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ml.chartshapes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4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4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6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5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5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5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7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5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PDC2CIF006.onelondon.tfl.local\vdm5_data3$\EllieBloom\Desktop\"/>
    </mc:Choice>
  </mc:AlternateContent>
  <xr:revisionPtr revIDLastSave="0" documentId="13_ncr:1_{8986D669-0C49-4AF2-916B-221E76AB63BC}" xr6:coauthVersionLast="47" xr6:coauthVersionMax="47" xr10:uidLastSave="{00000000-0000-0000-0000-000000000000}"/>
  <bookViews>
    <workbookView xWindow="0" yWindow="0" windowWidth="19200" windowHeight="15600" tabRatio="939" activeTab="2" xr2:uid="{00000000-000D-0000-FFFF-FFFF00000000}"/>
  </bookViews>
  <sheets>
    <sheet name="Summary table NEW" sheetId="32" r:id="rId1"/>
    <sheet name="Summary table" sheetId="23" state="hidden" r:id="rId2"/>
    <sheet name="Index" sheetId="34" r:id="rId3"/>
    <sheet name="1. HLE male" sheetId="1" r:id="rId4"/>
    <sheet name="2. HLE female" sheetId="30" r:id="rId5"/>
    <sheet name="3. Low Birth Weight" sheetId="4" r:id="rId6"/>
    <sheet name="4. School readiness FSM" sheetId="6" r:id="rId7"/>
    <sheet name="5a. Excess weight age 10-11" sheetId="11" r:id="rId8"/>
    <sheet name="5b. Excess weight age 04-05" sheetId="26" r:id="rId9"/>
    <sheet name="6. Excess mortality in SMI" sheetId="36" r:id="rId10"/>
    <sheet name="7. Suicide rate" sheetId="13" r:id="rId11"/>
    <sheet name="8. Mortality caused by PM2.5" sheetId="10" r:id="rId12"/>
    <sheet name="9. Employment gap LongtermCond." sheetId="27" r:id="rId13"/>
    <sheet name="11. HIV late diagnosis" sheetId="15" r:id="rId14"/>
    <sheet name="12. TB Incidence" sheetId="19" r:id="rId15"/>
    <sheet name="13. Physical activity NEW" sheetId="33" r:id="rId16"/>
    <sheet name="14. Smoking prevalence" sheetId="16" state="hidden" r:id="rId17"/>
    <sheet name="14. Smoking prevalence NEW" sheetId="31" r:id="rId18"/>
  </sheets>
  <externalReferences>
    <externalReference r:id="rId19"/>
    <externalReference r:id="rId20"/>
    <externalReference r:id="rId21"/>
    <externalReference r:id="rId22"/>
  </externalReferences>
  <definedNames>
    <definedName name="_xlnm._FilterDatabase" localSheetId="3" hidden="1">'1. HLE male'!$A$70:$G$432</definedName>
    <definedName name="_xlnm._FilterDatabase" localSheetId="13" hidden="1">'11. HIV late diagnosis'!$A$79:$I$96</definedName>
    <definedName name="_xlnm._FilterDatabase" localSheetId="14" hidden="1">'12. TB Incidence'!$A$77:$G$95</definedName>
    <definedName name="_xlnm._FilterDatabase" localSheetId="15" hidden="1">'13. Physical activity NEW'!$A$41:$G$74</definedName>
    <definedName name="_xlnm._FilterDatabase" localSheetId="16" hidden="1">'14. Smoking prevalence'!$A$41:$G$74</definedName>
    <definedName name="_xlnm._FilterDatabase" localSheetId="17" hidden="1">'14. Smoking prevalence NEW'!$A$41:$G$74</definedName>
    <definedName name="_xlnm._FilterDatabase" localSheetId="4" hidden="1">'2. HLE female'!$A$70:$G$432</definedName>
    <definedName name="_xlnm._FilterDatabase" localSheetId="5" hidden="1">'3. Low Birth Weight'!$A$114:$G$1237</definedName>
    <definedName name="_xlnm._FilterDatabase" localSheetId="7" hidden="1">'5a. Excess weight age 10-11'!$A$50:$G$83</definedName>
    <definedName name="_xlnm._FilterDatabase" localSheetId="8" hidden="1">'5b. Excess weight age 04-05'!$A$50:$G$83</definedName>
    <definedName name="_xlnm._FilterDatabase" localSheetId="9" hidden="1">'6. Excess mortality in SMI'!$A$41:$G$74</definedName>
    <definedName name="_xlnm._FilterDatabase" localSheetId="10" hidden="1">'7. Suicide rate'!$A$55:$G$88</definedName>
    <definedName name="_xlnm._FilterDatabase" localSheetId="11" hidden="1">'8. Mortality caused by PM2.5'!$A$39:$G$72</definedName>
    <definedName name="_xlnm._FilterDatabase" localSheetId="12" hidden="1">'9. Employment gap LongtermCond.'!$A$33:$G$65</definedName>
    <definedName name="CEWDate" localSheetId="8">OFFSET('5b. Excess weight age 04-05'!$A$7,,,COUNTIF('5b. Excess weight age 04-05'!$A$7:$A$27,"&lt;&gt;"))</definedName>
    <definedName name="CEWDate" localSheetId="9">OFFSET('[1]5. Excess weight age 10-11'!$A$7,,,COUNTIF('[1]5. Excess weight age 10-11'!$A$7:$A$27,"&lt;&gt;"))</definedName>
    <definedName name="CEWDate" localSheetId="12">OFFSET('[2]5. Excess weight age 10-11'!$A$7,,,COUNTIF('[2]5. Excess weight age 10-11'!$A$7:$A$26,"&lt;&gt;"))</definedName>
    <definedName name="CEWDate" localSheetId="2">OFFSET('[3]5. Excess weight age 10-11'!$A$7,,,COUNTIF('[3]5. Excess weight age 10-11'!$A$7:$A$27,"&lt;&gt;"))</definedName>
    <definedName name="CEWDate">OFFSET('5a. Excess weight age 10-11'!$A$7,,,COUNTIF('5a. Excess weight age 10-11'!$A$7:$A$27,"&lt;&gt;"))</definedName>
    <definedName name="CEWEngland" localSheetId="8">OFFSET('5b. Excess weight age 04-05'!$C$7,,,COUNTIF('5b. Excess weight age 04-05'!$C$7:$C$27,"&lt;&gt;"))</definedName>
    <definedName name="CEWEngland" localSheetId="9">OFFSET('[1]5. Excess weight age 10-11'!$C$7,,,COUNTIF('[1]5. Excess weight age 10-11'!$C$7:$C$27,"&lt;&gt;"))</definedName>
    <definedName name="CEWEngland" localSheetId="12">OFFSET('[2]5. Excess weight age 10-11'!$C$7,,,COUNTIF('[2]5. Excess weight age 10-11'!$C$7:$C$26,"&lt;&gt;"))</definedName>
    <definedName name="CEWEngland" localSheetId="2">OFFSET('[3]5. Excess weight age 10-11'!$C$7,,,COUNTIF('[3]5. Excess weight age 10-11'!$C$7:$C$27,"&lt;&gt;"))</definedName>
    <definedName name="CEWEngland">OFFSET('5a. Excess weight age 10-11'!$C$7,,,COUNTIF('5a. Excess weight age 10-11'!$C$7:$C$27,"&lt;&gt;"))</definedName>
    <definedName name="CEWGap" localSheetId="8">OFFSET('5b. Excess weight age 04-05'!$B$95,,,COUNTIF('5b. Excess weight age 04-05'!$B$95:$B$114,"&lt;&gt;"))</definedName>
    <definedName name="CEWGap" localSheetId="9">OFFSET('[1]5. Excess weight age 10-11'!$B$95,,,COUNTIF('[1]5. Excess weight age 10-11'!$B$95:$B$114,"&lt;&gt;"))</definedName>
    <definedName name="CEWGap" localSheetId="12">OFFSET('[2]5. Excess weight age 10-11'!$B$93,,,COUNTIF('[2]5. Excess weight age 10-11'!$B$93:$B$112,"&lt;&gt;"))</definedName>
    <definedName name="CEWGap" localSheetId="2">OFFSET('[3]5. Excess weight age 10-11'!$B$95,,,COUNTIF('[3]5. Excess weight age 10-11'!$B$95:$B$114,"&lt;&gt;"))</definedName>
    <definedName name="CEWGap">OFFSET('5a. Excess weight age 10-11'!$B$95,,,COUNTIF('5a. Excess weight age 10-11'!$B$95:$B$114,"&lt;&gt;"))</definedName>
    <definedName name="CEWGap2" localSheetId="8">OFFSET('5b. Excess weight age 04-05'!#REF!,,,COUNTIF('5b. Excess weight age 04-05'!#REF!,"&lt;&gt;"))</definedName>
    <definedName name="CEWGap2" localSheetId="9">OFFSET('[1]5. Excess weight age 10-11'!#REF!,,,COUNTIF('[1]5. Excess weight age 10-11'!#REF!,"&lt;&gt;"))</definedName>
    <definedName name="CEWGap2" localSheetId="12">OFFSET('[2]5. Excess weight age 10-11'!#REF!,,,COUNTIF('[2]5. Excess weight age 10-11'!#REF!,"&lt;&gt;"))</definedName>
    <definedName name="CEWGap2" localSheetId="2">OFFSET('[3]5. Excess weight age 10-11'!#REF!,,,COUNTIF('[3]5. Excess weight age 10-11'!#REF!,"&lt;&gt;"))</definedName>
    <definedName name="CEWGap2">OFFSET('5a. Excess weight age 10-11'!#REF!,,,COUNTIF('5a. Excess weight age 10-11'!#REF!,"&lt;&gt;"))</definedName>
    <definedName name="CEWGapDates" localSheetId="8">OFFSET('5b. Excess weight age 04-05'!$A$95,,,COUNTIF('5b. Excess weight age 04-05'!$A$95:$A$114,"&lt;&gt;"))</definedName>
    <definedName name="CEWGapDates" localSheetId="9">OFFSET('[1]5. Excess weight age 10-11'!$A$95,,,COUNTIF('[1]5. Excess weight age 10-11'!$A$95:$A$114,"&lt;&gt;"))</definedName>
    <definedName name="CEWGapDates" localSheetId="12">OFFSET('[2]5. Excess weight age 10-11'!$A$93,,,COUNTIF('[2]5. Excess weight age 10-11'!$A$93:$A$112,"&lt;&gt;"))</definedName>
    <definedName name="CEWGapDates" localSheetId="2">OFFSET('[3]5. Excess weight age 10-11'!$A$95,,,COUNTIF('[3]5. Excess weight age 10-11'!$A$95:$A$114,"&lt;&gt;"))</definedName>
    <definedName name="CEWGapDates">OFFSET('5a. Excess weight age 10-11'!$A$95,,,COUNTIF('5a. Excess weight age 10-11'!$A$95:$A$114,"&lt;&gt;"))</definedName>
    <definedName name="CEWGapDates2" localSheetId="8">OFFSET('5b. Excess weight age 04-05'!#REF!,,,COUNTIF('5b. Excess weight age 04-05'!#REF!,"&lt;&gt;"))</definedName>
    <definedName name="CEWGapDates2" localSheetId="9">OFFSET('[1]5. Excess weight age 10-11'!#REF!,,,COUNTIF('[1]5. Excess weight age 10-11'!#REF!,"&lt;&gt;"))</definedName>
    <definedName name="CEWGapDates2" localSheetId="12">OFFSET('[2]5. Excess weight age 10-11'!#REF!,,,COUNTIF('[2]5. Excess weight age 10-11'!#REF!,"&lt;&gt;"))</definedName>
    <definedName name="CEWGapDates2" localSheetId="2">OFFSET('[3]5. Excess weight age 10-11'!#REF!,,,COUNTIF('[3]5. Excess weight age 10-11'!#REF!,"&lt;&gt;"))</definedName>
    <definedName name="CEWGapDates2">OFFSET('5a. Excess weight age 10-11'!#REF!,,,COUNTIF('5a. Excess weight age 10-11'!#REF!,"&lt;&gt;"))</definedName>
    <definedName name="CEWLondon" localSheetId="8">OFFSET('5b. Excess weight age 04-05'!$C$28,,,COUNTIF('5b. Excess weight age 04-05'!$C$28:$C$43,"&lt;&gt;"))</definedName>
    <definedName name="CEWLondon" localSheetId="9">OFFSET('[1]5. Excess weight age 10-11'!$C$28,,,COUNTIF('[1]5. Excess weight age 10-11'!$C$28:$C$43,"&lt;&gt;"))</definedName>
    <definedName name="CEWLondon" localSheetId="12">OFFSET('[2]5. Excess weight age 10-11'!$C$27,,,COUNTIF('[2]5. Excess weight age 10-11'!$C$27:$C$42,"&lt;&gt;"))</definedName>
    <definedName name="CEWLondon" localSheetId="2">OFFSET('[3]5. Excess weight age 10-11'!$C$28,,,COUNTIF('[3]5. Excess weight age 10-11'!$C$28:$C$43,"&lt;&gt;"))</definedName>
    <definedName name="CEWLondon">OFFSET('5a. Excess weight age 10-11'!$C$28,,,COUNTIF('5a. Excess weight age 10-11'!$C$28:$C$43,"&lt;&gt;"))</definedName>
    <definedName name="Date" localSheetId="9">OFFSET('[1]8. Mortality caused by PM2.5'!$A$7,0,0,COUNTA('[1]8. Mortality caused by PM2.5'!$A$7:$A$15)+1)</definedName>
    <definedName name="Date" localSheetId="12">OFFSET('[2]8. Mortality caused by PM2.5'!$A$7,0,0,COUNTA('[2]8. Mortality caused by PM2.5'!$A$7:$A$15)+1)</definedName>
    <definedName name="Date" localSheetId="2">OFFSET('[3]8. Mortality caused by PM2.5'!$A$7,0,0,COUNTA('[3]8. Mortality caused by PM2.5'!$A$7:$A$15)+1)</definedName>
    <definedName name="Date">OFFSET('8. Mortality caused by PM2.5'!$A$7,0,0,COUNTA('8. Mortality caused by PM2.5'!$A$7:$A$15)+1)</definedName>
    <definedName name="EngSui" localSheetId="9">OFFSET('[1]7. Suicide rate'!$C$7,,,COUNTIF('[1]7. Suicide rate'!$C$7:$C$29,"&lt;&gt;"))</definedName>
    <definedName name="EngSui" localSheetId="12">OFFSET('[2]7. Suicide rate'!$C$7,,,COUNTIF('[2]7. Suicide rate'!$C$7:$C$29,"&lt;&gt;"))</definedName>
    <definedName name="EngSui" localSheetId="2">OFFSET('[3]7. Suicide rate'!$C$7,,,COUNTIF('[3]7. Suicide rate'!$C$7:$C$29,"&lt;&gt;"))</definedName>
    <definedName name="EngSui">OFFSET('7. Suicide rate'!$C$7,,,COUNTIF('7. Suicide rate'!$C$7:$C$29,"&lt;&gt;"))</definedName>
    <definedName name="FemaleSmoking" localSheetId="9">OFFSET('[1]7. Suicide rate'!$C$124,,,COUNTIF('[1]7. Suicide rate'!$C$124:$C$145,"&lt;&gt;"))</definedName>
    <definedName name="FemaleSmoking" localSheetId="12">OFFSET('[2]7. Suicide rate'!$C$124,,,COUNTIF('[2]7. Suicide rate'!$C$124:$C$145,"&lt;&gt;"))</definedName>
    <definedName name="FemaleSmoking" localSheetId="2">OFFSET('[3]7. Suicide rate'!$C$124,,,COUNTIF('[3]7. Suicide rate'!$C$124:$C$145,"&lt;&gt;"))</definedName>
    <definedName name="FemaleSmoking">OFFSET('7. Suicide rate'!$C$124,,,COUNTIF('7. Suicide rate'!$C$124:$C$145,"&lt;&gt;"))</definedName>
    <definedName name="FSMDate2" localSheetId="9">OFFSET('[1]4. School readiness FSM'!$A$70,,,COUNTIF('[1]4. School readiness FSM'!$A$70:$A$79,"&lt;&gt;"))</definedName>
    <definedName name="FSMDate2" localSheetId="12">OFFSET('[2]4. School readiness FSM'!$A$70,,,COUNTIF('[2]4. School readiness FSM'!$A$70:$A$79,"&lt;&gt;"))</definedName>
    <definedName name="FSMDate2" localSheetId="2">OFFSET('[3]4. School readiness FSM'!$A$70,,,COUNTIF('[3]4. School readiness FSM'!$A$70:$A$79,"&lt;&gt;"))</definedName>
    <definedName name="FSMDate2">OFFSET('4. School readiness FSM'!$A$70,,,COUNTIF('4. School readiness FSM'!$A$70:$A$79,"&lt;&gt;"))</definedName>
    <definedName name="FSMDates" localSheetId="9">OFFSET('[1]4. School readiness FSM'!$A$7,,,COUNTIF('[1]4. School readiness FSM'!$A$7:$A$18,"&lt;&gt;"))</definedName>
    <definedName name="FSMDates" localSheetId="12">OFFSET('[2]4. School readiness FSM'!$A$7,,,COUNTIF('[2]4. School readiness FSM'!$A$7:$A$18,"&lt;&gt;"))</definedName>
    <definedName name="FSMDates" localSheetId="2">OFFSET('[3]4. School readiness FSM'!$A$7,,,COUNTIF('[3]4. School readiness FSM'!$A$7:$A$18,"&lt;&gt;"))</definedName>
    <definedName name="FSMDates">OFFSET('4. School readiness FSM'!$A$7,,,COUNTIF('4. School readiness FSM'!$A$7:$A$18,"&lt;&gt;"))</definedName>
    <definedName name="FSMEngland" localSheetId="9">OFFSET('[1]4. School readiness FSM'!$C$7,,,COUNTIF('[1]4. School readiness FSM'!$C$7:$C$18,"&lt;&gt;"))</definedName>
    <definedName name="FSMEngland" localSheetId="12">OFFSET('[2]4. School readiness FSM'!$C$7,,,COUNTIF('[2]4. School readiness FSM'!$C$7:$C$18,"&lt;&gt;"))</definedName>
    <definedName name="FSMEngland" localSheetId="2">OFFSET('[3]4. School readiness FSM'!$C$7,,,COUNTIF('[3]4. School readiness FSM'!$C$7:$C$18,"&lt;&gt;"))</definedName>
    <definedName name="FSMEngland">OFFSET('4. School readiness FSM'!$C$7,,,COUNTIF('4. School readiness FSM'!$C$7:$C$18,"&lt;&gt;"))</definedName>
    <definedName name="FSMGap" localSheetId="9">OFFSET('[1]4. School readiness FSM'!$B$107,,,COUNTIF('[1]4. School readiness FSM'!$B$107:$B$117,"&lt;&gt;"))</definedName>
    <definedName name="FSMGap" localSheetId="12">OFFSET('[2]4. School readiness FSM'!$B$107,,,COUNTIF('[2]4. School readiness FSM'!$B$107:$B$117,"&lt;&gt;"))</definedName>
    <definedName name="FSMGap" localSheetId="2">OFFSET('[3]4. School readiness FSM'!$B$107,,,COUNTIF('[3]4. School readiness FSM'!$B$107:$B$117,"&lt;&gt;"))</definedName>
    <definedName name="FSMGap">OFFSET('4. School readiness FSM'!$B$107,,,COUNTIF('4. School readiness FSM'!$B$107:$B$117,"&lt;&gt;"))</definedName>
    <definedName name="FSMGap2" localSheetId="9">OFFSET('[1]4. School readiness FSM'!$B$120,,,COUNTIF('[1]4. School readiness FSM'!$B$120:$B$134,"&lt;&gt;"))</definedName>
    <definedName name="FSMGap2" localSheetId="12">OFFSET('[2]4. School readiness FSM'!$B$120,,,COUNTIF('[2]4. School readiness FSM'!$B$120:$B$134,"&lt;&gt;"))</definedName>
    <definedName name="FSMGap2" localSheetId="2">OFFSET('[3]4. School readiness FSM'!$B$120,,,COUNTIF('[3]4. School readiness FSM'!$B$120:$B$134,"&lt;&gt;"))</definedName>
    <definedName name="FSMGap2">OFFSET('4. School readiness FSM'!$B$120,,,COUNTIF('4. School readiness FSM'!$B$120:$B$134,"&lt;&gt;"))</definedName>
    <definedName name="FSMGapDates" localSheetId="9">OFFSET('[1]4. School readiness FSM'!$A$107,,,COUNTIF('[1]4. School readiness FSM'!$A$107:$A$117,"&lt;&gt;"))</definedName>
    <definedName name="FSMGapDates" localSheetId="12">OFFSET('[2]4. School readiness FSM'!$A$107,,,COUNTIF('[2]4. School readiness FSM'!$A$107:$A$117,"&lt;&gt;"))</definedName>
    <definedName name="FSMGapDates" localSheetId="2">OFFSET('[3]4. School readiness FSM'!$A$107,,,COUNTIF('[3]4. School readiness FSM'!$A$107:$A$117,"&lt;&gt;"))</definedName>
    <definedName name="FSMGapDates">OFFSET('4. School readiness FSM'!$A$107,,,COUNTIF('4. School readiness FSM'!$A$107:$A$117,"&lt;&gt;"))</definedName>
    <definedName name="FSMGapDates2" localSheetId="9">OFFSET('[1]4. School readiness FSM'!$A$120,,,COUNTIF('[1]4. School readiness FSM'!$A$120:$A$134,"&lt;&gt;"))</definedName>
    <definedName name="FSMGapDates2" localSheetId="12">OFFSET('[2]4. School readiness FSM'!$A$120,,,COUNTIF('[2]4. School readiness FSM'!$A$120:$A$134,"&lt;&gt;"))</definedName>
    <definedName name="FSMGapDates2" localSheetId="2">OFFSET('[3]4. School readiness FSM'!$A$120,,,COUNTIF('[3]4. School readiness FSM'!$A$120:$A$134,"&lt;&gt;"))</definedName>
    <definedName name="FSMGapDates2">OFFSET('4. School readiness FSM'!$A$120,,,COUNTIF('4. School readiness FSM'!$A$120:$A$134,"&lt;&gt;"))</definedName>
    <definedName name="FSMLondon" localSheetId="9">OFFSET('[1]4. School readiness FSM'!$C$19,,,COUNTIF('[1]4. School readiness FSM'!$C$19:$C$28,"&lt;&gt;"))</definedName>
    <definedName name="FSMLondon" localSheetId="12">OFFSET('[2]4. School readiness FSM'!$C$19,,,COUNTIF('[2]4. School readiness FSM'!$C$19:$C$28,"&lt;&gt;"))</definedName>
    <definedName name="FSMLondon" localSheetId="2">OFFSET('[3]4. School readiness FSM'!$C$19,,,COUNTIF('[3]4. School readiness FSM'!$C$19:$C$28,"&lt;&gt;"))</definedName>
    <definedName name="FSMLondon">OFFSET('4. School readiness FSM'!$C$19,,,COUNTIF('4. School readiness FSM'!$C$19:$C$28,"&lt;&gt;"))</definedName>
    <definedName name="FSMLondon2" localSheetId="9">OFFSET('[1]4. School readiness FSM'!$C$70,,,COUNTIF('[1]4. School readiness FSM'!$C$70:$C$79,"&lt;&gt;"))</definedName>
    <definedName name="FSMLondon2" localSheetId="12">OFFSET('[2]4. School readiness FSM'!$C$70,,,COUNTIF('[2]4. School readiness FSM'!$C$70:$C$79,"&lt;&gt;"))</definedName>
    <definedName name="FSMLondon2" localSheetId="2">OFFSET('[3]4. School readiness FSM'!$C$70,,,COUNTIF('[3]4. School readiness FSM'!$C$70:$C$79,"&lt;&gt;"))</definedName>
    <definedName name="FSMLondon2">OFFSET('4. School readiness FSM'!$C$70,,,COUNTIF('4. School readiness FSM'!$C$70:$C$79,"&lt;&gt;"))</definedName>
    <definedName name="GenderSmokingDate" localSheetId="9">OFFSET('[1]7. Suicide rate'!$A$99,,,COUNTIF('[1]7. Suicide rate'!$A$99:$A$122,"&lt;&gt;"))</definedName>
    <definedName name="GenderSmokingDate" localSheetId="12">OFFSET('[2]7. Suicide rate'!$A$99,,,COUNTIF('[2]7. Suicide rate'!$A$99:$A$122,"&lt;&gt;"))</definedName>
    <definedName name="GenderSmokingDate" localSheetId="2">OFFSET('[3]7. Suicide rate'!$A$99,,,COUNTIF('[3]7. Suicide rate'!$A$99:$A$122,"&lt;&gt;"))</definedName>
    <definedName name="GenderSmokingDate">OFFSET('7. Suicide rate'!$A$99,,,COUNTIF('7. Suicide rate'!$A$99:$A$122,"&lt;&gt;"))</definedName>
    <definedName name="HIVAsian" localSheetId="14">OFFSET('12. TB Incidence'!$C$163,,,COUNTIF('12. TB Incidence'!$C$163:$C$183,"&lt;&gt;"))</definedName>
    <definedName name="HIVAsian" localSheetId="9">OFFSET('[1]11. HIV late diagnosis'!$C$164,,,COUNTIF('[1]11. HIV late diagnosis'!$C$164:$C$184,"&lt;&gt;"))</definedName>
    <definedName name="HIVAsian" localSheetId="12">OFFSET('[2]11. HIV late diagnosis'!$C$162,,,COUNTIF('[2]11. HIV late diagnosis'!$C$162:$C$182,"&lt;&gt;"))</definedName>
    <definedName name="HIVAsian" localSheetId="2">OFFSET('[3]11. HIV late diagnosis'!$C$164,,,COUNTIF('[3]11. HIV late diagnosis'!$C$164:$C$184,"&lt;&gt;"))</definedName>
    <definedName name="HIVAsian">OFFSET('11. HIV late diagnosis'!$C$164,,,COUNTIF('11. HIV late diagnosis'!$C$164:$C$184,"&lt;&gt;"))</definedName>
    <definedName name="HIVBlackAfrican" localSheetId="14">OFFSET('12. TB Incidence'!$C$122,,,COUNTIF('12. TB Incidence'!$C$122:$C$142,"&lt;&gt;"))</definedName>
    <definedName name="HIVBlackAfrican" localSheetId="9">OFFSET('[1]11. HIV late diagnosis'!$C$123,,,COUNTIF('[1]11. HIV late diagnosis'!$C$123:$C$143,"&lt;&gt;"))</definedName>
    <definedName name="HIVBlackAfrican" localSheetId="12">OFFSET('[2]11. HIV late diagnosis'!$C$121,,,COUNTIF('[2]11. HIV late diagnosis'!$C$121:$C$141,"&lt;&gt;"))</definedName>
    <definedName name="HIVBlackAfrican" localSheetId="2">OFFSET('[3]11. HIV late diagnosis'!$C$123,,,COUNTIF('[3]11. HIV late diagnosis'!$C$123:$C$143,"&lt;&gt;"))</definedName>
    <definedName name="HIVBlackAfrican">OFFSET('11. HIV late diagnosis'!$C$123,,,COUNTIF('11. HIV late diagnosis'!$C$123:$C$143,"&lt;&gt;"))</definedName>
    <definedName name="HIVBlackCar" localSheetId="14">OFFSET('12. TB Incidence'!$C$103,,,COUNTIF('12. TB Incidence'!$C$103:$C$121,"&lt;&gt;"))</definedName>
    <definedName name="HIVBlackCar" localSheetId="9">OFFSET('[1]11. HIV late diagnosis'!$C$104,,,COUNTIF('[1]11. HIV late diagnosis'!$C$104:$C$122,"&lt;&gt;"))</definedName>
    <definedName name="HIVBlackCar" localSheetId="12">OFFSET('[2]11. HIV late diagnosis'!$C$102,,,COUNTIF('[2]11. HIV late diagnosis'!$C$102:$C$120,"&lt;&gt;"))</definedName>
    <definedName name="HIVBlackCar" localSheetId="2">OFFSET('[3]11. HIV late diagnosis'!$C$104,,,COUNTIF('[3]11. HIV late diagnosis'!$C$104:$C$122,"&lt;&gt;"))</definedName>
    <definedName name="HIVBlackCar">OFFSET('11. HIV late diagnosis'!$C$104,,,COUNTIF('11. HIV late diagnosis'!$C$104:$C$122,"&lt;&gt;"))</definedName>
    <definedName name="HIVBlackOther" localSheetId="14">OFFSET('12. TB Incidence'!$C$143,,,COUNTIF('12. TB Incidence'!$C$143:$C$162,"&lt;&gt;"))</definedName>
    <definedName name="HIVBlackOther" localSheetId="9">OFFSET('[1]11. HIV late diagnosis'!$C$144,,,COUNTIF('[1]11. HIV late diagnosis'!$C$144:$C$163,"&lt;&gt;"))</definedName>
    <definedName name="HIVBlackOther" localSheetId="12">OFFSET('[2]11. HIV late diagnosis'!$C$142,,,COUNTIF('[2]11. HIV late diagnosis'!$C$142:$C$161,"&lt;&gt;"))</definedName>
    <definedName name="HIVBlackOther" localSheetId="2">OFFSET('[3]11. HIV late diagnosis'!$C$144,,,COUNTIF('[3]11. HIV late diagnosis'!$C$144:$C$163,"&lt;&gt;"))</definedName>
    <definedName name="HIVBlackOther">OFFSET('11. HIV late diagnosis'!$C$144,,,COUNTIF('11. HIV late diagnosis'!$C$144:$C$163,"&lt;&gt;"))</definedName>
    <definedName name="HIVDates" localSheetId="14">OFFSET('12. TB Incidence'!$A$7,,,COUNTIF('12. TB Incidence'!$A$7:$A$18,"&lt;&gt;"))</definedName>
    <definedName name="HIVDates" localSheetId="9">OFFSET('[1]11. HIV late diagnosis'!$A$7,,,COUNTIF('[1]11. HIV late diagnosis'!$A$7:$A$21,"&lt;&gt;"))</definedName>
    <definedName name="HIVDates" localSheetId="12">OFFSET('[2]11. HIV late diagnosis'!$A$7,,,COUNTIF('[2]11. HIV late diagnosis'!$A$7:$A$20,"&lt;&gt;"))</definedName>
    <definedName name="HIVDates" localSheetId="2">OFFSET('[3]11. HIV late diagnosis'!$A$7,,,COUNTIF('[3]11. HIV late diagnosis'!$A$7:$A$21,"&lt;&gt;"))</definedName>
    <definedName name="HIVDates">OFFSET('11. HIV late diagnosis'!$A$7,,,COUNTIF('11. HIV late diagnosis'!$A$7:$A$21,"&lt;&gt;"))</definedName>
    <definedName name="HIVEngland" localSheetId="14">OFFSET('12. TB Incidence'!$C$7,,,COUNTIF('12. TB Incidence'!$C$7:$C$18,"&lt;&gt;"))</definedName>
    <definedName name="HIVEngland" localSheetId="9">OFFSET('[1]11. HIV late diagnosis'!$C$7,,,COUNTIF('[1]11. HIV late diagnosis'!$C$7:$C$21,"&lt;&gt;"))</definedName>
    <definedName name="HIVEngland" localSheetId="12">OFFSET('[2]11. HIV late diagnosis'!$C$7,,,COUNTIF('[2]11. HIV late diagnosis'!$C$7:$C$20,"&lt;&gt;"))</definedName>
    <definedName name="HIVEngland" localSheetId="2">OFFSET('[3]11. HIV late diagnosis'!$C$7,,,COUNTIF('[3]11. HIV late diagnosis'!$C$7:$C$21,"&lt;&gt;"))</definedName>
    <definedName name="HIVEngland">OFFSET('11. HIV late diagnosis'!$C$7,,,COUNTIF('11. HIV late diagnosis'!$C$7:$C$21,"&lt;&gt;"))</definedName>
    <definedName name="HIVEthnicityDates" localSheetId="14">OFFSET('12. TB Incidence'!$A$78,,,COUNTIF('12. TB Incidence'!$A$78:$A$102,"&lt;&gt;"))</definedName>
    <definedName name="HIVEthnicityDates" localSheetId="9">OFFSET('[1]11. HIV late diagnosis'!$A$80,,,COUNTIF('[1]11. HIV late diagnosis'!$A$80:$A$103,"&lt;&gt;"))</definedName>
    <definedName name="HIVEthnicityDates" localSheetId="12">OFFSET('[2]11. HIV late diagnosis'!$A$78,,,COUNTIF('[2]11. HIV late diagnosis'!$A$78:$A$101,"&lt;&gt;"))</definedName>
    <definedName name="HIVEthnicityDates" localSheetId="2">OFFSET('[3]11. HIV late diagnosis'!$A$80,,,COUNTIF('[3]11. HIV late diagnosis'!$A$80:$A$103,"&lt;&gt;"))</definedName>
    <definedName name="HIVEthnicityDates">OFFSET('11. HIV late diagnosis'!$A$80,,,COUNTIF('11. HIV late diagnosis'!$A$80:$A$103,"&lt;&gt;"))</definedName>
    <definedName name="HIVGap" localSheetId="14">OFFSET('12. TB Incidence'!$B$235,,,COUNTIF('12. TB Incidence'!$B$235:$B$251,"&lt;&gt;"))</definedName>
    <definedName name="HIVGap" localSheetId="9">OFFSET('[1]11. HIV late diagnosis'!$B$160,,,COUNTIF('[1]11. HIV late diagnosis'!$B$160:$B$176,"&lt;&gt;"))</definedName>
    <definedName name="HIVGap" localSheetId="12">OFFSET('[2]11. HIV late diagnosis'!$B$158,,,COUNTIF('[2]11. HIV late diagnosis'!$B$158:$B$174,"&lt;&gt;"))</definedName>
    <definedName name="HIVGap" localSheetId="2">OFFSET('[3]11. HIV late diagnosis'!$B$160,,,COUNTIF('[3]11. HIV late diagnosis'!$B$160:$B$176,"&lt;&gt;"))</definedName>
    <definedName name="HIVGap">OFFSET('11. HIV late diagnosis'!$B$160,,,COUNTIF('11. HIV late diagnosis'!$B$160:$B$176,"&lt;&gt;"))</definedName>
    <definedName name="HIVGapDates" localSheetId="14">OFFSET('12. TB Incidence'!$A$235,,,COUNTIF('12. TB Incidence'!$A$235:$A$251,"&lt;&gt;"))</definedName>
    <definedName name="HIVGapDates" localSheetId="9">OFFSET('[1]11. HIV late diagnosis'!$A$160,,,COUNTIF('[1]11. HIV late diagnosis'!$A$160:$A$176,"&lt;&gt;"))</definedName>
    <definedName name="HIVGapDates" localSheetId="12">OFFSET('[2]11. HIV late diagnosis'!$A$158,,,COUNTIF('[2]11. HIV late diagnosis'!$A$158:$A$174,"&lt;&gt;"))</definedName>
    <definedName name="HIVGapDates" localSheetId="2">OFFSET('[3]11. HIV late diagnosis'!$A$160,,,COUNTIF('[3]11. HIV late diagnosis'!$A$160:$A$176,"&lt;&gt;"))</definedName>
    <definedName name="HIVGapDates">OFFSET('11. HIV late diagnosis'!$A$160,,,COUNTIF('11. HIV late diagnosis'!$A$160:$A$176,"&lt;&gt;"))</definedName>
    <definedName name="HIVLondon" localSheetId="14">OFFSET('12. TB Incidence'!$C$21,,,COUNTIF('12. TB Incidence'!$C$21:$C$32,"&lt;&gt;"))</definedName>
    <definedName name="HIVLondon" localSheetId="9">OFFSET('[1]11. HIV late diagnosis'!$C$23,,,COUNTIF('[1]11. HIV late diagnosis'!$C$23:$C$37,"&lt;&gt;"))</definedName>
    <definedName name="HIVLondon" localSheetId="12">OFFSET('[2]11. HIV late diagnosis'!$C$22,,,COUNTIF('[2]11. HIV late diagnosis'!$C$22:$C$35,"&lt;&gt;"))</definedName>
    <definedName name="HIVLondon" localSheetId="2">OFFSET('[3]11. HIV late diagnosis'!$C$23,,,COUNTIF('[3]11. HIV late diagnosis'!$C$23:$C$37,"&lt;&gt;"))</definedName>
    <definedName name="HIVLondon">OFFSET('11. HIV late diagnosis'!$C$23,,,COUNTIF('11. HIV late diagnosis'!$C$23:$C$37,"&lt;&gt;"))</definedName>
    <definedName name="HIVMixed" localSheetId="14">OFFSET('12. TB Incidence'!$C$184,,,COUNTIF('12. TB Incidence'!$C$184:$C$199,"&lt;&gt;"))</definedName>
    <definedName name="HIVMixed" localSheetId="9">OFFSET('[1]11. HIV late diagnosis'!$C$185,,,COUNTIF('[1]11. HIV late diagnosis'!$C$185:$C$200,"&lt;&gt;"))</definedName>
    <definedName name="HIVMixed" localSheetId="12">OFFSET('[2]11. HIV late diagnosis'!$C$183,,,COUNTIF('[2]11. HIV late diagnosis'!$C$183:$C$198,"&lt;&gt;"))</definedName>
    <definedName name="HIVMixed" localSheetId="2">OFFSET('[3]11. HIV late diagnosis'!$C$185,,,COUNTIF('[3]11. HIV late diagnosis'!$C$185:$C$200,"&lt;&gt;"))</definedName>
    <definedName name="HIVMixed">OFFSET('11. HIV late diagnosis'!$C$185,,,COUNTIF('11. HIV late diagnosis'!$C$185:$C$200,"&lt;&gt;"))</definedName>
    <definedName name="HIVWhite" localSheetId="14">OFFSET('12. TB Incidence'!$C$78,,,COUNTIF('12. TB Incidence'!$C$78:$C$102,"&lt;&gt;"))</definedName>
    <definedName name="HIVWhite" localSheetId="9">OFFSET('[1]11. HIV late diagnosis'!$C$80,,,COUNTIF('[1]11. HIV late diagnosis'!$C$80:$C$103,"&lt;&gt;"))</definedName>
    <definedName name="HIVWhite" localSheetId="12">OFFSET('[2]11. HIV late diagnosis'!$C$78,,,COUNTIF('[2]11. HIV late diagnosis'!$C$78:$C$101,"&lt;&gt;"))</definedName>
    <definedName name="HIVWhite" localSheetId="2">OFFSET('[3]11. HIV late diagnosis'!$C$80,,,COUNTIF('[3]11. HIV late diagnosis'!$C$80:$C$103,"&lt;&gt;"))</definedName>
    <definedName name="HIVWhite">OFFSET('11. HIV late diagnosis'!$C$80,,,COUNTIF('11. HIV late diagnosis'!$C$80:$C$103,"&lt;&gt;"))</definedName>
    <definedName name="HLEBoroughGap" localSheetId="4">OFFSET('2. HLE female'!$B$493,,,COUNTIF('2. HLE female'!$B$493:$B$508,"&lt;&gt;"))</definedName>
    <definedName name="HLEBoroughGap" localSheetId="9">OFFSET('[1]1. HLE male'!$B$493,,,COUNTIF('[1]1. HLE male'!$B$493:$B$508,"&lt;&gt;"))</definedName>
    <definedName name="HLEBoroughGap" localSheetId="12">OFFSET('[2]1. HLE male'!$B$426,,,COUNTIF('[2]1. HLE male'!$B$426:$B$441,"&lt;&gt;"))</definedName>
    <definedName name="HLEBoroughGap" localSheetId="2">OFFSET('[3]1. HLE male'!$B$493,,,COUNTIF('[3]1. HLE male'!$B$493:$B$508,"&lt;&gt;"))</definedName>
    <definedName name="HLEBoroughGap">OFFSET('1. HLE male'!$B$493,,,COUNTIF('1. HLE male'!$B$493:$B$508,"&lt;&gt;"))</definedName>
    <definedName name="HLEBoroughGap2" localSheetId="12">OFFSET('[2]2. HLE female'!$B$427,,,COUNTIF('[2]2. HLE female'!$B$427:$B$446,"&lt;&gt;"))</definedName>
    <definedName name="HLEBoroughGap2">OFFSET(#REF!,,,COUNTIF(#REF!,"&lt;&gt;"))</definedName>
    <definedName name="HLEBoroughGapDates" localSheetId="4">OFFSET('2. HLE female'!$A$493,,,COUNTIF('2. HLE female'!$A$493:$A$508,"&lt;&gt;"))</definedName>
    <definedName name="HLEBoroughGapDates" localSheetId="9">OFFSET('[1]1. HLE male'!$A$493,,,COUNTIF('[1]1. HLE male'!$A$493:$A$508,"&lt;&gt;"))</definedName>
    <definedName name="HLEBoroughGapDates" localSheetId="12">OFFSET('[2]1. HLE male'!$A$426,,,COUNTIF('[2]1. HLE male'!$A$426:$A$441,"&lt;&gt;"))</definedName>
    <definedName name="HLEBoroughGapDates" localSheetId="2">OFFSET('[3]1. HLE male'!$A$493,,,COUNTIF('[3]1. HLE male'!$A$493:$A$508,"&lt;&gt;"))</definedName>
    <definedName name="HLEBoroughGapDates">OFFSET('1. HLE male'!$A$493,,,COUNTIF('1. HLE male'!$A$493:$A$508,"&lt;&gt;"))</definedName>
    <definedName name="HLEBoroughGapDates2" localSheetId="12">OFFSET('[2]2. HLE female'!$A$427,,,COUNTIF('[2]2. HLE female'!$A$427:$A$446,"&lt;&gt;"))</definedName>
    <definedName name="HLEBoroughGapDates2">OFFSET(#REF!,,,COUNTIF(#REF!,"&lt;&gt;"))</definedName>
    <definedName name="HLEFemaleDates" localSheetId="12">OFFSET('[2]2. HLE female'!$A$7,,,COUNTIF('[2]2. HLE female'!$A$7:$A$18,"&lt;&gt;"))</definedName>
    <definedName name="HLEFemaleDates">OFFSET(#REF!,,,COUNTIF(#REF!,"&lt;&gt;"))</definedName>
    <definedName name="HLEFemaleEngland" localSheetId="12">OFFSET('[2]2. HLE female'!$C$7,,,COUNTIF('[2]2. HLE female'!$C$7:$C$18,"&lt;&gt;"))</definedName>
    <definedName name="HLEFemaleEngland">OFFSET(#REF!,,,COUNTIF(#REF!,"&lt;&gt;"))</definedName>
    <definedName name="HLEFemaleLondon" localSheetId="12">OFFSET('[2]2. HLE female'!$C$19,,,COUNTIF('[2]2. HLE female'!$C$19:$C$30,"&lt;&gt;"))</definedName>
    <definedName name="HLEFemaleLondon">OFFSET(#REF!,,,COUNTIF(#REF!,"&lt;&gt;"))</definedName>
    <definedName name="HLEMaleDates" localSheetId="4">OFFSET('2. HLE female'!$A$7,,,COUNTIF('2. HLE female'!$A$7:$A$19,"&lt;&gt;"))</definedName>
    <definedName name="HLEMaleDates" localSheetId="9">OFFSET('[1]1. HLE male'!$A$7,,,COUNTIF('[1]1. HLE male'!$A$7:$A$19,"&lt;&gt;"))</definedName>
    <definedName name="HLEMaleDates" localSheetId="12">OFFSET('[2]1. HLE male'!$A$7,,,COUNTIF('[2]1. HLE male'!$A$7:$A$18,"&lt;&gt;"))</definedName>
    <definedName name="HLEMaleDates" localSheetId="2">OFFSET('[3]1. HLE male'!$A$7,,,COUNTIF('[3]1. HLE male'!$A$7:$A$19,"&lt;&gt;"))</definedName>
    <definedName name="HLEMaleDates">OFFSET('1. HLE male'!$A$7,,,COUNTIF('1. HLE male'!$A$7:$A$19,"&lt;&gt;"))</definedName>
    <definedName name="HLEMaleEngland" localSheetId="4">OFFSET('2. HLE female'!$C$7,,,COUNTIF('2. HLE female'!$C$7:$C$19,"&lt;&gt;"))</definedName>
    <definedName name="HLEMaleEngland" localSheetId="9">OFFSET('[1]1. HLE male'!$C$7,,,COUNTIF('[1]1. HLE male'!$C$7:$C$19,"&lt;&gt;"))</definedName>
    <definedName name="HLEMaleEngland" localSheetId="12">OFFSET('[2]1. HLE male'!$C$7,,,COUNTIF('[2]1. HLE male'!$C$7:$C$18,"&lt;&gt;"))</definedName>
    <definedName name="HLEMaleEngland" localSheetId="2">OFFSET('[3]1. HLE male'!$C$7,,,COUNTIF('[3]1. HLE male'!$C$7:$C$19,"&lt;&gt;"))</definedName>
    <definedName name="HLEMaleEngland">OFFSET('1. HLE male'!$C$7,,,COUNTIF('1. HLE male'!$C$7:$C$19,"&lt;&gt;"))</definedName>
    <definedName name="HLEMaleLondon" localSheetId="4">OFFSET('2. HLE female'!$C$20,,,COUNTIF('2. HLE female'!$C$20:$C$31,"&lt;&gt;"))</definedName>
    <definedName name="HLEMaleLondon" localSheetId="9">OFFSET('[1]1. HLE male'!$C$20,,,COUNTIF('[1]1. HLE male'!$C$20:$C$31,"&lt;&gt;"))</definedName>
    <definedName name="HLEMaleLondon" localSheetId="12">OFFSET('[2]1. HLE male'!$C$19,,,COUNTIF('[2]1. HLE male'!$C$19:$C$29,"&lt;&gt;"))</definedName>
    <definedName name="HLEMaleLondon" localSheetId="2">OFFSET('[3]1. HLE male'!$C$20,,,COUNTIF('[3]1. HLE male'!$C$20:$C$31,"&lt;&gt;"))</definedName>
    <definedName name="HLEMaleLondon">OFFSET('1. HLE male'!$C$20,,,COUNTIF('1. HLE male'!$C$20:$C$31,"&lt;&gt;"))</definedName>
    <definedName name="LBWDates" localSheetId="9">OFFSET('[1]3. Low Birth Weight'!$A$7,,,COUNTIF('[1]3. Low Birth Weight'!$A$7:$A$27,"&lt;&gt;"))</definedName>
    <definedName name="LBWDates" localSheetId="12">OFFSET('[2]3. Low Birth Weight'!$A$7,,,COUNTIF('[2]3. Low Birth Weight'!$A$7:$A$25,"&lt;&gt;"))</definedName>
    <definedName name="LBWDates" localSheetId="2">OFFSET('[3]3. Low Birth Weight'!$A$7,,,COUNTIF('[3]3. Low Birth Weight'!$A$7:$A$27,"&lt;&gt;"))</definedName>
    <definedName name="LBWDates">OFFSET('3. Low Birth Weight'!$A$7,,,COUNTIF('3. Low Birth Weight'!$A$7:$A$27,"&lt;&gt;"))</definedName>
    <definedName name="LBWEngland" localSheetId="9">OFFSET('[1]3. Low Birth Weight'!$C$7,,,COUNTIF('[1]3. Low Birth Weight'!$C$7:$C$27,"&lt;&gt;"))</definedName>
    <definedName name="LBWEngland" localSheetId="12">OFFSET('[2]3. Low Birth Weight'!$C$7,,,COUNTIF('[2]3. Low Birth Weight'!$C$7:$C$25,"&lt;&gt;"))</definedName>
    <definedName name="LBWEngland" localSheetId="2">OFFSET('[3]3. Low Birth Weight'!$C$7,,,COUNTIF('[3]3. Low Birth Weight'!$C$7:$C$27,"&lt;&gt;"))</definedName>
    <definedName name="LBWEngland">OFFSET('3. Low Birth Weight'!$C$7,,,COUNTIF('3. Low Birth Weight'!$C$7:$C$27,"&lt;&gt;"))</definedName>
    <definedName name="LBWGap" localSheetId="9">OFFSET('[1]3. Low Birth Weight'!$B$777,,,COUNTIF('[1]3. Low Birth Weight'!$B$777:$B$802,"&lt;&gt;"))</definedName>
    <definedName name="LBWGap" localSheetId="12">OFFSET('[2]3. Low Birth Weight'!$B$773,,,COUNTIF('[2]3. Low Birth Weight'!$B$773:$B$798,"&lt;&gt;"))</definedName>
    <definedName name="LBWGap" localSheetId="2">OFFSET('[3]3. Low Birth Weight'!$B$777,,,COUNTIF('[3]3. Low Birth Weight'!$B$777:$B$802,"&lt;&gt;"))</definedName>
    <definedName name="LBWGap">OFFSET('3. Low Birth Weight'!$B$777,,,COUNTIF('3. Low Birth Weight'!$B$777:$B$802,"&lt;&gt;"))</definedName>
    <definedName name="LBWGapDates" localSheetId="9">OFFSET('[1]3. Low Birth Weight'!$A$777,,,COUNTIF('[1]3. Low Birth Weight'!$A$777:$A$802,"&lt;&gt;"))</definedName>
    <definedName name="LBWGapDates" localSheetId="12">OFFSET('[2]3. Low Birth Weight'!$A$773,,,COUNTIF('[2]3. Low Birth Weight'!$A$773:$A$798,"&lt;&gt;"))</definedName>
    <definedName name="LBWGapDates" localSheetId="2">OFFSET('[3]3. Low Birth Weight'!$A$777,,,COUNTIF('[3]3. Low Birth Weight'!$A$777:$A$802,"&lt;&gt;"))</definedName>
    <definedName name="LBWGapDates">OFFSET('3. Low Birth Weight'!$A$777,,,COUNTIF('3. Low Birth Weight'!$A$777:$A$802,"&lt;&gt;"))</definedName>
    <definedName name="LBWLondon" localSheetId="9">OFFSET('[1]3. Low Birth Weight'!$C$28,,,COUNTIF('[1]3. Low Birth Weight'!$C$28:$C$48,"&lt;&gt;"))</definedName>
    <definedName name="LBWLondon" localSheetId="12">OFFSET('[2]3. Low Birth Weight'!$C$26,,,COUNTIF('[2]3. Low Birth Weight'!$C$26:$C$44,"&lt;&gt;"))</definedName>
    <definedName name="LBWLondon" localSheetId="2">OFFSET('[3]3. Low Birth Weight'!$C$28,,,COUNTIF('[3]3. Low Birth Weight'!$C$28:$C$48,"&lt;&gt;"))</definedName>
    <definedName name="LBWLondon">OFFSET('3. Low Birth Weight'!$C$28,,,COUNTIF('3. Low Birth Weight'!$C$28:$C$48,"&lt;&gt;"))</definedName>
    <definedName name="LonSui" localSheetId="9">OFFSET('[1]7. Suicide rate'!$C$31,,,COUNTIF('[1]7. Suicide rate'!$C$31:$C$53,"&lt;&gt;"))</definedName>
    <definedName name="LonSui" localSheetId="12">OFFSET('[2]7. Suicide rate'!$C$31,,,COUNTIF('[2]7. Suicide rate'!$C$31:$C$53,"&lt;&gt;"))</definedName>
    <definedName name="LonSui" localSheetId="2">OFFSET('[3]7. Suicide rate'!$C$31,,,COUNTIF('[3]7. Suicide rate'!$C$31:$C$53,"&lt;&gt;"))</definedName>
    <definedName name="LonSui">OFFSET('7. Suicide rate'!$C$31,,,COUNTIF('7. Suicide rate'!$C$31:$C$53,"&lt;&gt;"))</definedName>
    <definedName name="MaleSmoking" localSheetId="9">OFFSET('[1]7. Suicide rate'!$C$99,,,COUNTIF('[1]7. Suicide rate'!$C$99:$C$122,"&lt;&gt;"))</definedName>
    <definedName name="MaleSmoking" localSheetId="12">OFFSET('[2]7. Suicide rate'!$C$99,,,COUNTIF('[2]7. Suicide rate'!$C$99:$C$122,"&lt;&gt;"))</definedName>
    <definedName name="MaleSmoking" localSheetId="2">OFFSET('[3]7. Suicide rate'!$C$99,,,COUNTIF('[3]7. Suicide rate'!$C$99:$C$122,"&lt;&gt;"))</definedName>
    <definedName name="MaleSmoking">OFFSET('7. Suicide rate'!$C$99,,,COUNTIF('7. Suicide rate'!$C$99:$C$122,"&lt;&gt;"))</definedName>
    <definedName name="NoFSMLondon" localSheetId="9">OFFSET('[1]4. School readiness FSM'!$C$81,,,COUNTIF('[1]4. School readiness FSM'!$C$81:$C21,"&lt;&gt;"))</definedName>
    <definedName name="NoFSMLondon" localSheetId="12">OFFSET('[2]4. School readiness FSM'!$C$81,,,COUNTIF('[2]4. School readiness FSM'!$C$81:$C21,"&lt;&gt;"))</definedName>
    <definedName name="NoFSMLondon" localSheetId="2">OFFSET('[3]4. School readiness FSM'!$C$81,,,COUNTIF('[3]4. School readiness FSM'!$C$81:$C21,"&lt;&gt;"))</definedName>
    <definedName name="NoFSMLondon">OFFSET('4. School readiness FSM'!$C$81,,,COUNTIF('4. School readiness FSM'!$C$81:$C21,"&lt;&gt;"))</definedName>
    <definedName name="PollDate" localSheetId="9">OFFSET('[1]8. Mortality caused by PM2.5'!$A$7,,,COUNTIF('[1]8. Mortality caused by PM2.5'!$A$7:$A$21,"&lt;&gt;"))</definedName>
    <definedName name="PollDate" localSheetId="12">OFFSET('[2]8. Mortality caused by PM2.5'!$A$7,,,COUNTIF('[2]8. Mortality caused by PM2.5'!$A$7:$A$21,"&lt;&gt;"))</definedName>
    <definedName name="PollDate" localSheetId="2">OFFSET('[3]8. Mortality caused by PM2.5'!$A$7,,,COUNTIF('[3]8. Mortality caused by PM2.5'!$A$7:$A$21,"&lt;&gt;"))</definedName>
    <definedName name="PollDate">OFFSET('8. Mortality caused by PM2.5'!$A$7,,,COUNTIF('8. Mortality caused by PM2.5'!$A$7:$A$21,"&lt;&gt;"))</definedName>
    <definedName name="PollEng" localSheetId="9">OFFSET('[1]8. Mortality caused by PM2.5'!$C$7,,,COUNTIF('[1]8. Mortality caused by PM2.5'!$C$7:$C$20,"&lt;&gt;"))</definedName>
    <definedName name="PollEng" localSheetId="12">OFFSET('[2]8. Mortality caused by PM2.5'!$C$7,,,COUNTIF('[2]8. Mortality caused by PM2.5'!$C$7:$C$20,"&lt;&gt;"))</definedName>
    <definedName name="PollEng" localSheetId="2">OFFSET('[3]8. Mortality caused by PM2.5'!$C$7,,,COUNTIF('[3]8. Mortality caused by PM2.5'!$C$7:$C$20,"&lt;&gt;"))</definedName>
    <definedName name="PollEng">OFFSET('8. Mortality caused by PM2.5'!$C$7,,,COUNTIF('8. Mortality caused by PM2.5'!$C$7:$C$20,"&lt;&gt;"))</definedName>
    <definedName name="PollGap" localSheetId="9">OFFSET('[1]8. Mortality caused by PM2.5'!#REF!,,,COUNTIF('[1]8. Mortality caused by PM2.5'!$B$82:$B$91,"&lt;&gt;"))</definedName>
    <definedName name="PollGap" localSheetId="12">OFFSET('[2]8. Mortality caused by PM2.5'!#REF!,,,COUNTIF('[2]8. Mortality caused by PM2.5'!$B$82:$B$91,"&lt;&gt;"))</definedName>
    <definedName name="PollGap" localSheetId="2">OFFSET('[3]8. Mortality caused by PM2.5'!#REF!,,,COUNTIF('[3]8. Mortality caused by PM2.5'!$B$82:$B$91,"&lt;&gt;"))</definedName>
    <definedName name="PollGap">OFFSET('8. Mortality caused by PM2.5'!#REF!,,,COUNTIF('8. Mortality caused by PM2.5'!$B$82:$B$91,"&lt;&gt;"))</definedName>
    <definedName name="PollGapDates" localSheetId="9">OFFSET('[1]8. Mortality caused by PM2.5'!#REF!,,,COUNTIF('[1]8. Mortality caused by PM2.5'!$A$82:$A$91,"&lt;&gt;"))</definedName>
    <definedName name="PollGapDates" localSheetId="12">OFFSET('[2]8. Mortality caused by PM2.5'!#REF!,,,COUNTIF('[2]8. Mortality caused by PM2.5'!$A$82:$A$91,"&lt;&gt;"))</definedName>
    <definedName name="PollGapDates" localSheetId="2">OFFSET('[3]8. Mortality caused by PM2.5'!#REF!,,,COUNTIF('[3]8. Mortality caused by PM2.5'!$A$82:$A$91,"&lt;&gt;"))</definedName>
    <definedName name="PollGapDates">OFFSET('8. Mortality caused by PM2.5'!#REF!,,,COUNTIF('8. Mortality caused by PM2.5'!$A$82:$A$91,"&lt;&gt;"))</definedName>
    <definedName name="PollLondon" localSheetId="9">OFFSET('[1]8. Mortality caused by PM2.5'!$C$22,,,COUNTIF('[1]8. Mortality caused by PM2.5'!$C$22:$C$35,"&lt;&gt;"))</definedName>
    <definedName name="PollLondon" localSheetId="12">OFFSET('[2]8. Mortality caused by PM2.5'!$C$22,,,COUNTIF('[2]8. Mortality caused by PM2.5'!$C$22:$C$35,"&lt;&gt;"))</definedName>
    <definedName name="PollLondon" localSheetId="2">OFFSET('[3]8. Mortality caused by PM2.5'!$C$22,,,COUNTIF('[3]8. Mortality caused by PM2.5'!$C$22:$C$35,"&lt;&gt;"))</definedName>
    <definedName name="PollLondon">OFFSET('8. Mortality caused by PM2.5'!$C$22,,,COUNTIF('8. Mortality caused by PM2.5'!$C$22:$C$35,"&lt;&gt;"))</definedName>
    <definedName name="SmokeDate" localSheetId="15">OFFSET('13. Physical activity NEW'!$A$7,,,COUNTIF('13. Physical activity NEW'!$A$7:$A$21,"&lt;&gt;"))</definedName>
    <definedName name="SmokeDate" localSheetId="17">OFFSET('14. Smoking prevalence NEW'!$A$7,,,COUNTIF('14. Smoking prevalence NEW'!$A$7:$A$21,"&lt;&gt;"))</definedName>
    <definedName name="SmokeDate" localSheetId="9">OFFSET('6. Excess mortality in SMI'!$A$7,,,COUNTIF('6. Excess mortality in SMI'!$A$7:$A$21,"&lt;&gt;"))</definedName>
    <definedName name="SmokeDate" localSheetId="12">OFFSET('[2]14. Smoking prevalence'!$A$7,,,COUNTIF('[2]14. Smoking prevalence'!$A$7:$A$20,"&lt;&gt;"))</definedName>
    <definedName name="SmokeDate" localSheetId="2">OFFSET('[3]14. Smoking prevalence'!$A$7,,,COUNTIF('[3]14. Smoking prevalence'!$A$7:$A$21,"&lt;&gt;"))</definedName>
    <definedName name="SmokeDate">OFFSET('14. Smoking prevalence'!$A$7,,,COUNTIF('14. Smoking prevalence'!$A$7:$A$21,"&lt;&gt;"))</definedName>
    <definedName name="SmokeEngland" localSheetId="15">OFFSET('13. Physical activity NEW'!$C$7,,,COUNTIF('13. Physical activity NEW'!$C$7:$C$21,"&lt;&gt;"))</definedName>
    <definedName name="SmokeEngland" localSheetId="17">OFFSET('14. Smoking prevalence NEW'!$C$7,,,COUNTIF('14. Smoking prevalence NEW'!$C$7:$C$21,"&lt;&gt;"))</definedName>
    <definedName name="SmokeEngland" localSheetId="9">OFFSET('6. Excess mortality in SMI'!$C$7,,,COUNTIF('6. Excess mortality in SMI'!$C$7:$C$21,"&lt;&gt;"))</definedName>
    <definedName name="SmokeEngland" localSheetId="12">OFFSET('[2]14. Smoking prevalence'!$C$7,,,COUNTIF('[2]14. Smoking prevalence'!$C$7:$C$20,"&lt;&gt;"))</definedName>
    <definedName name="SmokeEngland" localSheetId="2">OFFSET('[3]14. Smoking prevalence'!$C$7,,,COUNTIF('[3]14. Smoking prevalence'!$C$7:$C$21,"&lt;&gt;"))</definedName>
    <definedName name="SmokeEngland">OFFSET('14. Smoking prevalence'!$C$7,,,COUNTIF('14. Smoking prevalence'!$C$7:$C$21,"&lt;&gt;"))</definedName>
    <definedName name="SmokeLondon" localSheetId="15">OFFSET('13. Physical activity NEW'!$C$23,,,COUNTIF('13. Physical activity NEW'!$C$23:$C$33,"&lt;&gt;"))</definedName>
    <definedName name="SmokeLondon" localSheetId="17">OFFSET('14. Smoking prevalence NEW'!$C$23,,,COUNTIF('14. Smoking prevalence NEW'!$C$23:$C$33,"&lt;&gt;"))</definedName>
    <definedName name="SmokeLondon" localSheetId="9">OFFSET('6. Excess mortality in SMI'!$C$23,,,COUNTIF('6. Excess mortality in SMI'!$C$23:$C$33,"&lt;&gt;"))</definedName>
    <definedName name="SmokeLondon" localSheetId="12">OFFSET('[2]14. Smoking prevalence'!$C$22,,,COUNTIF('[2]14. Smoking prevalence'!$C$22:$C$32,"&lt;&gt;"))</definedName>
    <definedName name="SmokeLondon" localSheetId="2">OFFSET('[3]14. Smoking prevalence'!$C$23,,,COUNTIF('[3]14. Smoking prevalence'!$C$23:$C$33,"&lt;&gt;"))</definedName>
    <definedName name="SmokeLondon">OFFSET('14. Smoking prevalence'!$C$23,,,COUNTIF('14. Smoking prevalence'!$C$23:$C$33,"&lt;&gt;"))</definedName>
    <definedName name="SmokingGap" localSheetId="15">OFFSET('13. Physical activity NEW'!$B$92,,,COUNTIF('13. Physical activity NEW'!$B$92:$B$108,"&lt;&gt;"))</definedName>
    <definedName name="SmokingGap" localSheetId="17">OFFSET('14. Smoking prevalence NEW'!$B$198,,,COUNTIF('14. Smoking prevalence NEW'!$B$198:$B$214,"&lt;&gt;"))</definedName>
    <definedName name="SmokingGap" localSheetId="9">OFFSET('6. Excess mortality in SMI'!$B$92,,,COUNTIF('6. Excess mortality in SMI'!$B$92:$B$108,"&lt;&gt;"))</definedName>
    <definedName name="SmokingGap" localSheetId="12">OFFSET('[2]14. Smoking prevalence'!$B$202,,,COUNTIF('[2]14. Smoking prevalence'!$B$202:$B$218,"&lt;&gt;"))</definedName>
    <definedName name="SmokingGap" localSheetId="2">OFFSET('[3]14. Smoking prevalence'!$B$208,,,COUNTIF('[3]14. Smoking prevalence'!$B$208:$B$224,"&lt;&gt;"))</definedName>
    <definedName name="SmokingGap">OFFSET('14. Smoking prevalence'!$B$208,,,COUNTIF('14. Smoking prevalence'!$B$208:$B$224,"&lt;&gt;"))</definedName>
    <definedName name="SmokingGapDates" localSheetId="15">OFFSET('13. Physical activity NEW'!$A$92,,,COUNTIF('13. Physical activity NEW'!$A$92:$A$108,"&lt;&gt;"))</definedName>
    <definedName name="SmokingGapDates" localSheetId="17">OFFSET('14. Smoking prevalence NEW'!$A$198,,,COUNTIF('14. Smoking prevalence NEW'!$A$198:$A$214,"&lt;&gt;"))</definedName>
    <definedName name="SmokingGapDates" localSheetId="9">OFFSET('6. Excess mortality in SMI'!$A$92,,,COUNTIF('6. Excess mortality in SMI'!$A$92:$A$108,"&lt;&gt;"))</definedName>
    <definedName name="SmokingGapDates" localSheetId="12">OFFSET('[2]14. Smoking prevalence'!$A$202,,,COUNTIF('[2]14. Smoking prevalence'!$A$202:$A$218,"&lt;&gt;"))</definedName>
    <definedName name="SmokingGapDates" localSheetId="2">OFFSET('[3]14. Smoking prevalence'!$A$208,,,COUNTIF('[3]14. Smoking prevalence'!$A$208:$A$224,"&lt;&gt;"))</definedName>
    <definedName name="SmokingGapDates">OFFSET('14. Smoking prevalence'!$A$208,,,COUNTIF('14. Smoking prevalence'!$A$208:$A$224,"&lt;&gt;"))</definedName>
    <definedName name="SmokingIntermediate" localSheetId="15">OFFSET('13. Physical activity NEW'!#REF!,,,COUNTIF('13. Physical activity NEW'!#REF!,"&lt;&gt;"))</definedName>
    <definedName name="SmokingIntermediate" localSheetId="17">OFFSET('14. Smoking prevalence NEW'!$C$133,,,COUNTIF('14. Smoking prevalence NEW'!$C$133:$C$148,"&lt;&gt;"))</definedName>
    <definedName name="SmokingIntermediate" localSheetId="9">OFFSET('6. Excess mortality in SMI'!#REF!,,,COUNTIF('6. Excess mortality in SMI'!#REF!,"&lt;&gt;"))</definedName>
    <definedName name="SmokingIntermediate" localSheetId="12">OFFSET('[2]14. Smoking prevalence'!$C$128,,,COUNTIF('[2]14. Smoking prevalence'!$C$128:$C$142,"&lt;&gt;"))</definedName>
    <definedName name="SmokingIntermediate" localSheetId="2">OFFSET('[3]14. Smoking prevalence'!$C$133,,,COUNTIF('[3]14. Smoking prevalence'!$C$133:$C$148,"&lt;&gt;"))</definedName>
    <definedName name="SmokingIntermediate">OFFSET('14. Smoking prevalence'!$C$133,,,COUNTIF('14. Smoking prevalence'!$C$133:$C$148,"&lt;&gt;"))</definedName>
    <definedName name="SmokingManagerial" localSheetId="15">OFFSET('13. Physical activity NEW'!#REF!,,,COUNTIF('13. Physical activity NEW'!#REF!,"&lt;&gt;"))</definedName>
    <definedName name="SmokingManagerial" localSheetId="17">OFFSET('14. Smoking prevalence NEW'!$C$116,,,COUNTIF('14. Smoking prevalence NEW'!$C$116:$C$132,"&lt;&gt;"))</definedName>
    <definedName name="SmokingManagerial" localSheetId="9">OFFSET('6. Excess mortality in SMI'!#REF!,,,COUNTIF('6. Excess mortality in SMI'!#REF!,"&lt;&gt;"))</definedName>
    <definedName name="SmokingManagerial" localSheetId="12">OFFSET('[2]14. Smoking prevalence'!$C$112,,,COUNTIF('[2]14. Smoking prevalence'!$C$112:$C$127,"&lt;&gt;"))</definedName>
    <definedName name="SmokingManagerial" localSheetId="2">OFFSET('[3]14. Smoking prevalence'!$C$116,,,COUNTIF('[3]14. Smoking prevalence'!$C$116:$C$132,"&lt;&gt;"))</definedName>
    <definedName name="SmokingManagerial">OFFSET('14. Smoking prevalence'!$C$116,,,COUNTIF('14. Smoking prevalence'!$C$116:$C$132,"&lt;&gt;"))</definedName>
    <definedName name="SmokingRoutine" localSheetId="15">OFFSET('13. Physical activity NEW'!#REF!,,,COUNTIF('13. Physical activity NEW'!#REF!,"&lt;&gt;"))</definedName>
    <definedName name="SmokingRoutine" localSheetId="17">OFFSET('14. Smoking prevalence NEW'!$C$84,,,COUNTIF('14. Smoking prevalence NEW'!$C$84:$C$99,"&lt;&gt;"))</definedName>
    <definedName name="SmokingRoutine" localSheetId="9">OFFSET('6. Excess mortality in SMI'!#REF!,,,COUNTIF('6. Excess mortality in SMI'!#REF!,"&lt;&gt;"))</definedName>
    <definedName name="SmokingRoutine" localSheetId="12">OFFSET('[2]14. Smoking prevalence'!$C$82,,,COUNTIF('[2]14. Smoking prevalence'!$C$82:$C$96,"&lt;&gt;"))</definedName>
    <definedName name="SmokingRoutine" localSheetId="2">OFFSET('[3]14. Smoking prevalence'!$C$84,,,COUNTIF('[3]14. Smoking prevalence'!$C$84:$C$99,"&lt;&gt;"))</definedName>
    <definedName name="SmokingRoutine">OFFSET('14. Smoking prevalence'!$C$84,,,COUNTIF('14. Smoking prevalence'!$C$84:$C$99,"&lt;&gt;"))</definedName>
    <definedName name="SmokingSocData" localSheetId="15">OFFSET('13. Physical activity NEW'!#REF!,,,COUNTIF('13. Physical activity NEW'!#REF!,"&lt;&gt;"))</definedName>
    <definedName name="SmokingSocData" localSheetId="17">OFFSET('14. Smoking prevalence NEW'!$A$84,,,COUNTIF('14. Smoking prevalence NEW'!$A$84:$A$99,"&lt;&gt;"))</definedName>
    <definedName name="SmokingSocData" localSheetId="9">OFFSET('6. Excess mortality in SMI'!#REF!,,,COUNTIF('6. Excess mortality in SMI'!#REF!,"&lt;&gt;"))</definedName>
    <definedName name="SmokingSocData" localSheetId="12">OFFSET('[2]14. Smoking prevalence'!$A$82,,,COUNTIF('[2]14. Smoking prevalence'!$A$82:$A$96,"&lt;&gt;"))</definedName>
    <definedName name="SmokingSocData" localSheetId="2">OFFSET('[3]14. Smoking prevalence'!$A$84,,,COUNTIF('[3]14. Smoking prevalence'!$A$84:$A$99,"&lt;&gt;"))</definedName>
    <definedName name="SmokingSocData">OFFSET('14. Smoking prevalence'!$A$84,,,COUNTIF('14. Smoking prevalence'!$A$84:$A$99,"&lt;&gt;"))</definedName>
    <definedName name="SmokingUnmployed" localSheetId="15">OFFSET('13. Physical activity NEW'!#REF!,,,COUNTIF('13. Physical activity NEW'!#REF!,"&lt;&gt;"))</definedName>
    <definedName name="SmokingUnmployed" localSheetId="17">OFFSET('14. Smoking prevalence NEW'!$C$100,,,COUNTIF('14. Smoking prevalence NEW'!$C$100:$C$115,"&lt;&gt;"))</definedName>
    <definedName name="SmokingUnmployed" localSheetId="9">OFFSET('6. Excess mortality in SMI'!#REF!,,,COUNTIF('6. Excess mortality in SMI'!#REF!,"&lt;&gt;"))</definedName>
    <definedName name="SmokingUnmployed" localSheetId="12">OFFSET('[2]14. Smoking prevalence'!$C$97,,,COUNTIF('[2]14. Smoking prevalence'!$C$97:$C$111,"&lt;&gt;"))</definedName>
    <definedName name="SmokingUnmployed" localSheetId="2">OFFSET('[3]14. Smoking prevalence'!$C$100,,,COUNTIF('[3]14. Smoking prevalence'!$C$100:$C$115,"&lt;&gt;"))</definedName>
    <definedName name="SmokingUnmployed">OFFSET('14. Smoking prevalence'!$C$100,,,COUNTIF('14. Smoking prevalence'!$C$100:$C$115,"&lt;&gt;"))</definedName>
    <definedName name="SuicideGap" localSheetId="9">OFFSET('[1]7. Suicide rate'!$B$166,,,COUNTIF('[1]7. Suicide rate'!$B$166:$B$190,"&lt;&gt;"))</definedName>
    <definedName name="SuicideGap" localSheetId="12">OFFSET('[2]7. Suicide rate'!$B$166,,,COUNTIF('[2]7. Suicide rate'!$B$166:$B$190,"&lt;&gt;"))</definedName>
    <definedName name="SuicideGap" localSheetId="2">OFFSET('[3]7. Suicide rate'!$B$166,,,COUNTIF('[3]7. Suicide rate'!$B$166:$B$190,"&lt;&gt;"))</definedName>
    <definedName name="SuicideGap">OFFSET('7. Suicide rate'!$B$166,,,COUNTIF('7. Suicide rate'!$B$166:$B$190,"&lt;&gt;"))</definedName>
    <definedName name="SuicideGap2" localSheetId="9">OFFSET('[1]7. Suicide rate'!$B$194,,,COUNTIF('[1]7. Suicide rate'!$B$194:$B$217,"&lt;&gt;"))</definedName>
    <definedName name="SuicideGap2" localSheetId="12">OFFSET('[2]7. Suicide rate'!$B$194,,,COUNTIF('[2]7. Suicide rate'!$B$194:$B$217,"&lt;&gt;"))</definedName>
    <definedName name="SuicideGap2" localSheetId="2">OFFSET('[3]7. Suicide rate'!$B$194,,,COUNTIF('[3]7. Suicide rate'!$B$194:$B$217,"&lt;&gt;"))</definedName>
    <definedName name="SuicideGap2">OFFSET('7. Suicide rate'!$B$194,,,COUNTIF('7. Suicide rate'!$B$194:$B$217,"&lt;&gt;"))</definedName>
    <definedName name="SuicideGapDates" localSheetId="9">OFFSET('[1]7. Suicide rate'!$A$166,,,COUNTIF('[1]7. Suicide rate'!$A$166:$A$190,"&lt;&gt;"))</definedName>
    <definedName name="SuicideGapDates" localSheetId="12">OFFSET('[2]7. Suicide rate'!$A$166,,,COUNTIF('[2]7. Suicide rate'!$A$166:$A$190,"&lt;&gt;"))</definedName>
    <definedName name="SuicideGapDates" localSheetId="2">OFFSET('[3]7. Suicide rate'!$A$166,,,COUNTIF('[3]7. Suicide rate'!$A$166:$A$190,"&lt;&gt;"))</definedName>
    <definedName name="SuicideGapDates">OFFSET('7. Suicide rate'!$A$166,,,COUNTIF('7. Suicide rate'!$A$166:$A$190,"&lt;&gt;"))</definedName>
    <definedName name="SuicideGapDates2" localSheetId="9">OFFSET('[1]7. Suicide rate'!$A$194,,,COUNTIF('[1]7. Suicide rate'!$A$194:$A$217,"&lt;&gt;"))</definedName>
    <definedName name="SuicideGapDates2" localSheetId="12">OFFSET('[2]7. Suicide rate'!$A$194,,,COUNTIF('[2]7. Suicide rate'!$A$194:$A$217,"&lt;&gt;"))</definedName>
    <definedName name="SuicideGapDates2" localSheetId="2">OFFSET('[3]7. Suicide rate'!$A$194,,,COUNTIF('[3]7. Suicide rate'!$A$194:$A$217,"&lt;&gt;"))</definedName>
    <definedName name="SuicideGapDates2">OFFSET('7. Suicide rate'!$A$194,,,COUNTIF('7. Suicide rate'!$A$194:$A$217,"&lt;&gt;"))</definedName>
    <definedName name="SuiDate" localSheetId="9">OFFSET('[1]7. Suicide rate'!$A$7,,,COUNTIF('[1]7. Suicide rate'!$A$7:$C$29,"&lt;&gt;"))</definedName>
    <definedName name="SuiDate" localSheetId="12">OFFSET('[2]7. Suicide rate'!$A$7,,,COUNTIF('[2]7. Suicide rate'!$A$7:$C$29,"&lt;&gt;"))</definedName>
    <definedName name="SuiDate" localSheetId="2">OFFSET('[3]7. Suicide rate'!$A$7,,,COUNTIF('[3]7. Suicide rate'!$A$7:$C$29,"&lt;&gt;"))</definedName>
    <definedName name="SuiDate">OFFSET('7. Suicide rate'!$A$7,,,COUNTIF('7. Suicide rate'!$A$7:$C$29,"&lt;&gt;"))</definedName>
    <definedName name="TBQuintile1">OFFSET('[4]12. TB incidence'!$C$8,,,COUNTIF('[4]12. TB incidence'!$C$8:$C$19,"&lt;&gt;"))</definedName>
    <definedName name="TBQuintile2">OFFSET('[4]12. TB incidence'!$C$20,,,COUNTIF('[4]12. TB incidence'!$C$20:$C$31,"&lt;&gt;"))</definedName>
    <definedName name="TBQuintile3">OFFSET('[4]12. TB incidence'!$C$32,,,COUNTIF('[4]12. TB incidence'!$C$32:$C$43,"&lt;&gt;"))</definedName>
    <definedName name="TBQuintile4">OFFSET('[4]12. TB incidence'!$C$44,,,COUNTIF('[4]12. TB incidence'!$C$44:$C$55,"&lt;&gt;"))</definedName>
    <definedName name="TBQuintile5">OFFSET('[4]12. TB incidence'!$C$56,,,COUNTIF('[4]12. TB incidence'!$C$56:$C$67,"&lt;&gt;"))</definedName>
    <definedName name="TBQuintileDate">OFFSET('[4]12. TB incidence'!$A$8,,,COUNTIF('[4]12. TB incidence'!$A$8:$A$19,"&lt;&gt;"))</definedName>
    <definedName name="UnemploymentDate" localSheetId="9">OFFSET('[1]OLD GAP'!$A$7,,,COUNTIF('[1]OLD GAP'!$A$7:$A$17,"&lt;&gt;"))</definedName>
    <definedName name="UnemploymentDate" localSheetId="12">OFFSET('9. Employment gap LongtermCond.'!$A$7,,,COUNTIF('9. Employment gap LongtermCond.'!$A$7:$A$17,"&lt;&gt;"))</definedName>
    <definedName name="UnemploymentDate" localSheetId="2">OFFSET('[3]OLD GAP'!$A$7,,,COUNTIF('[3]OLD GAP'!$A$7:$A$17,"&lt;&gt;"))</definedName>
    <definedName name="UnemploymentDate">OFFSET(#REF!,,,COUNTIF(#REF!,"&lt;&gt;"))</definedName>
    <definedName name="UnemploymentEngland" localSheetId="9">OFFSET('[1]OLD GAP'!$C$7,,,COUNTIF('[1]OLD GAP'!$C$7:$C$17,"&lt;&gt;"))</definedName>
    <definedName name="UnemploymentEngland" localSheetId="12">OFFSET('9. Employment gap LongtermCond.'!$C$7,,,COUNTIF('9. Employment gap LongtermCond.'!$C$7:$C$17,"&lt;&gt;"))</definedName>
    <definedName name="UnemploymentEngland" localSheetId="2">OFFSET('[3]OLD GAP'!$C$7,,,COUNTIF('[3]OLD GAP'!$C$7:$C$17,"&lt;&gt;"))</definedName>
    <definedName name="UnemploymentEngland">OFFSET(#REF!,,,COUNTIF(#REF!,"&lt;&gt;"))</definedName>
    <definedName name="UnemploymentGap" localSheetId="9">OFFSET('[1]OLD GAP'!$B$81,,,COUNTIF('[1]OLD GAP'!$B$81:$B$97,"&lt;&gt;"))</definedName>
    <definedName name="UnemploymentGap" localSheetId="12">OFFSET('9. Employment gap LongtermCond.'!$B$81,,,COUNTIF('9. Employment gap LongtermCond.'!$B$81:$B$97,"&lt;&gt;"))</definedName>
    <definedName name="UnemploymentGap" localSheetId="2">OFFSET('[3]OLD GAP'!$B$81,,,COUNTIF('[3]OLD GAP'!$B$81:$B$97,"&lt;&gt;"))</definedName>
    <definedName name="UnemploymentGap">OFFSET(#REF!,,,COUNTIF(#REF!,"&lt;&gt;"))</definedName>
    <definedName name="UnemploymentGapDates" localSheetId="9">OFFSET('[1]OLD GAP'!$A$81,,,COUNTIF('[1]OLD GAP'!$A$81:$A$97,"&lt;&gt;"))</definedName>
    <definedName name="UnemploymentGapDates" localSheetId="12">OFFSET('9. Employment gap LongtermCond.'!$A$81,,,COUNTIF('9. Employment gap LongtermCond.'!$A$81:$A$97,"&lt;&gt;"))</definedName>
    <definedName name="UnemploymentGapDates" localSheetId="2">OFFSET('[3]OLD GAP'!$A$81,,,COUNTIF('[3]OLD GAP'!$A$81:$A$97,"&lt;&gt;"))</definedName>
    <definedName name="UnemploymentGapDates">OFFSET(#REF!,,,COUNTIF(#REF!,"&lt;&gt;"))</definedName>
    <definedName name="UnemploymentLondon" localSheetId="9">OFFSET('[1]OLD GAP'!$C$19,,,COUNTIF('[1]OLD GAP'!$C$19:$C$29,"&lt;&gt;"))</definedName>
    <definedName name="UnemploymentLondon" localSheetId="12">OFFSET('9. Employment gap LongtermCond.'!$C$19,,,COUNTIF('9. Employment gap LongtermCond.'!$C$19:$C$29,"&lt;&gt;"))</definedName>
    <definedName name="UnemploymentLondon" localSheetId="2">OFFSET('[3]OLD GAP'!$C$19,,,COUNTIF('[3]OLD GAP'!$C$19:$C$29,"&lt;&gt;"))</definedName>
    <definedName name="UnemploymentLondon">OFFSET(#REF!,,,COUNTIF(#REF!,"&lt;&gt;"))</definedName>
    <definedName name="Value" localSheetId="9">OFFSET('[1]8. Mortality caused by PM2.5'!$C$7,0,0,COUNTA('[1]8. Mortality caused by PM2.5'!$C$7:$C$15)+1)</definedName>
    <definedName name="Value" localSheetId="12">OFFSET('[2]8. Mortality caused by PM2.5'!$C$7,0,0,COUNTA('[2]8. Mortality caused by PM2.5'!$C$7:$C$15)+1)</definedName>
    <definedName name="Value" localSheetId="2">OFFSET('[3]8. Mortality caused by PM2.5'!$C$7,0,0,COUNTA('[3]8. Mortality caused by PM2.5'!$C$7:$C$15)+1)</definedName>
    <definedName name="Value">OFFSET('8. Mortality caused by PM2.5'!$C$7,0,0,COUNTA('8. Mortality caused by PM2.5'!$C$7:$C$15)+1)</definedName>
    <definedName name="Value2" localSheetId="9">OFFSET('[1]8. Mortality caused by PM2.5'!$C$22,0,0,COUNTA('[1]8. Mortality caused by PM2.5'!$C$22:$C$30)+1)</definedName>
    <definedName name="Value2" localSheetId="12">OFFSET('[2]8. Mortality caused by PM2.5'!$C$22,0,0,COUNTA('[2]8. Mortality caused by PM2.5'!$C$22:$C$30)+1)</definedName>
    <definedName name="Value2" localSheetId="2">OFFSET('[3]8. Mortality caused by PM2.5'!$C$22,0,0,COUNTA('[3]8. Mortality caused by PM2.5'!$C$22:$C$30)+1)</definedName>
    <definedName name="Value2">OFFSET('8. Mortality caused by PM2.5'!$C$22,0,0,COUNTA('8. Mortality caused by PM2.5'!$C$22:$C$30)+1)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3" l="1"/>
  <c r="F15" i="23"/>
  <c r="H15" i="23" l="1"/>
  <c r="G15" i="23"/>
  <c r="G27" i="23" l="1"/>
  <c r="E27" i="23"/>
  <c r="E11" i="23"/>
  <c r="G2" i="16"/>
  <c r="E2" i="16"/>
  <c r="G31" i="23" s="1"/>
  <c r="H31" i="23" s="1"/>
  <c r="E25" i="23" l="1"/>
  <c r="F25" i="23" s="1"/>
  <c r="F7" i="23" s="1"/>
  <c r="G24" i="23"/>
  <c r="H24" i="23" s="1"/>
  <c r="G23" i="23"/>
  <c r="G32" i="23"/>
  <c r="H32" i="23" s="1"/>
  <c r="G22" i="23"/>
  <c r="H22" i="23" s="1"/>
  <c r="G28" i="23"/>
  <c r="H28" i="23" s="1"/>
  <c r="H10" i="23" s="1"/>
  <c r="F27" i="23"/>
  <c r="H27" i="23"/>
  <c r="H23" i="23"/>
  <c r="E23" i="23"/>
  <c r="F23" i="23" s="1"/>
  <c r="F5" i="23" s="1"/>
  <c r="E24" i="23"/>
  <c r="G25" i="23"/>
  <c r="H25" i="23" s="1"/>
  <c r="E31" i="23"/>
  <c r="E22" i="23"/>
  <c r="F22" i="23" s="1"/>
  <c r="F4" i="23" s="1"/>
  <c r="E32" i="23"/>
  <c r="E28" i="23"/>
  <c r="F28" i="23" s="1"/>
  <c r="F32" i="23" l="1"/>
  <c r="F14" i="23" s="1"/>
  <c r="F31" i="23"/>
  <c r="F13" i="23" s="1"/>
  <c r="F24" i="23"/>
  <c r="F6" i="23" s="1"/>
  <c r="F10" i="23"/>
  <c r="G10" i="23" s="1"/>
  <c r="E29" i="23"/>
  <c r="F29" i="23" s="1"/>
  <c r="G29" i="23"/>
  <c r="H29" i="23" s="1"/>
  <c r="G30" i="23"/>
  <c r="H30" i="23" s="1"/>
  <c r="E30" i="23"/>
  <c r="G26" i="23"/>
  <c r="H26" i="23" s="1"/>
  <c r="E26" i="23"/>
  <c r="F26" i="23" s="1"/>
  <c r="F30" i="23" l="1"/>
  <c r="F12" i="23" s="1"/>
  <c r="F8" i="23"/>
  <c r="F9" i="23"/>
  <c r="H11" i="23"/>
  <c r="G11" i="23"/>
  <c r="I11" i="23" s="1"/>
  <c r="J11" i="23" s="1"/>
  <c r="K15" i="23"/>
  <c r="L15" i="23" s="1"/>
  <c r="E10" i="23"/>
  <c r="E15" i="23" l="1"/>
  <c r="I15" i="23"/>
  <c r="J15" i="23" s="1"/>
  <c r="K11" i="23"/>
  <c r="L11" i="23" s="1"/>
  <c r="C84" i="16" l="1"/>
  <c r="C129" i="16"/>
  <c r="C756" i="16"/>
  <c r="E751" i="16"/>
  <c r="C747" i="16"/>
  <c r="D742" i="16"/>
  <c r="E737" i="16"/>
  <c r="C733" i="16"/>
  <c r="D728" i="16"/>
  <c r="C36" i="16"/>
  <c r="D129" i="16"/>
  <c r="E755" i="16"/>
  <c r="D751" i="16"/>
  <c r="E746" i="16"/>
  <c r="C742" i="16"/>
  <c r="D737" i="16"/>
  <c r="E732" i="16"/>
  <c r="C728" i="16"/>
  <c r="D20" i="16"/>
  <c r="E129" i="16"/>
  <c r="D755" i="16"/>
  <c r="C751" i="16"/>
  <c r="D746" i="16"/>
  <c r="E741" i="16"/>
  <c r="C737" i="16"/>
  <c r="D732" i="16"/>
  <c r="E20" i="16"/>
  <c r="C113" i="16"/>
  <c r="C755" i="16"/>
  <c r="E750" i="16"/>
  <c r="C746" i="16"/>
  <c r="D741" i="16"/>
  <c r="E736" i="16"/>
  <c r="C732" i="16"/>
  <c r="E727" i="16"/>
  <c r="C20" i="16"/>
  <c r="D113" i="16"/>
  <c r="E754" i="16"/>
  <c r="D750" i="16"/>
  <c r="E745" i="16"/>
  <c r="C741" i="16"/>
  <c r="D736" i="16"/>
  <c r="E731" i="16"/>
  <c r="D727" i="16"/>
  <c r="E113" i="16"/>
  <c r="D754" i="16"/>
  <c r="C750" i="16"/>
  <c r="D745" i="16"/>
  <c r="E740" i="16"/>
  <c r="C736" i="16"/>
  <c r="D731" i="16"/>
  <c r="C727" i="16"/>
  <c r="C97" i="16"/>
  <c r="C754" i="16"/>
  <c r="E749" i="16"/>
  <c r="C745" i="16"/>
  <c r="D740" i="16"/>
  <c r="E735" i="16"/>
  <c r="C731" i="16"/>
  <c r="E726" i="16"/>
  <c r="D97" i="16"/>
  <c r="E753" i="16"/>
  <c r="D749" i="16"/>
  <c r="E744" i="16"/>
  <c r="C740" i="16"/>
  <c r="D735" i="16"/>
  <c r="E730" i="16"/>
  <c r="D726" i="16"/>
  <c r="E97" i="16"/>
  <c r="D753" i="16"/>
  <c r="C749" i="16"/>
  <c r="D744" i="16"/>
  <c r="E739" i="16"/>
  <c r="C735" i="16"/>
  <c r="D730" i="16"/>
  <c r="C726" i="16"/>
  <c r="E757" i="16"/>
  <c r="C753" i="16"/>
  <c r="E748" i="16"/>
  <c r="C744" i="16"/>
  <c r="D739" i="16"/>
  <c r="E734" i="16"/>
  <c r="C730" i="16"/>
  <c r="E725" i="16"/>
  <c r="D757" i="16"/>
  <c r="D748" i="16"/>
  <c r="E743" i="16"/>
  <c r="C739" i="16"/>
  <c r="D734" i="16"/>
  <c r="E729" i="16"/>
  <c r="D725" i="16"/>
  <c r="C146" i="16"/>
  <c r="C757" i="16"/>
  <c r="E752" i="16"/>
  <c r="C748" i="16"/>
  <c r="D743" i="16"/>
  <c r="E738" i="16"/>
  <c r="C734" i="16"/>
  <c r="D729" i="16"/>
  <c r="C725" i="16"/>
  <c r="D146" i="16"/>
  <c r="E756" i="16"/>
  <c r="D752" i="16"/>
  <c r="E747" i="16"/>
  <c r="C743" i="16"/>
  <c r="D738" i="16"/>
  <c r="E733" i="16"/>
  <c r="C729" i="16"/>
  <c r="D36" i="16"/>
  <c r="E146" i="16"/>
  <c r="D756" i="16"/>
  <c r="C752" i="16"/>
  <c r="D747" i="16"/>
  <c r="E742" i="16"/>
  <c r="C738" i="16"/>
  <c r="D733" i="16"/>
  <c r="E728" i="16"/>
  <c r="E36" i="16"/>
  <c r="D722" i="16"/>
  <c r="C720" i="16"/>
  <c r="D717" i="16"/>
  <c r="E714" i="16"/>
  <c r="C712" i="16"/>
  <c r="D709" i="16"/>
  <c r="E706" i="16"/>
  <c r="C704" i="16"/>
  <c r="E701" i="16"/>
  <c r="C699" i="16"/>
  <c r="E696" i="16"/>
  <c r="C694" i="16"/>
  <c r="E691" i="16"/>
  <c r="C689" i="16"/>
  <c r="D686" i="16"/>
  <c r="E683" i="16"/>
  <c r="C681" i="16"/>
  <c r="D678" i="16"/>
  <c r="C676" i="16"/>
  <c r="D673" i="16"/>
  <c r="E670" i="16"/>
  <c r="C668" i="16"/>
  <c r="D665" i="16"/>
  <c r="E662" i="16"/>
  <c r="C660" i="16"/>
  <c r="D657" i="16"/>
  <c r="E654" i="16"/>
  <c r="C652" i="16"/>
  <c r="D649" i="16"/>
  <c r="E646" i="16"/>
  <c r="C644" i="16"/>
  <c r="D641" i="16"/>
  <c r="E638" i="16"/>
  <c r="C636" i="16"/>
  <c r="D633" i="16"/>
  <c r="E630" i="16"/>
  <c r="C628" i="16"/>
  <c r="D625" i="16"/>
  <c r="E622" i="16"/>
  <c r="C620" i="16"/>
  <c r="D617" i="16"/>
  <c r="E614" i="16"/>
  <c r="C612" i="16"/>
  <c r="D609" i="16"/>
  <c r="E606" i="16"/>
  <c r="C604" i="16"/>
  <c r="D601" i="16"/>
  <c r="E598" i="16"/>
  <c r="C596" i="16"/>
  <c r="D593" i="16"/>
  <c r="E590" i="16"/>
  <c r="C588" i="16"/>
  <c r="D585" i="16"/>
  <c r="E582" i="16"/>
  <c r="C580" i="16"/>
  <c r="D577" i="16"/>
  <c r="E574" i="16"/>
  <c r="C572" i="16"/>
  <c r="D569" i="16"/>
  <c r="E566" i="16"/>
  <c r="C564" i="16"/>
  <c r="D561" i="16"/>
  <c r="E558" i="16"/>
  <c r="C556" i="16"/>
  <c r="D553" i="16"/>
  <c r="E550" i="16"/>
  <c r="C548" i="16"/>
  <c r="D545" i="16"/>
  <c r="E542" i="16"/>
  <c r="C540" i="16"/>
  <c r="D537" i="16"/>
  <c r="E534" i="16"/>
  <c r="C532" i="16"/>
  <c r="D529" i="16"/>
  <c r="E526" i="16"/>
  <c r="C524" i="16"/>
  <c r="D521" i="16"/>
  <c r="E518" i="16"/>
  <c r="E724" i="16"/>
  <c r="C722" i="16"/>
  <c r="E719" i="16"/>
  <c r="C717" i="16"/>
  <c r="D714" i="16"/>
  <c r="E711" i="16"/>
  <c r="C709" i="16"/>
  <c r="D706" i="16"/>
  <c r="D701" i="16"/>
  <c r="D696" i="16"/>
  <c r="E693" i="16"/>
  <c r="D691" i="16"/>
  <c r="E688" i="16"/>
  <c r="C686" i="16"/>
  <c r="D683" i="16"/>
  <c r="E680" i="16"/>
  <c r="C678" i="16"/>
  <c r="E675" i="16"/>
  <c r="C673" i="16"/>
  <c r="D670" i="16"/>
  <c r="E667" i="16"/>
  <c r="C665" i="16"/>
  <c r="D662" i="16"/>
  <c r="E659" i="16"/>
  <c r="C657" i="16"/>
  <c r="D654" i="16"/>
  <c r="E651" i="16"/>
  <c r="C649" i="16"/>
  <c r="D646" i="16"/>
  <c r="E643" i="16"/>
  <c r="C641" i="16"/>
  <c r="D638" i="16"/>
  <c r="E635" i="16"/>
  <c r="C633" i="16"/>
  <c r="D630" i="16"/>
  <c r="E627" i="16"/>
  <c r="C625" i="16"/>
  <c r="D622" i="16"/>
  <c r="E619" i="16"/>
  <c r="C617" i="16"/>
  <c r="D614" i="16"/>
  <c r="E611" i="16"/>
  <c r="C609" i="16"/>
  <c r="D606" i="16"/>
  <c r="E603" i="16"/>
  <c r="C601" i="16"/>
  <c r="D598" i="16"/>
  <c r="E595" i="16"/>
  <c r="C593" i="16"/>
  <c r="D590" i="16"/>
  <c r="E587" i="16"/>
  <c r="C585" i="16"/>
  <c r="D582" i="16"/>
  <c r="E579" i="16"/>
  <c r="C577" i="16"/>
  <c r="D574" i="16"/>
  <c r="E571" i="16"/>
  <c r="C569" i="16"/>
  <c r="D566" i="16"/>
  <c r="E563" i="16"/>
  <c r="C561" i="16"/>
  <c r="D558" i="16"/>
  <c r="E555" i="16"/>
  <c r="C553" i="16"/>
  <c r="D550" i="16"/>
  <c r="E547" i="16"/>
  <c r="C545" i="16"/>
  <c r="D542" i="16"/>
  <c r="E539" i="16"/>
  <c r="C537" i="16"/>
  <c r="D534" i="16"/>
  <c r="E531" i="16"/>
  <c r="C529" i="16"/>
  <c r="D526" i="16"/>
  <c r="E523" i="16"/>
  <c r="C521" i="16"/>
  <c r="D518" i="16"/>
  <c r="E515" i="16"/>
  <c r="D724" i="16"/>
  <c r="C724" i="16"/>
  <c r="E721" i="16"/>
  <c r="C719" i="16"/>
  <c r="D716" i="16"/>
  <c r="E713" i="16"/>
  <c r="C711" i="16"/>
  <c r="D708" i="16"/>
  <c r="E705" i="16"/>
  <c r="D703" i="16"/>
  <c r="E700" i="16"/>
  <c r="D698" i="16"/>
  <c r="E695" i="16"/>
  <c r="C693" i="16"/>
  <c r="E690" i="16"/>
  <c r="C688" i="16"/>
  <c r="D685" i="16"/>
  <c r="E682" i="16"/>
  <c r="C680" i="16"/>
  <c r="E677" i="16"/>
  <c r="C675" i="16"/>
  <c r="D672" i="16"/>
  <c r="E669" i="16"/>
  <c r="C667" i="16"/>
  <c r="D664" i="16"/>
  <c r="E661" i="16"/>
  <c r="C659" i="16"/>
  <c r="D656" i="16"/>
  <c r="E653" i="16"/>
  <c r="C651" i="16"/>
  <c r="D648" i="16"/>
  <c r="E645" i="16"/>
  <c r="C643" i="16"/>
  <c r="D640" i="16"/>
  <c r="E637" i="16"/>
  <c r="C635" i="16"/>
  <c r="D632" i="16"/>
  <c r="E629" i="16"/>
  <c r="C627" i="16"/>
  <c r="D624" i="16"/>
  <c r="E621" i="16"/>
  <c r="C619" i="16"/>
  <c r="D616" i="16"/>
  <c r="E613" i="16"/>
  <c r="C611" i="16"/>
  <c r="D608" i="16"/>
  <c r="E605" i="16"/>
  <c r="C603" i="16"/>
  <c r="D600" i="16"/>
  <c r="E597" i="16"/>
  <c r="C595" i="16"/>
  <c r="D592" i="16"/>
  <c r="E589" i="16"/>
  <c r="C587" i="16"/>
  <c r="D584" i="16"/>
  <c r="E581" i="16"/>
  <c r="C579" i="16"/>
  <c r="D576" i="16"/>
  <c r="E573" i="16"/>
  <c r="C571" i="16"/>
  <c r="D568" i="16"/>
  <c r="E565" i="16"/>
  <c r="C563" i="16"/>
  <c r="D560" i="16"/>
  <c r="E557" i="16"/>
  <c r="C555" i="16"/>
  <c r="D552" i="16"/>
  <c r="E549" i="16"/>
  <c r="C547" i="16"/>
  <c r="D544" i="16"/>
  <c r="E541" i="16"/>
  <c r="C539" i="16"/>
  <c r="D536" i="16"/>
  <c r="E533" i="16"/>
  <c r="C531" i="16"/>
  <c r="D528" i="16"/>
  <c r="E525" i="16"/>
  <c r="C523" i="16"/>
  <c r="D520" i="16"/>
  <c r="E723" i="16"/>
  <c r="D721" i="16"/>
  <c r="E718" i="16"/>
  <c r="C716" i="16"/>
  <c r="D713" i="16"/>
  <c r="E710" i="16"/>
  <c r="C708" i="16"/>
  <c r="D705" i="16"/>
  <c r="C703" i="16"/>
  <c r="D700" i="16"/>
  <c r="C698" i="16"/>
  <c r="D695" i="16"/>
  <c r="E692" i="16"/>
  <c r="D690" i="16"/>
  <c r="E687" i="16"/>
  <c r="C685" i="16"/>
  <c r="D682" i="16"/>
  <c r="E679" i="16"/>
  <c r="D677" i="16"/>
  <c r="E674" i="16"/>
  <c r="C672" i="16"/>
  <c r="D669" i="16"/>
  <c r="E666" i="16"/>
  <c r="C664" i="16"/>
  <c r="D661" i="16"/>
  <c r="E658" i="16"/>
  <c r="C656" i="16"/>
  <c r="D653" i="16"/>
  <c r="E650" i="16"/>
  <c r="C648" i="16"/>
  <c r="D645" i="16"/>
  <c r="E642" i="16"/>
  <c r="C640" i="16"/>
  <c r="D637" i="16"/>
  <c r="E634" i="16"/>
  <c r="C632" i="16"/>
  <c r="D629" i="16"/>
  <c r="E626" i="16"/>
  <c r="C624" i="16"/>
  <c r="D621" i="16"/>
  <c r="E618" i="16"/>
  <c r="C616" i="16"/>
  <c r="D613" i="16"/>
  <c r="E610" i="16"/>
  <c r="C608" i="16"/>
  <c r="D605" i="16"/>
  <c r="E602" i="16"/>
  <c r="C600" i="16"/>
  <c r="D597" i="16"/>
  <c r="E594" i="16"/>
  <c r="C592" i="16"/>
  <c r="D589" i="16"/>
  <c r="E586" i="16"/>
  <c r="C584" i="16"/>
  <c r="D581" i="16"/>
  <c r="E578" i="16"/>
  <c r="C576" i="16"/>
  <c r="D573" i="16"/>
  <c r="E570" i="16"/>
  <c r="C568" i="16"/>
  <c r="D565" i="16"/>
  <c r="E562" i="16"/>
  <c r="C560" i="16"/>
  <c r="D557" i="16"/>
  <c r="E554" i="16"/>
  <c r="C552" i="16"/>
  <c r="D549" i="16"/>
  <c r="E546" i="16"/>
  <c r="C544" i="16"/>
  <c r="D541" i="16"/>
  <c r="E538" i="16"/>
  <c r="C536" i="16"/>
  <c r="D533" i="16"/>
  <c r="E530" i="16"/>
  <c r="C528" i="16"/>
  <c r="D525" i="16"/>
  <c r="D723" i="16"/>
  <c r="C721" i="16"/>
  <c r="D718" i="16"/>
  <c r="E715" i="16"/>
  <c r="C713" i="16"/>
  <c r="D710" i="16"/>
  <c r="E707" i="16"/>
  <c r="C705" i="16"/>
  <c r="E702" i="16"/>
  <c r="C700" i="16"/>
  <c r="E697" i="16"/>
  <c r="C695" i="16"/>
  <c r="D692" i="16"/>
  <c r="C690" i="16"/>
  <c r="D687" i="16"/>
  <c r="E684" i="16"/>
  <c r="C682" i="16"/>
  <c r="D679" i="16"/>
  <c r="C677" i="16"/>
  <c r="D674" i="16"/>
  <c r="E671" i="16"/>
  <c r="C669" i="16"/>
  <c r="D666" i="16"/>
  <c r="E663" i="16"/>
  <c r="C661" i="16"/>
  <c r="D658" i="16"/>
  <c r="E655" i="16"/>
  <c r="C653" i="16"/>
  <c r="D650" i="16"/>
  <c r="E647" i="16"/>
  <c r="C645" i="16"/>
  <c r="D642" i="16"/>
  <c r="E639" i="16"/>
  <c r="C637" i="16"/>
  <c r="D634" i="16"/>
  <c r="E631" i="16"/>
  <c r="C629" i="16"/>
  <c r="D626" i="16"/>
  <c r="E623" i="16"/>
  <c r="C621" i="16"/>
  <c r="D618" i="16"/>
  <c r="E615" i="16"/>
  <c r="C613" i="16"/>
  <c r="D610" i="16"/>
  <c r="E607" i="16"/>
  <c r="C605" i="16"/>
  <c r="D602" i="16"/>
  <c r="E599" i="16"/>
  <c r="C597" i="16"/>
  <c r="D594" i="16"/>
  <c r="E591" i="16"/>
  <c r="C589" i="16"/>
  <c r="D586" i="16"/>
  <c r="E583" i="16"/>
  <c r="C723" i="16"/>
  <c r="E720" i="16"/>
  <c r="C718" i="16"/>
  <c r="D715" i="16"/>
  <c r="E712" i="16"/>
  <c r="C710" i="16"/>
  <c r="D707" i="16"/>
  <c r="E704" i="16"/>
  <c r="D702" i="16"/>
  <c r="E699" i="16"/>
  <c r="D697" i="16"/>
  <c r="E694" i="16"/>
  <c r="C692" i="16"/>
  <c r="E689" i="16"/>
  <c r="C687" i="16"/>
  <c r="D684" i="16"/>
  <c r="E681" i="16"/>
  <c r="C679" i="16"/>
  <c r="E676" i="16"/>
  <c r="C674" i="16"/>
  <c r="D671" i="16"/>
  <c r="E668" i="16"/>
  <c r="C666" i="16"/>
  <c r="D663" i="16"/>
  <c r="E660" i="16"/>
  <c r="C658" i="16"/>
  <c r="D655" i="16"/>
  <c r="E652" i="16"/>
  <c r="C650" i="16"/>
  <c r="D647" i="16"/>
  <c r="E644" i="16"/>
  <c r="C642" i="16"/>
  <c r="D639" i="16"/>
  <c r="E636" i="16"/>
  <c r="C634" i="16"/>
  <c r="D631" i="16"/>
  <c r="E628" i="16"/>
  <c r="C626" i="16"/>
  <c r="D623" i="16"/>
  <c r="E620" i="16"/>
  <c r="C618" i="16"/>
  <c r="D615" i="16"/>
  <c r="E612" i="16"/>
  <c r="C610" i="16"/>
  <c r="D607" i="16"/>
  <c r="E604" i="16"/>
  <c r="C602" i="16"/>
  <c r="D599" i="16"/>
  <c r="E596" i="16"/>
  <c r="C594" i="16"/>
  <c r="D591" i="16"/>
  <c r="E588" i="16"/>
  <c r="C586" i="16"/>
  <c r="D583" i="16"/>
  <c r="E580" i="16"/>
  <c r="C578" i="16"/>
  <c r="D575" i="16"/>
  <c r="E572" i="16"/>
  <c r="C570" i="16"/>
  <c r="D567" i="16"/>
  <c r="E564" i="16"/>
  <c r="C562" i="16"/>
  <c r="D559" i="16"/>
  <c r="E556" i="16"/>
  <c r="C554" i="16"/>
  <c r="D551" i="16"/>
  <c r="E548" i="16"/>
  <c r="C546" i="16"/>
  <c r="D543" i="16"/>
  <c r="E540" i="16"/>
  <c r="C538" i="16"/>
  <c r="D535" i="16"/>
  <c r="E532" i="16"/>
  <c r="C530" i="16"/>
  <c r="D527" i="16"/>
  <c r="E524" i="16"/>
  <c r="C522" i="16"/>
  <c r="D519" i="16"/>
  <c r="D719" i="16"/>
  <c r="E708" i="16"/>
  <c r="E698" i="16"/>
  <c r="D688" i="16"/>
  <c r="D667" i="16"/>
  <c r="E656" i="16"/>
  <c r="C646" i="16"/>
  <c r="D635" i="16"/>
  <c r="E624" i="16"/>
  <c r="C614" i="16"/>
  <c r="D603" i="16"/>
  <c r="E592" i="16"/>
  <c r="C582" i="16"/>
  <c r="C575" i="16"/>
  <c r="E567" i="16"/>
  <c r="E560" i="16"/>
  <c r="E553" i="16"/>
  <c r="D546" i="16"/>
  <c r="D539" i="16"/>
  <c r="D532" i="16"/>
  <c r="C525" i="16"/>
  <c r="E519" i="16"/>
  <c r="C516" i="16"/>
  <c r="C513" i="16"/>
  <c r="D510" i="16"/>
  <c r="E507" i="16"/>
  <c r="C505" i="16"/>
  <c r="D502" i="16"/>
  <c r="E499" i="16"/>
  <c r="C497" i="16"/>
  <c r="D494" i="16"/>
  <c r="E491" i="16"/>
  <c r="C489" i="16"/>
  <c r="D486" i="16"/>
  <c r="E483" i="16"/>
  <c r="C481" i="16"/>
  <c r="D478" i="16"/>
  <c r="E475" i="16"/>
  <c r="C473" i="16"/>
  <c r="D470" i="16"/>
  <c r="E467" i="16"/>
  <c r="C465" i="16"/>
  <c r="D462" i="16"/>
  <c r="E459" i="16"/>
  <c r="C457" i="16"/>
  <c r="D454" i="16"/>
  <c r="E451" i="16"/>
  <c r="C449" i="16"/>
  <c r="D446" i="16"/>
  <c r="E443" i="16"/>
  <c r="C441" i="16"/>
  <c r="D438" i="16"/>
  <c r="E435" i="16"/>
  <c r="C433" i="16"/>
  <c r="D430" i="16"/>
  <c r="E427" i="16"/>
  <c r="C425" i="16"/>
  <c r="D422" i="16"/>
  <c r="E419" i="16"/>
  <c r="C417" i="16"/>
  <c r="D414" i="16"/>
  <c r="E411" i="16"/>
  <c r="C409" i="16"/>
  <c r="D406" i="16"/>
  <c r="E403" i="16"/>
  <c r="C401" i="16"/>
  <c r="D398" i="16"/>
  <c r="E395" i="16"/>
  <c r="C393" i="16"/>
  <c r="D390" i="16"/>
  <c r="E387" i="16"/>
  <c r="C385" i="16"/>
  <c r="D382" i="16"/>
  <c r="E379" i="16"/>
  <c r="C377" i="16"/>
  <c r="D374" i="16"/>
  <c r="E371" i="16"/>
  <c r="C369" i="16"/>
  <c r="D366" i="16"/>
  <c r="E363" i="16"/>
  <c r="C361" i="16"/>
  <c r="D358" i="16"/>
  <c r="E355" i="16"/>
  <c r="E717" i="16"/>
  <c r="C707" i="16"/>
  <c r="C697" i="16"/>
  <c r="E686" i="16"/>
  <c r="D676" i="16"/>
  <c r="E665" i="16"/>
  <c r="C655" i="16"/>
  <c r="D644" i="16"/>
  <c r="E633" i="16"/>
  <c r="C623" i="16"/>
  <c r="D612" i="16"/>
  <c r="E601" i="16"/>
  <c r="C591" i="16"/>
  <c r="C581" i="16"/>
  <c r="C574" i="16"/>
  <c r="C567" i="16"/>
  <c r="E559" i="16"/>
  <c r="E552" i="16"/>
  <c r="E545" i="16"/>
  <c r="D538" i="16"/>
  <c r="D531" i="16"/>
  <c r="D524" i="16"/>
  <c r="C519" i="16"/>
  <c r="D515" i="16"/>
  <c r="E512" i="16"/>
  <c r="C510" i="16"/>
  <c r="D507" i="16"/>
  <c r="E504" i="16"/>
  <c r="C502" i="16"/>
  <c r="D499" i="16"/>
  <c r="E496" i="16"/>
  <c r="C494" i="16"/>
  <c r="D491" i="16"/>
  <c r="E488" i="16"/>
  <c r="C486" i="16"/>
  <c r="D483" i="16"/>
  <c r="E480" i="16"/>
  <c r="C478" i="16"/>
  <c r="D475" i="16"/>
  <c r="E472" i="16"/>
  <c r="C470" i="16"/>
  <c r="D467" i="16"/>
  <c r="E464" i="16"/>
  <c r="C462" i="16"/>
  <c r="D459" i="16"/>
  <c r="E456" i="16"/>
  <c r="C454" i="16"/>
  <c r="D451" i="16"/>
  <c r="E448" i="16"/>
  <c r="C446" i="16"/>
  <c r="D443" i="16"/>
  <c r="E440" i="16"/>
  <c r="C438" i="16"/>
  <c r="D435" i="16"/>
  <c r="E432" i="16"/>
  <c r="C430" i="16"/>
  <c r="D427" i="16"/>
  <c r="E424" i="16"/>
  <c r="C422" i="16"/>
  <c r="D419" i="16"/>
  <c r="E416" i="16"/>
  <c r="C414" i="16"/>
  <c r="D411" i="16"/>
  <c r="E408" i="16"/>
  <c r="C406" i="16"/>
  <c r="D403" i="16"/>
  <c r="E400" i="16"/>
  <c r="C398" i="16"/>
  <c r="D395" i="16"/>
  <c r="E392" i="16"/>
  <c r="C390" i="16"/>
  <c r="D387" i="16"/>
  <c r="E384" i="16"/>
  <c r="C382" i="16"/>
  <c r="D379" i="16"/>
  <c r="E376" i="16"/>
  <c r="C374" i="16"/>
  <c r="D371" i="16"/>
  <c r="E368" i="16"/>
  <c r="C366" i="16"/>
  <c r="D363" i="16"/>
  <c r="E360" i="16"/>
  <c r="C358" i="16"/>
  <c r="D355" i="16"/>
  <c r="E352" i="16"/>
  <c r="E716" i="16"/>
  <c r="C706" i="16"/>
  <c r="C696" i="16"/>
  <c r="E685" i="16"/>
  <c r="D675" i="16"/>
  <c r="E664" i="16"/>
  <c r="C654" i="16"/>
  <c r="D643" i="16"/>
  <c r="E632" i="16"/>
  <c r="C622" i="16"/>
  <c r="D611" i="16"/>
  <c r="E600" i="16"/>
  <c r="C590" i="16"/>
  <c r="D580" i="16"/>
  <c r="C573" i="16"/>
  <c r="C566" i="16"/>
  <c r="C559" i="16"/>
  <c r="E551" i="16"/>
  <c r="E544" i="16"/>
  <c r="E537" i="16"/>
  <c r="D530" i="16"/>
  <c r="D523" i="16"/>
  <c r="C518" i="16"/>
  <c r="C515" i="16"/>
  <c r="D512" i="16"/>
  <c r="E509" i="16"/>
  <c r="C507" i="16"/>
  <c r="D504" i="16"/>
  <c r="E501" i="16"/>
  <c r="C499" i="16"/>
  <c r="D496" i="16"/>
  <c r="E493" i="16"/>
  <c r="C491" i="16"/>
  <c r="D488" i="16"/>
  <c r="E485" i="16"/>
  <c r="C483" i="16"/>
  <c r="D480" i="16"/>
  <c r="E477" i="16"/>
  <c r="C475" i="16"/>
  <c r="D472" i="16"/>
  <c r="E469" i="16"/>
  <c r="C467" i="16"/>
  <c r="D464" i="16"/>
  <c r="E461" i="16"/>
  <c r="C459" i="16"/>
  <c r="D456" i="16"/>
  <c r="E453" i="16"/>
  <c r="C451" i="16"/>
  <c r="D448" i="16"/>
  <c r="E445" i="16"/>
  <c r="C443" i="16"/>
  <c r="D440" i="16"/>
  <c r="E437" i="16"/>
  <c r="C435" i="16"/>
  <c r="D432" i="16"/>
  <c r="E429" i="16"/>
  <c r="C427" i="16"/>
  <c r="D424" i="16"/>
  <c r="E421" i="16"/>
  <c r="C419" i="16"/>
  <c r="D416" i="16"/>
  <c r="E413" i="16"/>
  <c r="C411" i="16"/>
  <c r="D408" i="16"/>
  <c r="E405" i="16"/>
  <c r="C403" i="16"/>
  <c r="D400" i="16"/>
  <c r="E397" i="16"/>
  <c r="C395" i="16"/>
  <c r="D392" i="16"/>
  <c r="E389" i="16"/>
  <c r="C715" i="16"/>
  <c r="D704" i="16"/>
  <c r="D694" i="16"/>
  <c r="C684" i="16"/>
  <c r="E673" i="16"/>
  <c r="C663" i="16"/>
  <c r="D652" i="16"/>
  <c r="E641" i="16"/>
  <c r="C631" i="16"/>
  <c r="D620" i="16"/>
  <c r="E609" i="16"/>
  <c r="C599" i="16"/>
  <c r="D588" i="16"/>
  <c r="D579" i="16"/>
  <c r="D572" i="16"/>
  <c r="C565" i="16"/>
  <c r="C558" i="16"/>
  <c r="C551" i="16"/>
  <c r="E543" i="16"/>
  <c r="E536" i="16"/>
  <c r="E529" i="16"/>
  <c r="E522" i="16"/>
  <c r="E517" i="16"/>
  <c r="E514" i="16"/>
  <c r="C512" i="16"/>
  <c r="D509" i="16"/>
  <c r="E506" i="16"/>
  <c r="C504" i="16"/>
  <c r="D501" i="16"/>
  <c r="E498" i="16"/>
  <c r="C496" i="16"/>
  <c r="D493" i="16"/>
  <c r="E490" i="16"/>
  <c r="C488" i="16"/>
  <c r="D485" i="16"/>
  <c r="E482" i="16"/>
  <c r="C480" i="16"/>
  <c r="D477" i="16"/>
  <c r="E474" i="16"/>
  <c r="C472" i="16"/>
  <c r="D469" i="16"/>
  <c r="E466" i="16"/>
  <c r="C464" i="16"/>
  <c r="D461" i="16"/>
  <c r="E458" i="16"/>
  <c r="C456" i="16"/>
  <c r="D453" i="16"/>
  <c r="E450" i="16"/>
  <c r="C448" i="16"/>
  <c r="D445" i="16"/>
  <c r="E442" i="16"/>
  <c r="C440" i="16"/>
  <c r="D437" i="16"/>
  <c r="E434" i="16"/>
  <c r="C432" i="16"/>
  <c r="D429" i="16"/>
  <c r="E426" i="16"/>
  <c r="C424" i="16"/>
  <c r="D421" i="16"/>
  <c r="E418" i="16"/>
  <c r="C416" i="16"/>
  <c r="D413" i="16"/>
  <c r="E410" i="16"/>
  <c r="C408" i="16"/>
  <c r="D405" i="16"/>
  <c r="E402" i="16"/>
  <c r="C400" i="16"/>
  <c r="D397" i="16"/>
  <c r="E394" i="16"/>
  <c r="C392" i="16"/>
  <c r="D389" i="16"/>
  <c r="E386" i="16"/>
  <c r="C384" i="16"/>
  <c r="D381" i="16"/>
  <c r="E378" i="16"/>
  <c r="C376" i="16"/>
  <c r="D373" i="16"/>
  <c r="E370" i="16"/>
  <c r="C714" i="16"/>
  <c r="E703" i="16"/>
  <c r="D693" i="16"/>
  <c r="C683" i="16"/>
  <c r="E672" i="16"/>
  <c r="C662" i="16"/>
  <c r="D651" i="16"/>
  <c r="E640" i="16"/>
  <c r="C630" i="16"/>
  <c r="D619" i="16"/>
  <c r="E608" i="16"/>
  <c r="C598" i="16"/>
  <c r="D587" i="16"/>
  <c r="D578" i="16"/>
  <c r="D571" i="16"/>
  <c r="D564" i="16"/>
  <c r="C557" i="16"/>
  <c r="C550" i="16"/>
  <c r="C543" i="16"/>
  <c r="E535" i="16"/>
  <c r="E528" i="16"/>
  <c r="D522" i="16"/>
  <c r="D517" i="16"/>
  <c r="D514" i="16"/>
  <c r="E511" i="16"/>
  <c r="C509" i="16"/>
  <c r="D506" i="16"/>
  <c r="E503" i="16"/>
  <c r="C501" i="16"/>
  <c r="D498" i="16"/>
  <c r="E495" i="16"/>
  <c r="C493" i="16"/>
  <c r="D490" i="16"/>
  <c r="E487" i="16"/>
  <c r="C485" i="16"/>
  <c r="D482" i="16"/>
  <c r="E479" i="16"/>
  <c r="C477" i="16"/>
  <c r="D474" i="16"/>
  <c r="E471" i="16"/>
  <c r="C469" i="16"/>
  <c r="D466" i="16"/>
  <c r="E463" i="16"/>
  <c r="C461" i="16"/>
  <c r="D458" i="16"/>
  <c r="E455" i="16"/>
  <c r="C453" i="16"/>
  <c r="D450" i="16"/>
  <c r="E447" i="16"/>
  <c r="C445" i="16"/>
  <c r="D442" i="16"/>
  <c r="E439" i="16"/>
  <c r="C437" i="16"/>
  <c r="D434" i="16"/>
  <c r="E431" i="16"/>
  <c r="C429" i="16"/>
  <c r="D426" i="16"/>
  <c r="E423" i="16"/>
  <c r="C421" i="16"/>
  <c r="D418" i="16"/>
  <c r="E415" i="16"/>
  <c r="C413" i="16"/>
  <c r="D410" i="16"/>
  <c r="E722" i="16"/>
  <c r="D712" i="16"/>
  <c r="C702" i="16"/>
  <c r="D681" i="16"/>
  <c r="C671" i="16"/>
  <c r="D660" i="16"/>
  <c r="E649" i="16"/>
  <c r="C639" i="16"/>
  <c r="D628" i="16"/>
  <c r="E617" i="16"/>
  <c r="C607" i="16"/>
  <c r="D596" i="16"/>
  <c r="E585" i="16"/>
  <c r="E577" i="16"/>
  <c r="D570" i="16"/>
  <c r="D563" i="16"/>
  <c r="D556" i="16"/>
  <c r="C549" i="16"/>
  <c r="C542" i="16"/>
  <c r="C535" i="16"/>
  <c r="E527" i="16"/>
  <c r="E521" i="16"/>
  <c r="C517" i="16"/>
  <c r="C514" i="16"/>
  <c r="D511" i="16"/>
  <c r="E508" i="16"/>
  <c r="C506" i="16"/>
  <c r="D503" i="16"/>
  <c r="E500" i="16"/>
  <c r="C498" i="16"/>
  <c r="D495" i="16"/>
  <c r="E492" i="16"/>
  <c r="C490" i="16"/>
  <c r="D487" i="16"/>
  <c r="E484" i="16"/>
  <c r="C482" i="16"/>
  <c r="D479" i="16"/>
  <c r="E476" i="16"/>
  <c r="C474" i="16"/>
  <c r="D471" i="16"/>
  <c r="E468" i="16"/>
  <c r="C466" i="16"/>
  <c r="D463" i="16"/>
  <c r="E460" i="16"/>
  <c r="C458" i="16"/>
  <c r="D455" i="16"/>
  <c r="E452" i="16"/>
  <c r="C450" i="16"/>
  <c r="D447" i="16"/>
  <c r="E444" i="16"/>
  <c r="C442" i="16"/>
  <c r="D439" i="16"/>
  <c r="E436" i="16"/>
  <c r="C434" i="16"/>
  <c r="D431" i="16"/>
  <c r="E428" i="16"/>
  <c r="C426" i="16"/>
  <c r="D423" i="16"/>
  <c r="E420" i="16"/>
  <c r="C418" i="16"/>
  <c r="D415" i="16"/>
  <c r="E412" i="16"/>
  <c r="C410" i="16"/>
  <c r="D407" i="16"/>
  <c r="E404" i="16"/>
  <c r="C402" i="16"/>
  <c r="D399" i="16"/>
  <c r="E396" i="16"/>
  <c r="C394" i="16"/>
  <c r="D391" i="16"/>
  <c r="E388" i="16"/>
  <c r="C386" i="16"/>
  <c r="D383" i="16"/>
  <c r="E380" i="16"/>
  <c r="C378" i="16"/>
  <c r="D375" i="16"/>
  <c r="E372" i="16"/>
  <c r="C370" i="16"/>
  <c r="D367" i="16"/>
  <c r="E364" i="16"/>
  <c r="C362" i="16"/>
  <c r="D359" i="16"/>
  <c r="E356" i="16"/>
  <c r="D711" i="16"/>
  <c r="C701" i="16"/>
  <c r="C691" i="16"/>
  <c r="D680" i="16"/>
  <c r="C670" i="16"/>
  <c r="D659" i="16"/>
  <c r="E648" i="16"/>
  <c r="C638" i="16"/>
  <c r="D627" i="16"/>
  <c r="E616" i="16"/>
  <c r="C606" i="16"/>
  <c r="D595" i="16"/>
  <c r="E584" i="16"/>
  <c r="E576" i="16"/>
  <c r="E569" i="16"/>
  <c r="D562" i="16"/>
  <c r="D555" i="16"/>
  <c r="D548" i="16"/>
  <c r="D720" i="16"/>
  <c r="D636" i="16"/>
  <c r="E561" i="16"/>
  <c r="C526" i="16"/>
  <c r="E510" i="16"/>
  <c r="C500" i="16"/>
  <c r="D489" i="16"/>
  <c r="E478" i="16"/>
  <c r="C468" i="16"/>
  <c r="D457" i="16"/>
  <c r="E446" i="16"/>
  <c r="C436" i="16"/>
  <c r="D425" i="16"/>
  <c r="E414" i="16"/>
  <c r="C405" i="16"/>
  <c r="E398" i="16"/>
  <c r="C391" i="16"/>
  <c r="D385" i="16"/>
  <c r="C380" i="16"/>
  <c r="E374" i="16"/>
  <c r="D369" i="16"/>
  <c r="C365" i="16"/>
  <c r="D360" i="16"/>
  <c r="D356" i="16"/>
  <c r="C353" i="16"/>
  <c r="C350" i="16"/>
  <c r="D347" i="16"/>
  <c r="E344" i="16"/>
  <c r="C342" i="16"/>
  <c r="D339" i="16"/>
  <c r="E336" i="16"/>
  <c r="C334" i="16"/>
  <c r="D331" i="16"/>
  <c r="E328" i="16"/>
  <c r="C326" i="16"/>
  <c r="D323" i="16"/>
  <c r="C321" i="16"/>
  <c r="D318" i="16"/>
  <c r="E315" i="16"/>
  <c r="C313" i="16"/>
  <c r="D310" i="16"/>
  <c r="C308" i="16"/>
  <c r="D305" i="16"/>
  <c r="E302" i="16"/>
  <c r="C300" i="16"/>
  <c r="D297" i="16"/>
  <c r="E294" i="16"/>
  <c r="C292" i="16"/>
  <c r="D289" i="16"/>
  <c r="E286" i="16"/>
  <c r="C284" i="16"/>
  <c r="D281" i="16"/>
  <c r="E278" i="16"/>
  <c r="C276" i="16"/>
  <c r="D273" i="16"/>
  <c r="E270" i="16"/>
  <c r="C268" i="16"/>
  <c r="D265" i="16"/>
  <c r="E262" i="16"/>
  <c r="C260" i="16"/>
  <c r="D257" i="16"/>
  <c r="E254" i="16"/>
  <c r="C252" i="16"/>
  <c r="D249" i="16"/>
  <c r="E246" i="16"/>
  <c r="C244" i="16"/>
  <c r="D241" i="16"/>
  <c r="E238" i="16"/>
  <c r="C236" i="16"/>
  <c r="D233" i="16"/>
  <c r="E230" i="16"/>
  <c r="E112" i="16"/>
  <c r="C35" i="16"/>
  <c r="E709" i="16"/>
  <c r="E625" i="16"/>
  <c r="D554" i="16"/>
  <c r="E520" i="16"/>
  <c r="D508" i="16"/>
  <c r="E497" i="16"/>
  <c r="C487" i="16"/>
  <c r="D476" i="16"/>
  <c r="E465" i="16"/>
  <c r="C455" i="16"/>
  <c r="D444" i="16"/>
  <c r="E433" i="16"/>
  <c r="C423" i="16"/>
  <c r="D412" i="16"/>
  <c r="D404" i="16"/>
  <c r="C397" i="16"/>
  <c r="E390" i="16"/>
  <c r="D384" i="16"/>
  <c r="C379" i="16"/>
  <c r="E373" i="16"/>
  <c r="D368" i="16"/>
  <c r="D364" i="16"/>
  <c r="C360" i="16"/>
  <c r="C356" i="16"/>
  <c r="D352" i="16"/>
  <c r="E349" i="16"/>
  <c r="C347" i="16"/>
  <c r="D344" i="16"/>
  <c r="E341" i="16"/>
  <c r="C339" i="16"/>
  <c r="D336" i="16"/>
  <c r="E333" i="16"/>
  <c r="C331" i="16"/>
  <c r="D328" i="16"/>
  <c r="E325" i="16"/>
  <c r="C323" i="16"/>
  <c r="E320" i="16"/>
  <c r="C318" i="16"/>
  <c r="D315" i="16"/>
  <c r="E312" i="16"/>
  <c r="C310" i="16"/>
  <c r="E307" i="16"/>
  <c r="C305" i="16"/>
  <c r="D302" i="16"/>
  <c r="E299" i="16"/>
  <c r="C297" i="16"/>
  <c r="D294" i="16"/>
  <c r="E291" i="16"/>
  <c r="C289" i="16"/>
  <c r="D286" i="16"/>
  <c r="E283" i="16"/>
  <c r="C281" i="16"/>
  <c r="D278" i="16"/>
  <c r="E275" i="16"/>
  <c r="C273" i="16"/>
  <c r="D270" i="16"/>
  <c r="E267" i="16"/>
  <c r="C265" i="16"/>
  <c r="D262" i="16"/>
  <c r="E259" i="16"/>
  <c r="C257" i="16"/>
  <c r="D254" i="16"/>
  <c r="E251" i="16"/>
  <c r="C249" i="16"/>
  <c r="D246" i="16"/>
  <c r="E243" i="16"/>
  <c r="C241" i="16"/>
  <c r="D238" i="16"/>
  <c r="E235" i="16"/>
  <c r="C233" i="16"/>
  <c r="D230" i="16"/>
  <c r="C128" i="16"/>
  <c r="D35" i="16"/>
  <c r="D699" i="16"/>
  <c r="C615" i="16"/>
  <c r="D547" i="16"/>
  <c r="C520" i="16"/>
  <c r="C508" i="16"/>
  <c r="D497" i="16"/>
  <c r="E486" i="16"/>
  <c r="C476" i="16"/>
  <c r="D465" i="16"/>
  <c r="E454" i="16"/>
  <c r="C444" i="16"/>
  <c r="D433" i="16"/>
  <c r="E422" i="16"/>
  <c r="C412" i="16"/>
  <c r="C404" i="16"/>
  <c r="D396" i="16"/>
  <c r="C389" i="16"/>
  <c r="E383" i="16"/>
  <c r="D378" i="16"/>
  <c r="C373" i="16"/>
  <c r="C368" i="16"/>
  <c r="C364" i="16"/>
  <c r="E359" i="16"/>
  <c r="C355" i="16"/>
  <c r="C352" i="16"/>
  <c r="D349" i="16"/>
  <c r="E346" i="16"/>
  <c r="C344" i="16"/>
  <c r="D341" i="16"/>
  <c r="E338" i="16"/>
  <c r="C336" i="16"/>
  <c r="D333" i="16"/>
  <c r="E330" i="16"/>
  <c r="C328" i="16"/>
  <c r="D325" i="16"/>
  <c r="D320" i="16"/>
  <c r="E317" i="16"/>
  <c r="C315" i="16"/>
  <c r="D312" i="16"/>
  <c r="D307" i="16"/>
  <c r="E304" i="16"/>
  <c r="C302" i="16"/>
  <c r="D299" i="16"/>
  <c r="E296" i="16"/>
  <c r="C294" i="16"/>
  <c r="D291" i="16"/>
  <c r="E288" i="16"/>
  <c r="C286" i="16"/>
  <c r="D283" i="16"/>
  <c r="E280" i="16"/>
  <c r="C278" i="16"/>
  <c r="D275" i="16"/>
  <c r="E272" i="16"/>
  <c r="C270" i="16"/>
  <c r="D267" i="16"/>
  <c r="E264" i="16"/>
  <c r="C262" i="16"/>
  <c r="D259" i="16"/>
  <c r="E256" i="16"/>
  <c r="C254" i="16"/>
  <c r="D251" i="16"/>
  <c r="E248" i="16"/>
  <c r="C246" i="16"/>
  <c r="D243" i="16"/>
  <c r="E240" i="16"/>
  <c r="C238" i="16"/>
  <c r="D235" i="16"/>
  <c r="E232" i="16"/>
  <c r="C230" i="16"/>
  <c r="D128" i="16"/>
  <c r="E35" i="16"/>
  <c r="D689" i="16"/>
  <c r="D604" i="16"/>
  <c r="C541" i="16"/>
  <c r="E516" i="16"/>
  <c r="E505" i="16"/>
  <c r="C495" i="16"/>
  <c r="D484" i="16"/>
  <c r="E473" i="16"/>
  <c r="C463" i="16"/>
  <c r="D452" i="16"/>
  <c r="E441" i="16"/>
  <c r="C431" i="16"/>
  <c r="D420" i="16"/>
  <c r="E409" i="16"/>
  <c r="D402" i="16"/>
  <c r="C396" i="16"/>
  <c r="D388" i="16"/>
  <c r="C383" i="16"/>
  <c r="E377" i="16"/>
  <c r="D372" i="16"/>
  <c r="E367" i="16"/>
  <c r="C363" i="16"/>
  <c r="C359" i="16"/>
  <c r="E354" i="16"/>
  <c r="E351" i="16"/>
  <c r="C349" i="16"/>
  <c r="D346" i="16"/>
  <c r="E343" i="16"/>
  <c r="C341" i="16"/>
  <c r="D338" i="16"/>
  <c r="E335" i="16"/>
  <c r="C333" i="16"/>
  <c r="D330" i="16"/>
  <c r="E327" i="16"/>
  <c r="C325" i="16"/>
  <c r="E322" i="16"/>
  <c r="C320" i="16"/>
  <c r="D317" i="16"/>
  <c r="E314" i="16"/>
  <c r="C312" i="16"/>
  <c r="E309" i="16"/>
  <c r="C307" i="16"/>
  <c r="D304" i="16"/>
  <c r="E301" i="16"/>
  <c r="C299" i="16"/>
  <c r="D296" i="16"/>
  <c r="E293" i="16"/>
  <c r="C291" i="16"/>
  <c r="D288" i="16"/>
  <c r="E285" i="16"/>
  <c r="C283" i="16"/>
  <c r="D280" i="16"/>
  <c r="E277" i="16"/>
  <c r="C275" i="16"/>
  <c r="D272" i="16"/>
  <c r="E269" i="16"/>
  <c r="C267" i="16"/>
  <c r="D264" i="16"/>
  <c r="E261" i="16"/>
  <c r="C259" i="16"/>
  <c r="D256" i="16"/>
  <c r="E253" i="16"/>
  <c r="C251" i="16"/>
  <c r="D248" i="16"/>
  <c r="E245" i="16"/>
  <c r="C243" i="16"/>
  <c r="D240" i="16"/>
  <c r="E237" i="16"/>
  <c r="C235" i="16"/>
  <c r="D232" i="16"/>
  <c r="C96" i="16"/>
  <c r="E128" i="16"/>
  <c r="C19" i="16"/>
  <c r="E678" i="16"/>
  <c r="E593" i="16"/>
  <c r="D540" i="16"/>
  <c r="D516" i="16"/>
  <c r="D505" i="16"/>
  <c r="E494" i="16"/>
  <c r="C484" i="16"/>
  <c r="D473" i="16"/>
  <c r="E462" i="16"/>
  <c r="C452" i="16"/>
  <c r="D441" i="16"/>
  <c r="E430" i="16"/>
  <c r="C420" i="16"/>
  <c r="D409" i="16"/>
  <c r="E401" i="16"/>
  <c r="D394" i="16"/>
  <c r="C388" i="16"/>
  <c r="E382" i="16"/>
  <c r="D377" i="16"/>
  <c r="C372" i="16"/>
  <c r="C367" i="16"/>
  <c r="E362" i="16"/>
  <c r="E358" i="16"/>
  <c r="D354" i="16"/>
  <c r="D351" i="16"/>
  <c r="E348" i="16"/>
  <c r="C346" i="16"/>
  <c r="D343" i="16"/>
  <c r="E340" i="16"/>
  <c r="C338" i="16"/>
  <c r="D335" i="16"/>
  <c r="E332" i="16"/>
  <c r="C330" i="16"/>
  <c r="D327" i="16"/>
  <c r="E324" i="16"/>
  <c r="D322" i="16"/>
  <c r="E319" i="16"/>
  <c r="C317" i="16"/>
  <c r="D314" i="16"/>
  <c r="E311" i="16"/>
  <c r="D309" i="16"/>
  <c r="E306" i="16"/>
  <c r="C304" i="16"/>
  <c r="D301" i="16"/>
  <c r="E298" i="16"/>
  <c r="C296" i="16"/>
  <c r="D293" i="16"/>
  <c r="E290" i="16"/>
  <c r="C288" i="16"/>
  <c r="D285" i="16"/>
  <c r="E282" i="16"/>
  <c r="C280" i="16"/>
  <c r="D277" i="16"/>
  <c r="E274" i="16"/>
  <c r="C272" i="16"/>
  <c r="D269" i="16"/>
  <c r="E266" i="16"/>
  <c r="C264" i="16"/>
  <c r="D261" i="16"/>
  <c r="E258" i="16"/>
  <c r="C256" i="16"/>
  <c r="D253" i="16"/>
  <c r="E250" i="16"/>
  <c r="C248" i="16"/>
  <c r="D245" i="16"/>
  <c r="E242" i="16"/>
  <c r="C240" i="16"/>
  <c r="D237" i="16"/>
  <c r="E234" i="16"/>
  <c r="C232" i="16"/>
  <c r="D96" i="16"/>
  <c r="C145" i="16"/>
  <c r="D19" i="16"/>
  <c r="D668" i="16"/>
  <c r="C583" i="16"/>
  <c r="C534" i="16"/>
  <c r="E513" i="16"/>
  <c r="C503" i="16"/>
  <c r="D492" i="16"/>
  <c r="E481" i="16"/>
  <c r="C471" i="16"/>
  <c r="D460" i="16"/>
  <c r="E449" i="16"/>
  <c r="C439" i="16"/>
  <c r="D428" i="16"/>
  <c r="E417" i="16"/>
  <c r="E407" i="16"/>
  <c r="D401" i="16"/>
  <c r="E393" i="16"/>
  <c r="C387" i="16"/>
  <c r="E381" i="16"/>
  <c r="D376" i="16"/>
  <c r="C371" i="16"/>
  <c r="E366" i="16"/>
  <c r="D362" i="16"/>
  <c r="E357" i="16"/>
  <c r="C354" i="16"/>
  <c r="C351" i="16"/>
  <c r="D348" i="16"/>
  <c r="E345" i="16"/>
  <c r="C343" i="16"/>
  <c r="D340" i="16"/>
  <c r="E337" i="16"/>
  <c r="C335" i="16"/>
  <c r="D332" i="16"/>
  <c r="E329" i="16"/>
  <c r="C327" i="16"/>
  <c r="D324" i="16"/>
  <c r="C322" i="16"/>
  <c r="D319" i="16"/>
  <c r="E316" i="16"/>
  <c r="C314" i="16"/>
  <c r="D311" i="16"/>
  <c r="C309" i="16"/>
  <c r="D306" i="16"/>
  <c r="E303" i="16"/>
  <c r="C301" i="16"/>
  <c r="D298" i="16"/>
  <c r="E295" i="16"/>
  <c r="C293" i="16"/>
  <c r="D290" i="16"/>
  <c r="E287" i="16"/>
  <c r="C285" i="16"/>
  <c r="D282" i="16"/>
  <c r="E279" i="16"/>
  <c r="C277" i="16"/>
  <c r="D274" i="16"/>
  <c r="E271" i="16"/>
  <c r="C269" i="16"/>
  <c r="D266" i="16"/>
  <c r="E263" i="16"/>
  <c r="C261" i="16"/>
  <c r="D258" i="16"/>
  <c r="E255" i="16"/>
  <c r="C253" i="16"/>
  <c r="D250" i="16"/>
  <c r="E247" i="16"/>
  <c r="C245" i="16"/>
  <c r="D242" i="16"/>
  <c r="E239" i="16"/>
  <c r="C237" i="16"/>
  <c r="D234" i="16"/>
  <c r="E231" i="16"/>
  <c r="E96" i="16"/>
  <c r="D145" i="16"/>
  <c r="E19" i="16"/>
  <c r="E657" i="16"/>
  <c r="E575" i="16"/>
  <c r="C533" i="16"/>
  <c r="D513" i="16"/>
  <c r="E502" i="16"/>
  <c r="C492" i="16"/>
  <c r="D481" i="16"/>
  <c r="E470" i="16"/>
  <c r="C460" i="16"/>
  <c r="D449" i="16"/>
  <c r="E438" i="16"/>
  <c r="C428" i="16"/>
  <c r="D417" i="16"/>
  <c r="C407" i="16"/>
  <c r="E399" i="16"/>
  <c r="D393" i="16"/>
  <c r="D386" i="16"/>
  <c r="C381" i="16"/>
  <c r="E375" i="16"/>
  <c r="D370" i="16"/>
  <c r="E365" i="16"/>
  <c r="E361" i="16"/>
  <c r="D357" i="16"/>
  <c r="E353" i="16"/>
  <c r="E350" i="16"/>
  <c r="C348" i="16"/>
  <c r="D345" i="16"/>
  <c r="E342" i="16"/>
  <c r="C340" i="16"/>
  <c r="D337" i="16"/>
  <c r="E334" i="16"/>
  <c r="C332" i="16"/>
  <c r="D329" i="16"/>
  <c r="E326" i="16"/>
  <c r="C324" i="16"/>
  <c r="E321" i="16"/>
  <c r="C319" i="16"/>
  <c r="C647" i="16"/>
  <c r="E457" i="16"/>
  <c r="E385" i="16"/>
  <c r="D350" i="16"/>
  <c r="C329" i="16"/>
  <c r="D313" i="16"/>
  <c r="C303" i="16"/>
  <c r="D292" i="16"/>
  <c r="E281" i="16"/>
  <c r="C271" i="16"/>
  <c r="D260" i="16"/>
  <c r="E249" i="16"/>
  <c r="C239" i="16"/>
  <c r="D112" i="16"/>
  <c r="E568" i="16"/>
  <c r="C447" i="16"/>
  <c r="D380" i="16"/>
  <c r="E347" i="16"/>
  <c r="D326" i="16"/>
  <c r="C311" i="16"/>
  <c r="E300" i="16"/>
  <c r="C290" i="16"/>
  <c r="D279" i="16"/>
  <c r="E268" i="16"/>
  <c r="C258" i="16"/>
  <c r="D247" i="16"/>
  <c r="E236" i="16"/>
  <c r="E145" i="16"/>
  <c r="C527" i="16"/>
  <c r="D436" i="16"/>
  <c r="C375" i="16"/>
  <c r="F375" i="16" s="1"/>
  <c r="C345" i="16"/>
  <c r="E323" i="16"/>
  <c r="E310" i="16"/>
  <c r="D300" i="16"/>
  <c r="E289" i="16"/>
  <c r="C279" i="16"/>
  <c r="D268" i="16"/>
  <c r="E257" i="16"/>
  <c r="C247" i="16"/>
  <c r="D236" i="16"/>
  <c r="C511" i="16"/>
  <c r="E425" i="16"/>
  <c r="E369" i="16"/>
  <c r="G369" i="16" s="1"/>
  <c r="D342" i="16"/>
  <c r="D321" i="16"/>
  <c r="E308" i="16"/>
  <c r="C298" i="16"/>
  <c r="D287" i="16"/>
  <c r="E276" i="16"/>
  <c r="C266" i="16"/>
  <c r="D255" i="16"/>
  <c r="E244" i="16"/>
  <c r="C234" i="16"/>
  <c r="D500" i="16"/>
  <c r="C415" i="16"/>
  <c r="D365" i="16"/>
  <c r="E339" i="16"/>
  <c r="E318" i="16"/>
  <c r="D308" i="16"/>
  <c r="E297" i="16"/>
  <c r="C287" i="16"/>
  <c r="D276" i="16"/>
  <c r="E265" i="16"/>
  <c r="C255" i="16"/>
  <c r="D244" i="16"/>
  <c r="E233" i="16"/>
  <c r="E489" i="16"/>
  <c r="E406" i="16"/>
  <c r="D361" i="16"/>
  <c r="C337" i="16"/>
  <c r="D316" i="16"/>
  <c r="C306" i="16"/>
  <c r="D295" i="16"/>
  <c r="E284" i="16"/>
  <c r="C274" i="16"/>
  <c r="D263" i="16"/>
  <c r="E252" i="16"/>
  <c r="C242" i="16"/>
  <c r="D231" i="16"/>
  <c r="C479" i="16"/>
  <c r="C399" i="16"/>
  <c r="C357" i="16"/>
  <c r="D334" i="16"/>
  <c r="C316" i="16"/>
  <c r="E305" i="16"/>
  <c r="C295" i="16"/>
  <c r="D284" i="16"/>
  <c r="E273" i="16"/>
  <c r="C263" i="16"/>
  <c r="D252" i="16"/>
  <c r="E241" i="16"/>
  <c r="C231" i="16"/>
  <c r="D468" i="16"/>
  <c r="E391" i="16"/>
  <c r="D353" i="16"/>
  <c r="E331" i="16"/>
  <c r="E313" i="16"/>
  <c r="D303" i="16"/>
  <c r="E292" i="16"/>
  <c r="C282" i="16"/>
  <c r="D271" i="16"/>
  <c r="E260" i="16"/>
  <c r="C250" i="16"/>
  <c r="D239" i="16"/>
  <c r="C112" i="16"/>
  <c r="K10" i="23"/>
  <c r="L10" i="23" s="1"/>
  <c r="I10" i="23"/>
  <c r="J10" i="23" s="1"/>
  <c r="E102" i="16"/>
  <c r="E110" i="16"/>
  <c r="D140" i="16"/>
  <c r="D119" i="16"/>
  <c r="D127" i="16"/>
  <c r="D107" i="16"/>
  <c r="C136" i="16"/>
  <c r="C144" i="16"/>
  <c r="C123" i="16"/>
  <c r="C103" i="16"/>
  <c r="C111" i="16"/>
  <c r="E95" i="16"/>
  <c r="E103" i="16"/>
  <c r="E111" i="16"/>
  <c r="D141" i="16"/>
  <c r="D120" i="16"/>
  <c r="D116" i="16"/>
  <c r="D108" i="16"/>
  <c r="C137" i="16"/>
  <c r="C133" i="16"/>
  <c r="C124" i="16"/>
  <c r="C104" i="16"/>
  <c r="C100" i="16"/>
  <c r="C94" i="16"/>
  <c r="E104" i="16"/>
  <c r="D134" i="16"/>
  <c r="D142" i="16"/>
  <c r="D121" i="16"/>
  <c r="D101" i="16"/>
  <c r="D109" i="16"/>
  <c r="C138" i="16"/>
  <c r="C117" i="16"/>
  <c r="C125" i="16"/>
  <c r="C105" i="16"/>
  <c r="E143" i="16"/>
  <c r="D94" i="16"/>
  <c r="E105" i="16"/>
  <c r="D135" i="16"/>
  <c r="D143" i="16"/>
  <c r="D122" i="16"/>
  <c r="D102" i="16"/>
  <c r="D110" i="16"/>
  <c r="C139" i="16"/>
  <c r="C118" i="16"/>
  <c r="C126" i="16"/>
  <c r="C106" i="16"/>
  <c r="E144" i="16"/>
  <c r="E94" i="16"/>
  <c r="E106" i="16"/>
  <c r="D136" i="16"/>
  <c r="D144" i="16"/>
  <c r="D123" i="16"/>
  <c r="D103" i="16"/>
  <c r="D111" i="16"/>
  <c r="C140" i="16"/>
  <c r="C119" i="16"/>
  <c r="C127" i="16"/>
  <c r="C107" i="16"/>
  <c r="E126" i="16"/>
  <c r="D139" i="16"/>
  <c r="D106" i="16"/>
  <c r="C122" i="16"/>
  <c r="D95" i="16"/>
  <c r="E107" i="16"/>
  <c r="D137" i="16"/>
  <c r="D133" i="16"/>
  <c r="D124" i="16"/>
  <c r="D104" i="16"/>
  <c r="D100" i="16"/>
  <c r="C141" i="16"/>
  <c r="C120" i="16"/>
  <c r="C116" i="16"/>
  <c r="C108" i="16"/>
  <c r="E127" i="16"/>
  <c r="E109" i="16"/>
  <c r="D126" i="16"/>
  <c r="C143" i="16"/>
  <c r="C110" i="16"/>
  <c r="E108" i="16"/>
  <c r="D138" i="16"/>
  <c r="D117" i="16"/>
  <c r="D125" i="16"/>
  <c r="D105" i="16"/>
  <c r="C134" i="16"/>
  <c r="C142" i="16"/>
  <c r="C121" i="16"/>
  <c r="C101" i="16"/>
  <c r="C109" i="16"/>
  <c r="C95" i="16"/>
  <c r="E101" i="16"/>
  <c r="D118" i="16"/>
  <c r="C135" i="16"/>
  <c r="C102" i="16"/>
  <c r="E34" i="16"/>
  <c r="C34" i="16"/>
  <c r="E18" i="16"/>
  <c r="D18" i="16"/>
  <c r="C18" i="16"/>
  <c r="D34" i="16"/>
  <c r="E134" i="16"/>
  <c r="E123" i="16"/>
  <c r="C85" i="16"/>
  <c r="E87" i="16"/>
  <c r="C90" i="16"/>
  <c r="E92" i="16"/>
  <c r="D58" i="16"/>
  <c r="C45" i="16"/>
  <c r="E42" i="16"/>
  <c r="D66" i="16"/>
  <c r="C73" i="16"/>
  <c r="E62" i="16"/>
  <c r="D59" i="16"/>
  <c r="C50" i="16"/>
  <c r="E63" i="16"/>
  <c r="D49" i="16"/>
  <c r="C72" i="16"/>
  <c r="E55" i="16"/>
  <c r="D33" i="16"/>
  <c r="C26" i="16"/>
  <c r="E28" i="16"/>
  <c r="D31" i="16"/>
  <c r="C17" i="16"/>
  <c r="E9" i="16"/>
  <c r="D12" i="16"/>
  <c r="C15" i="16"/>
  <c r="E121" i="16"/>
  <c r="E100" i="16"/>
  <c r="E85" i="16"/>
  <c r="E90" i="16"/>
  <c r="C47" i="16"/>
  <c r="D57" i="16"/>
  <c r="E73" i="16"/>
  <c r="C48" i="16"/>
  <c r="D46" i="16"/>
  <c r="E72" i="16"/>
  <c r="C24" i="16"/>
  <c r="D29" i="16"/>
  <c r="E23" i="16"/>
  <c r="D10" i="16"/>
  <c r="E15" i="16"/>
  <c r="E70" i="16"/>
  <c r="D54" i="16"/>
  <c r="E24" i="16"/>
  <c r="C11" i="16"/>
  <c r="E137" i="16"/>
  <c r="E118" i="16"/>
  <c r="D85" i="16"/>
  <c r="C88" i="16"/>
  <c r="D90" i="16"/>
  <c r="E84" i="16"/>
  <c r="E58" i="16"/>
  <c r="D45" i="16"/>
  <c r="C57" i="16"/>
  <c r="E66" i="16"/>
  <c r="D73" i="16"/>
  <c r="C52" i="16"/>
  <c r="E59" i="16"/>
  <c r="D50" i="16"/>
  <c r="C46" i="16"/>
  <c r="E49" i="16"/>
  <c r="D72" i="16"/>
  <c r="E43" i="16"/>
  <c r="E33" i="16"/>
  <c r="D26" i="16"/>
  <c r="C29" i="16"/>
  <c r="E31" i="16"/>
  <c r="D17" i="16"/>
  <c r="C10" i="16"/>
  <c r="E12" i="16"/>
  <c r="D15" i="16"/>
  <c r="E140" i="16"/>
  <c r="D88" i="16"/>
  <c r="D84" i="16"/>
  <c r="E45" i="16"/>
  <c r="C70" i="16"/>
  <c r="D52" i="16"/>
  <c r="E50" i="16"/>
  <c r="C53" i="16"/>
  <c r="D43" i="16"/>
  <c r="E26" i="16"/>
  <c r="E17" i="16"/>
  <c r="C13" i="16"/>
  <c r="C68" i="16"/>
  <c r="C65" i="16"/>
  <c r="D67" i="16"/>
  <c r="C23" i="16"/>
  <c r="D7" i="16"/>
  <c r="E135" i="16"/>
  <c r="E125" i="16"/>
  <c r="E124" i="16"/>
  <c r="C86" i="16"/>
  <c r="E88" i="16"/>
  <c r="C91" i="16"/>
  <c r="D47" i="16"/>
  <c r="C64" i="16"/>
  <c r="E57" i="16"/>
  <c r="D70" i="16"/>
  <c r="C61" i="16"/>
  <c r="E52" i="16"/>
  <c r="D48" i="16"/>
  <c r="C54" i="16"/>
  <c r="E46" i="16"/>
  <c r="D53" i="16"/>
  <c r="C67" i="16"/>
  <c r="C43" i="16"/>
  <c r="D24" i="16"/>
  <c r="C27" i="16"/>
  <c r="E29" i="16"/>
  <c r="D23" i="16"/>
  <c r="C8" i="16"/>
  <c r="E10" i="16"/>
  <c r="D13" i="16"/>
  <c r="E7" i="16"/>
  <c r="E138" i="16"/>
  <c r="E119" i="16"/>
  <c r="E116" i="16"/>
  <c r="D86" i="16"/>
  <c r="C89" i="16"/>
  <c r="D91" i="16"/>
  <c r="C44" i="16"/>
  <c r="C60" i="16"/>
  <c r="D27" i="16"/>
  <c r="E13" i="16"/>
  <c r="E142" i="16"/>
  <c r="E141" i="16"/>
  <c r="E122" i="16"/>
  <c r="C93" i="16"/>
  <c r="E86" i="16"/>
  <c r="D89" i="16"/>
  <c r="E91" i="16"/>
  <c r="D68" i="16"/>
  <c r="C71" i="16"/>
  <c r="E64" i="16"/>
  <c r="D44" i="16"/>
  <c r="C51" i="16"/>
  <c r="E61" i="16"/>
  <c r="D65" i="16"/>
  <c r="C56" i="16"/>
  <c r="E54" i="16"/>
  <c r="D60" i="16"/>
  <c r="C69" i="16"/>
  <c r="E67" i="16"/>
  <c r="D32" i="16"/>
  <c r="C25" i="16"/>
  <c r="E27" i="16"/>
  <c r="D30" i="16"/>
  <c r="C16" i="16"/>
  <c r="E8" i="16"/>
  <c r="D11" i="16"/>
  <c r="C14" i="16"/>
  <c r="C7" i="16"/>
  <c r="E139" i="16"/>
  <c r="D87" i="16"/>
  <c r="C58" i="16"/>
  <c r="D42" i="16"/>
  <c r="C66" i="16"/>
  <c r="D62" i="16"/>
  <c r="E56" i="16"/>
  <c r="E69" i="16"/>
  <c r="C33" i="16"/>
  <c r="D28" i="16"/>
  <c r="E16" i="16"/>
  <c r="C12" i="16"/>
  <c r="E47" i="16"/>
  <c r="D61" i="16"/>
  <c r="C32" i="16"/>
  <c r="C30" i="16"/>
  <c r="E136" i="16"/>
  <c r="E133" i="16"/>
  <c r="E117" i="16"/>
  <c r="D93" i="16"/>
  <c r="C87" i="16"/>
  <c r="E89" i="16"/>
  <c r="C92" i="16"/>
  <c r="E68" i="16"/>
  <c r="D71" i="16"/>
  <c r="C42" i="16"/>
  <c r="E44" i="16"/>
  <c r="D51" i="16"/>
  <c r="C62" i="16"/>
  <c r="E65" i="16"/>
  <c r="D56" i="16"/>
  <c r="C63" i="16"/>
  <c r="E60" i="16"/>
  <c r="D69" i="16"/>
  <c r="C55" i="16"/>
  <c r="E32" i="16"/>
  <c r="D25" i="16"/>
  <c r="C28" i="16"/>
  <c r="E30" i="16"/>
  <c r="D16" i="16"/>
  <c r="C9" i="16"/>
  <c r="E11" i="16"/>
  <c r="D14" i="16"/>
  <c r="E120" i="16"/>
  <c r="E93" i="16"/>
  <c r="D92" i="16"/>
  <c r="E71" i="16"/>
  <c r="E51" i="16"/>
  <c r="C59" i="16"/>
  <c r="D63" i="16"/>
  <c r="C49" i="16"/>
  <c r="D55" i="16"/>
  <c r="E25" i="16"/>
  <c r="C31" i="16"/>
  <c r="D9" i="16"/>
  <c r="E14" i="16"/>
  <c r="D64" i="16"/>
  <c r="E48" i="16"/>
  <c r="E53" i="16"/>
  <c r="D8" i="16"/>
  <c r="G728" i="16" l="1"/>
  <c r="G733" i="16"/>
  <c r="G588" i="16"/>
  <c r="F20" i="16"/>
  <c r="G36" i="16"/>
  <c r="F732" i="16"/>
  <c r="G747" i="16"/>
  <c r="F736" i="16"/>
  <c r="G756" i="16"/>
  <c r="F755" i="16"/>
  <c r="G742" i="16"/>
  <c r="F36" i="16"/>
  <c r="F741" i="16"/>
  <c r="G129" i="16"/>
  <c r="G252" i="16"/>
  <c r="F729" i="16"/>
  <c r="F748" i="16"/>
  <c r="F731" i="16"/>
  <c r="F751" i="16"/>
  <c r="G146" i="16"/>
  <c r="G734" i="16"/>
  <c r="G97" i="16"/>
  <c r="F753" i="16"/>
  <c r="F754" i="16"/>
  <c r="F739" i="16"/>
  <c r="F726" i="16"/>
  <c r="F727" i="16"/>
  <c r="F742" i="16"/>
  <c r="F734" i="16"/>
  <c r="F757" i="16"/>
  <c r="G113" i="16"/>
  <c r="F388" i="16"/>
  <c r="F743" i="16"/>
  <c r="F146" i="16"/>
  <c r="F745" i="16"/>
  <c r="G730" i="16"/>
  <c r="F752" i="16"/>
  <c r="G753" i="16"/>
  <c r="G20" i="16"/>
  <c r="F129" i="16"/>
  <c r="G739" i="16"/>
  <c r="G738" i="16"/>
  <c r="F744" i="16"/>
  <c r="G740" i="16"/>
  <c r="G741" i="16"/>
  <c r="G755" i="16"/>
  <c r="D774" i="16"/>
  <c r="C774" i="16"/>
  <c r="D772" i="16"/>
  <c r="C772" i="16"/>
  <c r="D766" i="16"/>
  <c r="C766" i="16"/>
  <c r="D767" i="16"/>
  <c r="C767" i="16"/>
  <c r="G725" i="16"/>
  <c r="G749" i="16"/>
  <c r="F749" i="16"/>
  <c r="G726" i="16"/>
  <c r="F746" i="16"/>
  <c r="D764" i="16"/>
  <c r="C764" i="16"/>
  <c r="F730" i="16"/>
  <c r="F750" i="16"/>
  <c r="G727" i="16"/>
  <c r="G752" i="16"/>
  <c r="F738" i="16"/>
  <c r="F740" i="16"/>
  <c r="G736" i="16"/>
  <c r="G748" i="16"/>
  <c r="F733" i="16"/>
  <c r="G731" i="16"/>
  <c r="G750" i="16"/>
  <c r="G737" i="16"/>
  <c r="D762" i="16"/>
  <c r="C762" i="16"/>
  <c r="D770" i="16"/>
  <c r="C770" i="16"/>
  <c r="D765" i="16"/>
  <c r="C765" i="16"/>
  <c r="G19" i="16"/>
  <c r="F387" i="16"/>
  <c r="D763" i="16"/>
  <c r="C763" i="16"/>
  <c r="D769" i="16"/>
  <c r="C769" i="16"/>
  <c r="D773" i="16"/>
  <c r="C773" i="16"/>
  <c r="D771" i="16"/>
  <c r="C771" i="16"/>
  <c r="G729" i="16"/>
  <c r="G757" i="16"/>
  <c r="F97" i="16"/>
  <c r="D175" i="16"/>
  <c r="C175" i="16"/>
  <c r="B175" i="16"/>
  <c r="H97" i="16"/>
  <c r="F728" i="16"/>
  <c r="G744" i="16"/>
  <c r="F113" i="16"/>
  <c r="G732" i="16"/>
  <c r="F747" i="16"/>
  <c r="G694" i="16"/>
  <c r="G745" i="16"/>
  <c r="F737" i="16"/>
  <c r="G751" i="16"/>
  <c r="D768" i="16"/>
  <c r="C768" i="16"/>
  <c r="F725" i="16"/>
  <c r="D775" i="16"/>
  <c r="C775" i="16"/>
  <c r="G743" i="16"/>
  <c r="F756" i="16"/>
  <c r="G735" i="16"/>
  <c r="F735" i="16"/>
  <c r="G754" i="16"/>
  <c r="G746" i="16"/>
  <c r="F245" i="16"/>
  <c r="F256" i="16"/>
  <c r="F330" i="16"/>
  <c r="G134" i="16"/>
  <c r="F320" i="16"/>
  <c r="F315" i="16"/>
  <c r="G652" i="16"/>
  <c r="G722" i="16"/>
  <c r="G478" i="16"/>
  <c r="F607" i="16"/>
  <c r="G51" i="16"/>
  <c r="G133" i="16"/>
  <c r="F337" i="16"/>
  <c r="F261" i="16"/>
  <c r="F346" i="16"/>
  <c r="F272" i="16"/>
  <c r="F312" i="16"/>
  <c r="F232" i="16"/>
  <c r="F335" i="16"/>
  <c r="G433" i="16"/>
  <c r="G300" i="16"/>
  <c r="F269" i="16"/>
  <c r="G545" i="16"/>
  <c r="F673" i="16"/>
  <c r="F420" i="16"/>
  <c r="F542" i="16"/>
  <c r="F250" i="16"/>
  <c r="F405" i="16"/>
  <c r="F343" i="16"/>
  <c r="F317" i="16"/>
  <c r="F452" i="16"/>
  <c r="F301" i="16"/>
  <c r="F280" i="16"/>
  <c r="F558" i="16"/>
  <c r="G361" i="16"/>
  <c r="F277" i="16"/>
  <c r="F314" i="16"/>
  <c r="F351" i="16"/>
  <c r="F288" i="16"/>
  <c r="F484" i="16"/>
  <c r="G502" i="16"/>
  <c r="F285" i="16"/>
  <c r="F322" i="16"/>
  <c r="G524" i="16"/>
  <c r="G94" i="16"/>
  <c r="F253" i="16"/>
  <c r="F327" i="16"/>
  <c r="G310" i="16"/>
  <c r="F264" i="16"/>
  <c r="F545" i="16"/>
  <c r="H95" i="16"/>
  <c r="F590" i="16"/>
  <c r="F338" i="16"/>
  <c r="G657" i="16"/>
  <c r="F391" i="16"/>
  <c r="G529" i="16"/>
  <c r="G100" i="16"/>
  <c r="F630" i="16"/>
  <c r="F282" i="16"/>
  <c r="F309" i="16"/>
  <c r="F559" i="16"/>
  <c r="G698" i="16"/>
  <c r="F717" i="16"/>
  <c r="F237" i="16"/>
  <c r="F248" i="16"/>
  <c r="G577" i="16"/>
  <c r="G121" i="16"/>
  <c r="H91" i="16"/>
  <c r="G628" i="16"/>
  <c r="F372" i="16"/>
  <c r="G128" i="16"/>
  <c r="F609" i="16"/>
  <c r="F649" i="16"/>
  <c r="G35" i="16"/>
  <c r="G564" i="16"/>
  <c r="H87" i="16"/>
  <c r="G135" i="16"/>
  <c r="G593" i="16"/>
  <c r="F714" i="16"/>
  <c r="G648" i="16"/>
  <c r="G96" i="16"/>
  <c r="F240" i="16"/>
  <c r="F521" i="16"/>
  <c r="F293" i="16"/>
  <c r="F304" i="16"/>
  <c r="F526" i="16"/>
  <c r="F585" i="16"/>
  <c r="G572" i="16"/>
  <c r="G636" i="16"/>
  <c r="G699" i="16"/>
  <c r="G720" i="16"/>
  <c r="F696" i="16"/>
  <c r="F448" i="16"/>
  <c r="F512" i="16"/>
  <c r="G540" i="16"/>
  <c r="G604" i="16"/>
  <c r="G668" i="16"/>
  <c r="G689" i="16"/>
  <c r="F561" i="16"/>
  <c r="F625" i="16"/>
  <c r="G406" i="16"/>
  <c r="G417" i="16"/>
  <c r="F373" i="16"/>
  <c r="F550" i="16"/>
  <c r="F529" i="16"/>
  <c r="F657" i="16"/>
  <c r="F678" i="16"/>
  <c r="G326" i="16"/>
  <c r="F615" i="16"/>
  <c r="G548" i="16"/>
  <c r="G612" i="16"/>
  <c r="G676" i="16"/>
  <c r="F569" i="16"/>
  <c r="F633" i="16"/>
  <c r="F722" i="16"/>
  <c r="G678" i="16"/>
  <c r="G596" i="16"/>
  <c r="G660" i="16"/>
  <c r="G681" i="16"/>
  <c r="F553" i="16"/>
  <c r="F617" i="16"/>
  <c r="G556" i="16"/>
  <c r="G620" i="16"/>
  <c r="F577" i="16"/>
  <c r="F641" i="16"/>
  <c r="F709" i="16"/>
  <c r="F701" i="16"/>
  <c r="G580" i="16"/>
  <c r="G644" i="16"/>
  <c r="F537" i="16"/>
  <c r="F601" i="16"/>
  <c r="F686" i="16"/>
  <c r="G139" i="16"/>
  <c r="F294" i="16"/>
  <c r="F482" i="16"/>
  <c r="F706" i="16"/>
  <c r="F266" i="16"/>
  <c r="G289" i="16"/>
  <c r="G377" i="16"/>
  <c r="G441" i="16"/>
  <c r="H86" i="16"/>
  <c r="F670" i="16"/>
  <c r="G122" i="16"/>
  <c r="H89" i="16"/>
  <c r="G141" i="16"/>
  <c r="G137" i="16"/>
  <c r="H90" i="16"/>
  <c r="F119" i="16"/>
  <c r="G273" i="16"/>
  <c r="F479" i="16"/>
  <c r="G536" i="16"/>
  <c r="F415" i="16"/>
  <c r="G334" i="16"/>
  <c r="F291" i="16"/>
  <c r="F336" i="16"/>
  <c r="F404" i="16"/>
  <c r="F249" i="16"/>
  <c r="F356" i="16"/>
  <c r="F622" i="16"/>
  <c r="F519" i="16"/>
  <c r="G297" i="16"/>
  <c r="F520" i="16"/>
  <c r="G414" i="16"/>
  <c r="F445" i="16"/>
  <c r="F509" i="16"/>
  <c r="G703" i="16"/>
  <c r="F408" i="16"/>
  <c r="F472" i="16"/>
  <c r="F518" i="16"/>
  <c r="G601" i="16"/>
  <c r="G686" i="16"/>
  <c r="F586" i="16"/>
  <c r="F650" i="16"/>
  <c r="F624" i="16"/>
  <c r="F708" i="16"/>
  <c r="F274" i="16"/>
  <c r="G489" i="16"/>
  <c r="G438" i="16"/>
  <c r="F533" i="16"/>
  <c r="F371" i="16"/>
  <c r="G513" i="16"/>
  <c r="G516" i="16"/>
  <c r="F402" i="16"/>
  <c r="G447" i="16"/>
  <c r="F557" i="16"/>
  <c r="F499" i="16"/>
  <c r="G664" i="16"/>
  <c r="F358" i="16"/>
  <c r="F422" i="16"/>
  <c r="F486" i="16"/>
  <c r="F497" i="16"/>
  <c r="F637" i="16"/>
  <c r="F584" i="16"/>
  <c r="G233" i="16"/>
  <c r="G318" i="16"/>
  <c r="G425" i="16"/>
  <c r="F381" i="16"/>
  <c r="F439" i="16"/>
  <c r="G576" i="16"/>
  <c r="G640" i="16"/>
  <c r="G522" i="16"/>
  <c r="F459" i="16"/>
  <c r="F382" i="16"/>
  <c r="F446" i="16"/>
  <c r="F510" i="16"/>
  <c r="F623" i="16"/>
  <c r="F707" i="16"/>
  <c r="F582" i="16"/>
  <c r="F597" i="16"/>
  <c r="F661" i="16"/>
  <c r="F682" i="16"/>
  <c r="G292" i="16"/>
  <c r="F399" i="16"/>
  <c r="G339" i="16"/>
  <c r="G449" i="16"/>
  <c r="F583" i="16"/>
  <c r="G625" i="16"/>
  <c r="G561" i="16"/>
  <c r="F483" i="16"/>
  <c r="G537" i="16"/>
  <c r="G600" i="16"/>
  <c r="G685" i="16"/>
  <c r="F406" i="16"/>
  <c r="F470" i="16"/>
  <c r="G717" i="16"/>
  <c r="F621" i="16"/>
  <c r="G138" i="16"/>
  <c r="F121" i="16"/>
  <c r="G532" i="16"/>
  <c r="H88" i="16"/>
  <c r="G118" i="16"/>
  <c r="F254" i="16"/>
  <c r="F357" i="16"/>
  <c r="G145" i="16"/>
  <c r="F311" i="16"/>
  <c r="F239" i="16"/>
  <c r="G575" i="16"/>
  <c r="G345" i="16"/>
  <c r="F534" i="16"/>
  <c r="F541" i="16"/>
  <c r="G454" i="16"/>
  <c r="F379" i="16"/>
  <c r="F663" i="16"/>
  <c r="G360" i="16"/>
  <c r="G424" i="16"/>
  <c r="G488" i="16"/>
  <c r="G552" i="16"/>
  <c r="F635" i="16"/>
  <c r="F719" i="16"/>
  <c r="G249" i="16"/>
  <c r="G242" i="16"/>
  <c r="F389" i="16"/>
  <c r="F455" i="16"/>
  <c r="G584" i="16"/>
  <c r="G364" i="16"/>
  <c r="G492" i="16"/>
  <c r="F453" i="16"/>
  <c r="G394" i="16"/>
  <c r="G458" i="16"/>
  <c r="G673" i="16"/>
  <c r="G461" i="16"/>
  <c r="G559" i="16"/>
  <c r="F594" i="16"/>
  <c r="F658" i="16"/>
  <c r="F679" i="16"/>
  <c r="F568" i="16"/>
  <c r="F632" i="16"/>
  <c r="F716" i="16"/>
  <c r="G709" i="16"/>
  <c r="G391" i="16"/>
  <c r="F231" i="16"/>
  <c r="F290" i="16"/>
  <c r="G321" i="16"/>
  <c r="G342" i="16"/>
  <c r="F428" i="16"/>
  <c r="F235" i="16"/>
  <c r="F299" i="16"/>
  <c r="F341" i="16"/>
  <c r="F344" i="16"/>
  <c r="F257" i="16"/>
  <c r="F423" i="16"/>
  <c r="F500" i="16"/>
  <c r="F442" i="16"/>
  <c r="G484" i="16"/>
  <c r="F506" i="16"/>
  <c r="G487" i="16"/>
  <c r="G641" i="16"/>
  <c r="F411" i="16"/>
  <c r="F475" i="16"/>
  <c r="F573" i="16"/>
  <c r="G538" i="16"/>
  <c r="G602" i="16"/>
  <c r="G666" i="16"/>
  <c r="G687" i="16"/>
  <c r="G629" i="16"/>
  <c r="G713" i="16"/>
  <c r="G124" i="16"/>
  <c r="H92" i="16"/>
  <c r="G142" i="16"/>
  <c r="F101" i="16"/>
  <c r="F511" i="16"/>
  <c r="G350" i="16"/>
  <c r="G381" i="16"/>
  <c r="G382" i="16"/>
  <c r="F349" i="16"/>
  <c r="F383" i="16"/>
  <c r="F262" i="16"/>
  <c r="G446" i="16"/>
  <c r="F514" i="16"/>
  <c r="F639" i="16"/>
  <c r="G495" i="16"/>
  <c r="F480" i="16"/>
  <c r="G384" i="16"/>
  <c r="G448" i="16"/>
  <c r="G512" i="16"/>
  <c r="G633" i="16"/>
  <c r="F417" i="16"/>
  <c r="G592" i="16"/>
  <c r="F695" i="16"/>
  <c r="F531" i="16"/>
  <c r="G571" i="16"/>
  <c r="G635" i="16"/>
  <c r="F647" i="16"/>
  <c r="F492" i="16"/>
  <c r="F251" i="16"/>
  <c r="F364" i="16"/>
  <c r="F412" i="16"/>
  <c r="F273" i="16"/>
  <c r="F360" i="16"/>
  <c r="G366" i="16"/>
  <c r="G234" i="16"/>
  <c r="G319" i="16"/>
  <c r="G340" i="16"/>
  <c r="F367" i="16"/>
  <c r="G505" i="16"/>
  <c r="G232" i="16"/>
  <c r="G296" i="16"/>
  <c r="F638" i="16"/>
  <c r="F702" i="16"/>
  <c r="F565" i="16"/>
  <c r="F654" i="16"/>
  <c r="F462" i="16"/>
  <c r="G591" i="16"/>
  <c r="F613" i="16"/>
  <c r="F677" i="16"/>
  <c r="F693" i="16"/>
  <c r="G563" i="16"/>
  <c r="G241" i="16"/>
  <c r="F279" i="16"/>
  <c r="F324" i="16"/>
  <c r="G375" i="16"/>
  <c r="G430" i="16"/>
  <c r="F259" i="16"/>
  <c r="F431" i="16"/>
  <c r="F444" i="16"/>
  <c r="F281" i="16"/>
  <c r="F323" i="16"/>
  <c r="F321" i="16"/>
  <c r="G510" i="16"/>
  <c r="G569" i="16"/>
  <c r="G508" i="16"/>
  <c r="F549" i="16"/>
  <c r="G617" i="16"/>
  <c r="F469" i="16"/>
  <c r="G656" i="16"/>
  <c r="F610" i="16"/>
  <c r="F674" i="16"/>
  <c r="F700" i="16"/>
  <c r="F721" i="16"/>
  <c r="G562" i="16"/>
  <c r="G626" i="16"/>
  <c r="F648" i="16"/>
  <c r="G710" i="16"/>
  <c r="G589" i="16"/>
  <c r="G653" i="16"/>
  <c r="G695" i="16"/>
  <c r="H94" i="16"/>
  <c r="F325" i="16"/>
  <c r="F238" i="16"/>
  <c r="F302" i="16"/>
  <c r="G404" i="16"/>
  <c r="F426" i="16"/>
  <c r="G468" i="16"/>
  <c r="F490" i="16"/>
  <c r="G471" i="16"/>
  <c r="G370" i="16"/>
  <c r="F392" i="16"/>
  <c r="F456" i="16"/>
  <c r="G498" i="16"/>
  <c r="G437" i="16"/>
  <c r="G501" i="16"/>
  <c r="F525" i="16"/>
  <c r="F380" i="16"/>
  <c r="G397" i="16"/>
  <c r="F481" i="16"/>
  <c r="G298" i="16"/>
  <c r="G356" i="16"/>
  <c r="F473" i="16"/>
  <c r="G655" i="16"/>
  <c r="F587" i="16"/>
  <c r="G258" i="16"/>
  <c r="G400" i="16"/>
  <c r="G464" i="16"/>
  <c r="G519" i="16"/>
  <c r="F546" i="16"/>
  <c r="F306" i="16"/>
  <c r="F255" i="16"/>
  <c r="G347" i="16"/>
  <c r="F332" i="16"/>
  <c r="G470" i="16"/>
  <c r="G287" i="16"/>
  <c r="G329" i="16"/>
  <c r="G462" i="16"/>
  <c r="F267" i="16"/>
  <c r="F463" i="16"/>
  <c r="F286" i="16"/>
  <c r="F355" i="16"/>
  <c r="F476" i="16"/>
  <c r="F289" i="16"/>
  <c r="F310" i="16"/>
  <c r="F331" i="16"/>
  <c r="G390" i="16"/>
  <c r="G465" i="16"/>
  <c r="G328" i="16"/>
  <c r="F410" i="16"/>
  <c r="F474" i="16"/>
  <c r="F517" i="16"/>
  <c r="G649" i="16"/>
  <c r="F413" i="16"/>
  <c r="F477" i="16"/>
  <c r="F662" i="16"/>
  <c r="F440" i="16"/>
  <c r="G482" i="16"/>
  <c r="F504" i="16"/>
  <c r="F599" i="16"/>
  <c r="F684" i="16"/>
  <c r="G421" i="16"/>
  <c r="F443" i="16"/>
  <c r="G485" i="16"/>
  <c r="F507" i="16"/>
  <c r="G544" i="16"/>
  <c r="F366" i="16"/>
  <c r="F430" i="16"/>
  <c r="F567" i="16"/>
  <c r="F618" i="16"/>
  <c r="F723" i="16"/>
  <c r="F645" i="16"/>
  <c r="F528" i="16"/>
  <c r="G570" i="16"/>
  <c r="F592" i="16"/>
  <c r="G634" i="16"/>
  <c r="F656" i="16"/>
  <c r="F698" i="16"/>
  <c r="G718" i="16"/>
  <c r="F555" i="16"/>
  <c r="F724" i="16"/>
  <c r="G401" i="16"/>
  <c r="F270" i="16"/>
  <c r="G616" i="16"/>
  <c r="F458" i="16"/>
  <c r="F598" i="16"/>
  <c r="F683" i="16"/>
  <c r="F424" i="16"/>
  <c r="F488" i="16"/>
  <c r="F535" i="16"/>
  <c r="F421" i="16"/>
  <c r="F485" i="16"/>
  <c r="F710" i="16"/>
  <c r="F536" i="16"/>
  <c r="F600" i="16"/>
  <c r="F664" i="16"/>
  <c r="F685" i="16"/>
  <c r="G125" i="16"/>
  <c r="G123" i="16"/>
  <c r="F102" i="16"/>
  <c r="H93" i="16"/>
  <c r="F116" i="16"/>
  <c r="F329" i="16"/>
  <c r="F348" i="16"/>
  <c r="G239" i="16"/>
  <c r="G303" i="16"/>
  <c r="G282" i="16"/>
  <c r="G324" i="16"/>
  <c r="G261" i="16"/>
  <c r="F283" i="16"/>
  <c r="G280" i="16"/>
  <c r="F328" i="16"/>
  <c r="G383" i="16"/>
  <c r="F241" i="16"/>
  <c r="G283" i="16"/>
  <c r="F305" i="16"/>
  <c r="G325" i="16"/>
  <c r="F347" i="16"/>
  <c r="G238" i="16"/>
  <c r="G260" i="16"/>
  <c r="F260" i="16"/>
  <c r="G302" i="16"/>
  <c r="G344" i="16"/>
  <c r="F436" i="16"/>
  <c r="F362" i="16"/>
  <c r="F429" i="16"/>
  <c r="F493" i="16"/>
  <c r="F395" i="16"/>
  <c r="F416" i="16"/>
  <c r="G371" i="16"/>
  <c r="G393" i="16"/>
  <c r="F393" i="16"/>
  <c r="F457" i="16"/>
  <c r="G499" i="16"/>
  <c r="F570" i="16"/>
  <c r="F634" i="16"/>
  <c r="F718" i="16"/>
  <c r="G639" i="16"/>
  <c r="G702" i="16"/>
  <c r="F544" i="16"/>
  <c r="G586" i="16"/>
  <c r="F608" i="16"/>
  <c r="G650" i="16"/>
  <c r="F672" i="16"/>
  <c r="G692" i="16"/>
  <c r="G549" i="16"/>
  <c r="F571" i="16"/>
  <c r="G613" i="16"/>
  <c r="G677" i="16"/>
  <c r="G611" i="16"/>
  <c r="G675" i="16"/>
  <c r="F263" i="16"/>
  <c r="F460" i="16"/>
  <c r="G263" i="16"/>
  <c r="G306" i="16"/>
  <c r="G348" i="16"/>
  <c r="F243" i="16"/>
  <c r="G285" i="16"/>
  <c r="F307" i="16"/>
  <c r="G327" i="16"/>
  <c r="G240" i="16"/>
  <c r="G304" i="16"/>
  <c r="G330" i="16"/>
  <c r="F352" i="16"/>
  <c r="G243" i="16"/>
  <c r="F265" i="16"/>
  <c r="G307" i="16"/>
  <c r="G349" i="16"/>
  <c r="G262" i="16"/>
  <c r="G284" i="16"/>
  <c r="F284" i="16"/>
  <c r="F326" i="16"/>
  <c r="F386" i="16"/>
  <c r="G428" i="16"/>
  <c r="G450" i="16"/>
  <c r="F450" i="16"/>
  <c r="G431" i="16"/>
  <c r="G419" i="16"/>
  <c r="F419" i="16"/>
  <c r="G395" i="16"/>
  <c r="G459" i="16"/>
  <c r="F530" i="16"/>
  <c r="G599" i="16"/>
  <c r="G663" i="16"/>
  <c r="G684" i="16"/>
  <c r="G705" i="16"/>
  <c r="F705" i="16"/>
  <c r="G546" i="16"/>
  <c r="G610" i="16"/>
  <c r="G674" i="16"/>
  <c r="G573" i="16"/>
  <c r="F595" i="16"/>
  <c r="G637" i="16"/>
  <c r="F659" i="16"/>
  <c r="F680" i="16"/>
  <c r="G700" i="16"/>
  <c r="G721" i="16"/>
  <c r="F593" i="16"/>
  <c r="G266" i="16"/>
  <c r="F19" i="16"/>
  <c r="G245" i="16"/>
  <c r="G309" i="16"/>
  <c r="G351" i="16"/>
  <c r="G264" i="16"/>
  <c r="G267" i="16"/>
  <c r="G244" i="16"/>
  <c r="F244" i="16"/>
  <c r="G286" i="16"/>
  <c r="F308" i="16"/>
  <c r="F350" i="16"/>
  <c r="G388" i="16"/>
  <c r="G452" i="16"/>
  <c r="G455" i="16"/>
  <c r="F376" i="16"/>
  <c r="G408" i="16"/>
  <c r="G472" i="16"/>
  <c r="F494" i="16"/>
  <c r="G355" i="16"/>
  <c r="F377" i="16"/>
  <c r="F441" i="16"/>
  <c r="G483" i="16"/>
  <c r="F505" i="16"/>
  <c r="F554" i="16"/>
  <c r="G623" i="16"/>
  <c r="G707" i="16"/>
  <c r="G533" i="16"/>
  <c r="G597" i="16"/>
  <c r="F619" i="16"/>
  <c r="G661" i="16"/>
  <c r="G682" i="16"/>
  <c r="G531" i="16"/>
  <c r="G595" i="16"/>
  <c r="G659" i="16"/>
  <c r="G680" i="16"/>
  <c r="G316" i="16"/>
  <c r="F316" i="16"/>
  <c r="F303" i="16"/>
  <c r="G255" i="16"/>
  <c r="G503" i="16"/>
  <c r="F503" i="16"/>
  <c r="G277" i="16"/>
  <c r="G367" i="16"/>
  <c r="G235" i="16"/>
  <c r="G299" i="16"/>
  <c r="G320" i="16"/>
  <c r="G341" i="16"/>
  <c r="G254" i="16"/>
  <c r="G276" i="16"/>
  <c r="F276" i="16"/>
  <c r="F365" i="16"/>
  <c r="F378" i="16"/>
  <c r="G420" i="16"/>
  <c r="G423" i="16"/>
  <c r="G386" i="16"/>
  <c r="G514" i="16"/>
  <c r="G389" i="16"/>
  <c r="G453" i="16"/>
  <c r="G376" i="16"/>
  <c r="G398" i="16"/>
  <c r="F398" i="16"/>
  <c r="G440" i="16"/>
  <c r="G504" i="16"/>
  <c r="G387" i="16"/>
  <c r="G409" i="16"/>
  <c r="F409" i="16"/>
  <c r="F516" i="16"/>
  <c r="G567" i="16"/>
  <c r="G646" i="16"/>
  <c r="F646" i="16"/>
  <c r="F522" i="16"/>
  <c r="F692" i="16"/>
  <c r="F560" i="16"/>
  <c r="F523" i="16"/>
  <c r="G565" i="16"/>
  <c r="F651" i="16"/>
  <c r="F527" i="16"/>
  <c r="G279" i="16"/>
  <c r="G237" i="16"/>
  <c r="G301" i="16"/>
  <c r="G322" i="16"/>
  <c r="G343" i="16"/>
  <c r="G256" i="16"/>
  <c r="F278" i="16"/>
  <c r="G346" i="16"/>
  <c r="G259" i="16"/>
  <c r="G373" i="16"/>
  <c r="G520" i="16"/>
  <c r="G236" i="16"/>
  <c r="F236" i="16"/>
  <c r="G278" i="16"/>
  <c r="F300" i="16"/>
  <c r="F342" i="16"/>
  <c r="G380" i="16"/>
  <c r="G444" i="16"/>
  <c r="F466" i="16"/>
  <c r="G511" i="16"/>
  <c r="G410" i="16"/>
  <c r="F432" i="16"/>
  <c r="G474" i="16"/>
  <c r="F496" i="16"/>
  <c r="G517" i="16"/>
  <c r="G413" i="16"/>
  <c r="G435" i="16"/>
  <c r="F435" i="16"/>
  <c r="G477" i="16"/>
  <c r="G697" i="16"/>
  <c r="F697" i="16"/>
  <c r="F369" i="16"/>
  <c r="G411" i="16"/>
  <c r="F433" i="16"/>
  <c r="G475" i="16"/>
  <c r="F575" i="16"/>
  <c r="G615" i="16"/>
  <c r="G525" i="16"/>
  <c r="G547" i="16"/>
  <c r="F547" i="16"/>
  <c r="F611" i="16"/>
  <c r="F675" i="16"/>
  <c r="G523" i="16"/>
  <c r="G587" i="16"/>
  <c r="G651" i="16"/>
  <c r="G693" i="16"/>
  <c r="G534" i="16"/>
  <c r="F556" i="16"/>
  <c r="G598" i="16"/>
  <c r="F620" i="16"/>
  <c r="G662" i="16"/>
  <c r="G683" i="16"/>
  <c r="G704" i="16"/>
  <c r="F704" i="16"/>
  <c r="G724" i="16"/>
  <c r="G558" i="16"/>
  <c r="F580" i="16"/>
  <c r="G622" i="16"/>
  <c r="F644" i="16"/>
  <c r="G706" i="16"/>
  <c r="G518" i="16"/>
  <c r="F540" i="16"/>
  <c r="G582" i="16"/>
  <c r="F604" i="16"/>
  <c r="F668" i="16"/>
  <c r="F689" i="16"/>
  <c r="F112" i="16"/>
  <c r="G265" i="16"/>
  <c r="F298" i="16"/>
  <c r="G323" i="16"/>
  <c r="F258" i="16"/>
  <c r="F271" i="16"/>
  <c r="G457" i="16"/>
  <c r="G399" i="16"/>
  <c r="G247" i="16"/>
  <c r="F471" i="16"/>
  <c r="F145" i="16"/>
  <c r="G290" i="16"/>
  <c r="G311" i="16"/>
  <c r="G332" i="16"/>
  <c r="F354" i="16"/>
  <c r="G269" i="16"/>
  <c r="F333" i="16"/>
  <c r="G354" i="16"/>
  <c r="F396" i="16"/>
  <c r="G473" i="16"/>
  <c r="F246" i="16"/>
  <c r="G288" i="16"/>
  <c r="G359" i="16"/>
  <c r="G486" i="16"/>
  <c r="F128" i="16"/>
  <c r="G291" i="16"/>
  <c r="G312" i="16"/>
  <c r="G333" i="16"/>
  <c r="F397" i="16"/>
  <c r="F35" i="16"/>
  <c r="G246" i="16"/>
  <c r="G268" i="16"/>
  <c r="F268" i="16"/>
  <c r="G353" i="16"/>
  <c r="F353" i="16"/>
  <c r="F468" i="16"/>
  <c r="F606" i="16"/>
  <c r="F691" i="16"/>
  <c r="F370" i="16"/>
  <c r="G412" i="16"/>
  <c r="G434" i="16"/>
  <c r="F434" i="16"/>
  <c r="G476" i="16"/>
  <c r="F498" i="16"/>
  <c r="G521" i="16"/>
  <c r="G415" i="16"/>
  <c r="F437" i="16"/>
  <c r="G479" i="16"/>
  <c r="F501" i="16"/>
  <c r="G528" i="16"/>
  <c r="G672" i="16"/>
  <c r="G378" i="16"/>
  <c r="F400" i="16"/>
  <c r="G442" i="16"/>
  <c r="F464" i="16"/>
  <c r="G506" i="16"/>
  <c r="G543" i="16"/>
  <c r="G609" i="16"/>
  <c r="F403" i="16"/>
  <c r="G445" i="16"/>
  <c r="F467" i="16"/>
  <c r="G509" i="16"/>
  <c r="G551" i="16"/>
  <c r="G368" i="16"/>
  <c r="F390" i="16"/>
  <c r="G432" i="16"/>
  <c r="F454" i="16"/>
  <c r="G496" i="16"/>
  <c r="F574" i="16"/>
  <c r="F655" i="16"/>
  <c r="G379" i="16"/>
  <c r="F401" i="16"/>
  <c r="G443" i="16"/>
  <c r="F465" i="16"/>
  <c r="G507" i="16"/>
  <c r="F614" i="16"/>
  <c r="G708" i="16"/>
  <c r="F578" i="16"/>
  <c r="F642" i="16"/>
  <c r="G583" i="16"/>
  <c r="F605" i="16"/>
  <c r="G647" i="16"/>
  <c r="F669" i="16"/>
  <c r="F690" i="16"/>
  <c r="G530" i="16"/>
  <c r="F552" i="16"/>
  <c r="G594" i="16"/>
  <c r="F616" i="16"/>
  <c r="G658" i="16"/>
  <c r="G679" i="16"/>
  <c r="G557" i="16"/>
  <c r="F579" i="16"/>
  <c r="G621" i="16"/>
  <c r="G643" i="16"/>
  <c r="F643" i="16"/>
  <c r="G555" i="16"/>
  <c r="G619" i="16"/>
  <c r="G542" i="16"/>
  <c r="F564" i="16"/>
  <c r="G606" i="16"/>
  <c r="F628" i="16"/>
  <c r="G670" i="16"/>
  <c r="G691" i="16"/>
  <c r="G712" i="16"/>
  <c r="F712" i="16"/>
  <c r="G331" i="16"/>
  <c r="F295" i="16"/>
  <c r="F242" i="16"/>
  <c r="G308" i="16"/>
  <c r="F247" i="16"/>
  <c r="F345" i="16"/>
  <c r="F447" i="16"/>
  <c r="G281" i="16"/>
  <c r="F407" i="16"/>
  <c r="G271" i="16"/>
  <c r="G357" i="16"/>
  <c r="G481" i="16"/>
  <c r="G250" i="16"/>
  <c r="G358" i="16"/>
  <c r="C174" i="16"/>
  <c r="B174" i="16"/>
  <c r="F96" i="16"/>
  <c r="H96" i="16"/>
  <c r="D174" i="16"/>
  <c r="G293" i="16"/>
  <c r="G314" i="16"/>
  <c r="G335" i="16"/>
  <c r="F359" i="16"/>
  <c r="G248" i="16"/>
  <c r="G338" i="16"/>
  <c r="G251" i="16"/>
  <c r="F487" i="16"/>
  <c r="G112" i="16"/>
  <c r="G270" i="16"/>
  <c r="F292" i="16"/>
  <c r="G313" i="16"/>
  <c r="F313" i="16"/>
  <c r="F334" i="16"/>
  <c r="G372" i="16"/>
  <c r="F394" i="16"/>
  <c r="G436" i="16"/>
  <c r="G500" i="16"/>
  <c r="G527" i="16"/>
  <c r="G585" i="16"/>
  <c r="F671" i="16"/>
  <c r="G439" i="16"/>
  <c r="F461" i="16"/>
  <c r="G535" i="16"/>
  <c r="G402" i="16"/>
  <c r="G466" i="16"/>
  <c r="F551" i="16"/>
  <c r="G405" i="16"/>
  <c r="F427" i="16"/>
  <c r="G469" i="16"/>
  <c r="F491" i="16"/>
  <c r="G632" i="16"/>
  <c r="G716" i="16"/>
  <c r="G392" i="16"/>
  <c r="F414" i="16"/>
  <c r="G456" i="16"/>
  <c r="F478" i="16"/>
  <c r="F581" i="16"/>
  <c r="F361" i="16"/>
  <c r="G403" i="16"/>
  <c r="F425" i="16"/>
  <c r="G467" i="16"/>
  <c r="F489" i="16"/>
  <c r="G553" i="16"/>
  <c r="G624" i="16"/>
  <c r="F538" i="16"/>
  <c r="F602" i="16"/>
  <c r="F666" i="16"/>
  <c r="F687" i="16"/>
  <c r="G607" i="16"/>
  <c r="F629" i="16"/>
  <c r="G671" i="16"/>
  <c r="F713" i="16"/>
  <c r="G554" i="16"/>
  <c r="F576" i="16"/>
  <c r="G618" i="16"/>
  <c r="F640" i="16"/>
  <c r="F703" i="16"/>
  <c r="G723" i="16"/>
  <c r="F539" i="16"/>
  <c r="G581" i="16"/>
  <c r="F603" i="16"/>
  <c r="G645" i="16"/>
  <c r="F667" i="16"/>
  <c r="F688" i="16"/>
  <c r="G515" i="16"/>
  <c r="G579" i="16"/>
  <c r="G665" i="16"/>
  <c r="F665" i="16"/>
  <c r="G711" i="16"/>
  <c r="F524" i="16"/>
  <c r="G566" i="16"/>
  <c r="F588" i="16"/>
  <c r="G630" i="16"/>
  <c r="F652" i="16"/>
  <c r="F694" i="16"/>
  <c r="G714" i="16"/>
  <c r="G305" i="16"/>
  <c r="F287" i="16"/>
  <c r="F234" i="16"/>
  <c r="G257" i="16"/>
  <c r="G568" i="16"/>
  <c r="F319" i="16"/>
  <c r="F340" i="16"/>
  <c r="G365" i="16"/>
  <c r="G231" i="16"/>
  <c r="G295" i="16"/>
  <c r="G337" i="16"/>
  <c r="G407" i="16"/>
  <c r="G274" i="16"/>
  <c r="F296" i="16"/>
  <c r="G362" i="16"/>
  <c r="G494" i="16"/>
  <c r="G253" i="16"/>
  <c r="F275" i="16"/>
  <c r="F363" i="16"/>
  <c r="F495" i="16"/>
  <c r="F230" i="16"/>
  <c r="G272" i="16"/>
  <c r="G317" i="16"/>
  <c r="F368" i="16"/>
  <c r="G422" i="16"/>
  <c r="F508" i="16"/>
  <c r="F233" i="16"/>
  <c r="G275" i="16"/>
  <c r="F297" i="16"/>
  <c r="F318" i="16"/>
  <c r="F339" i="16"/>
  <c r="G497" i="16"/>
  <c r="G230" i="16"/>
  <c r="F252" i="16"/>
  <c r="G294" i="16"/>
  <c r="G315" i="16"/>
  <c r="G336" i="16"/>
  <c r="G396" i="16"/>
  <c r="G418" i="16"/>
  <c r="F418" i="16"/>
  <c r="G460" i="16"/>
  <c r="G463" i="16"/>
  <c r="F543" i="16"/>
  <c r="G608" i="16"/>
  <c r="F384" i="16"/>
  <c r="G426" i="16"/>
  <c r="G490" i="16"/>
  <c r="F631" i="16"/>
  <c r="F715" i="16"/>
  <c r="G429" i="16"/>
  <c r="G451" i="16"/>
  <c r="F451" i="16"/>
  <c r="G493" i="16"/>
  <c r="F515" i="16"/>
  <c r="F566" i="16"/>
  <c r="G352" i="16"/>
  <c r="G374" i="16"/>
  <c r="F374" i="16"/>
  <c r="G416" i="16"/>
  <c r="F438" i="16"/>
  <c r="G480" i="16"/>
  <c r="F502" i="16"/>
  <c r="F591" i="16"/>
  <c r="G363" i="16"/>
  <c r="G385" i="16"/>
  <c r="F385" i="16"/>
  <c r="G427" i="16"/>
  <c r="F449" i="16"/>
  <c r="G491" i="16"/>
  <c r="F513" i="16"/>
  <c r="G560" i="16"/>
  <c r="F562" i="16"/>
  <c r="F626" i="16"/>
  <c r="F589" i="16"/>
  <c r="G631" i="16"/>
  <c r="F653" i="16"/>
  <c r="G715" i="16"/>
  <c r="G578" i="16"/>
  <c r="G642" i="16"/>
  <c r="G541" i="16"/>
  <c r="F563" i="16"/>
  <c r="G605" i="16"/>
  <c r="G627" i="16"/>
  <c r="F627" i="16"/>
  <c r="G669" i="16"/>
  <c r="G690" i="16"/>
  <c r="F711" i="16"/>
  <c r="G539" i="16"/>
  <c r="G603" i="16"/>
  <c r="G667" i="16"/>
  <c r="G688" i="16"/>
  <c r="G526" i="16"/>
  <c r="F548" i="16"/>
  <c r="G590" i="16"/>
  <c r="F612" i="16"/>
  <c r="G654" i="16"/>
  <c r="F676" i="16"/>
  <c r="G696" i="16"/>
  <c r="G550" i="16"/>
  <c r="F572" i="16"/>
  <c r="G614" i="16"/>
  <c r="F636" i="16"/>
  <c r="F699" i="16"/>
  <c r="F720" i="16"/>
  <c r="G719" i="16"/>
  <c r="F532" i="16"/>
  <c r="G574" i="16"/>
  <c r="F596" i="16"/>
  <c r="G638" i="16"/>
  <c r="F660" i="16"/>
  <c r="F681" i="16"/>
  <c r="G701" i="16"/>
  <c r="G119" i="16"/>
  <c r="H85" i="16"/>
  <c r="G108" i="16"/>
  <c r="G50" i="16"/>
  <c r="G126" i="16"/>
  <c r="F107" i="16"/>
  <c r="F109" i="16"/>
  <c r="F135" i="16"/>
  <c r="G127" i="16"/>
  <c r="G136" i="16"/>
  <c r="F141" i="16"/>
  <c r="G73" i="16"/>
  <c r="F66" i="16"/>
  <c r="G85" i="16"/>
  <c r="F140" i="16"/>
  <c r="F33" i="16"/>
  <c r="F142" i="16"/>
  <c r="G120" i="16"/>
  <c r="F12" i="16"/>
  <c r="G140" i="16"/>
  <c r="F34" i="16"/>
  <c r="G117" i="16"/>
  <c r="F59" i="16"/>
  <c r="G116" i="16"/>
  <c r="F31" i="16"/>
  <c r="G65" i="16"/>
  <c r="G101" i="16"/>
  <c r="F120" i="16"/>
  <c r="G144" i="16"/>
  <c r="G48" i="16"/>
  <c r="G11" i="16"/>
  <c r="F122" i="16"/>
  <c r="G111" i="16"/>
  <c r="G10" i="16"/>
  <c r="G109" i="16"/>
  <c r="F105" i="16"/>
  <c r="F103" i="16"/>
  <c r="G110" i="16"/>
  <c r="G106" i="16"/>
  <c r="G104" i="16"/>
  <c r="G88" i="16"/>
  <c r="F10" i="16"/>
  <c r="G107" i="16"/>
  <c r="F117" i="16"/>
  <c r="F94" i="16"/>
  <c r="B173" i="16"/>
  <c r="F144" i="16"/>
  <c r="G53" i="16"/>
  <c r="F138" i="16"/>
  <c r="F100" i="16"/>
  <c r="F136" i="16"/>
  <c r="G34" i="16"/>
  <c r="C172" i="16"/>
  <c r="F110" i="16"/>
  <c r="F106" i="16"/>
  <c r="F104" i="16"/>
  <c r="B172" i="16"/>
  <c r="F143" i="16"/>
  <c r="D172" i="16"/>
  <c r="F126" i="16"/>
  <c r="G105" i="16"/>
  <c r="F124" i="16"/>
  <c r="G103" i="16"/>
  <c r="F134" i="16"/>
  <c r="F118" i="16"/>
  <c r="F133" i="16"/>
  <c r="G95" i="16"/>
  <c r="F139" i="16"/>
  <c r="G143" i="16"/>
  <c r="F137" i="16"/>
  <c r="C173" i="16"/>
  <c r="F111" i="16"/>
  <c r="F54" i="16"/>
  <c r="G29" i="16"/>
  <c r="F57" i="16"/>
  <c r="F95" i="16"/>
  <c r="F108" i="16"/>
  <c r="D173" i="16"/>
  <c r="F127" i="16"/>
  <c r="F125" i="16"/>
  <c r="F123" i="16"/>
  <c r="G102" i="16"/>
  <c r="G68" i="16"/>
  <c r="G13" i="16"/>
  <c r="F18" i="16"/>
  <c r="F49" i="16"/>
  <c r="F43" i="16"/>
  <c r="G45" i="16"/>
  <c r="G46" i="16"/>
  <c r="G18" i="16"/>
  <c r="G15" i="16"/>
  <c r="G57" i="16"/>
  <c r="F29" i="16"/>
  <c r="F7" i="16"/>
  <c r="G56" i="16"/>
  <c r="F67" i="16"/>
  <c r="F58" i="16"/>
  <c r="G52" i="16"/>
  <c r="G47" i="16"/>
  <c r="G17" i="16"/>
  <c r="G14" i="16"/>
  <c r="G64" i="16"/>
  <c r="G90" i="16"/>
  <c r="G30" i="16"/>
  <c r="G91" i="16"/>
  <c r="G24" i="16"/>
  <c r="G72" i="16"/>
  <c r="G89" i="16"/>
  <c r="F60" i="16"/>
  <c r="F8" i="16"/>
  <c r="G26" i="16"/>
  <c r="G71" i="16"/>
  <c r="F46" i="16"/>
  <c r="F32" i="16"/>
  <c r="F28" i="16"/>
  <c r="F62" i="16"/>
  <c r="G61" i="16"/>
  <c r="G86" i="16"/>
  <c r="F44" i="16"/>
  <c r="G7" i="16"/>
  <c r="F42" i="16"/>
  <c r="G54" i="16"/>
  <c r="F23" i="16"/>
  <c r="F53" i="16"/>
  <c r="G31" i="16"/>
  <c r="G84" i="16"/>
  <c r="F17" i="16"/>
  <c r="G63" i="16"/>
  <c r="F92" i="16"/>
  <c r="D170" i="16"/>
  <c r="C170" i="16"/>
  <c r="B170" i="16"/>
  <c r="F56" i="16"/>
  <c r="F27" i="16"/>
  <c r="G27" i="16"/>
  <c r="F61" i="16"/>
  <c r="F86" i="16"/>
  <c r="B164" i="16"/>
  <c r="D164" i="16"/>
  <c r="C164" i="16"/>
  <c r="G59" i="16"/>
  <c r="F50" i="16"/>
  <c r="G92" i="16"/>
  <c r="F65" i="16"/>
  <c r="F52" i="16"/>
  <c r="F88" i="16"/>
  <c r="C166" i="16"/>
  <c r="B166" i="16"/>
  <c r="D166" i="16"/>
  <c r="G70" i="16"/>
  <c r="F48" i="16"/>
  <c r="G28" i="16"/>
  <c r="F90" i="16"/>
  <c r="D168" i="16"/>
  <c r="C168" i="16"/>
  <c r="B168" i="16"/>
  <c r="G32" i="16"/>
  <c r="F51" i="16"/>
  <c r="F93" i="16"/>
  <c r="D171" i="16"/>
  <c r="C171" i="16"/>
  <c r="B171" i="16"/>
  <c r="F68" i="16"/>
  <c r="F70" i="16"/>
  <c r="G33" i="16"/>
  <c r="F26" i="16"/>
  <c r="G62" i="16"/>
  <c r="G87" i="16"/>
  <c r="F87" i="16"/>
  <c r="C165" i="16"/>
  <c r="B165" i="16"/>
  <c r="D165" i="16"/>
  <c r="F25" i="16"/>
  <c r="F55" i="16"/>
  <c r="G44" i="16"/>
  <c r="G16" i="16"/>
  <c r="F14" i="16"/>
  <c r="G67" i="16"/>
  <c r="F64" i="16"/>
  <c r="F13" i="16"/>
  <c r="G43" i="16"/>
  <c r="G66" i="16"/>
  <c r="F73" i="16"/>
  <c r="F85" i="16"/>
  <c r="B163" i="16"/>
  <c r="D163" i="16"/>
  <c r="C163" i="16"/>
  <c r="F69" i="16"/>
  <c r="G12" i="16"/>
  <c r="G23" i="16"/>
  <c r="F47" i="16"/>
  <c r="C77" i="16"/>
  <c r="C76" i="16"/>
  <c r="F15" i="16"/>
  <c r="G55" i="16"/>
  <c r="G25" i="16"/>
  <c r="G93" i="16"/>
  <c r="F9" i="16"/>
  <c r="G60" i="16"/>
  <c r="G8" i="16"/>
  <c r="F71" i="16"/>
  <c r="D167" i="16"/>
  <c r="E13" i="23" s="1"/>
  <c r="C167" i="16"/>
  <c r="B167" i="16"/>
  <c r="F89" i="16"/>
  <c r="B162" i="16"/>
  <c r="H84" i="16"/>
  <c r="D162" i="16"/>
  <c r="C162" i="16"/>
  <c r="F84" i="16"/>
  <c r="G49" i="16"/>
  <c r="F72" i="16"/>
  <c r="G42" i="16"/>
  <c r="F63" i="16"/>
  <c r="F30" i="16"/>
  <c r="G69" i="16"/>
  <c r="F16" i="16"/>
  <c r="F91" i="16"/>
  <c r="D169" i="16"/>
  <c r="C169" i="16"/>
  <c r="B169" i="16"/>
  <c r="G58" i="16"/>
  <c r="F11" i="16"/>
  <c r="F24" i="16"/>
  <c r="G9" i="16"/>
  <c r="F45" i="16"/>
  <c r="H12" i="23" l="1"/>
  <c r="E7" i="23"/>
  <c r="B775" i="16"/>
  <c r="B221" i="16" s="1"/>
  <c r="H7" i="23"/>
  <c r="G7" i="23"/>
  <c r="G12" i="23"/>
  <c r="B774" i="16"/>
  <c r="B220" i="16" s="1"/>
  <c r="B766" i="16"/>
  <c r="B212" i="16" s="1"/>
  <c r="B765" i="16"/>
  <c r="B211" i="16" s="1"/>
  <c r="B772" i="16"/>
  <c r="B218" i="16" s="1"/>
  <c r="B762" i="16"/>
  <c r="B208" i="16" s="1"/>
  <c r="B768" i="16"/>
  <c r="B214" i="16" s="1"/>
  <c r="B767" i="16"/>
  <c r="B213" i="16" s="1"/>
  <c r="B773" i="16"/>
  <c r="B219" i="16" s="1"/>
  <c r="B763" i="16"/>
  <c r="B209" i="16" s="1"/>
  <c r="B770" i="16"/>
  <c r="B216" i="16" s="1"/>
  <c r="B771" i="16"/>
  <c r="B217" i="16" s="1"/>
  <c r="B764" i="16"/>
  <c r="B210" i="16" s="1"/>
  <c r="B769" i="16"/>
  <c r="B215" i="16" s="1"/>
  <c r="C78" i="16"/>
  <c r="K12" i="23" l="1"/>
  <c r="L12" i="23" s="1"/>
  <c r="G14" i="23"/>
  <c r="G6" i="23"/>
  <c r="G4" i="23"/>
  <c r="H8" i="23"/>
  <c r="G9" i="23"/>
  <c r="E8" i="23"/>
  <c r="E6" i="23"/>
  <c r="E14" i="23"/>
  <c r="I14" i="23" s="1"/>
  <c r="J14" i="23" s="1"/>
  <c r="E9" i="23"/>
  <c r="G8" i="23"/>
  <c r="I7" i="23"/>
  <c r="J7" i="23" s="1"/>
  <c r="K7" i="23"/>
  <c r="L7" i="23" s="1"/>
  <c r="G5" i="23"/>
  <c r="H14" i="23"/>
  <c r="I12" i="23"/>
  <c r="J12" i="23" s="1"/>
  <c r="H4" i="23"/>
  <c r="H9" i="23"/>
  <c r="H5" i="23"/>
  <c r="H6" i="23"/>
  <c r="E5" i="23"/>
  <c r="E4" i="23"/>
  <c r="K6" i="23" l="1"/>
  <c r="L6" i="23" s="1"/>
  <c r="I6" i="23"/>
  <c r="J6" i="23" s="1"/>
  <c r="K14" i="23"/>
  <c r="L14" i="23" s="1"/>
  <c r="I8" i="23"/>
  <c r="J8" i="23" s="1"/>
  <c r="I9" i="23"/>
  <c r="J9" i="23" s="1"/>
  <c r="K4" i="23"/>
  <c r="L4" i="23" s="1"/>
  <c r="I4" i="23"/>
  <c r="J4" i="23" s="1"/>
  <c r="K9" i="23"/>
  <c r="L9" i="23" s="1"/>
  <c r="K5" i="23"/>
  <c r="L5" i="23" s="1"/>
  <c r="K8" i="23"/>
  <c r="L8" i="23" s="1"/>
  <c r="I5" i="23"/>
  <c r="J5" i="23" s="1"/>
</calcChain>
</file>

<file path=xl/sharedStrings.xml><?xml version="1.0" encoding="utf-8"?>
<sst xmlns="http://schemas.openxmlformats.org/spreadsheetml/2006/main" count="15379" uniqueCount="1589">
  <si>
    <t>Indicator</t>
  </si>
  <si>
    <t>Inequality measure</t>
  </si>
  <si>
    <t>Outset year</t>
  </si>
  <si>
    <t>Gap at outset</t>
  </si>
  <si>
    <t>Most recent year</t>
  </si>
  <si>
    <t>Most recent gap</t>
  </si>
  <si>
    <t>Previous gap</t>
  </si>
  <si>
    <t>Change from outset</t>
  </si>
  <si>
    <t>Change from previous</t>
  </si>
  <si>
    <t>Child excess weight (aged 10-11)</t>
  </si>
  <si>
    <t>Difference between highest and lowest borough</t>
  </si>
  <si>
    <t>2016/17</t>
  </si>
  <si>
    <t>Do not check</t>
  </si>
  <si>
    <t>Child excess weight (aged 04-05)</t>
  </si>
  <si>
    <t>Fraction of mortality attributable to particulate air pollution</t>
  </si>
  <si>
    <t>Check</t>
  </si>
  <si>
    <t>Gap in the employment rate between those with a long-term health condition and the overall employment rate</t>
  </si>
  <si>
    <t>Gap in employment rate between those with long term conditions and the general population</t>
  </si>
  <si>
    <t>Healthy Life Expectancy (Female)</t>
  </si>
  <si>
    <t>Difference between highest and lowest London boroughs</t>
  </si>
  <si>
    <t>2014 - 16</t>
  </si>
  <si>
    <t>Healthy Life Expectancy (Male)</t>
  </si>
  <si>
    <t>HIV late diagnosis</t>
  </si>
  <si>
    <t>Difference between White and Black-African ethnicity</t>
  </si>
  <si>
    <t>Low birth weight</t>
  </si>
  <si>
    <t>Difference between highest and lowest London ward</t>
  </si>
  <si>
    <t>London Ward 2011-15</t>
  </si>
  <si>
    <t>School readiness of children with free school meal status</t>
  </si>
  <si>
    <t>Difference between those with free school meal status and the general child population</t>
  </si>
  <si>
    <t>Smoking prevalence in adults - current smokers (APS)</t>
  </si>
  <si>
    <t>Difference between all smokers and those in routine manual occupations (Socioeconomic group)</t>
  </si>
  <si>
    <t>Suicide rate per 100,000</t>
  </si>
  <si>
    <t>Difference between male and female rates</t>
  </si>
  <si>
    <t>TB incidence</t>
  </si>
  <si>
    <t>Difference between Q5 and Q1 (Deprivation)</t>
  </si>
  <si>
    <t>Percentage of adults walking for travel at least three days per week</t>
  </si>
  <si>
    <t>Fingertips Latest year</t>
  </si>
  <si>
    <t>Fingertips year previous</t>
  </si>
  <si>
    <t>C09b - Year 6: Prevalence of overweight (including obesity)</t>
  </si>
  <si>
    <t>C09a - Reception: Prevalence of overweight (including obesity)</t>
  </si>
  <si>
    <t>D01 - Fraction of mortality attributable to particulate air pollution (new method)</t>
  </si>
  <si>
    <t>B08a - Gap in the employment rate between those with a physical or mental long term health condition (aged 16 to 64) and the overall employment rate</t>
  </si>
  <si>
    <t>A01a - Healthy life expectancy at birth</t>
  </si>
  <si>
    <t>Healthy Life Expectancy</t>
  </si>
  <si>
    <t>D07 - HIV late diagnosis in people first diagnosed with HIV in the UK</t>
  </si>
  <si>
    <t>C04 - Low birth weight of term babies</t>
  </si>
  <si>
    <t>B02a - School Readiness: percentage of children with free school meal status achieving a good level of development at the end of Reception</t>
  </si>
  <si>
    <t>C18 - Smoking Prevalence in adults (18+) - current smokers (APS)</t>
  </si>
  <si>
    <t>E10 - Suicide rate</t>
  </si>
  <si>
    <t>B02a - School readiness: percentage of children achieving a good level of development at the end of Reception</t>
  </si>
  <si>
    <t>check</t>
  </si>
  <si>
    <t>Difference between those in managerial and proffessional occupations and those in routine manual occupations (Socioeconomic group)</t>
  </si>
  <si>
    <t>Data not currently available for socioeconomic group from 2020 onwards</t>
  </si>
  <si>
    <t>London Health Inequalities Strategy</t>
  </si>
  <si>
    <t>Indicators measuring progress against the five strategic aims:</t>
  </si>
  <si>
    <t>Data Source</t>
  </si>
  <si>
    <t>Latest time period for inequalities data</t>
  </si>
  <si>
    <t>Provisional Quarter for update</t>
  </si>
  <si>
    <t>1. Healthy life expectancy at birth for males</t>
  </si>
  <si>
    <t>2021 - 23</t>
  </si>
  <si>
    <t>February</t>
  </si>
  <si>
    <t>Updated Feb 25</t>
  </si>
  <si>
    <t>2. Healthy life expectancy at birth for females</t>
  </si>
  <si>
    <t>3. Rate of children born with low birth weight</t>
  </si>
  <si>
    <t>Local Health</t>
  </si>
  <si>
    <t>2016-20</t>
  </si>
  <si>
    <t>-</t>
  </si>
  <si>
    <t>NO UPDATE AVAILABLE</t>
  </si>
  <si>
    <t>4. School readiness among children on Free School Meals (FSM)</t>
  </si>
  <si>
    <t>PHOF B02a</t>
  </si>
  <si>
    <t>2024/25</t>
  </si>
  <si>
    <t>Updated Feb 26</t>
  </si>
  <si>
    <t>PHOF C09b and NCMP</t>
  </si>
  <si>
    <t>November</t>
  </si>
  <si>
    <t>Updated Nov 25</t>
  </si>
  <si>
    <t>PHOF C09a and NCMP</t>
  </si>
  <si>
    <t>2021/22</t>
  </si>
  <si>
    <t>PHOF E10</t>
  </si>
  <si>
    <t>2022 - 24</t>
  </si>
  <si>
    <t>8. Air pollution: estimated fraction of mortality attributable to particulate air pollution</t>
  </si>
  <si>
    <t>PHOF D01</t>
  </si>
  <si>
    <t>9. Gap in employment rate between those with long term conditions and the general population</t>
  </si>
  <si>
    <t>PHOF B08a</t>
  </si>
  <si>
    <t>2022/23</t>
  </si>
  <si>
    <t>Updated Nov 23</t>
  </si>
  <si>
    <t>10. Community engagement - feeling of belonging (provisional)</t>
  </si>
  <si>
    <t>Understanding Society</t>
  </si>
  <si>
    <t>2014/15</t>
  </si>
  <si>
    <t>11. HIV late diagnosis</t>
  </si>
  <si>
    <t>UKHSA email</t>
  </si>
  <si>
    <t>12. TB Incidence</t>
  </si>
  <si>
    <t>2017/18</t>
  </si>
  <si>
    <t>14. Smoking prevalence</t>
  </si>
  <si>
    <t>PHOF C18</t>
  </si>
  <si>
    <t>Updated Dec 25</t>
  </si>
  <si>
    <t>Indicator 1. Healthy life expectancy at birth, male</t>
  </si>
  <si>
    <t>Data download</t>
  </si>
  <si>
    <t>Latest data</t>
  </si>
  <si>
    <t>Earliest data</t>
  </si>
  <si>
    <t>London  and England trend data</t>
  </si>
  <si>
    <t>LOOKUP CODES</t>
  </si>
  <si>
    <t>Time Period</t>
  </si>
  <si>
    <t>Area Name</t>
  </si>
  <si>
    <t>Value</t>
  </si>
  <si>
    <t>Lower CI</t>
  </si>
  <si>
    <t>Upper CI</t>
  </si>
  <si>
    <t>Negative Error Bar</t>
  </si>
  <si>
    <t>Positive Error Bar</t>
  </si>
  <si>
    <t>Indicator ID</t>
  </si>
  <si>
    <t>2011 - 13</t>
  </si>
  <si>
    <t>England</t>
  </si>
  <si>
    <t>Indicator Name</t>
  </si>
  <si>
    <t>2012 - 14</t>
  </si>
  <si>
    <t>Parent Code</t>
  </si>
  <si>
    <t>2013 - 15</t>
  </si>
  <si>
    <t>Parent Name</t>
  </si>
  <si>
    <t>Area Code</t>
  </si>
  <si>
    <t>E92000001</t>
  </si>
  <si>
    <t>2015 - 17</t>
  </si>
  <si>
    <t>2016 - 18</t>
  </si>
  <si>
    <t>Area Type</t>
  </si>
  <si>
    <t>2017 - 19</t>
  </si>
  <si>
    <t>Sex</t>
  </si>
  <si>
    <t>Male</t>
  </si>
  <si>
    <t>2018 - 20</t>
  </si>
  <si>
    <t>Age</t>
  </si>
  <si>
    <t>2019 - 21</t>
  </si>
  <si>
    <t>Category Type</t>
  </si>
  <si>
    <t>2020 - 22</t>
  </si>
  <si>
    <t>Category</t>
  </si>
  <si>
    <t>Time period</t>
  </si>
  <si>
    <t>2009 - 11</t>
  </si>
  <si>
    <t>Lower CI 95.0 limit</t>
  </si>
  <si>
    <t>London region (statistical)</t>
  </si>
  <si>
    <t>Upper CI 95.0 limit</t>
  </si>
  <si>
    <t>Lower CI 99.8 limit</t>
  </si>
  <si>
    <t>Upper CI 99.8 limit</t>
  </si>
  <si>
    <t>Count</t>
  </si>
  <si>
    <t>Denominator</t>
  </si>
  <si>
    <t>Value note</t>
  </si>
  <si>
    <t>Recent Trend</t>
  </si>
  <si>
    <t>Compared to England value or percentiles</t>
  </si>
  <si>
    <t>Not compared</t>
  </si>
  <si>
    <t>Column not used</t>
  </si>
  <si>
    <t>Time period Sortable</t>
  </si>
  <si>
    <t>New data</t>
  </si>
  <si>
    <t>Compared to goal</t>
  </si>
  <si>
    <t>Time period range</t>
  </si>
  <si>
    <t>London borough data</t>
  </si>
  <si>
    <t>Richmond upon Thames</t>
  </si>
  <si>
    <t>Kingston upon Thames</t>
  </si>
  <si>
    <t>Bromley</t>
  </si>
  <si>
    <t>Kensington and Chelsea</t>
  </si>
  <si>
    <t>Sutton</t>
  </si>
  <si>
    <t>Merton</t>
  </si>
  <si>
    <t>Brent</t>
  </si>
  <si>
    <t>Hammersmith and Fulham</t>
  </si>
  <si>
    <t>Hillingdon</t>
  </si>
  <si>
    <t>Wandsworth</t>
  </si>
  <si>
    <t>Ealing</t>
  </si>
  <si>
    <t>Barnet</t>
  </si>
  <si>
    <t>Waltham Forest</t>
  </si>
  <si>
    <t>Bexley</t>
  </si>
  <si>
    <t>Lambeth</t>
  </si>
  <si>
    <t>Harrow</t>
  </si>
  <si>
    <t>Redbridge</t>
  </si>
  <si>
    <t>Barking and Dagenham</t>
  </si>
  <si>
    <t>Camden</t>
  </si>
  <si>
    <t>Haringey</t>
  </si>
  <si>
    <t>Westminster</t>
  </si>
  <si>
    <t>Hounslow</t>
  </si>
  <si>
    <t>Croydon</t>
  </si>
  <si>
    <t>Havering</t>
  </si>
  <si>
    <t>Newham</t>
  </si>
  <si>
    <t>Enfield</t>
  </si>
  <si>
    <t>Hackney</t>
  </si>
  <si>
    <t>Islington</t>
  </si>
  <si>
    <t>Southwark</t>
  </si>
  <si>
    <t>Greenwich</t>
  </si>
  <si>
    <t>Tower Hamlets</t>
  </si>
  <si>
    <t>Lewisham</t>
  </si>
  <si>
    <t>City of London</t>
  </si>
  <si>
    <t>Inequality dimension</t>
  </si>
  <si>
    <t>London borough trend data</t>
  </si>
  <si>
    <t>Difference</t>
  </si>
  <si>
    <t>MAX</t>
  </si>
  <si>
    <t>MIN</t>
  </si>
  <si>
    <t>Trend in inequality gap</t>
  </si>
  <si>
    <t>Indicator 1. Healthy life expectancy at birth, female</t>
  </si>
  <si>
    <t>Female</t>
  </si>
  <si>
    <t>Indicator 3. Low birth weight</t>
  </si>
  <si>
    <t>Indicator: Live births with a recorded birth weight under 2500g and a gestational age of at least 37 complete weeks as a percentage of all live births with recorded birth weight and a gestational age of at least 37 complete weeks, 2011-15</t>
  </si>
  <si>
    <t>Back to index</t>
  </si>
  <si>
    <t>Persons</t>
  </si>
  <si>
    <t>2006</t>
  </si>
  <si>
    <t>2007</t>
  </si>
  <si>
    <t>2008</t>
  </si>
  <si>
    <t>2009</t>
  </si>
  <si>
    <t>2010</t>
  </si>
  <si>
    <t>2011</t>
  </si>
  <si>
    <t>2012</t>
  </si>
  <si>
    <t>2013</t>
  </si>
  <si>
    <t>1y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</si>
  <si>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</si>
  <si>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</si>
  <si>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</si>
  <si>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</si>
  <si>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</si>
  <si>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</si>
  <si>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</si>
  <si>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</si>
  <si>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</si>
  <si>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</si>
  <si>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</si>
  <si>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London Ward 2015-19</t>
  </si>
  <si>
    <t>Highest Value</t>
  </si>
  <si>
    <t>Lowest Value</t>
  </si>
  <si>
    <t>Gap</t>
  </si>
  <si>
    <t>London Ward 2016-20</t>
  </si>
  <si>
    <t>2016 - 20</t>
  </si>
  <si>
    <t>93092E05000026Persons0 yrs2016 - 20</t>
  </si>
  <si>
    <t>London Ward 2016-20 full data</t>
  </si>
  <si>
    <t>Ward code</t>
  </si>
  <si>
    <t>E05000026</t>
  </si>
  <si>
    <t>Abbey</t>
  </si>
  <si>
    <t>E05000027</t>
  </si>
  <si>
    <t>Alibon</t>
  </si>
  <si>
    <t>E05000028</t>
  </si>
  <si>
    <t>Becontree</t>
  </si>
  <si>
    <t>E05000029</t>
  </si>
  <si>
    <t>Chadwell Heath</t>
  </si>
  <si>
    <t>E05000030</t>
  </si>
  <si>
    <t>Eastbrook</t>
  </si>
  <si>
    <t>E05000031</t>
  </si>
  <si>
    <t>Eastbury</t>
  </si>
  <si>
    <t>E05000032</t>
  </si>
  <si>
    <t>Gascoigne</t>
  </si>
  <si>
    <t>E05000033</t>
  </si>
  <si>
    <t>Goresbrook</t>
  </si>
  <si>
    <t>E05000034</t>
  </si>
  <si>
    <t>Heath</t>
  </si>
  <si>
    <t>E05000035</t>
  </si>
  <si>
    <t>Longbridge</t>
  </si>
  <si>
    <t>E05000036</t>
  </si>
  <si>
    <t>Mayesbrook</t>
  </si>
  <si>
    <t>E05000037</t>
  </si>
  <si>
    <t>Parsloes</t>
  </si>
  <si>
    <t>E05000038</t>
  </si>
  <si>
    <t>River</t>
  </si>
  <si>
    <t>E05000039</t>
  </si>
  <si>
    <t>Thames</t>
  </si>
  <si>
    <t>E05000040</t>
  </si>
  <si>
    <t>Valence</t>
  </si>
  <si>
    <t>E05000041</t>
  </si>
  <si>
    <t>Village</t>
  </si>
  <si>
    <t>E05000042</t>
  </si>
  <si>
    <t>Whalebone</t>
  </si>
  <si>
    <t>E05000043</t>
  </si>
  <si>
    <t>Brunswick Park</t>
  </si>
  <si>
    <t>E05000044</t>
  </si>
  <si>
    <t>Burnt Oak</t>
  </si>
  <si>
    <t>E05000045</t>
  </si>
  <si>
    <t>Childs Hill</t>
  </si>
  <si>
    <t>E05000046</t>
  </si>
  <si>
    <t>Colindale</t>
  </si>
  <si>
    <t>E05000047</t>
  </si>
  <si>
    <t>Coppetts</t>
  </si>
  <si>
    <t>E05000048</t>
  </si>
  <si>
    <t>East Barnet</t>
  </si>
  <si>
    <t>E05000049</t>
  </si>
  <si>
    <t>East Finchley</t>
  </si>
  <si>
    <t>E05000050</t>
  </si>
  <si>
    <t>Edgware</t>
  </si>
  <si>
    <t>E05000051</t>
  </si>
  <si>
    <t>Finchley Church End</t>
  </si>
  <si>
    <t>E05000052</t>
  </si>
  <si>
    <t>Garden Suburb</t>
  </si>
  <si>
    <t>E05000053</t>
  </si>
  <si>
    <t>Golders Green</t>
  </si>
  <si>
    <t>E05000054</t>
  </si>
  <si>
    <t>Hale</t>
  </si>
  <si>
    <t>E05000055</t>
  </si>
  <si>
    <t>Hendon</t>
  </si>
  <si>
    <t>E05000056</t>
  </si>
  <si>
    <t>High Barnet</t>
  </si>
  <si>
    <t>E05000057</t>
  </si>
  <si>
    <t>Mill Hill</t>
  </si>
  <si>
    <t>E05000058</t>
  </si>
  <si>
    <t>Oakleigh</t>
  </si>
  <si>
    <t>E05000059</t>
  </si>
  <si>
    <t>Totteridge</t>
  </si>
  <si>
    <t>E05000060</t>
  </si>
  <si>
    <t>Underhill</t>
  </si>
  <si>
    <t>E05000061</t>
  </si>
  <si>
    <t>West Finchley</t>
  </si>
  <si>
    <t>E05000062</t>
  </si>
  <si>
    <t>West Hendon</t>
  </si>
  <si>
    <t>E05000063</t>
  </si>
  <si>
    <t>Woodhouse</t>
  </si>
  <si>
    <t>E05000085</t>
  </si>
  <si>
    <t>Alperton</t>
  </si>
  <si>
    <t>E05000086</t>
  </si>
  <si>
    <t>Barnhill</t>
  </si>
  <si>
    <t>E05000087</t>
  </si>
  <si>
    <t>Brondesbury Park</t>
  </si>
  <si>
    <t>E05000088</t>
  </si>
  <si>
    <t>Dollis Hill</t>
  </si>
  <si>
    <t>E05000089</t>
  </si>
  <si>
    <t>Dudden Hill</t>
  </si>
  <si>
    <t>E05000090</t>
  </si>
  <si>
    <t>Fryent</t>
  </si>
  <si>
    <t>E05000091</t>
  </si>
  <si>
    <t>Harlesden</t>
  </si>
  <si>
    <t>E05000092</t>
  </si>
  <si>
    <t>Kensal Green</t>
  </si>
  <si>
    <t>E05000093</t>
  </si>
  <si>
    <t>Kenton</t>
  </si>
  <si>
    <t>E05000094</t>
  </si>
  <si>
    <t>Kilburn</t>
  </si>
  <si>
    <t>E05000095</t>
  </si>
  <si>
    <t>Mapesbury</t>
  </si>
  <si>
    <t>E05000096</t>
  </si>
  <si>
    <t>Northwick Park</t>
  </si>
  <si>
    <t>E05000097</t>
  </si>
  <si>
    <t>Preston</t>
  </si>
  <si>
    <t>E05000098</t>
  </si>
  <si>
    <t>Queens Park</t>
  </si>
  <si>
    <t>E05000099</t>
  </si>
  <si>
    <t>Queensbury</t>
  </si>
  <si>
    <t>E05000100</t>
  </si>
  <si>
    <t>Stonebridge</t>
  </si>
  <si>
    <t>E05000101</t>
  </si>
  <si>
    <t>Sudbury</t>
  </si>
  <si>
    <t>E05000102</t>
  </si>
  <si>
    <t>Tokyngton</t>
  </si>
  <si>
    <t>E05000103</t>
  </si>
  <si>
    <t>Welsh Harp</t>
  </si>
  <si>
    <t>E05000104</t>
  </si>
  <si>
    <t>Wembley Central</t>
  </si>
  <si>
    <t>E05000105</t>
  </si>
  <si>
    <t>Willesden Green</t>
  </si>
  <si>
    <t>E05000106</t>
  </si>
  <si>
    <t>Bickley</t>
  </si>
  <si>
    <t>E05000107</t>
  </si>
  <si>
    <t>Biggin Hill</t>
  </si>
  <si>
    <t>E05000108</t>
  </si>
  <si>
    <t>Bromley Common and Keston</t>
  </si>
  <si>
    <t>E05000109</t>
  </si>
  <si>
    <t>Bromley Town</t>
  </si>
  <si>
    <t>E05000110</t>
  </si>
  <si>
    <t>Chelsfield and Pratts Bottom</t>
  </si>
  <si>
    <t>E05000111</t>
  </si>
  <si>
    <t>Chislehurst</t>
  </si>
  <si>
    <t>E05000112</t>
  </si>
  <si>
    <t>Clock House</t>
  </si>
  <si>
    <t>E05000113</t>
  </si>
  <si>
    <t>Copers Cope</t>
  </si>
  <si>
    <t>E05000114</t>
  </si>
  <si>
    <t>Cray Valley East</t>
  </si>
  <si>
    <t>E05000115</t>
  </si>
  <si>
    <t>Cray Valley West</t>
  </si>
  <si>
    <t>E05000116</t>
  </si>
  <si>
    <t>Crystal Palace</t>
  </si>
  <si>
    <t>E05000117</t>
  </si>
  <si>
    <t>Darwin</t>
  </si>
  <si>
    <t>E05000118</t>
  </si>
  <si>
    <t>Farnborough and Crofton</t>
  </si>
  <si>
    <t>E05000119</t>
  </si>
  <si>
    <t>Hayes and Coney Hall</t>
  </si>
  <si>
    <t>E05000120</t>
  </si>
  <si>
    <t>Kelsey and Eden Park</t>
  </si>
  <si>
    <t>E05000121</t>
  </si>
  <si>
    <t>Mottingham and Chislehurst North</t>
  </si>
  <si>
    <t>E05000122</t>
  </si>
  <si>
    <t>Orpington</t>
  </si>
  <si>
    <t>E05000123</t>
  </si>
  <si>
    <t>Penge and Cator</t>
  </si>
  <si>
    <t>E05000124</t>
  </si>
  <si>
    <t>Petts Wood and Knoll</t>
  </si>
  <si>
    <t>E05000125</t>
  </si>
  <si>
    <t>Plaistow and Sundridge</t>
  </si>
  <si>
    <t>E05000126</t>
  </si>
  <si>
    <t>Shortlands</t>
  </si>
  <si>
    <t>E05000127</t>
  </si>
  <si>
    <t>West Wickham</t>
  </si>
  <si>
    <t>E05000128</t>
  </si>
  <si>
    <t>Belsize</t>
  </si>
  <si>
    <t>E05000129</t>
  </si>
  <si>
    <t>Bloomsbury</t>
  </si>
  <si>
    <t>E05000130</t>
  </si>
  <si>
    <t>Camden Town with Primrose Hill</t>
  </si>
  <si>
    <t>E05000131</t>
  </si>
  <si>
    <t>Cantelowes</t>
  </si>
  <si>
    <t>E05000132</t>
  </si>
  <si>
    <t>Fortune Green</t>
  </si>
  <si>
    <t>E05000133</t>
  </si>
  <si>
    <t>Frognal and Fitzjohns</t>
  </si>
  <si>
    <t>E05000134</t>
  </si>
  <si>
    <t>Gospel Oak</t>
  </si>
  <si>
    <t>E05000135</t>
  </si>
  <si>
    <t>Hampstead Town</t>
  </si>
  <si>
    <t>E05000136</t>
  </si>
  <si>
    <t>Haverstock</t>
  </si>
  <si>
    <t>E05000137</t>
  </si>
  <si>
    <t>Highgate</t>
  </si>
  <si>
    <t>E05000138</t>
  </si>
  <si>
    <t>Holborn and Covent Garden</t>
  </si>
  <si>
    <t>E05000139</t>
  </si>
  <si>
    <t>Kentish Town</t>
  </si>
  <si>
    <t>E05000140</t>
  </si>
  <si>
    <t>E05000141</t>
  </si>
  <si>
    <t>King's Cross</t>
  </si>
  <si>
    <t>E05000142</t>
  </si>
  <si>
    <t>Regent's Park</t>
  </si>
  <si>
    <t>E05000143</t>
  </si>
  <si>
    <t>St Pancras and Somers Town</t>
  </si>
  <si>
    <t>E05000144</t>
  </si>
  <si>
    <t>Swiss Cottage</t>
  </si>
  <si>
    <t>E05000145</t>
  </si>
  <si>
    <t>West Hampstead</t>
  </si>
  <si>
    <t>E05000170</t>
  </si>
  <si>
    <t>Acton Central</t>
  </si>
  <si>
    <t>E05000171</t>
  </si>
  <si>
    <t>Cleveland</t>
  </si>
  <si>
    <t>E05000172</t>
  </si>
  <si>
    <t>Dormers Wells</t>
  </si>
  <si>
    <t>E05000173</t>
  </si>
  <si>
    <t>Ealing Broadway</t>
  </si>
  <si>
    <t>E05000174</t>
  </si>
  <si>
    <t>Ealing Common</t>
  </si>
  <si>
    <t>E05000175</t>
  </si>
  <si>
    <t>East Acton</t>
  </si>
  <si>
    <t>E05000176</t>
  </si>
  <si>
    <t>Elthorne</t>
  </si>
  <si>
    <t>E05000177</t>
  </si>
  <si>
    <t>Greenford Broadway</t>
  </si>
  <si>
    <t>E05000178</t>
  </si>
  <si>
    <t>Greenford Green</t>
  </si>
  <si>
    <t>E05000179</t>
  </si>
  <si>
    <t>Hanger Hill</t>
  </si>
  <si>
    <t>E05000180</t>
  </si>
  <si>
    <t>Hobbayne</t>
  </si>
  <si>
    <t>E05000181</t>
  </si>
  <si>
    <t>Lady Margaret</t>
  </si>
  <si>
    <t>E05000182</t>
  </si>
  <si>
    <t>Northfield</t>
  </si>
  <si>
    <t>E05000183</t>
  </si>
  <si>
    <t>North Greenford</t>
  </si>
  <si>
    <t>E05000184</t>
  </si>
  <si>
    <t>Northolt Mandeville</t>
  </si>
  <si>
    <t>E05000185</t>
  </si>
  <si>
    <t>Northolt West End</t>
  </si>
  <si>
    <t>E05000186</t>
  </si>
  <si>
    <t>Norwood Green</t>
  </si>
  <si>
    <t>E05000187</t>
  </si>
  <si>
    <t>Perivale</t>
  </si>
  <si>
    <t>E05000188</t>
  </si>
  <si>
    <t>South Acton</t>
  </si>
  <si>
    <t>E05000189</t>
  </si>
  <si>
    <t>Southall Broadway</t>
  </si>
  <si>
    <t>E05000190</t>
  </si>
  <si>
    <t>Southall Green</t>
  </si>
  <si>
    <t>E05000191</t>
  </si>
  <si>
    <t>Southfield</t>
  </si>
  <si>
    <t>E05000192</t>
  </si>
  <si>
    <t>Walpole</t>
  </si>
  <si>
    <t>E05000193</t>
  </si>
  <si>
    <t>Bowes</t>
  </si>
  <si>
    <t>E05000194</t>
  </si>
  <si>
    <t>Bush Hill Park</t>
  </si>
  <si>
    <t>E05000195</t>
  </si>
  <si>
    <t>Chase</t>
  </si>
  <si>
    <t>E05000196</t>
  </si>
  <si>
    <t>Cockfosters</t>
  </si>
  <si>
    <t>E05000197</t>
  </si>
  <si>
    <t>Edmonton Green</t>
  </si>
  <si>
    <t>E05000198</t>
  </si>
  <si>
    <t>Enfield Highway</t>
  </si>
  <si>
    <t>E05000199</t>
  </si>
  <si>
    <t>Enfield Lock</t>
  </si>
  <si>
    <t>E05000200</t>
  </si>
  <si>
    <t>Grange</t>
  </si>
  <si>
    <t>E05000201</t>
  </si>
  <si>
    <t>Haselbury</t>
  </si>
  <si>
    <t>E05000202</t>
  </si>
  <si>
    <t>Highlands</t>
  </si>
  <si>
    <t>E05000203</t>
  </si>
  <si>
    <t>Jubilee</t>
  </si>
  <si>
    <t>E05000204</t>
  </si>
  <si>
    <t>Lower Edmonton</t>
  </si>
  <si>
    <t>E05000205</t>
  </si>
  <si>
    <t>Palmers Green</t>
  </si>
  <si>
    <t>E05000206</t>
  </si>
  <si>
    <t>Ponders End</t>
  </si>
  <si>
    <t>E05000207</t>
  </si>
  <si>
    <t>Southbury</t>
  </si>
  <si>
    <t>E05000208</t>
  </si>
  <si>
    <t>Southgate</t>
  </si>
  <si>
    <t>E05000209</t>
  </si>
  <si>
    <t>Southgate Green</t>
  </si>
  <si>
    <t>E05000210</t>
  </si>
  <si>
    <t>Town</t>
  </si>
  <si>
    <t>E05000211</t>
  </si>
  <si>
    <t>Turkey Street</t>
  </si>
  <si>
    <t>E05000212</t>
  </si>
  <si>
    <t>Upper Edmonton</t>
  </si>
  <si>
    <t>E05000213</t>
  </si>
  <si>
    <t>Winchmore Hill</t>
  </si>
  <si>
    <t>E05000214</t>
  </si>
  <si>
    <t>Abbey Wood</t>
  </si>
  <si>
    <t>E05000215</t>
  </si>
  <si>
    <t>Blackheath Westcombe</t>
  </si>
  <si>
    <t>E05000216</t>
  </si>
  <si>
    <t>Charlton</t>
  </si>
  <si>
    <t>E05000217</t>
  </si>
  <si>
    <t>Coldharbour and New Eltham</t>
  </si>
  <si>
    <t>E05000218</t>
  </si>
  <si>
    <t>Eltham North</t>
  </si>
  <si>
    <t>E05000219</t>
  </si>
  <si>
    <t>Eltham South</t>
  </si>
  <si>
    <t>E05000220</t>
  </si>
  <si>
    <t>Eltham West</t>
  </si>
  <si>
    <t>E05000221</t>
  </si>
  <si>
    <t>Glyndon</t>
  </si>
  <si>
    <t>E05000222</t>
  </si>
  <si>
    <t>Greenwich West</t>
  </si>
  <si>
    <t>E05000223</t>
  </si>
  <si>
    <t>Kidbrooke with Hornfair</t>
  </si>
  <si>
    <t>E05000224</t>
  </si>
  <si>
    <t>Middle Park and Sutcliffe</t>
  </si>
  <si>
    <t>E05000225</t>
  </si>
  <si>
    <t>Peninsula</t>
  </si>
  <si>
    <t>E05000226</t>
  </si>
  <si>
    <t>Plumstead</t>
  </si>
  <si>
    <t>E05000227</t>
  </si>
  <si>
    <t>Shooters Hill</t>
  </si>
  <si>
    <t>E05000228</t>
  </si>
  <si>
    <t>Thamesmead Moorings</t>
  </si>
  <si>
    <t>E05000229</t>
  </si>
  <si>
    <t>Woolwich Common</t>
  </si>
  <si>
    <t>E05000230</t>
  </si>
  <si>
    <t>Woolwich Riverside</t>
  </si>
  <si>
    <t>E05000250</t>
  </si>
  <si>
    <t>Addison</t>
  </si>
  <si>
    <t>E05000251</t>
  </si>
  <si>
    <t>Askew</t>
  </si>
  <si>
    <t>E05000252</t>
  </si>
  <si>
    <t>Avonmore and Brook Green</t>
  </si>
  <si>
    <t>E05000253</t>
  </si>
  <si>
    <t>College Park and Old Oak</t>
  </si>
  <si>
    <t>E05000254</t>
  </si>
  <si>
    <t>Fulham Broadway</t>
  </si>
  <si>
    <t>E05000255</t>
  </si>
  <si>
    <t>Fulham Reach</t>
  </si>
  <si>
    <t>E05000256</t>
  </si>
  <si>
    <t>Hammersmith Broadway</t>
  </si>
  <si>
    <t>E05000257</t>
  </si>
  <si>
    <t>Munster</t>
  </si>
  <si>
    <t>E05000258</t>
  </si>
  <si>
    <t>North End</t>
  </si>
  <si>
    <t>E05000259</t>
  </si>
  <si>
    <t>Palace Riverside</t>
  </si>
  <si>
    <t>E05000260</t>
  </si>
  <si>
    <t>Parsons Green and Walham</t>
  </si>
  <si>
    <t>E05000261</t>
  </si>
  <si>
    <t>Ravenscourt Park</t>
  </si>
  <si>
    <t>E05000262</t>
  </si>
  <si>
    <t>Sands End</t>
  </si>
  <si>
    <t>E05000263</t>
  </si>
  <si>
    <t>Shepherd's Bush Green</t>
  </si>
  <si>
    <t>E05000264</t>
  </si>
  <si>
    <t>E05000265</t>
  </si>
  <si>
    <t>Wormholt and White City</t>
  </si>
  <si>
    <t>E05000266</t>
  </si>
  <si>
    <t>Alexandra</t>
  </si>
  <si>
    <t>E05000267</t>
  </si>
  <si>
    <t>Bounds Green</t>
  </si>
  <si>
    <t>E05000268</t>
  </si>
  <si>
    <t>Bruce Grove</t>
  </si>
  <si>
    <t>E05000269</t>
  </si>
  <si>
    <t>Crouch End</t>
  </si>
  <si>
    <t>E05000270</t>
  </si>
  <si>
    <t>Fortis Green</t>
  </si>
  <si>
    <t>E05000271</t>
  </si>
  <si>
    <t>Harringay</t>
  </si>
  <si>
    <t>E05000272</t>
  </si>
  <si>
    <t>E05000273</t>
  </si>
  <si>
    <t>Hornsey</t>
  </si>
  <si>
    <t>E05000274</t>
  </si>
  <si>
    <t>Muswell Hill</t>
  </si>
  <si>
    <t>E05000275</t>
  </si>
  <si>
    <t>Noel Park</t>
  </si>
  <si>
    <t>E05000276</t>
  </si>
  <si>
    <t>Northumberland Park</t>
  </si>
  <si>
    <t>E05000277</t>
  </si>
  <si>
    <t>St Ann's</t>
  </si>
  <si>
    <t>E05000278</t>
  </si>
  <si>
    <t>Seven Sisters</t>
  </si>
  <si>
    <t>E05000279</t>
  </si>
  <si>
    <t>Stroud Green</t>
  </si>
  <si>
    <t>E05000280</t>
  </si>
  <si>
    <t>Tottenham Green</t>
  </si>
  <si>
    <t>E05000281</t>
  </si>
  <si>
    <t>Tottenham Hale</t>
  </si>
  <si>
    <t>E05000282</t>
  </si>
  <si>
    <t>West Green</t>
  </si>
  <si>
    <t>E05000283</t>
  </si>
  <si>
    <t>White Hart Lane</t>
  </si>
  <si>
    <t>E05000284</t>
  </si>
  <si>
    <t>Woodside</t>
  </si>
  <si>
    <t>E05000285</t>
  </si>
  <si>
    <t>Belmont</t>
  </si>
  <si>
    <t>E05000286</t>
  </si>
  <si>
    <t>Canons</t>
  </si>
  <si>
    <t>E05000287</t>
  </si>
  <si>
    <t>E05000288</t>
  </si>
  <si>
    <t>Greenhill</t>
  </si>
  <si>
    <t>E05000289</t>
  </si>
  <si>
    <t>Harrow on the Hill</t>
  </si>
  <si>
    <t>E05000290</t>
  </si>
  <si>
    <t>Harrow Weald</t>
  </si>
  <si>
    <t>E05000291</t>
  </si>
  <si>
    <t>Hatch End</t>
  </si>
  <si>
    <t>E05000292</t>
  </si>
  <si>
    <t>Headstone North</t>
  </si>
  <si>
    <t>E05000293</t>
  </si>
  <si>
    <t>Headstone South</t>
  </si>
  <si>
    <t>E05000294</t>
  </si>
  <si>
    <t>Kenton East</t>
  </si>
  <si>
    <t>E05000295</t>
  </si>
  <si>
    <t>Kenton West</t>
  </si>
  <si>
    <t>E05000296</t>
  </si>
  <si>
    <t>Marlborough</t>
  </si>
  <si>
    <t>E05000297</t>
  </si>
  <si>
    <t>Pinner</t>
  </si>
  <si>
    <t>E05000298</t>
  </si>
  <si>
    <t>Pinner South</t>
  </si>
  <si>
    <t>E05000299</t>
  </si>
  <si>
    <t>E05000300</t>
  </si>
  <si>
    <t>Rayners Lane</t>
  </si>
  <si>
    <t>E05000301</t>
  </si>
  <si>
    <t>Roxbourne</t>
  </si>
  <si>
    <t>E05000302</t>
  </si>
  <si>
    <t>Roxeth</t>
  </si>
  <si>
    <t>E05000303</t>
  </si>
  <si>
    <t>Stanmore Park</t>
  </si>
  <si>
    <t>E05000304</t>
  </si>
  <si>
    <t>Wealdstone</t>
  </si>
  <si>
    <t>E05000305</t>
  </si>
  <si>
    <t>West Harrow</t>
  </si>
  <si>
    <t>E05000306</t>
  </si>
  <si>
    <t>Brooklands</t>
  </si>
  <si>
    <t>E05000307</t>
  </si>
  <si>
    <t>Cranham</t>
  </si>
  <si>
    <t>E05000308</t>
  </si>
  <si>
    <t>Elm Park</t>
  </si>
  <si>
    <t>E05000309</t>
  </si>
  <si>
    <t>Emerson Park</t>
  </si>
  <si>
    <t>E05000310</t>
  </si>
  <si>
    <t>Gooshays</t>
  </si>
  <si>
    <t>E05000311</t>
  </si>
  <si>
    <t>Hacton</t>
  </si>
  <si>
    <t>E05000312</t>
  </si>
  <si>
    <t>Harold Wood</t>
  </si>
  <si>
    <t>E05000313</t>
  </si>
  <si>
    <t>Havering Park</t>
  </si>
  <si>
    <t>E05000314</t>
  </si>
  <si>
    <t>Heaton</t>
  </si>
  <si>
    <t>E05000315</t>
  </si>
  <si>
    <t>Hylands</t>
  </si>
  <si>
    <t>E05000316</t>
  </si>
  <si>
    <t>Mawneys</t>
  </si>
  <si>
    <t>E05000317</t>
  </si>
  <si>
    <t>Pettits</t>
  </si>
  <si>
    <t>E05000318</t>
  </si>
  <si>
    <t>Rainham and Wennington</t>
  </si>
  <si>
    <t>E05000319</t>
  </si>
  <si>
    <t>Romford Town</t>
  </si>
  <si>
    <t>E05000320</t>
  </si>
  <si>
    <t>St Andrew's</t>
  </si>
  <si>
    <t>E05000321</t>
  </si>
  <si>
    <t>South Hornchurch</t>
  </si>
  <si>
    <t>E05000322</t>
  </si>
  <si>
    <t>Squirrel's Heath</t>
  </si>
  <si>
    <t>E05000323</t>
  </si>
  <si>
    <t>Upminster</t>
  </si>
  <si>
    <t>E05000324</t>
  </si>
  <si>
    <t>E05000325</t>
  </si>
  <si>
    <t>Botwell</t>
  </si>
  <si>
    <t>E05000326</t>
  </si>
  <si>
    <t>Brunel</t>
  </si>
  <si>
    <t>E05000327</t>
  </si>
  <si>
    <t>Cavendish</t>
  </si>
  <si>
    <t>E05000328</t>
  </si>
  <si>
    <t>Charville</t>
  </si>
  <si>
    <t>E05000329</t>
  </si>
  <si>
    <t>Eastcote and East Ruislip</t>
  </si>
  <si>
    <t>E05000330</t>
  </si>
  <si>
    <t>Harefield</t>
  </si>
  <si>
    <t>E05000331</t>
  </si>
  <si>
    <t>Heathrow Villages</t>
  </si>
  <si>
    <t>E05000332</t>
  </si>
  <si>
    <t>Hillingdon East</t>
  </si>
  <si>
    <t>E05000333</t>
  </si>
  <si>
    <t>Ickenham</t>
  </si>
  <si>
    <t>E05000334</t>
  </si>
  <si>
    <t>Manor</t>
  </si>
  <si>
    <t>E05000335</t>
  </si>
  <si>
    <t>Northwood</t>
  </si>
  <si>
    <t>E05000336</t>
  </si>
  <si>
    <t>Northwood Hills</t>
  </si>
  <si>
    <t>E05000337</t>
  </si>
  <si>
    <t>Pinkwell</t>
  </si>
  <si>
    <t>E05000338</t>
  </si>
  <si>
    <t>South Ruislip</t>
  </si>
  <si>
    <t>E05000339</t>
  </si>
  <si>
    <t>Townfield</t>
  </si>
  <si>
    <t>E05000340</t>
  </si>
  <si>
    <t>Uxbridge North</t>
  </si>
  <si>
    <t>E05000341</t>
  </si>
  <si>
    <t>Uxbridge South</t>
  </si>
  <si>
    <t>E05000342</t>
  </si>
  <si>
    <t>West Drayton</t>
  </si>
  <si>
    <t>E05000343</t>
  </si>
  <si>
    <t>West Ruislip</t>
  </si>
  <si>
    <t>E05000344</t>
  </si>
  <si>
    <t>Yeading</t>
  </si>
  <si>
    <t>E05000345</t>
  </si>
  <si>
    <t>Yiewsley</t>
  </si>
  <si>
    <t>E05000346</t>
  </si>
  <si>
    <t>Bedfont</t>
  </si>
  <si>
    <t>E05000347</t>
  </si>
  <si>
    <t>Brentford</t>
  </si>
  <si>
    <t>E05000348</t>
  </si>
  <si>
    <t>Chiswick Homefields</t>
  </si>
  <si>
    <t>E05000349</t>
  </si>
  <si>
    <t>Chiswick Riverside</t>
  </si>
  <si>
    <t>E05000350</t>
  </si>
  <si>
    <t>Cranford</t>
  </si>
  <si>
    <t>E05000351</t>
  </si>
  <si>
    <t>Feltham North</t>
  </si>
  <si>
    <t>E05000352</t>
  </si>
  <si>
    <t>Feltham West</t>
  </si>
  <si>
    <t>E05000353</t>
  </si>
  <si>
    <t>Hanworth</t>
  </si>
  <si>
    <t>E05000354</t>
  </si>
  <si>
    <t>Hanworth Park</t>
  </si>
  <si>
    <t>E05000355</t>
  </si>
  <si>
    <t>Heston Central</t>
  </si>
  <si>
    <t>E05000356</t>
  </si>
  <si>
    <t>Heston East</t>
  </si>
  <si>
    <t>E05000357</t>
  </si>
  <si>
    <t>Heston West</t>
  </si>
  <si>
    <t>E05000358</t>
  </si>
  <si>
    <t>Hounslow Central</t>
  </si>
  <si>
    <t>E05000359</t>
  </si>
  <si>
    <t>Hounslow Heath</t>
  </si>
  <si>
    <t>E05000360</t>
  </si>
  <si>
    <t>Hounslow South</t>
  </si>
  <si>
    <t>E05000361</t>
  </si>
  <si>
    <t>Hounslow West</t>
  </si>
  <si>
    <t>E05000362</t>
  </si>
  <si>
    <t>Isleworth</t>
  </si>
  <si>
    <t>E05000363</t>
  </si>
  <si>
    <t>Osterley and Spring Grove</t>
  </si>
  <si>
    <t>E05000364</t>
  </si>
  <si>
    <t>Syon</t>
  </si>
  <si>
    <t>E05000365</t>
  </si>
  <si>
    <t>Turnham Green</t>
  </si>
  <si>
    <t>E05000366</t>
  </si>
  <si>
    <t>Barnsbury</t>
  </si>
  <si>
    <t>E05000367</t>
  </si>
  <si>
    <t>Bunhill</t>
  </si>
  <si>
    <t>E05000368</t>
  </si>
  <si>
    <t>Caledonian</t>
  </si>
  <si>
    <t>E05000369</t>
  </si>
  <si>
    <t>Canonbury</t>
  </si>
  <si>
    <t>E05000370</t>
  </si>
  <si>
    <t>Clerkenwell</t>
  </si>
  <si>
    <t>E05000371</t>
  </si>
  <si>
    <t>Finsbury Park</t>
  </si>
  <si>
    <t>E05000372</t>
  </si>
  <si>
    <t>Highbury East</t>
  </si>
  <si>
    <t>E05000373</t>
  </si>
  <si>
    <t>Highbury West</t>
  </si>
  <si>
    <t>E05000374</t>
  </si>
  <si>
    <t>Hillrise</t>
  </si>
  <si>
    <t>E05000375</t>
  </si>
  <si>
    <t>Holloway</t>
  </si>
  <si>
    <t>E05000376</t>
  </si>
  <si>
    <t>Junction</t>
  </si>
  <si>
    <t>E05000377</t>
  </si>
  <si>
    <t>Mildmay</t>
  </si>
  <si>
    <t>E05000378</t>
  </si>
  <si>
    <t>St George's</t>
  </si>
  <si>
    <t>E05000379</t>
  </si>
  <si>
    <t>St Mary's</t>
  </si>
  <si>
    <t>E05000380</t>
  </si>
  <si>
    <t>St Peter's</t>
  </si>
  <si>
    <t>E05000381</t>
  </si>
  <si>
    <t>Tollington</t>
  </si>
  <si>
    <t>E05000400</t>
  </si>
  <si>
    <t>E05000401</t>
  </si>
  <si>
    <t>Berrylands</t>
  </si>
  <si>
    <t>E05000402</t>
  </si>
  <si>
    <t>Beverley</t>
  </si>
  <si>
    <t>E05000403</t>
  </si>
  <si>
    <t>Canbury</t>
  </si>
  <si>
    <t>E05000404</t>
  </si>
  <si>
    <t>Chessington North and Hook</t>
  </si>
  <si>
    <t>E05000405</t>
  </si>
  <si>
    <t>Chessington South</t>
  </si>
  <si>
    <t>E05000406</t>
  </si>
  <si>
    <t>Coombe Hill</t>
  </si>
  <si>
    <t>E05000407</t>
  </si>
  <si>
    <t>Coombe Vale</t>
  </si>
  <si>
    <t>E05000408</t>
  </si>
  <si>
    <t>Grove</t>
  </si>
  <si>
    <t>E05000409</t>
  </si>
  <si>
    <t>Norbiton</t>
  </si>
  <si>
    <t>E05000410</t>
  </si>
  <si>
    <t>Old Malden</t>
  </si>
  <si>
    <t>E05000411</t>
  </si>
  <si>
    <t>St James</t>
  </si>
  <si>
    <t>E05000412</t>
  </si>
  <si>
    <t>St Mark's</t>
  </si>
  <si>
    <t>E05000413</t>
  </si>
  <si>
    <t>Surbiton Hill</t>
  </si>
  <si>
    <t>E05000414</t>
  </si>
  <si>
    <t>Tolworth and Hook Rise</t>
  </si>
  <si>
    <t>E05000415</t>
  </si>
  <si>
    <t>Tudor</t>
  </si>
  <si>
    <t>E05000416</t>
  </si>
  <si>
    <t>Bishop's</t>
  </si>
  <si>
    <t>E05000417</t>
  </si>
  <si>
    <t>Brixton Hill</t>
  </si>
  <si>
    <t>E05000418</t>
  </si>
  <si>
    <t>Clapham Common</t>
  </si>
  <si>
    <t>E05000419</t>
  </si>
  <si>
    <t>Clapham Town</t>
  </si>
  <si>
    <t>E05000420</t>
  </si>
  <si>
    <t>Coldharbour</t>
  </si>
  <si>
    <t>E05000421</t>
  </si>
  <si>
    <t>Ferndale</t>
  </si>
  <si>
    <t>E05000422</t>
  </si>
  <si>
    <t>Gipsy Hill</t>
  </si>
  <si>
    <t>E05000423</t>
  </si>
  <si>
    <t>Herne Hill</t>
  </si>
  <si>
    <t>E05000424</t>
  </si>
  <si>
    <t>Knight's Hill</t>
  </si>
  <si>
    <t>E05000425</t>
  </si>
  <si>
    <t>Larkhall</t>
  </si>
  <si>
    <t>E05000426</t>
  </si>
  <si>
    <t>Oval</t>
  </si>
  <si>
    <t>E05000427</t>
  </si>
  <si>
    <t>Prince's</t>
  </si>
  <si>
    <t>E05000428</t>
  </si>
  <si>
    <t>St Leonard's</t>
  </si>
  <si>
    <t>E05000429</t>
  </si>
  <si>
    <t>Stockwell</t>
  </si>
  <si>
    <t>E05000430</t>
  </si>
  <si>
    <t>Streatham Hill</t>
  </si>
  <si>
    <t>E05000431</t>
  </si>
  <si>
    <t>Streatham South</t>
  </si>
  <si>
    <t>E05000432</t>
  </si>
  <si>
    <t>Streatham Wells</t>
  </si>
  <si>
    <t>E05000433</t>
  </si>
  <si>
    <t>Thornton</t>
  </si>
  <si>
    <t>E05000434</t>
  </si>
  <si>
    <t>Thurlow Park</t>
  </si>
  <si>
    <t>E05000435</t>
  </si>
  <si>
    <t>Tulse Hill</t>
  </si>
  <si>
    <t>E05000436</t>
  </si>
  <si>
    <t>Vassall</t>
  </si>
  <si>
    <t>E05000437</t>
  </si>
  <si>
    <t>Bellingham</t>
  </si>
  <si>
    <t>E05000438</t>
  </si>
  <si>
    <t>Blackheath</t>
  </si>
  <si>
    <t>E05000439</t>
  </si>
  <si>
    <t>Brockley</t>
  </si>
  <si>
    <t>E05000440</t>
  </si>
  <si>
    <t>Catford South</t>
  </si>
  <si>
    <t>E05000441</t>
  </si>
  <si>
    <t>Crofton Park</t>
  </si>
  <si>
    <t>E05000442</t>
  </si>
  <si>
    <t>Downham</t>
  </si>
  <si>
    <t>E05000443</t>
  </si>
  <si>
    <t>Evelyn</t>
  </si>
  <si>
    <t>E05000444</t>
  </si>
  <si>
    <t>Forest Hill</t>
  </si>
  <si>
    <t>E05000445</t>
  </si>
  <si>
    <t>Grove Park</t>
  </si>
  <si>
    <t>E05000446</t>
  </si>
  <si>
    <t>Ladywell</t>
  </si>
  <si>
    <t>E05000447</t>
  </si>
  <si>
    <t>Lee Green</t>
  </si>
  <si>
    <t>E05000448</t>
  </si>
  <si>
    <t>Lewisham Central</t>
  </si>
  <si>
    <t>E05000449</t>
  </si>
  <si>
    <t>New Cross</t>
  </si>
  <si>
    <t>E05000450</t>
  </si>
  <si>
    <t>Perry Vale</t>
  </si>
  <si>
    <t>E05000451</t>
  </si>
  <si>
    <t>Rushey Green</t>
  </si>
  <si>
    <t>E05000452</t>
  </si>
  <si>
    <t>Sydenham</t>
  </si>
  <si>
    <t>E05000453</t>
  </si>
  <si>
    <t>Telegraph Hill</t>
  </si>
  <si>
    <t>E05000454</t>
  </si>
  <si>
    <t>Whitefoot</t>
  </si>
  <si>
    <t>E05000455</t>
  </si>
  <si>
    <t>E05000456</t>
  </si>
  <si>
    <t>Cannon Hill</t>
  </si>
  <si>
    <t>E05000457</t>
  </si>
  <si>
    <t>Colliers Wood</t>
  </si>
  <si>
    <t>E05000458</t>
  </si>
  <si>
    <t>Cricket Green</t>
  </si>
  <si>
    <t>E05000459</t>
  </si>
  <si>
    <t>Dundonald</t>
  </si>
  <si>
    <t>E05000460</t>
  </si>
  <si>
    <t>Figge's Marsh</t>
  </si>
  <si>
    <t>E05000461</t>
  </si>
  <si>
    <t>Graveney</t>
  </si>
  <si>
    <t>E05000462</t>
  </si>
  <si>
    <t>Hillside</t>
  </si>
  <si>
    <t>E05000463</t>
  </si>
  <si>
    <t>Lavender Fields</t>
  </si>
  <si>
    <t>E05000464</t>
  </si>
  <si>
    <t>Longthornton</t>
  </si>
  <si>
    <t>E05000465</t>
  </si>
  <si>
    <t>Lower Morden</t>
  </si>
  <si>
    <t>E05000466</t>
  </si>
  <si>
    <t>Merton Park</t>
  </si>
  <si>
    <t>E05000467</t>
  </si>
  <si>
    <t>Pollards Hill</t>
  </si>
  <si>
    <t>E05000468</t>
  </si>
  <si>
    <t>Ravensbury</t>
  </si>
  <si>
    <t>E05000469</t>
  </si>
  <si>
    <t>Raynes Park</t>
  </si>
  <si>
    <t>E05000470</t>
  </si>
  <si>
    <t>St Helier</t>
  </si>
  <si>
    <t>E05000471</t>
  </si>
  <si>
    <t>Trinity</t>
  </si>
  <si>
    <t>E05000472</t>
  </si>
  <si>
    <t>E05000473</t>
  </si>
  <si>
    <t>West Barnes</t>
  </si>
  <si>
    <t>E05000474</t>
  </si>
  <si>
    <t>Wimbledon Park</t>
  </si>
  <si>
    <t>E05000475</t>
  </si>
  <si>
    <t>Beckton</t>
  </si>
  <si>
    <t>E05000476</t>
  </si>
  <si>
    <t>Boleyn</t>
  </si>
  <si>
    <t>E05000477</t>
  </si>
  <si>
    <t>Canning Town North</t>
  </si>
  <si>
    <t>E05000478</t>
  </si>
  <si>
    <t>Canning Town South</t>
  </si>
  <si>
    <t>E05000479</t>
  </si>
  <si>
    <t>Custom House</t>
  </si>
  <si>
    <t>E05000480</t>
  </si>
  <si>
    <t>East Ham Central</t>
  </si>
  <si>
    <t>E05000481</t>
  </si>
  <si>
    <t>East Ham North</t>
  </si>
  <si>
    <t>E05000482</t>
  </si>
  <si>
    <t>East Ham South</t>
  </si>
  <si>
    <t>E05000483</t>
  </si>
  <si>
    <t>Forest Gate North</t>
  </si>
  <si>
    <t>E05000484</t>
  </si>
  <si>
    <t>Forest Gate South</t>
  </si>
  <si>
    <t>E05000485</t>
  </si>
  <si>
    <t>Green Street East</t>
  </si>
  <si>
    <t>E05000486</t>
  </si>
  <si>
    <t>Green Street West</t>
  </si>
  <si>
    <t>E05000487</t>
  </si>
  <si>
    <t>Little Ilford</t>
  </si>
  <si>
    <t>E05000488</t>
  </si>
  <si>
    <t>Manor Park</t>
  </si>
  <si>
    <t>E05000489</t>
  </si>
  <si>
    <t>Plaistow North</t>
  </si>
  <si>
    <t>E05000490</t>
  </si>
  <si>
    <t>Plaistow South</t>
  </si>
  <si>
    <t>E05000491</t>
  </si>
  <si>
    <t>Royal Docks</t>
  </si>
  <si>
    <t>E05000492</t>
  </si>
  <si>
    <t>Stratford and New Town</t>
  </si>
  <si>
    <t>E05000493</t>
  </si>
  <si>
    <t>Wall End</t>
  </si>
  <si>
    <t>E05000494</t>
  </si>
  <si>
    <t>West Ham</t>
  </si>
  <si>
    <t>E05000516</t>
  </si>
  <si>
    <t>Barnes</t>
  </si>
  <si>
    <t>E05000517</t>
  </si>
  <si>
    <t>East Sheen</t>
  </si>
  <si>
    <t>E05000518</t>
  </si>
  <si>
    <t>Fulwell and Hampton Hill</t>
  </si>
  <si>
    <t>E05000519</t>
  </si>
  <si>
    <t>Ham, Petersham and Richmond Riverside</t>
  </si>
  <si>
    <t>E05000520</t>
  </si>
  <si>
    <t>Hampton</t>
  </si>
  <si>
    <t>E05000521</t>
  </si>
  <si>
    <t>Hampton North</t>
  </si>
  <si>
    <t>E05000522</t>
  </si>
  <si>
    <t>Hampton Wick</t>
  </si>
  <si>
    <t>E05000523</t>
  </si>
  <si>
    <t>Heathfield</t>
  </si>
  <si>
    <t>E05000524</t>
  </si>
  <si>
    <t>Kew</t>
  </si>
  <si>
    <t>E05000525</t>
  </si>
  <si>
    <t>Mortlake and Barnes Common</t>
  </si>
  <si>
    <t>E05000526</t>
  </si>
  <si>
    <t>North Richmond</t>
  </si>
  <si>
    <t>E05000527</t>
  </si>
  <si>
    <t>St Margarets and North Twickenham</t>
  </si>
  <si>
    <t>E05000528</t>
  </si>
  <si>
    <t>South Richmond</t>
  </si>
  <si>
    <t>E05000529</t>
  </si>
  <si>
    <t>South Twickenham</t>
  </si>
  <si>
    <t>E05000530</t>
  </si>
  <si>
    <t>Teddington</t>
  </si>
  <si>
    <t>E05000531</t>
  </si>
  <si>
    <t>Twickenham Riverside</t>
  </si>
  <si>
    <t>E05000532</t>
  </si>
  <si>
    <t>West Twickenham</t>
  </si>
  <si>
    <t>E05000533</t>
  </si>
  <si>
    <t>Whitton</t>
  </si>
  <si>
    <t>E05000555</t>
  </si>
  <si>
    <t>Beddington North</t>
  </si>
  <si>
    <t>E05000556</t>
  </si>
  <si>
    <t>Beddington South</t>
  </si>
  <si>
    <t>E05000557</t>
  </si>
  <si>
    <t>E05000558</t>
  </si>
  <si>
    <t>Carshalton Central</t>
  </si>
  <si>
    <t>E05000559</t>
  </si>
  <si>
    <t>Carshalton South and Clockhouse</t>
  </si>
  <si>
    <t>E05000560</t>
  </si>
  <si>
    <t>Cheam</t>
  </si>
  <si>
    <t>E05000561</t>
  </si>
  <si>
    <t>Nonsuch</t>
  </si>
  <si>
    <t>E05000562</t>
  </si>
  <si>
    <t>E05000563</t>
  </si>
  <si>
    <t>Stonecot</t>
  </si>
  <si>
    <t>E05000564</t>
  </si>
  <si>
    <t>Sutton Central</t>
  </si>
  <si>
    <t>E05000565</t>
  </si>
  <si>
    <t>Sutton North</t>
  </si>
  <si>
    <t>E05000566</t>
  </si>
  <si>
    <t>Sutton South</t>
  </si>
  <si>
    <t>E05000567</t>
  </si>
  <si>
    <t>Sutton West</t>
  </si>
  <si>
    <t>E05000568</t>
  </si>
  <si>
    <t>The Wrythe</t>
  </si>
  <si>
    <t>E05000569</t>
  </si>
  <si>
    <t>Wallington North</t>
  </si>
  <si>
    <t>E05000570</t>
  </si>
  <si>
    <t>Wallington South</t>
  </si>
  <si>
    <t>E05000571</t>
  </si>
  <si>
    <t>Wandle Valley</t>
  </si>
  <si>
    <t>E05000572</t>
  </si>
  <si>
    <t>Worcester Park</t>
  </si>
  <si>
    <t>E05000590</t>
  </si>
  <si>
    <t>Cann Hall</t>
  </si>
  <si>
    <t>E05000591</t>
  </si>
  <si>
    <t>Cathall</t>
  </si>
  <si>
    <t>E05000592</t>
  </si>
  <si>
    <t>Chapel End</t>
  </si>
  <si>
    <t>E05000593</t>
  </si>
  <si>
    <t>Chingford Green</t>
  </si>
  <si>
    <t>E05000594</t>
  </si>
  <si>
    <t>Endlebury</t>
  </si>
  <si>
    <t>E05000595</t>
  </si>
  <si>
    <t>Forest</t>
  </si>
  <si>
    <t>E05000596</t>
  </si>
  <si>
    <t>Grove Green</t>
  </si>
  <si>
    <t>E05000597</t>
  </si>
  <si>
    <t>Hale End and Highams Park</t>
  </si>
  <si>
    <t>E05000598</t>
  </si>
  <si>
    <t>Hatch Lane</t>
  </si>
  <si>
    <t>E05000599</t>
  </si>
  <si>
    <t>High Street</t>
  </si>
  <si>
    <t>E05000600</t>
  </si>
  <si>
    <t>Higham Hill</t>
  </si>
  <si>
    <t>E05000601</t>
  </si>
  <si>
    <t>Hoe Street</t>
  </si>
  <si>
    <t>E05000602</t>
  </si>
  <si>
    <t>Larkswood</t>
  </si>
  <si>
    <t>E05000603</t>
  </si>
  <si>
    <t>Lea Bridge</t>
  </si>
  <si>
    <t>E05000604</t>
  </si>
  <si>
    <t>Leyton</t>
  </si>
  <si>
    <t>E05000605</t>
  </si>
  <si>
    <t>Leytonstone</t>
  </si>
  <si>
    <t>E05000606</t>
  </si>
  <si>
    <t>Markhouse</t>
  </si>
  <si>
    <t>E05000607</t>
  </si>
  <si>
    <t>Valley</t>
  </si>
  <si>
    <t>E05000608</t>
  </si>
  <si>
    <t>William Morris</t>
  </si>
  <si>
    <t>E05000609</t>
  </si>
  <si>
    <t>Wood Street</t>
  </si>
  <si>
    <t>E05000610</t>
  </si>
  <si>
    <t>Balham</t>
  </si>
  <si>
    <t>E05000611</t>
  </si>
  <si>
    <t>Bedford</t>
  </si>
  <si>
    <t>E05000612</t>
  </si>
  <si>
    <t>Earlsfield</t>
  </si>
  <si>
    <t>E05000613</t>
  </si>
  <si>
    <t>East Putney</t>
  </si>
  <si>
    <t>E05000614</t>
  </si>
  <si>
    <t>Fairfield</t>
  </si>
  <si>
    <t>E05000615</t>
  </si>
  <si>
    <t>Furzedown</t>
  </si>
  <si>
    <t>E05000616</t>
  </si>
  <si>
    <t>E05000617</t>
  </si>
  <si>
    <t>Latchmere</t>
  </si>
  <si>
    <t>E05000618</t>
  </si>
  <si>
    <t>Nightingale</t>
  </si>
  <si>
    <t>E05000619</t>
  </si>
  <si>
    <t>Northcote</t>
  </si>
  <si>
    <t>E05000620</t>
  </si>
  <si>
    <t>Queenstown</t>
  </si>
  <si>
    <t>E05000621</t>
  </si>
  <si>
    <t>Roehampton and Putney Heath</t>
  </si>
  <si>
    <t>E05000622</t>
  </si>
  <si>
    <t>St Mary's Park</t>
  </si>
  <si>
    <t>E05000623</t>
  </si>
  <si>
    <t>Shaftesbury</t>
  </si>
  <si>
    <t>E05000624</t>
  </si>
  <si>
    <t>Southfields</t>
  </si>
  <si>
    <t>E05000625</t>
  </si>
  <si>
    <t>Thamesfield</t>
  </si>
  <si>
    <t>E05000626</t>
  </si>
  <si>
    <t>Tooting</t>
  </si>
  <si>
    <t>E05000627</t>
  </si>
  <si>
    <t>Wandsworth Common</t>
  </si>
  <si>
    <t>E05000628</t>
  </si>
  <si>
    <t>West Hill</t>
  </si>
  <si>
    <t>E05000629</t>
  </si>
  <si>
    <t>West Putney</t>
  </si>
  <si>
    <t>E05000630</t>
  </si>
  <si>
    <t>Abbey Road</t>
  </si>
  <si>
    <t>E05000631</t>
  </si>
  <si>
    <t>Bayswater</t>
  </si>
  <si>
    <t>E05000632</t>
  </si>
  <si>
    <t>Bryanston and Dorset Square</t>
  </si>
  <si>
    <t>E05000633</t>
  </si>
  <si>
    <t>Churchill</t>
  </si>
  <si>
    <t>E05000634</t>
  </si>
  <si>
    <t>Church Street</t>
  </si>
  <si>
    <t>E05000635</t>
  </si>
  <si>
    <t>Harrow Road</t>
  </si>
  <si>
    <t>E05000636</t>
  </si>
  <si>
    <t>Hyde Park</t>
  </si>
  <si>
    <t>E05000637</t>
  </si>
  <si>
    <t>Knightsbridge and Belgravia</t>
  </si>
  <si>
    <t>E05000638</t>
  </si>
  <si>
    <t>Lancaster Gate</t>
  </si>
  <si>
    <t>E05000639</t>
  </si>
  <si>
    <t>Little Venice</t>
  </si>
  <si>
    <t>E05000640</t>
  </si>
  <si>
    <t>Maida Vale</t>
  </si>
  <si>
    <t>E05000641</t>
  </si>
  <si>
    <t>Marylebone High Street</t>
  </si>
  <si>
    <t>E05000642</t>
  </si>
  <si>
    <t>Queen's Park</t>
  </si>
  <si>
    <t>E05000643</t>
  </si>
  <si>
    <t>E05000644</t>
  </si>
  <si>
    <t>St James's</t>
  </si>
  <si>
    <t>E05000645</t>
  </si>
  <si>
    <t>Tachbrook</t>
  </si>
  <si>
    <t>E05000646</t>
  </si>
  <si>
    <t>Vincent Square</t>
  </si>
  <si>
    <t>E05000647</t>
  </si>
  <si>
    <t>Warwick</t>
  </si>
  <si>
    <t>E05000648</t>
  </si>
  <si>
    <t>Westbourne</t>
  </si>
  <si>
    <t>E05000649</t>
  </si>
  <si>
    <t>West End</t>
  </si>
  <si>
    <t>E05009288</t>
  </si>
  <si>
    <t>Aldersgate</t>
  </si>
  <si>
    <t>E05009292</t>
  </si>
  <si>
    <t>Bishopsgate</t>
  </si>
  <si>
    <t>E05009302</t>
  </si>
  <si>
    <t>Cripplegate</t>
  </si>
  <si>
    <t>E05009304</t>
  </si>
  <si>
    <t>Farringdon Within</t>
  </si>
  <si>
    <t>E05009305</t>
  </si>
  <si>
    <t>Farringdon Without</t>
  </si>
  <si>
    <t>E05009308</t>
  </si>
  <si>
    <t>Portsoken</t>
  </si>
  <si>
    <t>E05009309</t>
  </si>
  <si>
    <t>Queenhithe</t>
  </si>
  <si>
    <t>E05009310</t>
  </si>
  <si>
    <t>Tower</t>
  </si>
  <si>
    <t>E05009317</t>
  </si>
  <si>
    <t>Bethnal Green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</si>
  <si>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</si>
  <si>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</si>
  <si>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</si>
  <si>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</si>
  <si>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</si>
  <si>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</si>
  <si>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</si>
  <si>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</si>
  <si>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</si>
  <si>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</si>
  <si>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</si>
  <si>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</si>
  <si>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</si>
  <si>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</si>
  <si>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</si>
  <si>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</si>
  <si>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</si>
  <si>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</si>
  <si>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</si>
  <si>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</si>
  <si>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</si>
  <si>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</si>
  <si>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E05009329</t>
  </si>
  <si>
    <t>St Dunstan's</t>
  </si>
  <si>
    <t>E05009330</t>
  </si>
  <si>
    <t>St Katharine's &amp; Wapping</t>
  </si>
  <si>
    <t>E05009331</t>
  </si>
  <si>
    <t>E05009332</t>
  </si>
  <si>
    <t>Shadwell</t>
  </si>
  <si>
    <t>E05009333</t>
  </si>
  <si>
    <t>Spitalfields &amp; Banglatown</t>
  </si>
  <si>
    <t>E05009334</t>
  </si>
  <si>
    <t>Stepney Green</t>
  </si>
  <si>
    <t>E05009335</t>
  </si>
  <si>
    <t>Weavers</t>
  </si>
  <si>
    <t>E05009336</t>
  </si>
  <si>
    <t>Whitechapel</t>
  </si>
  <si>
    <t>E05009367</t>
  </si>
  <si>
    <t>Brownswood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</si>
  <si>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</si>
  <si>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</si>
  <si>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</si>
  <si>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</si>
  <si>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</si>
  <si>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</si>
  <si>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</si>
  <si>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</si>
  <si>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</si>
  <si>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</si>
  <si>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</si>
  <si>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</si>
  <si>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</si>
  <si>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</si>
  <si>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</si>
  <si>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</si>
  <si>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</si>
  <si>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</si>
  <si>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</si>
  <si>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</si>
  <si>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</si>
  <si>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</si>
  <si>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</si>
  <si>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</si>
  <si>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</si>
  <si>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</si>
  <si>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</si>
  <si>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</si>
  <si>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</si>
  <si>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</si>
  <si>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</si>
  <si>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</si>
  <si>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</si>
  <si>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</si>
  <si>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</si>
  <si>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</si>
  <si>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</si>
  <si>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</si>
  <si>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</si>
  <si>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E05009388</t>
  </si>
  <si>
    <t>Abingdon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</si>
  <si>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</si>
  <si>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</si>
  <si>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</si>
  <si>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</si>
  <si>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</si>
  <si>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</si>
  <si>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</si>
  <si>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</si>
  <si>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</si>
  <si>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</si>
  <si>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</si>
  <si>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</si>
  <si>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</si>
  <si>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</si>
  <si>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</si>
  <si>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</si>
  <si>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</si>
  <si>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</si>
  <si>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</si>
  <si>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</si>
  <si>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</si>
  <si>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</si>
  <si>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</si>
  <si>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</si>
  <si>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</si>
  <si>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</si>
  <si>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</si>
  <si>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</si>
  <si>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</si>
  <si>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</si>
  <si>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</si>
  <si>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St. Helen's</t>
  </si>
  <si>
    <t>E05009405</t>
  </si>
  <si>
    <t>Stanley</t>
  </si>
  <si>
    <t>E05011095</t>
  </si>
  <si>
    <t>Borough &amp; Bankside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</si>
  <si>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</si>
  <si>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</si>
  <si>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</si>
  <si>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</si>
  <si>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</si>
  <si>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</si>
  <si>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</si>
  <si>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</si>
  <si>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</si>
  <si>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</si>
  <si>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</si>
  <si>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</si>
  <si>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</si>
  <si>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</si>
  <si>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</si>
  <si>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</si>
  <si>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</si>
  <si>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</si>
  <si>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</si>
  <si>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</si>
  <si>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</si>
  <si>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</si>
  <si>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</si>
  <si>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</si>
  <si>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</si>
  <si>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</si>
  <si>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</si>
  <si>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</si>
  <si>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</si>
  <si>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</si>
  <si>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</si>
  <si>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</si>
  <si>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</si>
  <si>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</si>
  <si>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</si>
  <si>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</si>
  <si>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E05011114</t>
  </si>
  <si>
    <t>E05011115</t>
  </si>
  <si>
    <t>St Giles</t>
  </si>
  <si>
    <t>E05011116</t>
  </si>
  <si>
    <t>South Bermondsey</t>
  </si>
  <si>
    <t>E05011117</t>
  </si>
  <si>
    <t>Surrey Docks</t>
  </si>
  <si>
    <t>E05011217</t>
  </si>
  <si>
    <t>Barnehurst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</si>
  <si>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</si>
  <si>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</si>
  <si>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</si>
  <si>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</si>
  <si>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</si>
  <si>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</si>
  <si>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</si>
  <si>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</si>
  <si>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</si>
  <si>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</si>
  <si>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</si>
  <si>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</si>
  <si>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</si>
  <si>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</si>
  <si>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</si>
  <si>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</si>
  <si>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</si>
  <si>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</si>
  <si>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</si>
  <si>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</si>
  <si>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</si>
  <si>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</si>
  <si>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E05011229</t>
  </si>
  <si>
    <t>St Mary's &amp; St James</t>
  </si>
  <si>
    <t>E05011230</t>
  </si>
  <si>
    <t>Sidcup</t>
  </si>
  <si>
    <t>E05011231</t>
  </si>
  <si>
    <t>Slade Green &amp; Northend</t>
  </si>
  <si>
    <t>E05011232</t>
  </si>
  <si>
    <t>Thamesmead East</t>
  </si>
  <si>
    <t>E05011233</t>
  </si>
  <si>
    <t>West Heath</t>
  </si>
  <si>
    <t>E05011234</t>
  </si>
  <si>
    <t>Aldborough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</si>
  <si>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</si>
  <si>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</si>
  <si>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</si>
  <si>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</si>
  <si>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</si>
  <si>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</si>
  <si>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</si>
  <si>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</si>
  <si>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</si>
  <si>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</si>
  <si>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</si>
  <si>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</si>
  <si>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</si>
  <si>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</si>
  <si>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</si>
  <si>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</si>
  <si>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</si>
  <si>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</si>
  <si>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</si>
  <si>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</si>
  <si>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</si>
  <si>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</si>
  <si>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</si>
  <si>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</si>
  <si>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</si>
  <si>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</si>
  <si>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</si>
  <si>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</si>
  <si>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</si>
  <si>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</si>
  <si>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</si>
  <si>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</si>
  <si>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</si>
  <si>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</si>
  <si>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</si>
  <si>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</si>
  <si>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</si>
  <si>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</si>
  <si>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</si>
  <si>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</si>
  <si>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</si>
  <si>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</si>
  <si>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E05011462</t>
  </si>
  <si>
    <t>Addiscombe East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</si>
  <si>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</si>
  <si>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</si>
  <si>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</si>
  <si>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</si>
  <si>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</si>
  <si>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</si>
  <si>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</si>
  <si>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</si>
  <si>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</si>
  <si>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</si>
  <si>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</si>
  <si>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</si>
  <si>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</si>
  <si>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</si>
  <si>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</si>
  <si>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</si>
  <si>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</si>
  <si>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</si>
  <si>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</si>
  <si>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</si>
  <si>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</si>
  <si>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</si>
  <si>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</si>
  <si>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</si>
  <si>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</si>
  <si>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</si>
  <si>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</si>
  <si>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</si>
  <si>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</si>
  <si>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</si>
  <si>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</si>
  <si>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</si>
  <si>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</si>
  <si>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</si>
  <si>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</si>
  <si>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</si>
  <si>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</si>
  <si>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</si>
  <si>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</si>
  <si>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</si>
  <si>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</si>
  <si>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</si>
  <si>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</si>
  <si>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</si>
  <si>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</si>
  <si>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</si>
  <si>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</si>
  <si>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</si>
  <si>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</si>
  <si>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</si>
  <si>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</si>
  <si>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</si>
  <si>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Max</t>
  </si>
  <si>
    <t>Min</t>
  </si>
  <si>
    <t>Indicator 4. School Readiness: the percentage of children with free school meal status achieving a good level of development at the end of reception</t>
  </si>
  <si>
    <t>Percentage of children with free school meal status achieving a good level of development at the end of reception.</t>
  </si>
  <si>
    <t>General population</t>
  </si>
  <si>
    <t>2023/24</t>
  </si>
  <si>
    <t>London  Inequality between children with free school meals and general child population</t>
  </si>
  <si>
    <t>Free-school meals</t>
  </si>
  <si>
    <t>Gap in school readiness between children with free-school meal status and non free-school meal status</t>
  </si>
  <si>
    <t>London  and England trend data, Persons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</si>
  <si>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</si>
  <si>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</si>
  <si>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</si>
  <si>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</si>
  <si>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</si>
  <si>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</si>
  <si>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</si>
  <si>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</si>
  <si>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</si>
  <si>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2018/19</t>
  </si>
  <si>
    <t>2019/20</t>
  </si>
  <si>
    <t>2020/21</t>
  </si>
  <si>
    <t>London borough, Persons</t>
  </si>
  <si>
    <t>not available due to small numbers</t>
  </si>
  <si>
    <t>Indicator 7. Suicide rate, per 100,000</t>
  </si>
  <si>
    <t>2001 - 03</t>
  </si>
  <si>
    <t>2002 - 04</t>
  </si>
  <si>
    <t>2003 - 05</t>
  </si>
  <si>
    <t>2004 - 06</t>
  </si>
  <si>
    <t>2005 - 07</t>
  </si>
  <si>
    <t>2006 - 08</t>
  </si>
  <si>
    <t>2007 - 09</t>
  </si>
  <si>
    <t>2008 - 10</t>
  </si>
  <si>
    <t>2010 - 12</t>
  </si>
  <si>
    <t>London  Inequality between males and females</t>
  </si>
  <si>
    <t>Gender</t>
  </si>
  <si>
    <t>GAP</t>
  </si>
  <si>
    <t>Gap in suicide rates between males and females</t>
  </si>
  <si>
    <t>Indicator 8. Fraction of mortality attributable to particulate air pollution</t>
  </si>
  <si>
    <t>NOT COMPARABLE before 2018</t>
  </si>
  <si>
    <t>London borough data - from 2018</t>
  </si>
  <si>
    <t>Indicator 9. Gap in the employment rate between those with a long-term health condition and the overall employment rate</t>
  </si>
  <si>
    <t>Negative error bar</t>
  </si>
  <si>
    <t>Positive error bar</t>
  </si>
  <si>
    <t>Year</t>
  </si>
  <si>
    <t>Gap between general employment rate and those with long-term conditions</t>
  </si>
  <si>
    <t>Indicator 11. HIV late diagnosis</t>
  </si>
  <si>
    <t>https://www.gov.uk/government/publications/hiv-london-annual-data-spotlight/annual-epidemiological-spotlight-on-hiv-in-london-2021-data</t>
  </si>
  <si>
    <t>London borough data, Persons</t>
  </si>
  <si>
    <t>London  Inequality by ethnic group</t>
  </si>
  <si>
    <t xml:space="preserve">Ethnic group </t>
  </si>
  <si>
    <t>GAP between White and Black African</t>
  </si>
  <si>
    <t>GAP between White and Black Caribbean</t>
  </si>
  <si>
    <t>White</t>
  </si>
  <si>
    <t>Black Caribbean</t>
  </si>
  <si>
    <t>Black African</t>
  </si>
  <si>
    <t>Difference between White and Black African residents</t>
  </si>
  <si>
    <t>Difference between White and Black Caribbean residents</t>
  </si>
  <si>
    <t>Indicator 12: TB Incidence</t>
  </si>
  <si>
    <t>Time.Period</t>
  </si>
  <si>
    <t>Deprivation.Quintile*</t>
  </si>
  <si>
    <t>Lower.CI</t>
  </si>
  <si>
    <t>Upper.CI</t>
  </si>
  <si>
    <t>Difference between Q5 and Q1</t>
  </si>
  <si>
    <t>Indicator 13. Percentage of adults walking for travel at least three days per week</t>
  </si>
  <si>
    <t>Indicator 14. Smoking Prevalence in adults - current smokers (APS)</t>
  </si>
  <si>
    <t>Smoking Prevalence in adults (aged 18 and over) - current smokers (APS)</t>
  </si>
  <si>
    <t>18+ yrs</t>
  </si>
  <si>
    <t>18-64 yrs</t>
  </si>
  <si>
    <t>Socioeconomic group (18-64 yrs)</t>
  </si>
  <si>
    <t>Managerial and professional</t>
  </si>
  <si>
    <t>Routine and Manual</t>
  </si>
  <si>
    <t>Intermediate</t>
  </si>
  <si>
    <t>Never worked and long term unemployment</t>
  </si>
  <si>
    <t>London  Inequality by socioeconomic group</t>
  </si>
  <si>
    <t>Socioeconomic Group (18-64 years)</t>
  </si>
  <si>
    <t>GAP - R&amp;M and manager</t>
  </si>
  <si>
    <t>Gap b/t Routine &amp; Manual and Intermediate</t>
  </si>
  <si>
    <t>Gap b/t Routine &amp; Manual and Never worked &amp; long-term unemployed</t>
  </si>
  <si>
    <t>Gap b/t Routine &amp; Manual and Managerial &amp; professional</t>
  </si>
  <si>
    <t>Gap b/t Routine &amp; Manual and all smokers</t>
  </si>
  <si>
    <t xml:space="preserve">2022-24 data added from ONS release </t>
  </si>
  <si>
    <t>Healthy life expectancy, UK - Office for National Statistics</t>
  </si>
  <si>
    <t>PHOF A01a and ONS release</t>
  </si>
  <si>
    <t>13. Percentage of adults walking for travel at least three days per week</t>
  </si>
  <si>
    <t>Fingertips (ID 93439)</t>
  </si>
  <si>
    <t>p</t>
  </si>
  <si>
    <t>q</t>
  </si>
  <si>
    <t>NEW INDICATOR</t>
  </si>
  <si>
    <t/>
  </si>
  <si>
    <t>May</t>
  </si>
  <si>
    <t>Excess under 75 mortality rate in adults with severe mental illness (SMI)</t>
  </si>
  <si>
    <t>Fingertips (ID 93582)</t>
  </si>
  <si>
    <t>January</t>
  </si>
  <si>
    <t>Updated Dec 26</t>
  </si>
  <si>
    <t>NEW METHODOLOGY</t>
  </si>
  <si>
    <t>Data for inequalities are not currently available post 2019 - therefore new methodology</t>
  </si>
  <si>
    <t>6. Excess under 75 mortality rate in adults with severe mental illness (SMI)</t>
  </si>
  <si>
    <t>5. a) Child excess weight in 10-11 year olds (year 6)</t>
  </si>
  <si>
    <t>5. b) Child excess weight in 05-06 year olds (Reception)</t>
  </si>
  <si>
    <t>7. Suicide rate for men and women</t>
  </si>
  <si>
    <t>Indicator 5a. Child excess weight in 10-11 year olds (Year 6)</t>
  </si>
  <si>
    <t>Indicator 5b. Child excess weight in 04-05 year olds (Reception)</t>
  </si>
  <si>
    <t>Indicator 6. Excess under 75 mortality rate in adults with severe mental illness (SMI)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</si>
</sst>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Wingdings 3"/>
      <family val="1"/>
      <charset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8"/>
      <color theme="1"/>
      <name val="Wingdings 3"/>
      <family val="1"/>
      <charset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4" tint="0.399975585192419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B5D2E2"/>
      </right>
      <top/>
      <bottom style="medium">
        <color rgb="FFB5D2E2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2" fontId="2" fillId="0" borderId="1" xfId="0" applyNumberFormat="1" applyFont="1" applyBorder="1"/>
    <xf numFmtId="0" fontId="2" fillId="0" borderId="0" xfId="0" applyFont="1"/>
    <xf numFmtId="2" fontId="2" fillId="3" borderId="3" xfId="0" applyNumberFormat="1" applyFont="1" applyFill="1" applyBorder="1"/>
    <xf numFmtId="2" fontId="2" fillId="3" borderId="2" xfId="0" applyNumberFormat="1" applyFont="1" applyFill="1" applyBorder="1"/>
    <xf numFmtId="2" fontId="2" fillId="4" borderId="4" xfId="0" applyNumberFormat="1" applyFont="1" applyFill="1" applyBorder="1"/>
    <xf numFmtId="2" fontId="2" fillId="4" borderId="5" xfId="0" applyNumberFormat="1" applyFont="1" applyFill="1" applyBorder="1"/>
    <xf numFmtId="2" fontId="2" fillId="3" borderId="4" xfId="0" applyNumberFormat="1" applyFont="1" applyFill="1" applyBorder="1"/>
    <xf numFmtId="2" fontId="2" fillId="3" borderId="5" xfId="0" applyNumberFormat="1" applyFont="1" applyFill="1" applyBorder="1"/>
    <xf numFmtId="2" fontId="2" fillId="4" borderId="6" xfId="0" applyNumberFormat="1" applyFont="1" applyFill="1" applyBorder="1"/>
    <xf numFmtId="2" fontId="2" fillId="0" borderId="0" xfId="0" applyNumberFormat="1" applyFont="1"/>
    <xf numFmtId="2" fontId="2" fillId="4" borderId="1" xfId="0" applyNumberFormat="1" applyFont="1" applyFill="1" applyBorder="1"/>
    <xf numFmtId="2" fontId="2" fillId="0" borderId="7" xfId="0" applyNumberFormat="1" applyFont="1" applyBorder="1"/>
    <xf numFmtId="0" fontId="2" fillId="0" borderId="8" xfId="0" applyFont="1" applyBorder="1"/>
    <xf numFmtId="2" fontId="2" fillId="0" borderId="8" xfId="0" applyNumberFormat="1" applyFont="1" applyBorder="1"/>
    <xf numFmtId="165" fontId="4" fillId="0" borderId="0" xfId="0" applyNumberFormat="1" applyFont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0" borderId="13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2" fontId="2" fillId="0" borderId="15" xfId="0" applyNumberFormat="1" applyFont="1" applyBorder="1"/>
    <xf numFmtId="2" fontId="2" fillId="2" borderId="1" xfId="0" applyNumberFormat="1" applyFont="1" applyFill="1" applyBorder="1"/>
    <xf numFmtId="2" fontId="2" fillId="2" borderId="8" xfId="0" applyNumberFormat="1" applyFont="1" applyFill="1" applyBorder="1"/>
    <xf numFmtId="2" fontId="2" fillId="2" borderId="9" xfId="0" applyNumberFormat="1" applyFont="1" applyFill="1" applyBorder="1"/>
    <xf numFmtId="0" fontId="5" fillId="0" borderId="0" xfId="0" applyFont="1"/>
    <xf numFmtId="2" fontId="2" fillId="2" borderId="15" xfId="0" applyNumberFormat="1" applyFont="1" applyFill="1" applyBorder="1"/>
    <xf numFmtId="2" fontId="2" fillId="2" borderId="5" xfId="0" applyNumberFormat="1" applyFont="1" applyFill="1" applyBorder="1"/>
    <xf numFmtId="49" fontId="2" fillId="0" borderId="1" xfId="0" applyNumberFormat="1" applyFont="1" applyBorder="1"/>
    <xf numFmtId="49" fontId="2" fillId="0" borderId="0" xfId="0" applyNumberFormat="1" applyFont="1"/>
    <xf numFmtId="165" fontId="2" fillId="0" borderId="0" xfId="0" applyNumberFormat="1" applyFont="1"/>
    <xf numFmtId="49" fontId="4" fillId="0" borderId="1" xfId="0" applyNumberFormat="1" applyFont="1" applyBorder="1"/>
    <xf numFmtId="2" fontId="2" fillId="2" borderId="0" xfId="0" applyNumberFormat="1" applyFont="1" applyFill="1"/>
    <xf numFmtId="14" fontId="2" fillId="0" borderId="1" xfId="0" applyNumberFormat="1" applyFont="1" applyBorder="1"/>
    <xf numFmtId="49" fontId="3" fillId="0" borderId="1" xfId="0" applyNumberFormat="1" applyFont="1" applyBorder="1"/>
    <xf numFmtId="14" fontId="2" fillId="0" borderId="16" xfId="0" applyNumberFormat="1" applyFont="1" applyBorder="1"/>
    <xf numFmtId="0" fontId="1" fillId="4" borderId="0" xfId="0" applyFont="1" applyFill="1"/>
    <xf numFmtId="0" fontId="6" fillId="4" borderId="0" xfId="0" applyFont="1" applyFill="1"/>
    <xf numFmtId="0" fontId="2" fillId="4" borderId="0" xfId="0" applyFont="1" applyFill="1"/>
    <xf numFmtId="49" fontId="2" fillId="4" borderId="0" xfId="0" applyNumberFormat="1" applyFont="1" applyFill="1"/>
    <xf numFmtId="2" fontId="2" fillId="0" borderId="5" xfId="0" applyNumberFormat="1" applyFont="1" applyBorder="1"/>
    <xf numFmtId="2" fontId="4" fillId="0" borderId="0" xfId="0" applyNumberFormat="1" applyFont="1"/>
    <xf numFmtId="2" fontId="2" fillId="2" borderId="16" xfId="0" applyNumberFormat="1" applyFont="1" applyFill="1" applyBorder="1"/>
    <xf numFmtId="2" fontId="3" fillId="0" borderId="0" xfId="0" applyNumberFormat="1" applyFont="1"/>
    <xf numFmtId="164" fontId="2" fillId="0" borderId="0" xfId="0" applyNumberFormat="1" applyFont="1"/>
    <xf numFmtId="2" fontId="2" fillId="0" borderId="16" xfId="0" applyNumberFormat="1" applyFont="1" applyBorder="1"/>
    <xf numFmtId="49" fontId="2" fillId="0" borderId="12" xfId="0" applyNumberFormat="1" applyFont="1" applyBorder="1"/>
    <xf numFmtId="49" fontId="2" fillId="0" borderId="13" xfId="0" applyNumberFormat="1" applyFont="1" applyBorder="1"/>
    <xf numFmtId="0" fontId="2" fillId="0" borderId="18" xfId="0" applyFont="1" applyBorder="1"/>
    <xf numFmtId="2" fontId="2" fillId="0" borderId="18" xfId="0" applyNumberFormat="1" applyFont="1" applyBorder="1"/>
    <xf numFmtId="2" fontId="2" fillId="2" borderId="18" xfId="0" applyNumberFormat="1" applyFont="1" applyFill="1" applyBorder="1"/>
    <xf numFmtId="2" fontId="2" fillId="0" borderId="19" xfId="0" applyNumberFormat="1" applyFont="1" applyBorder="1"/>
    <xf numFmtId="0" fontId="2" fillId="4" borderId="8" xfId="0" applyFont="1" applyFill="1" applyBorder="1"/>
    <xf numFmtId="2" fontId="2" fillId="4" borderId="8" xfId="0" applyNumberFormat="1" applyFont="1" applyFill="1" applyBorder="1"/>
    <xf numFmtId="2" fontId="2" fillId="2" borderId="19" xfId="0" applyNumberFormat="1" applyFont="1" applyFill="1" applyBorder="1"/>
    <xf numFmtId="2" fontId="2" fillId="0" borderId="20" xfId="0" applyNumberFormat="1" applyFont="1" applyBorder="1"/>
    <xf numFmtId="0" fontId="2" fillId="0" borderId="1" xfId="0" applyFont="1" applyBorder="1"/>
    <xf numFmtId="0" fontId="6" fillId="0" borderId="18" xfId="0" applyFont="1" applyBorder="1"/>
    <xf numFmtId="1" fontId="2" fillId="2" borderId="18" xfId="0" applyNumberFormat="1" applyFont="1" applyFill="1" applyBorder="1"/>
    <xf numFmtId="0" fontId="2" fillId="5" borderId="22" xfId="0" applyFont="1" applyFill="1" applyBorder="1"/>
    <xf numFmtId="1" fontId="2" fillId="0" borderId="1" xfId="0" applyNumberFormat="1" applyFont="1" applyBorder="1"/>
    <xf numFmtId="0" fontId="3" fillId="4" borderId="0" xfId="0" applyFont="1" applyFill="1"/>
    <xf numFmtId="49" fontId="2" fillId="0" borderId="5" xfId="0" applyNumberFormat="1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/>
    <xf numFmtId="0" fontId="10" fillId="0" borderId="0" xfId="0" applyFont="1"/>
    <xf numFmtId="0" fontId="13" fillId="0" borderId="0" xfId="1"/>
    <xf numFmtId="0" fontId="2" fillId="0" borderId="8" xfId="0" applyFont="1" applyBorder="1" applyAlignment="1">
      <alignment horizontal="left"/>
    </xf>
    <xf numFmtId="0" fontId="13" fillId="0" borderId="0" xfId="1" applyFill="1"/>
    <xf numFmtId="165" fontId="2" fillId="2" borderId="2" xfId="0" applyNumberFormat="1" applyFont="1" applyFill="1" applyBorder="1"/>
    <xf numFmtId="165" fontId="2" fillId="2" borderId="1" xfId="0" applyNumberFormat="1" applyFont="1" applyFill="1" applyBorder="1"/>
    <xf numFmtId="165" fontId="0" fillId="0" borderId="0" xfId="0" applyNumberFormat="1"/>
    <xf numFmtId="165" fontId="2" fillId="3" borderId="2" xfId="0" applyNumberFormat="1" applyFont="1" applyFill="1" applyBorder="1"/>
    <xf numFmtId="165" fontId="2" fillId="0" borderId="1" xfId="0" applyNumberFormat="1" applyFont="1" applyBorder="1"/>
    <xf numFmtId="165" fontId="2" fillId="0" borderId="7" xfId="0" applyNumberFormat="1" applyFont="1" applyBorder="1"/>
    <xf numFmtId="165" fontId="2" fillId="2" borderId="13" xfId="0" applyNumberFormat="1" applyFont="1" applyFill="1" applyBorder="1"/>
    <xf numFmtId="165" fontId="2" fillId="0" borderId="13" xfId="0" applyNumberFormat="1" applyFont="1" applyBorder="1"/>
    <xf numFmtId="165" fontId="2" fillId="2" borderId="15" xfId="0" applyNumberFormat="1" applyFont="1" applyFill="1" applyBorder="1"/>
    <xf numFmtId="0" fontId="13" fillId="0" borderId="0" xfId="1" quotePrefix="1"/>
    <xf numFmtId="0" fontId="0" fillId="0" borderId="0" xfId="0" applyAlignment="1">
      <alignment horizontal="left"/>
    </xf>
    <xf numFmtId="2" fontId="2" fillId="0" borderId="1" xfId="0" quotePrefix="1" applyNumberFormat="1" applyFont="1" applyBorder="1"/>
    <xf numFmtId="165" fontId="2" fillId="2" borderId="18" xfId="0" applyNumberFormat="1" applyFont="1" applyFill="1" applyBorder="1"/>
    <xf numFmtId="2" fontId="2" fillId="6" borderId="0" xfId="0" applyNumberFormat="1" applyFont="1" applyFill="1"/>
    <xf numFmtId="165" fontId="0" fillId="6" borderId="0" xfId="0" applyNumberFormat="1" applyFill="1"/>
    <xf numFmtId="0" fontId="7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165" fontId="15" fillId="0" borderId="0" xfId="0" applyNumberFormat="1" applyFont="1"/>
    <xf numFmtId="164" fontId="16" fillId="0" borderId="0" xfId="0" applyNumberFormat="1" applyFont="1"/>
    <xf numFmtId="1" fontId="16" fillId="0" borderId="0" xfId="0" applyNumberFormat="1" applyFont="1"/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18" fillId="7" borderId="0" xfId="0" applyFont="1" applyFill="1" applyAlignment="1">
      <alignment wrapText="1"/>
    </xf>
    <xf numFmtId="0" fontId="18" fillId="7" borderId="0" xfId="0" applyFont="1" applyFill="1" applyAlignment="1">
      <alignment horizontal="left" wrapText="1"/>
    </xf>
    <xf numFmtId="0" fontId="19" fillId="7" borderId="0" xfId="0" applyFont="1" applyFill="1"/>
    <xf numFmtId="0" fontId="19" fillId="7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13" fillId="0" borderId="0" xfId="1" quotePrefix="1" applyAlignment="1">
      <alignment horizontal="left"/>
    </xf>
    <xf numFmtId="165" fontId="2" fillId="2" borderId="0" xfId="0" applyNumberFormat="1" applyFont="1" applyFill="1"/>
    <xf numFmtId="165" fontId="2" fillId="0" borderId="2" xfId="0" applyNumberFormat="1" applyFont="1" applyBorder="1"/>
    <xf numFmtId="165" fontId="2" fillId="3" borderId="0" xfId="0" applyNumberFormat="1" applyFont="1" applyFill="1"/>
    <xf numFmtId="165" fontId="0" fillId="0" borderId="0" xfId="0" applyNumberFormat="1" applyAlignment="1">
      <alignment horizontal="left"/>
    </xf>
    <xf numFmtId="0" fontId="2" fillId="8" borderId="0" xfId="0" applyFont="1" applyFill="1"/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23" xfId="0" applyBorder="1"/>
    <xf numFmtId="49" fontId="8" fillId="0" borderId="1" xfId="0" applyNumberFormat="1" applyFont="1" applyBorder="1"/>
    <xf numFmtId="2" fontId="2" fillId="0" borderId="14" xfId="0" applyNumberFormat="1" applyFont="1" applyBorder="1"/>
    <xf numFmtId="2" fontId="0" fillId="0" borderId="0" xfId="0" applyNumberFormat="1"/>
    <xf numFmtId="2" fontId="14" fillId="0" borderId="0" xfId="0" applyNumberFormat="1" applyFont="1"/>
    <xf numFmtId="0" fontId="0" fillId="0" borderId="1" xfId="0" applyBorder="1"/>
    <xf numFmtId="2" fontId="4" fillId="0" borderId="1" xfId="0" applyNumberFormat="1" applyFont="1" applyBorder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8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8" borderId="0" xfId="0" applyFill="1"/>
    <xf numFmtId="1" fontId="2" fillId="0" borderId="15" xfId="0" applyNumberFormat="1" applyFont="1" applyBorder="1"/>
    <xf numFmtId="2" fontId="2" fillId="0" borderId="0" xfId="0" quotePrefix="1" applyNumberFormat="1" applyFont="1"/>
    <xf numFmtId="165" fontId="2" fillId="0" borderId="18" xfId="0" applyNumberFormat="1" applyFont="1" applyBorder="1"/>
    <xf numFmtId="0" fontId="20" fillId="0" borderId="0" xfId="0" applyFont="1" applyAlignment="1">
      <alignment horizontal="left"/>
    </xf>
    <xf numFmtId="165" fontId="9" fillId="0" borderId="0" xfId="0" applyNumberFormat="1" applyFont="1" applyAlignment="1">
      <alignment wrapText="1"/>
    </xf>
    <xf numFmtId="0" fontId="2" fillId="5" borderId="0" xfId="0" applyFont="1" applyFill="1"/>
    <xf numFmtId="2" fontId="16" fillId="4" borderId="4" xfId="0" applyNumberFormat="1" applyFont="1" applyFill="1" applyBorder="1"/>
    <xf numFmtId="2" fontId="16" fillId="4" borderId="5" xfId="0" applyNumberFormat="1" applyFont="1" applyFill="1" applyBorder="1"/>
    <xf numFmtId="165" fontId="16" fillId="2" borderId="0" xfId="0" applyNumberFormat="1" applyFont="1" applyFill="1"/>
    <xf numFmtId="165" fontId="16" fillId="4" borderId="5" xfId="0" applyNumberFormat="1" applyFont="1" applyFill="1" applyBorder="1"/>
    <xf numFmtId="165" fontId="16" fillId="4" borderId="0" xfId="0" applyNumberFormat="1" applyFont="1" applyFill="1"/>
    <xf numFmtId="165" fontId="16" fillId="3" borderId="0" xfId="0" applyNumberFormat="1" applyFont="1" applyFill="1"/>
    <xf numFmtId="165" fontId="16" fillId="0" borderId="0" xfId="0" applyNumberFormat="1" applyFont="1"/>
    <xf numFmtId="2" fontId="16" fillId="0" borderId="1" xfId="0" applyNumberFormat="1" applyFont="1" applyBorder="1"/>
    <xf numFmtId="2" fontId="16" fillId="2" borderId="1" xfId="0" applyNumberFormat="1" applyFont="1" applyFill="1" applyBorder="1"/>
    <xf numFmtId="165" fontId="2" fillId="3" borderId="13" xfId="0" applyNumberFormat="1" applyFont="1" applyFill="1" applyBorder="1"/>
    <xf numFmtId="0" fontId="20" fillId="8" borderId="0" xfId="0" applyFont="1" applyFill="1" applyAlignment="1">
      <alignment horizontal="left"/>
    </xf>
    <xf numFmtId="0" fontId="16" fillId="0" borderId="7" xfId="0" applyFont="1" applyBorder="1"/>
    <xf numFmtId="0" fontId="16" fillId="0" borderId="8" xfId="0" applyFont="1" applyBorder="1"/>
    <xf numFmtId="49" fontId="16" fillId="0" borderId="8" xfId="0" applyNumberFormat="1" applyFont="1" applyBorder="1"/>
    <xf numFmtId="0" fontId="16" fillId="0" borderId="9" xfId="0" applyFont="1" applyBorder="1"/>
    <xf numFmtId="0" fontId="16" fillId="0" borderId="0" xfId="0" applyFont="1"/>
    <xf numFmtId="165" fontId="15" fillId="0" borderId="0" xfId="0" applyNumberFormat="1" applyFont="1" applyAlignment="1">
      <alignment horizontal="left"/>
    </xf>
    <xf numFmtId="0" fontId="16" fillId="0" borderId="15" xfId="0" applyFont="1" applyBorder="1"/>
    <xf numFmtId="165" fontId="16" fillId="2" borderId="15" xfId="0" applyNumberFormat="1" applyFont="1" applyFill="1" applyBorder="1"/>
    <xf numFmtId="2" fontId="16" fillId="0" borderId="15" xfId="0" applyNumberFormat="1" applyFont="1" applyBorder="1"/>
    <xf numFmtId="49" fontId="2" fillId="0" borderId="15" xfId="0" applyNumberFormat="1" applyFont="1" applyBorder="1"/>
    <xf numFmtId="2" fontId="2" fillId="0" borderId="15" xfId="0" quotePrefix="1" applyNumberFormat="1" applyFont="1" applyBorder="1"/>
    <xf numFmtId="0" fontId="9" fillId="0" borderId="0" xfId="0" applyFont="1" applyFill="1" applyBorder="1" applyAlignment="1">
      <alignment horizontal="left"/>
    </xf>
    <xf numFmtId="0" fontId="18" fillId="7" borderId="0" xfId="0" applyFont="1" applyFill="1" applyAlignment="1">
      <alignment horizontal="left" wrapText="1"/>
    </xf>
    <xf numFmtId="165" fontId="9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0" xfId="0" applyFont="1"/>
    <xf numFmtId="0" fontId="2" fillId="4" borderId="17" xfId="0" applyFont="1" applyFill="1" applyBorder="1"/>
    <xf numFmtId="0" fontId="1" fillId="4" borderId="17" xfId="0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4" borderId="0" xfId="0" applyFont="1" applyFill="1"/>
    <xf numFmtId="0" fontId="9" fillId="4" borderId="0" xfId="0" applyFont="1" applyFill="1"/>
    <xf numFmtId="0" fontId="2" fillId="4" borderId="21" xfId="0" applyFont="1" applyFill="1" applyBorder="1"/>
  </cellXfs>
  <cellStyles count="2">
    <cellStyle name="Hyperlink" xfId="1" builtinId="8"/>
    <cellStyle name="Normal" xfId="0" builtinId="0"/>
  </cellStyles>
  <dxfs count="12">
    <dxf>
      <font>
        <color rgb="FFFF0000"/>
      </font>
    </dxf>
    <dxf>
      <font>
        <color rgb="FFFFC000"/>
      </font>
    </dxf>
    <dxf>
      <font>
        <color rgb="FF92D050"/>
      </font>
    </dxf>
    <dxf>
      <font>
        <color rgb="FFFF0000"/>
      </font>
    </dxf>
    <dxf>
      <font>
        <color rgb="FFFFC000"/>
      </font>
    </dxf>
    <dxf>
      <font>
        <color rgb="FF92D050"/>
      </font>
    </dxf>
    <dxf>
      <font>
        <color rgb="FFFF0000"/>
      </font>
    </dxf>
    <dxf>
      <font>
        <color rgb="FFFFC000"/>
      </font>
    </dxf>
    <dxf>
      <font>
        <color rgb="FF92D050"/>
      </font>
    </dxf>
    <dxf>
      <font>
        <color rgb="FFFF0000"/>
      </font>
    </dxf>
    <dxf>
      <font>
        <color rgb="FFFFC000"/>
      </font>
    </dxf>
    <dxf>
      <font>
        <color rgb="FF92D050"/>
      </font>
    </dxf>
  </dxfs>
  <tableStyles count="0" defaultTableStyle="TableStyleMedium2" defaultPivotStyle="PivotStyleLight16"/>
  <colors>
    <mruColors>
      <color rgb="FF00AE9E"/>
      <color rgb="FF25AFCB"/>
      <color rgb="FF23CD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1956381217573"/>
          <c:y val="4.0035832981959993E-2"/>
          <c:w val="0.75146384943333633"/>
          <c:h val="0.74915038636870213"/>
        </c:manualLayout>
      </c:layout>
      <c:lineChart>
        <c:grouping val="standard"/>
        <c:varyColors val="0"/>
        <c:ser>
          <c:idx val="0"/>
          <c:order val="0"/>
          <c:tx>
            <c:strRef>
              <c:f>'1. HLE male'!$B$7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'1. HLE male'!$G$7:$G$18</c:f>
                <c:numCache>
                  <c:formatCode>General</c:formatCode>
                  <c:ptCount val="12"/>
                  <c:pt idx="0">
                    <c:v>0.17999999999999972</c:v>
                  </c:pt>
                  <c:pt idx="1">
                    <c:v>0.17999999999999972</c:v>
                  </c:pt>
                  <c:pt idx="2">
                    <c:v>0.17999999999999972</c:v>
                  </c:pt>
                  <c:pt idx="3">
                    <c:v>0.17999999999999972</c:v>
                  </c:pt>
                  <c:pt idx="4">
                    <c:v>0.19000000000000483</c:v>
                  </c:pt>
                  <c:pt idx="5">
                    <c:v>0.18999999999999773</c:v>
                  </c:pt>
                  <c:pt idx="6">
                    <c:v>0.20000000000000284</c:v>
                  </c:pt>
                  <c:pt idx="7">
                    <c:v>0.20000000000000284</c:v>
                  </c:pt>
                  <c:pt idx="8">
                    <c:v>0.21000000000000085</c:v>
                  </c:pt>
                  <c:pt idx="9">
                    <c:v>0.21999999999999886</c:v>
                  </c:pt>
                  <c:pt idx="10">
                    <c:v>0.25</c:v>
                  </c:pt>
                  <c:pt idx="11">
                    <c:v>0.30000000000000426</c:v>
                  </c:pt>
                </c:numCache>
              </c:numRef>
            </c:plus>
            <c:minus>
              <c:numRef>
                <c:f>'1. HLE male'!$F$7:$F$18</c:f>
                <c:numCache>
                  <c:formatCode>General</c:formatCode>
                  <c:ptCount val="12"/>
                  <c:pt idx="0">
                    <c:v>0.17000000000000171</c:v>
                  </c:pt>
                  <c:pt idx="1">
                    <c:v>0.17000000000000171</c:v>
                  </c:pt>
                  <c:pt idx="2">
                    <c:v>0.17000000000000171</c:v>
                  </c:pt>
                  <c:pt idx="3">
                    <c:v>0.17999999999999972</c:v>
                  </c:pt>
                  <c:pt idx="4">
                    <c:v>0.17999999999999972</c:v>
                  </c:pt>
                  <c:pt idx="5">
                    <c:v>0.17999999999999972</c:v>
                  </c:pt>
                  <c:pt idx="6">
                    <c:v>0.18999999999999773</c:v>
                  </c:pt>
                  <c:pt idx="7">
                    <c:v>0.19999999999999574</c:v>
                  </c:pt>
                  <c:pt idx="8">
                    <c:v>0.21000000000000085</c:v>
                  </c:pt>
                  <c:pt idx="9">
                    <c:v>0.21999999999999886</c:v>
                  </c:pt>
                  <c:pt idx="10">
                    <c:v>0.25</c:v>
                  </c:pt>
                  <c:pt idx="11">
                    <c:v>0.19999999999999574</c:v>
                  </c:pt>
                </c:numCache>
              </c:numRef>
            </c:minus>
          </c:errBars>
          <c:cat>
            <c:strRef>
              <c:f>[0]!HLEMaleDates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[0]!HLEMaleEngland</c:f>
              <c:numCache>
                <c:formatCode>0.0</c:formatCode>
                <c:ptCount val="12"/>
                <c:pt idx="0">
                  <c:v>63.02</c:v>
                </c:pt>
                <c:pt idx="1">
                  <c:v>63.17</c:v>
                </c:pt>
                <c:pt idx="2">
                  <c:v>63.22</c:v>
                </c:pt>
                <c:pt idx="3">
                  <c:v>63.27</c:v>
                </c:pt>
                <c:pt idx="4">
                  <c:v>63.33</c:v>
                </c:pt>
                <c:pt idx="5">
                  <c:v>63.32</c:v>
                </c:pt>
                <c:pt idx="6">
                  <c:v>63.19</c:v>
                </c:pt>
                <c:pt idx="7">
                  <c:v>63.08</c:v>
                </c:pt>
                <c:pt idx="8">
                  <c:v>62.74</c:v>
                </c:pt>
                <c:pt idx="9">
                  <c:v>62.29</c:v>
                </c:pt>
                <c:pt idx="10">
                  <c:v>61.52</c:v>
                </c:pt>
                <c:pt idx="11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EC2-88D9-919CB198ABC3}"/>
            </c:ext>
          </c:extLst>
        </c:ser>
        <c:ser>
          <c:idx val="1"/>
          <c:order val="1"/>
          <c:tx>
            <c:strRef>
              <c:f>'1. HLE male'!$B$24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'1. HLE male'!$G$20:$G$31</c:f>
                <c:numCache>
                  <c:formatCode>General</c:formatCode>
                  <c:ptCount val="12"/>
                  <c:pt idx="0">
                    <c:v>0.51999999999999602</c:v>
                  </c:pt>
                  <c:pt idx="1">
                    <c:v>0.51999999999999602</c:v>
                  </c:pt>
                  <c:pt idx="2">
                    <c:v>0.53000000000000114</c:v>
                  </c:pt>
                  <c:pt idx="3">
                    <c:v>0.54000000000000625</c:v>
                  </c:pt>
                  <c:pt idx="4">
                    <c:v>0.56000000000000227</c:v>
                  </c:pt>
                  <c:pt idx="5">
                    <c:v>0.57999999999999829</c:v>
                  </c:pt>
                  <c:pt idx="6">
                    <c:v>0.59999999999999432</c:v>
                  </c:pt>
                  <c:pt idx="7">
                    <c:v>0.62999999999999545</c:v>
                  </c:pt>
                  <c:pt idx="8">
                    <c:v>0.65000000000000568</c:v>
                  </c:pt>
                  <c:pt idx="9">
                    <c:v>0.6600000000000108</c:v>
                  </c:pt>
                  <c:pt idx="10">
                    <c:v>0.74000000000000199</c:v>
                  </c:pt>
                  <c:pt idx="11">
                    <c:v>0.80000000000000426</c:v>
                  </c:pt>
                </c:numCache>
              </c:numRef>
            </c:plus>
            <c:minus>
              <c:numRef>
                <c:f>'1. HLE male'!$F$20:$F$31</c:f>
                <c:numCache>
                  <c:formatCode>General</c:formatCode>
                  <c:ptCount val="12"/>
                  <c:pt idx="0">
                    <c:v>0.51000000000000512</c:v>
                  </c:pt>
                  <c:pt idx="1">
                    <c:v>0.52000000000000313</c:v>
                  </c:pt>
                  <c:pt idx="2">
                    <c:v>0.51999999999999602</c:v>
                  </c:pt>
                  <c:pt idx="3">
                    <c:v>0.54999999999999716</c:v>
                  </c:pt>
                  <c:pt idx="4">
                    <c:v>0.56000000000000227</c:v>
                  </c:pt>
                  <c:pt idx="5">
                    <c:v>0.57000000000000028</c:v>
                  </c:pt>
                  <c:pt idx="6">
                    <c:v>0.60000000000000142</c:v>
                  </c:pt>
                  <c:pt idx="7">
                    <c:v>0.61999999999999744</c:v>
                  </c:pt>
                  <c:pt idx="8">
                    <c:v>0.64999999999999858</c:v>
                  </c:pt>
                  <c:pt idx="9">
                    <c:v>0.65999999999999659</c:v>
                  </c:pt>
                  <c:pt idx="10">
                    <c:v>0.74000000000000199</c:v>
                  </c:pt>
                  <c:pt idx="11">
                    <c:v>0.79999999999999716</c:v>
                  </c:pt>
                </c:numCache>
              </c:numRef>
            </c:minus>
          </c:errBars>
          <c:cat>
            <c:strRef>
              <c:f>[0]!HLEMaleDates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'1. HLE male'!$C$20:$C$31</c:f>
              <c:numCache>
                <c:formatCode>0.0</c:formatCode>
                <c:ptCount val="12"/>
                <c:pt idx="0">
                  <c:v>63.45</c:v>
                </c:pt>
                <c:pt idx="1">
                  <c:v>63.89</c:v>
                </c:pt>
                <c:pt idx="2">
                  <c:v>64.069999999999993</c:v>
                </c:pt>
                <c:pt idx="3">
                  <c:v>63.69</c:v>
                </c:pt>
                <c:pt idx="4">
                  <c:v>64</c:v>
                </c:pt>
                <c:pt idx="5">
                  <c:v>64.2</c:v>
                </c:pt>
                <c:pt idx="6">
                  <c:v>63.72</c:v>
                </c:pt>
                <c:pt idx="7">
                  <c:v>63.5</c:v>
                </c:pt>
                <c:pt idx="8">
                  <c:v>63.8</c:v>
                </c:pt>
                <c:pt idx="9">
                  <c:v>64.02</c:v>
                </c:pt>
                <c:pt idx="10">
                  <c:v>63.9</c:v>
                </c:pt>
                <c:pt idx="11" formatCode="0.00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B-4EC2-88D9-919CB198A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5952"/>
        <c:axId val="42608128"/>
      </c:lineChart>
      <c:catAx>
        <c:axId val="4260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608128"/>
        <c:crosses val="autoZero"/>
        <c:auto val="1"/>
        <c:lblAlgn val="ctr"/>
        <c:lblOffset val="100"/>
        <c:noMultiLvlLbl val="0"/>
      </c:catAx>
      <c:valAx>
        <c:axId val="426081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Healthy Life Expectancy at birth, years</a:t>
                </a:r>
              </a:p>
            </c:rich>
          </c:tx>
          <c:layout>
            <c:manualLayout>
              <c:xMode val="edge"/>
              <c:yMode val="edge"/>
              <c:x val="2.6197390946140434E-2"/>
              <c:y val="2.191214520846097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260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096604257966808"/>
          <c:y val="0.53936701690425182"/>
          <c:w val="0.30435454685015995"/>
          <c:h val="0.1304144501752607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086240263103"/>
          <c:y val="4.9509546428762041E-2"/>
          <c:w val="0.71452991650295827"/>
          <c:h val="0.74421764790152722"/>
        </c:manualLayout>
      </c:layout>
      <c:lineChart>
        <c:grouping val="standard"/>
        <c:varyColors val="0"/>
        <c:ser>
          <c:idx val="0"/>
          <c:order val="0"/>
          <c:tx>
            <c:strRef>
              <c:f>'4. School readiness FSM'!$B$7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'4. School readiness FSM'!$G$7:$G$9</c:f>
                <c:numCache>
                  <c:formatCode>General</c:formatCode>
                  <c:ptCount val="3"/>
                  <c:pt idx="0">
                    <c:v>0.30999999999999517</c:v>
                  </c:pt>
                  <c:pt idx="1">
                    <c:v>0.30000000000000426</c:v>
                  </c:pt>
                  <c:pt idx="2">
                    <c:v>0.30269999999999442</c:v>
                  </c:pt>
                </c:numCache>
              </c:numRef>
            </c:plus>
            <c:minus>
              <c:numRef>
                <c:f>'4. School readiness FSM'!$F$7:$F$9</c:f>
                <c:numCache>
                  <c:formatCode>General</c:formatCode>
                  <c:ptCount val="3"/>
                  <c:pt idx="0">
                    <c:v>0.27000000000000313</c:v>
                  </c:pt>
                  <c:pt idx="1">
                    <c:v>0.29999999999999716</c:v>
                  </c:pt>
                  <c:pt idx="2">
                    <c:v>0.30270000000000152</c:v>
                  </c:pt>
                </c:numCache>
              </c:numRef>
            </c:minus>
          </c:errBars>
          <c:cat>
            <c:strRef>
              <c:f>[0]!FSMDates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[0]!FSMEngland</c:f>
              <c:numCache>
                <c:formatCode>0.00</c:formatCode>
                <c:ptCount val="4"/>
                <c:pt idx="0">
                  <c:v>49.1</c:v>
                </c:pt>
                <c:pt idx="1">
                  <c:v>51.55</c:v>
                </c:pt>
                <c:pt idx="2">
                  <c:v>51.523200000000003</c:v>
                </c:pt>
                <c:pt idx="3">
                  <c:v>51.257100000000001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2-4621-8D4D-64602DD2360F}"/>
            </c:ext>
          </c:extLst>
        </c:ser>
        <c:ser>
          <c:idx val="1"/>
          <c:order val="1"/>
          <c:tx>
            <c:strRef>
              <c:f>'4. School readiness FSM'!$B$19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'4. School readiness FSM'!$G$19:$G$21</c:f>
                <c:numCache>
                  <c:formatCode>General</c:formatCode>
                  <c:ptCount val="3"/>
                  <c:pt idx="0">
                    <c:v>0.68999999999999773</c:v>
                  </c:pt>
                  <c:pt idx="1">
                    <c:v>0.75</c:v>
                  </c:pt>
                  <c:pt idx="2">
                    <c:v>0.76699999999999591</c:v>
                  </c:pt>
                </c:numCache>
              </c:numRef>
            </c:plus>
            <c:minus>
              <c:numRef>
                <c:f>'4. School readiness FSM'!$F$19:$F$21</c:f>
                <c:numCache>
                  <c:formatCode>General</c:formatCode>
                  <c:ptCount val="3"/>
                  <c:pt idx="0">
                    <c:v>0.79000000000000625</c:v>
                  </c:pt>
                  <c:pt idx="1">
                    <c:v>0.75</c:v>
                  </c:pt>
                  <c:pt idx="2">
                    <c:v>0.77110000000000412</c:v>
                  </c:pt>
                </c:numCache>
              </c:numRef>
            </c:minus>
          </c:errBars>
          <c:cat>
            <c:strRef>
              <c:f>[0]!FSMDates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[0]!FSMLondon</c:f>
              <c:numCache>
                <c:formatCode>0.00</c:formatCode>
                <c:ptCount val="4"/>
                <c:pt idx="0">
                  <c:v>56.2</c:v>
                </c:pt>
                <c:pt idx="1">
                  <c:v>57.78</c:v>
                </c:pt>
                <c:pt idx="2">
                  <c:v>58.303800000000003</c:v>
                </c:pt>
                <c:pt idx="3">
                  <c:v>58.858699999999999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2-4621-8D4D-64602DD2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46528"/>
        <c:axId val="84248448"/>
      </c:lineChart>
      <c:catAx>
        <c:axId val="8424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4248448"/>
        <c:crosses val="autoZero"/>
        <c:auto val="1"/>
        <c:lblAlgn val="ctr"/>
        <c:lblOffset val="100"/>
        <c:noMultiLvlLbl val="0"/>
      </c:catAx>
      <c:valAx>
        <c:axId val="84248448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School readiness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4246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391818967394522"/>
          <c:y val="0.57097917959982813"/>
          <c:w val="0.33142308168797763"/>
          <c:h val="0.1612745332123585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'4. School readiness FSM'!$G$31:$G$63</c:f>
                <c:numCache>
                  <c:formatCode>General</c:formatCode>
                  <c:ptCount val="33"/>
                  <c:pt idx="0">
                    <c:v>0</c:v>
                  </c:pt>
                  <c:pt idx="1">
                    <c:v>3.4138999999999982</c:v>
                  </c:pt>
                  <c:pt idx="2">
                    <c:v>5.1569000000000074</c:v>
                  </c:pt>
                  <c:pt idx="3">
                    <c:v>3.0678000000000054</c:v>
                  </c:pt>
                  <c:pt idx="4">
                    <c:v>4.3070999999999984</c:v>
                  </c:pt>
                  <c:pt idx="5">
                    <c:v>4.444500000000005</c:v>
                  </c:pt>
                  <c:pt idx="6">
                    <c:v>3.120599999999996</c:v>
                  </c:pt>
                  <c:pt idx="7">
                    <c:v>4.5421000000000049</c:v>
                  </c:pt>
                  <c:pt idx="8">
                    <c:v>4.1125000000000043</c:v>
                  </c:pt>
                  <c:pt idx="9">
                    <c:v>3.5810999999999922</c:v>
                  </c:pt>
                  <c:pt idx="10">
                    <c:v>4.4753000000000043</c:v>
                  </c:pt>
                  <c:pt idx="11">
                    <c:v>3.2716000000000065</c:v>
                  </c:pt>
                  <c:pt idx="12">
                    <c:v>3.048099999999998</c:v>
                  </c:pt>
                  <c:pt idx="13">
                    <c:v>6.0523000000000025</c:v>
                  </c:pt>
                  <c:pt idx="14">
                    <c:v>3.8728000000000051</c:v>
                  </c:pt>
                  <c:pt idx="15">
                    <c:v>4.2295999999999978</c:v>
                  </c:pt>
                  <c:pt idx="16">
                    <c:v>4.0942000000000007</c:v>
                  </c:pt>
                  <c:pt idx="17">
                    <c:v>3.5268999999999977</c:v>
                  </c:pt>
                  <c:pt idx="18">
                    <c:v>4.1303999999999945</c:v>
                  </c:pt>
                  <c:pt idx="19">
                    <c:v>5.0503999999999962</c:v>
                  </c:pt>
                  <c:pt idx="20">
                    <c:v>4.2254000000000005</c:v>
                  </c:pt>
                  <c:pt idx="21">
                    <c:v>6.4782999999999973</c:v>
                  </c:pt>
                  <c:pt idx="22">
                    <c:v>4.8750999999999962</c:v>
                  </c:pt>
                  <c:pt idx="23">
                    <c:v>4.6189999999999998</c:v>
                  </c:pt>
                  <c:pt idx="24">
                    <c:v>4.0390000000000015</c:v>
                  </c:pt>
                  <c:pt idx="25">
                    <c:v>4.9063000000000017</c:v>
                  </c:pt>
                  <c:pt idx="26">
                    <c:v>3.8731999999999971</c:v>
                  </c:pt>
                  <c:pt idx="27">
                    <c:v>5.2922999999999973</c:v>
                  </c:pt>
                  <c:pt idx="28">
                    <c:v>5.2379000000000033</c:v>
                  </c:pt>
                  <c:pt idx="29">
                    <c:v>6.8873999999999995</c:v>
                  </c:pt>
                  <c:pt idx="30">
                    <c:v>7.3753999999999991</c:v>
                  </c:pt>
                  <c:pt idx="31">
                    <c:v>6.3196999999999974</c:v>
                  </c:pt>
                  <c:pt idx="32">
                    <c:v>5.8631000000000029</c:v>
                  </c:pt>
                </c:numCache>
              </c:numRef>
            </c:plus>
            <c:minus>
              <c:numRef>
                <c:f>'4. School readiness FSM'!$F$31:$F$63</c:f>
                <c:numCache>
                  <c:formatCode>General</c:formatCode>
                  <c:ptCount val="33"/>
                  <c:pt idx="0">
                    <c:v>43.4482</c:v>
                  </c:pt>
                  <c:pt idx="1">
                    <c:v>3.5871999999999957</c:v>
                  </c:pt>
                  <c:pt idx="2">
                    <c:v>5.5133999999999972</c:v>
                  </c:pt>
                  <c:pt idx="3">
                    <c:v>3.1884000000000015</c:v>
                  </c:pt>
                  <c:pt idx="4">
                    <c:v>4.5375000000000014</c:v>
                  </c:pt>
                  <c:pt idx="5">
                    <c:v>4.6794000000000011</c:v>
                  </c:pt>
                  <c:pt idx="6">
                    <c:v>3.2263000000000019</c:v>
                  </c:pt>
                  <c:pt idx="7">
                    <c:v>4.7608999999999995</c:v>
                  </c:pt>
                  <c:pt idx="8">
                    <c:v>4.2798000000000016</c:v>
                  </c:pt>
                  <c:pt idx="9">
                    <c:v>3.7040000000000006</c:v>
                  </c:pt>
                  <c:pt idx="10">
                    <c:v>4.6567000000000007</c:v>
                  </c:pt>
                  <c:pt idx="11">
                    <c:v>3.365399999999994</c:v>
                  </c:pt>
                  <c:pt idx="12">
                    <c:v>3.1278000000000006</c:v>
                  </c:pt>
                  <c:pt idx="13">
                    <c:v>6.3646000000000029</c:v>
                  </c:pt>
                  <c:pt idx="14">
                    <c:v>3.9895999999999958</c:v>
                  </c:pt>
                  <c:pt idx="15">
                    <c:v>4.3526999999999987</c:v>
                  </c:pt>
                  <c:pt idx="16">
                    <c:v>4.2085000000000008</c:v>
                  </c:pt>
                  <c:pt idx="17">
                    <c:v>3.6009000000000029</c:v>
                  </c:pt>
                  <c:pt idx="18">
                    <c:v>4.2302000000000035</c:v>
                  </c:pt>
                  <c:pt idx="19">
                    <c:v>5.1981999999999999</c:v>
                  </c:pt>
                  <c:pt idx="20">
                    <c:v>4.322499999999998</c:v>
                  </c:pt>
                  <c:pt idx="21">
                    <c:v>6.6824999999999974</c:v>
                  </c:pt>
                  <c:pt idx="22">
                    <c:v>4.9874999999999972</c:v>
                  </c:pt>
                  <c:pt idx="23">
                    <c:v>4.7195999999999998</c:v>
                  </c:pt>
                  <c:pt idx="24">
                    <c:v>4.113900000000001</c:v>
                  </c:pt>
                  <c:pt idx="25">
                    <c:v>5.0075000000000003</c:v>
                  </c:pt>
                  <c:pt idx="26">
                    <c:v>3.9348000000000027</c:v>
                  </c:pt>
                  <c:pt idx="27">
                    <c:v>5.3750999999999962</c:v>
                  </c:pt>
                  <c:pt idx="28">
                    <c:v>5.2898999999999958</c:v>
                  </c:pt>
                  <c:pt idx="29">
                    <c:v>6.9657999999999944</c:v>
                  </c:pt>
                  <c:pt idx="30">
                    <c:v>7.3628999999999962</c:v>
                  </c:pt>
                  <c:pt idx="31">
                    <c:v>6.2796000000000021</c:v>
                  </c:pt>
                  <c:pt idx="32">
                    <c:v>5.8286000000000016</c:v>
                  </c:pt>
                </c:numCache>
              </c:numRef>
            </c:minus>
          </c:errBars>
          <c:cat>
            <c:strRef>
              <c:f>'4. School readiness FSM'!$B$31:$B$63</c:f>
              <c:strCache>
                <c:ptCount val="33"/>
                <c:pt idx="0">
                  <c:v>City of London</c:v>
                </c:pt>
                <c:pt idx="1">
                  <c:v>Hackney</c:v>
                </c:pt>
                <c:pt idx="2">
                  <c:v>Westminster</c:v>
                </c:pt>
                <c:pt idx="3">
                  <c:v>Newham</c:v>
                </c:pt>
                <c:pt idx="4">
                  <c:v>Redbridge</c:v>
                </c:pt>
                <c:pt idx="5">
                  <c:v>Camden</c:v>
                </c:pt>
                <c:pt idx="6">
                  <c:v>Enfield</c:v>
                </c:pt>
                <c:pt idx="7">
                  <c:v>Waltham Forest</c:v>
                </c:pt>
                <c:pt idx="8">
                  <c:v>Brent</c:v>
                </c:pt>
                <c:pt idx="9">
                  <c:v>Greenwich</c:v>
                </c:pt>
                <c:pt idx="10">
                  <c:v>Haringey</c:v>
                </c:pt>
                <c:pt idx="11">
                  <c:v>Croydon</c:v>
                </c:pt>
                <c:pt idx="12">
                  <c:v>Tower Hamlets</c:v>
                </c:pt>
                <c:pt idx="13">
                  <c:v>Hammersmith and Fulham</c:v>
                </c:pt>
                <c:pt idx="14">
                  <c:v>Lambeth</c:v>
                </c:pt>
                <c:pt idx="15">
                  <c:v>Hillingdon</c:v>
                </c:pt>
                <c:pt idx="16">
                  <c:v>Lewisham</c:v>
                </c:pt>
                <c:pt idx="17">
                  <c:v>Southwark</c:v>
                </c:pt>
                <c:pt idx="18">
                  <c:v>Islington</c:v>
                </c:pt>
                <c:pt idx="19">
                  <c:v>Bexley</c:v>
                </c:pt>
                <c:pt idx="20">
                  <c:v>Wandsworth</c:v>
                </c:pt>
                <c:pt idx="21">
                  <c:v>Kensington and Chelsea</c:v>
                </c:pt>
                <c:pt idx="22">
                  <c:v>Havering</c:v>
                </c:pt>
                <c:pt idx="23">
                  <c:v>Barking and Dagenham</c:v>
                </c:pt>
                <c:pt idx="24">
                  <c:v>Ealing</c:v>
                </c:pt>
                <c:pt idx="25">
                  <c:v>Hounslow</c:v>
                </c:pt>
                <c:pt idx="26">
                  <c:v>Barnet</c:v>
                </c:pt>
                <c:pt idx="27">
                  <c:v>Merton</c:v>
                </c:pt>
                <c:pt idx="28">
                  <c:v>Bromley</c:v>
                </c:pt>
                <c:pt idx="29">
                  <c:v>Richmond upon Thames</c:v>
                </c:pt>
                <c:pt idx="30">
                  <c:v>Kingston upon Thames</c:v>
                </c:pt>
                <c:pt idx="31">
                  <c:v>Sutton</c:v>
                </c:pt>
                <c:pt idx="32">
                  <c:v>Harrow</c:v>
                </c:pt>
              </c:strCache>
            </c:strRef>
          </c:cat>
          <c:val>
            <c:numRef>
              <c:f>'4. School readiness FSM'!$C$31:$C$63</c:f>
              <c:numCache>
                <c:formatCode>0.00</c:formatCode>
                <c:ptCount val="33"/>
                <c:pt idx="0">
                  <c:v>100</c:v>
                </c:pt>
                <c:pt idx="1">
                  <c:v>65.905799999999999</c:v>
                </c:pt>
                <c:pt idx="2">
                  <c:v>64.379099999999994</c:v>
                </c:pt>
                <c:pt idx="3">
                  <c:v>64.182400000000001</c:v>
                </c:pt>
                <c:pt idx="4">
                  <c:v>63.636400000000002</c:v>
                </c:pt>
                <c:pt idx="5">
                  <c:v>63.145499999999998</c:v>
                </c:pt>
                <c:pt idx="6">
                  <c:v>62.331800000000001</c:v>
                </c:pt>
                <c:pt idx="7">
                  <c:v>61.927700000000002</c:v>
                </c:pt>
                <c:pt idx="8">
                  <c:v>61.283999999999999</c:v>
                </c:pt>
                <c:pt idx="9">
                  <c:v>61.021900000000002</c:v>
                </c:pt>
                <c:pt idx="10">
                  <c:v>60.411900000000003</c:v>
                </c:pt>
                <c:pt idx="11">
                  <c:v>60.216299999999997</c:v>
                </c:pt>
                <c:pt idx="12">
                  <c:v>60.020800000000001</c:v>
                </c:pt>
                <c:pt idx="13">
                  <c:v>59.745800000000003</c:v>
                </c:pt>
                <c:pt idx="14">
                  <c:v>59.128999999999998</c:v>
                </c:pt>
                <c:pt idx="15">
                  <c:v>58.134900000000002</c:v>
                </c:pt>
                <c:pt idx="16">
                  <c:v>58.070500000000003</c:v>
                </c:pt>
                <c:pt idx="17">
                  <c:v>57.1235</c:v>
                </c:pt>
                <c:pt idx="18">
                  <c:v>57.009300000000003</c:v>
                </c:pt>
                <c:pt idx="19">
                  <c:v>56.901400000000002</c:v>
                </c:pt>
                <c:pt idx="20">
                  <c:v>56.530200000000001</c:v>
                </c:pt>
                <c:pt idx="21">
                  <c:v>55.814</c:v>
                </c:pt>
                <c:pt idx="22">
                  <c:v>55.6995</c:v>
                </c:pt>
                <c:pt idx="23">
                  <c:v>55.6845</c:v>
                </c:pt>
                <c:pt idx="24">
                  <c:v>55.555599999999998</c:v>
                </c:pt>
                <c:pt idx="25">
                  <c:v>55.0914</c:v>
                </c:pt>
                <c:pt idx="26">
                  <c:v>55</c:v>
                </c:pt>
                <c:pt idx="27">
                  <c:v>53.6145</c:v>
                </c:pt>
                <c:pt idx="28">
                  <c:v>52.339199999999998</c:v>
                </c:pt>
                <c:pt idx="29">
                  <c:v>52.040799999999997</c:v>
                </c:pt>
                <c:pt idx="30">
                  <c:v>49.710999999999999</c:v>
                </c:pt>
                <c:pt idx="31">
                  <c:v>48.7395</c:v>
                </c:pt>
                <c:pt idx="32">
                  <c:v>48.736499999999999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5-4A2F-9DF0-F851D32A3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4261504"/>
        <c:axId val="84291968"/>
      </c:barChart>
      <c:catAx>
        <c:axId val="842615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4291968"/>
        <c:crosses val="autoZero"/>
        <c:auto val="1"/>
        <c:lblAlgn val="ctr"/>
        <c:lblOffset val="100"/>
        <c:noMultiLvlLbl val="0"/>
      </c:catAx>
      <c:valAx>
        <c:axId val="84291968"/>
        <c:scaling>
          <c:orientation val="minMax"/>
          <c:max val="1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School readiness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4261504"/>
        <c:crosses val="max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Gap in school readiness between children with free-school meal status and non free-school meal status</a:t>
            </a:r>
          </a:p>
        </c:rich>
      </c:tx>
      <c:layout>
        <c:manualLayout>
          <c:xMode val="edge"/>
          <c:yMode val="edge"/>
          <c:x val="0.10444792687837072"/>
          <c:y val="2.5555548102785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School readiness FSM'!$B$106</c:f>
              <c:strCache>
                <c:ptCount val="1"/>
                <c:pt idx="0">
                  <c:v>Gap in school readiness between children with free-school meal status and non free-school meal status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[0]!FSMGapDates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[0]!FSMGap</c:f>
              <c:numCache>
                <c:formatCode>0.00</c:formatCode>
                <c:ptCount val="4"/>
                <c:pt idx="0">
                  <c:v>11.599999999999994</c:v>
                </c:pt>
                <c:pt idx="1">
                  <c:v>11.319999999999993</c:v>
                </c:pt>
                <c:pt idx="2">
                  <c:v>11.675199999999997</c:v>
                </c:pt>
                <c:pt idx="3">
                  <c:v>11.798100000000005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7-4A4D-86DD-4172D58C3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845720"/>
        <c:axId val="85846048"/>
      </c:barChart>
      <c:catAx>
        <c:axId val="85845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846048"/>
        <c:crosses val="autoZero"/>
        <c:auto val="1"/>
        <c:lblAlgn val="ctr"/>
        <c:lblOffset val="100"/>
        <c:noMultiLvlLbl val="0"/>
      </c:catAx>
      <c:valAx>
        <c:axId val="8584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School</a:t>
                </a:r>
                <a:r>
                  <a:rPr lang="en-GB" baseline="0"/>
                  <a:t> readiness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84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School readiness FSM'!$B$119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[0]!FSMGapDates2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[0]!FSMGap2</c:f>
              <c:numCache>
                <c:formatCode>0.00</c:formatCode>
                <c:ptCount val="4"/>
                <c:pt idx="0">
                  <c:v>25.6</c:v>
                </c:pt>
                <c:pt idx="1">
                  <c:v>32.659999999999997</c:v>
                </c:pt>
                <c:pt idx="2">
                  <c:v>56.395299999999999</c:v>
                </c:pt>
                <c:pt idx="3">
                  <c:v>51.263500000000001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5-47F8-828D-FF55A397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063184"/>
        <c:axId val="400063512"/>
      </c:barChart>
      <c:catAx>
        <c:axId val="400063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063512"/>
        <c:crosses val="autoZero"/>
        <c:auto val="1"/>
        <c:lblAlgn val="ctr"/>
        <c:lblOffset val="100"/>
        <c:noMultiLvlLbl val="0"/>
      </c:catAx>
      <c:valAx>
        <c:axId val="40006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School</a:t>
                </a:r>
                <a:r>
                  <a:rPr lang="en-GB" baseline="0"/>
                  <a:t> readiness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06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8704647844386"/>
          <c:y val="4.9842943929957868E-2"/>
          <c:w val="0.71014842392218136"/>
          <c:h val="0.74249520842892325"/>
        </c:manualLayout>
      </c:layout>
      <c:lineChart>
        <c:grouping val="standard"/>
        <c:varyColors val="0"/>
        <c:ser>
          <c:idx val="0"/>
          <c:order val="0"/>
          <c:tx>
            <c:strRef>
              <c:f>'4. School readiness FSM'!$B$69</c:f>
              <c:strCache>
                <c:ptCount val="1"/>
                <c:pt idx="0">
                  <c:v>Free-school meals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'4. School readiness FSM'!$G$70:$G$75</c:f>
                <c:numCache>
                  <c:formatCode>General</c:formatCode>
                  <c:ptCount val="6"/>
                  <c:pt idx="0">
                    <c:v>0.68999999999999773</c:v>
                  </c:pt>
                  <c:pt idx="1">
                    <c:v>0.75</c:v>
                  </c:pt>
                  <c:pt idx="2">
                    <c:v>0.76699999999999591</c:v>
                  </c:pt>
                  <c:pt idx="3">
                    <c:v>0.76749999999999829</c:v>
                  </c:pt>
                </c:numCache>
              </c:numRef>
            </c:plus>
            <c:minus>
              <c:numRef>
                <c:f>'4. School readiness FSM'!$F$70:$F$75</c:f>
                <c:numCache>
                  <c:formatCode>General</c:formatCode>
                  <c:ptCount val="6"/>
                  <c:pt idx="0">
                    <c:v>0.79000000000000625</c:v>
                  </c:pt>
                  <c:pt idx="1">
                    <c:v>0.75</c:v>
                  </c:pt>
                  <c:pt idx="2">
                    <c:v>0.77110000000000412</c:v>
                  </c:pt>
                  <c:pt idx="3">
                    <c:v>0.77169999999999561</c:v>
                  </c:pt>
                </c:numCache>
              </c:numRef>
            </c:minus>
          </c:errBars>
          <c:cat>
            <c:strRef>
              <c:f>'4. School readiness FSM'!$A$70:$A$73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'4. School readiness FSM'!$C$70:$C$73</c:f>
              <c:numCache>
                <c:formatCode>0.00</c:formatCode>
                <c:ptCount val="4"/>
                <c:pt idx="0">
                  <c:v>56.2</c:v>
                </c:pt>
                <c:pt idx="1">
                  <c:v>57.78</c:v>
                </c:pt>
                <c:pt idx="2">
                  <c:v>58.303800000000003</c:v>
                </c:pt>
                <c:pt idx="3">
                  <c:v>58.858699999999999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1-45B8-9EDF-9FC89FF4230F}"/>
            </c:ext>
          </c:extLst>
        </c:ser>
        <c:ser>
          <c:idx val="1"/>
          <c:order val="1"/>
          <c:tx>
            <c:strRef>
              <c:f>'4. School readiness FSM'!$B$80</c:f>
              <c:strCache>
                <c:ptCount val="1"/>
                <c:pt idx="0">
                  <c:v>General population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'4. School readiness FSM'!$G$81:$G$87</c:f>
                <c:numCache>
                  <c:formatCode>General</c:formatCode>
                  <c:ptCount val="7"/>
                  <c:pt idx="0">
                    <c:v>0.26000000000000512</c:v>
                  </c:pt>
                  <c:pt idx="1">
                    <c:v>0.29000000000000625</c:v>
                  </c:pt>
                  <c:pt idx="2">
                    <c:v>0.29420000000000357</c:v>
                  </c:pt>
                  <c:pt idx="3">
                    <c:v>0.29729999999999279</c:v>
                  </c:pt>
                </c:numCache>
              </c:numRef>
            </c:plus>
            <c:minus>
              <c:numRef>
                <c:f>'4. School readiness FSM'!$F$81:$F$87</c:f>
                <c:numCache>
                  <c:formatCode>General</c:formatCode>
                  <c:ptCount val="7"/>
                  <c:pt idx="0">
                    <c:v>0.34000000000000341</c:v>
                  </c:pt>
                  <c:pt idx="1">
                    <c:v>0.29999999999999716</c:v>
                  </c:pt>
                  <c:pt idx="2">
                    <c:v>0.29590000000000316</c:v>
                  </c:pt>
                  <c:pt idx="3">
                    <c:v>0.29910000000000991</c:v>
                  </c:pt>
                </c:numCache>
              </c:numRef>
            </c:minus>
          </c:errBars>
          <c:cat>
            <c:strRef>
              <c:f>'4. School readiness FSM'!$A$70:$A$73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'4. School readiness FSM'!$C$81:$C$84</c:f>
              <c:numCache>
                <c:formatCode>0.00</c:formatCode>
                <c:ptCount val="4"/>
                <c:pt idx="0">
                  <c:v>67.8</c:v>
                </c:pt>
                <c:pt idx="1">
                  <c:v>69.099999999999994</c:v>
                </c:pt>
                <c:pt idx="2">
                  <c:v>69.978999999999999</c:v>
                </c:pt>
                <c:pt idx="3">
                  <c:v>70.656800000000004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1-45B8-9EDF-9FC89FF42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3232"/>
        <c:axId val="55197696"/>
      </c:lineChart>
      <c:catAx>
        <c:axId val="5518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197696"/>
        <c:crosses val="autoZero"/>
        <c:auto val="1"/>
        <c:lblAlgn val="ctr"/>
        <c:lblOffset val="100"/>
        <c:noMultiLvlLbl val="0"/>
      </c:catAx>
      <c:valAx>
        <c:axId val="5519769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School readiness (%)</a:t>
                </a:r>
              </a:p>
            </c:rich>
          </c:tx>
          <c:layout>
            <c:manualLayout>
              <c:xMode val="edge"/>
              <c:yMode val="edge"/>
              <c:x val="3.6134711168285295E-2"/>
              <c:y val="0.1670946939281344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5183232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'5a. Excess weight age 10-11'!$G$51:$G$83</c:f>
                <c:numCache>
                  <c:formatCode>General</c:formatCode>
                  <c:ptCount val="33"/>
                  <c:pt idx="0">
                    <c:v>1.9780700000000024</c:v>
                  </c:pt>
                  <c:pt idx="1">
                    <c:v>1.5549099999999996</c:v>
                  </c:pt>
                  <c:pt idx="2">
                    <c:v>1.7965000000000018</c:v>
                  </c:pt>
                  <c:pt idx="3">
                    <c:v>1.6959599999999995</c:v>
                  </c:pt>
                  <c:pt idx="4">
                    <c:v>1.555259999999997</c:v>
                  </c:pt>
                  <c:pt idx="5">
                    <c:v>1.6930900000000051</c:v>
                  </c:pt>
                  <c:pt idx="6">
                    <c:v>1.6436600000000041</c:v>
                  </c:pt>
                  <c:pt idx="7">
                    <c:v>1.5997600000000034</c:v>
                  </c:pt>
                  <c:pt idx="8">
                    <c:v>1.9493000000000009</c:v>
                  </c:pt>
                  <c:pt idx="9">
                    <c:v>2.0921300000000045</c:v>
                  </c:pt>
                  <c:pt idx="10">
                    <c:v>1.4545099999999991</c:v>
                  </c:pt>
                  <c:pt idx="11">
                    <c:v>1.6042500000000004</c:v>
                  </c:pt>
                  <c:pt idx="12">
                    <c:v>1.4931100000000015</c:v>
                  </c:pt>
                  <c:pt idx="13">
                    <c:v>2.1959500000000034</c:v>
                  </c:pt>
                  <c:pt idx="14">
                    <c:v>1.6212799999999987</c:v>
                  </c:pt>
                  <c:pt idx="15">
                    <c:v>3.3690800000000038</c:v>
                  </c:pt>
                  <c:pt idx="16">
                    <c:v>1.7055599999999984</c:v>
                  </c:pt>
                  <c:pt idx="17">
                    <c:v>1.6214100000000045</c:v>
                  </c:pt>
                  <c:pt idx="18">
                    <c:v>2.4422199999999989</c:v>
                  </c:pt>
                  <c:pt idx="19">
                    <c:v>1.5456799999999973</c:v>
                  </c:pt>
                  <c:pt idx="20">
                    <c:v>1.691430000000004</c:v>
                  </c:pt>
                  <c:pt idx="21">
                    <c:v>1.8270000000000053</c:v>
                  </c:pt>
                  <c:pt idx="22">
                    <c:v>2.9103399999999979</c:v>
                  </c:pt>
                  <c:pt idx="23">
                    <c:v>1.4670300000000012</c:v>
                  </c:pt>
                  <c:pt idx="24">
                    <c:v>2.1066500000000019</c:v>
                  </c:pt>
                  <c:pt idx="25">
                    <c:v>1.7546600000000012</c:v>
                  </c:pt>
                  <c:pt idx="26">
                    <c:v>1.5067100000000018</c:v>
                  </c:pt>
                  <c:pt idx="27">
                    <c:v>4.2261500000000005</c:v>
                  </c:pt>
                  <c:pt idx="28">
                    <c:v>1.8623400000000032</c:v>
                  </c:pt>
                  <c:pt idx="29">
                    <c:v>2.8762400000000028</c:v>
                  </c:pt>
                  <c:pt idx="30">
                    <c:v>2.2554799999999986</c:v>
                  </c:pt>
                  <c:pt idx="31">
                    <c:v>2.1719200000000001</c:v>
                  </c:pt>
                </c:numCache>
              </c:numRef>
            </c:plus>
            <c:minus>
              <c:numRef>
                <c:f>'5a. Excess weight age 10-11'!$F$51:$F$83</c:f>
                <c:numCache>
                  <c:formatCode>General</c:formatCode>
                  <c:ptCount val="33"/>
                  <c:pt idx="0">
                    <c:v>1.8414999999999964</c:v>
                  </c:pt>
                  <c:pt idx="1">
                    <c:v>1.4287800000000033</c:v>
                  </c:pt>
                  <c:pt idx="2">
                    <c:v>1.7681299999999993</c:v>
                  </c:pt>
                  <c:pt idx="3">
                    <c:v>1.6528100000000023</c:v>
                  </c:pt>
                  <c:pt idx="4">
                    <c:v>1.5309600000000003</c:v>
                  </c:pt>
                  <c:pt idx="5">
                    <c:v>1.6941699999999997</c:v>
                  </c:pt>
                  <c:pt idx="6">
                    <c:v>1.7697999999999965</c:v>
                  </c:pt>
                  <c:pt idx="7">
                    <c:v>1.7439800000000005</c:v>
                  </c:pt>
                  <c:pt idx="8">
                    <c:v>1.9647199999999998</c:v>
                  </c:pt>
                  <c:pt idx="9">
                    <c:v>2.0717999999999961</c:v>
                  </c:pt>
                  <c:pt idx="10">
                    <c:v>1.451430000000002</c:v>
                  </c:pt>
                  <c:pt idx="11">
                    <c:v>1.5918799999999962</c:v>
                  </c:pt>
                  <c:pt idx="12">
                    <c:v>1.6155699999999982</c:v>
                  </c:pt>
                  <c:pt idx="13">
                    <c:v>1.9601399999999956</c:v>
                  </c:pt>
                  <c:pt idx="14">
                    <c:v>1.4699799999999996</c:v>
                  </c:pt>
                  <c:pt idx="15">
                    <c:v>2.9073999999999955</c:v>
                  </c:pt>
                  <c:pt idx="16">
                    <c:v>1.7395199999999988</c:v>
                  </c:pt>
                  <c:pt idx="17">
                    <c:v>1.6974400000000003</c:v>
                  </c:pt>
                  <c:pt idx="18">
                    <c:v>2.4091400000000007</c:v>
                  </c:pt>
                  <c:pt idx="19">
                    <c:v>1.5366599999999977</c:v>
                  </c:pt>
                  <c:pt idx="20">
                    <c:v>1.818249999999999</c:v>
                  </c:pt>
                  <c:pt idx="21">
                    <c:v>1.7610499999999973</c:v>
                  </c:pt>
                  <c:pt idx="22">
                    <c:v>2.4725300000000026</c:v>
                  </c:pt>
                  <c:pt idx="23">
                    <c:v>1.4521000000000015</c:v>
                  </c:pt>
                  <c:pt idx="24">
                    <c:v>2.0100499999999961</c:v>
                  </c:pt>
                  <c:pt idx="25">
                    <c:v>1.9138999999999982</c:v>
                  </c:pt>
                  <c:pt idx="26">
                    <c:v>1.562380000000001</c:v>
                  </c:pt>
                  <c:pt idx="27">
                    <c:v>3.4848199999999991</c:v>
                  </c:pt>
                  <c:pt idx="28">
                    <c:v>2.0382299999999987</c:v>
                  </c:pt>
                  <c:pt idx="29">
                    <c:v>2.5159599999999998</c:v>
                  </c:pt>
                  <c:pt idx="30">
                    <c:v>1.8696200000000012</c:v>
                  </c:pt>
                  <c:pt idx="31">
                    <c:v>1.7806200000000025</c:v>
                  </c:pt>
                </c:numCache>
              </c:numRef>
            </c:minus>
          </c:errBars>
          <c:cat>
            <c:strRef>
              <c:f>'5a. Excess weight age 10-11'!$B$51:$B$83</c:f>
              <c:strCache>
                <c:ptCount val="33"/>
                <c:pt idx="0">
                  <c:v>Southwark</c:v>
                </c:pt>
                <c:pt idx="1">
                  <c:v>Newham</c:v>
                </c:pt>
                <c:pt idx="2">
                  <c:v>Tower Hamlets</c:v>
                </c:pt>
                <c:pt idx="3">
                  <c:v>Barking and Dagenham</c:v>
                </c:pt>
                <c:pt idx="4">
                  <c:v>Enfield</c:v>
                </c:pt>
                <c:pt idx="5">
                  <c:v>Greenwich</c:v>
                </c:pt>
                <c:pt idx="6">
                  <c:v>Hounslow</c:v>
                </c:pt>
                <c:pt idx="7">
                  <c:v>Lewisham</c:v>
                </c:pt>
                <c:pt idx="8">
                  <c:v>Lambeth</c:v>
                </c:pt>
                <c:pt idx="9">
                  <c:v>Haringey</c:v>
                </c:pt>
                <c:pt idx="10">
                  <c:v>Croydon</c:v>
                </c:pt>
                <c:pt idx="11">
                  <c:v>Brent</c:v>
                </c:pt>
                <c:pt idx="12">
                  <c:v>Redbridge</c:v>
                </c:pt>
                <c:pt idx="13">
                  <c:v>Hackney</c:v>
                </c:pt>
                <c:pt idx="14">
                  <c:v>Ealing</c:v>
                </c:pt>
                <c:pt idx="15">
                  <c:v>Westminster</c:v>
                </c:pt>
                <c:pt idx="16">
                  <c:v>Bexley</c:v>
                </c:pt>
                <c:pt idx="17">
                  <c:v>Havering</c:v>
                </c:pt>
                <c:pt idx="18">
                  <c:v>Islington</c:v>
                </c:pt>
                <c:pt idx="19">
                  <c:v>Hillingdon</c:v>
                </c:pt>
                <c:pt idx="20">
                  <c:v>Waltham Forest</c:v>
                </c:pt>
                <c:pt idx="21">
                  <c:v>Harrow</c:v>
                </c:pt>
                <c:pt idx="22">
                  <c:v>Camden</c:v>
                </c:pt>
                <c:pt idx="23">
                  <c:v>Barnet</c:v>
                </c:pt>
                <c:pt idx="24">
                  <c:v>Merton</c:v>
                </c:pt>
                <c:pt idx="25">
                  <c:v>Sutton</c:v>
                </c:pt>
                <c:pt idx="26">
                  <c:v>Bromley</c:v>
                </c:pt>
                <c:pt idx="27">
                  <c:v>Kensington and Chelsea</c:v>
                </c:pt>
                <c:pt idx="28">
                  <c:v>Wandsworth</c:v>
                </c:pt>
                <c:pt idx="29">
                  <c:v>Hammersmith and Fulham</c:v>
                </c:pt>
                <c:pt idx="30">
                  <c:v>Kingston upon Thames</c:v>
                </c:pt>
                <c:pt idx="31">
                  <c:v>Richmond upon Thames</c:v>
                </c:pt>
                <c:pt idx="32">
                  <c:v>City of London</c:v>
                </c:pt>
              </c:strCache>
            </c:strRef>
          </c:cat>
          <c:val>
            <c:numRef>
              <c:f>'5a. Excess weight age 10-11'!$C$51:$C$83</c:f>
              <c:numCache>
                <c:formatCode>0.0</c:formatCode>
                <c:ptCount val="33"/>
                <c:pt idx="0">
                  <c:v>44.315989999999999</c:v>
                </c:pt>
                <c:pt idx="1">
                  <c:v>43.69847</c:v>
                </c:pt>
                <c:pt idx="2">
                  <c:v>42.808799999999998</c:v>
                </c:pt>
                <c:pt idx="3">
                  <c:v>42.21557</c:v>
                </c:pt>
                <c:pt idx="4">
                  <c:v>41.836730000000003</c:v>
                </c:pt>
                <c:pt idx="5">
                  <c:v>40.031149999999997</c:v>
                </c:pt>
                <c:pt idx="6">
                  <c:v>39.331209999999999</c:v>
                </c:pt>
                <c:pt idx="7">
                  <c:v>38.957059999999998</c:v>
                </c:pt>
                <c:pt idx="8">
                  <c:v>38.865549999999999</c:v>
                </c:pt>
                <c:pt idx="9">
                  <c:v>38.424819999999997</c:v>
                </c:pt>
                <c:pt idx="10">
                  <c:v>38.300350000000002</c:v>
                </c:pt>
                <c:pt idx="11">
                  <c:v>38.081809999999997</c:v>
                </c:pt>
                <c:pt idx="12">
                  <c:v>37.801609999999997</c:v>
                </c:pt>
                <c:pt idx="13">
                  <c:v>37.799039999999998</c:v>
                </c:pt>
                <c:pt idx="14">
                  <c:v>37.533160000000002</c:v>
                </c:pt>
                <c:pt idx="15">
                  <c:v>37.362639999999999</c:v>
                </c:pt>
                <c:pt idx="16">
                  <c:v>37.355370000000001</c:v>
                </c:pt>
                <c:pt idx="17">
                  <c:v>36.882719999999999</c:v>
                </c:pt>
                <c:pt idx="18">
                  <c:v>36.423839999999998</c:v>
                </c:pt>
                <c:pt idx="19">
                  <c:v>36.19303</c:v>
                </c:pt>
                <c:pt idx="20">
                  <c:v>35.951129999999999</c:v>
                </c:pt>
                <c:pt idx="21">
                  <c:v>35.766419999999997</c:v>
                </c:pt>
                <c:pt idx="22">
                  <c:v>34.033610000000003</c:v>
                </c:pt>
                <c:pt idx="23">
                  <c:v>33.6646</c:v>
                </c:pt>
                <c:pt idx="24">
                  <c:v>33.333329999999997</c:v>
                </c:pt>
                <c:pt idx="25">
                  <c:v>33.001989999999999</c:v>
                </c:pt>
                <c:pt idx="26">
                  <c:v>31.9209</c:v>
                </c:pt>
                <c:pt idx="27">
                  <c:v>31.53153</c:v>
                </c:pt>
                <c:pt idx="28">
                  <c:v>31.25</c:v>
                </c:pt>
                <c:pt idx="29">
                  <c:v>30.97345</c:v>
                </c:pt>
                <c:pt idx="30">
                  <c:v>26.760560000000002</c:v>
                </c:pt>
                <c:pt idx="31">
                  <c:v>23.595510000000001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8-4E4D-9D98-798435E0E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841600"/>
        <c:axId val="82843136"/>
      </c:barChart>
      <c:catAx>
        <c:axId val="828416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2843136"/>
        <c:crosses val="autoZero"/>
        <c:auto val="1"/>
        <c:lblAlgn val="ctr"/>
        <c:lblOffset val="100"/>
        <c:noMultiLvlLbl val="0"/>
      </c:catAx>
      <c:valAx>
        <c:axId val="828431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Child excess weight</a:t>
                </a:r>
                <a:r>
                  <a:rPr lang="en-GB" baseline="0"/>
                  <a:t> 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4160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'5a. Excess weight age 10-11'!$B$94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[0]!CEWGapDates</c:f>
              <c:strCache>
                <c:ptCount val="19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  <c:pt idx="18">
                  <c:v>2024/25</c:v>
                </c:pt>
              </c:strCache>
            </c:strRef>
          </c:cat>
          <c:val>
            <c:numRef>
              <c:f>'5a. Excess weight age 10-11'!$B$95:$B$113</c:f>
              <c:numCache>
                <c:formatCode>0.0</c:formatCode>
                <c:ptCount val="19"/>
                <c:pt idx="0">
                  <c:v>15.034960000000002</c:v>
                </c:pt>
                <c:pt idx="1">
                  <c:v>13.99579</c:v>
                </c:pt>
                <c:pt idx="2">
                  <c:v>17.319109999999998</c:v>
                </c:pt>
                <c:pt idx="3">
                  <c:v>16.274490000000004</c:v>
                </c:pt>
                <c:pt idx="4">
                  <c:v>17.869829999999997</c:v>
                </c:pt>
                <c:pt idx="5">
                  <c:v>17.395890000000001</c:v>
                </c:pt>
                <c:pt idx="6">
                  <c:v>19.116610000000001</c:v>
                </c:pt>
                <c:pt idx="7">
                  <c:v>20.334720000000001</c:v>
                </c:pt>
                <c:pt idx="8">
                  <c:v>21.90869</c:v>
                </c:pt>
                <c:pt idx="9">
                  <c:v>20.522859999999998</c:v>
                </c:pt>
                <c:pt idx="10">
                  <c:v>18.587280000000003</c:v>
                </c:pt>
                <c:pt idx="11">
                  <c:v>22.692670000000003</c:v>
                </c:pt>
                <c:pt idx="12">
                  <c:v>22.422980000000003</c:v>
                </c:pt>
                <c:pt idx="13">
                  <c:v>22.678660000000001</c:v>
                </c:pt>
                <c:pt idx="15">
                  <c:v>24.572749999999999</c:v>
                </c:pt>
                <c:pt idx="16">
                  <c:v>22.196560000000002</c:v>
                </c:pt>
                <c:pt idx="17">
                  <c:v>18.747800000000002</c:v>
                </c:pt>
                <c:pt idx="18">
                  <c:v>20.720479999999998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B-48CE-A92F-01A3E7AD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322264"/>
        <c:axId val="970322592"/>
      </c:barChart>
      <c:catAx>
        <c:axId val="970322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0322592"/>
        <c:crosses val="autoZero"/>
        <c:auto val="1"/>
        <c:lblAlgn val="ctr"/>
        <c:lblOffset val="100"/>
        <c:noMultiLvlLbl val="0"/>
      </c:catAx>
      <c:valAx>
        <c:axId val="9703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Child excess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032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2940093014688E-2"/>
          <c:y val="0.11075810069195896"/>
          <c:w val="0.84615049978144552"/>
          <c:h val="0.79135981936783117"/>
        </c:manualLayout>
      </c:layout>
      <c:lineChart>
        <c:grouping val="standard"/>
        <c:varyColors val="0"/>
        <c:ser>
          <c:idx val="0"/>
          <c:order val="0"/>
          <c:tx>
            <c:strRef>
              <c:f>'5a. Excess weight age 10-11'!$B$7</c:f>
              <c:strCache>
                <c:ptCount val="1"/>
                <c:pt idx="0">
                  <c:v>England</c:v>
                </c:pt>
              </c:strCache>
            </c:strRef>
          </c:tx>
          <c:spPr>
            <a:ln w="41275" cap="rnd">
              <a:solidFill>
                <a:srgbClr val="00AE9E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'5a. Excess weight age 10-11'!$G$7:$G$25</c:f>
                <c:numCache>
                  <c:formatCode>General</c:formatCode>
                  <c:ptCount val="19"/>
                  <c:pt idx="0">
                    <c:v>0.13764000000000109</c:v>
                  </c:pt>
                  <c:pt idx="1">
                    <c:v>0.13067000000000206</c:v>
                  </c:pt>
                  <c:pt idx="2">
                    <c:v>0.13038999999999845</c:v>
                  </c:pt>
                  <c:pt idx="3">
                    <c:v>0.13083999999999918</c:v>
                  </c:pt>
                  <c:pt idx="4">
                    <c:v>0.13147999999999627</c:v>
                  </c:pt>
                  <c:pt idx="5">
                    <c:v>0.13251000000000346</c:v>
                  </c:pt>
                  <c:pt idx="6">
                    <c:v>0.13222000000000378</c:v>
                  </c:pt>
                  <c:pt idx="7">
                    <c:v>0.12914999999999566</c:v>
                  </c:pt>
                  <c:pt idx="8">
                    <c:v>0.1267999999999958</c:v>
                  </c:pt>
                  <c:pt idx="9">
                    <c:v>0.12606999999999857</c:v>
                  </c:pt>
                  <c:pt idx="10">
                    <c:v>0.12478999999999729</c:v>
                  </c:pt>
                  <c:pt idx="11">
                    <c:v>0.12265999999999622</c:v>
                  </c:pt>
                  <c:pt idx="12">
                    <c:v>0.12015999999999849</c:v>
                  </c:pt>
                  <c:pt idx="13">
                    <c:v>0.13367000000000218</c:v>
                  </c:pt>
                  <c:pt idx="14">
                    <c:v>0.27368615193459789</c:v>
                  </c:pt>
                  <c:pt idx="15">
                    <c:v>0.12254000000000076</c:v>
                  </c:pt>
                  <c:pt idx="16">
                    <c:v>0.12064000000000163</c:v>
                  </c:pt>
                  <c:pt idx="17">
                    <c:v>0.12073999999999785</c:v>
                  </c:pt>
                  <c:pt idx="18">
                    <c:v>0.12163000000000324</c:v>
                  </c:pt>
                </c:numCache>
              </c:numRef>
            </c:plus>
            <c:minus>
              <c:numRef>
                <c:f>'5a. Excess weight age 10-11'!$F$7:$F$25</c:f>
                <c:numCache>
                  <c:formatCode>General</c:formatCode>
                  <c:ptCount val="19"/>
                  <c:pt idx="0">
                    <c:v>0.137319999999999</c:v>
                  </c:pt>
                  <c:pt idx="1">
                    <c:v>0.13040000000000163</c:v>
                  </c:pt>
                  <c:pt idx="2">
                    <c:v>0.13013000000000119</c:v>
                  </c:pt>
                  <c:pt idx="3">
                    <c:v>0.13058000000000192</c:v>
                  </c:pt>
                  <c:pt idx="4">
                    <c:v>0.131219999999999</c:v>
                  </c:pt>
                  <c:pt idx="5">
                    <c:v>0.13224999999999909</c:v>
                  </c:pt>
                  <c:pt idx="6">
                    <c:v>0.13196999999999548</c:v>
                  </c:pt>
                  <c:pt idx="7">
                    <c:v>0.12888999999999839</c:v>
                  </c:pt>
                  <c:pt idx="8">
                    <c:v>0.12655000000000172</c:v>
                  </c:pt>
                  <c:pt idx="9">
                    <c:v>0.12584000000000373</c:v>
                  </c:pt>
                  <c:pt idx="10">
                    <c:v>0.12458000000000169</c:v>
                  </c:pt>
                  <c:pt idx="11">
                    <c:v>0.12244000000000455</c:v>
                  </c:pt>
                  <c:pt idx="12">
                    <c:v>0.11997000000000213</c:v>
                  </c:pt>
                  <c:pt idx="13">
                    <c:v>0.13344999999999629</c:v>
                  </c:pt>
                  <c:pt idx="14">
                    <c:v>0.27312428413719658</c:v>
                  </c:pt>
                  <c:pt idx="15">
                    <c:v>0.12237999999999971</c:v>
                  </c:pt>
                  <c:pt idx="16">
                    <c:v>0.12046999999999741</c:v>
                  </c:pt>
                  <c:pt idx="17">
                    <c:v>0.12055999999999756</c:v>
                  </c:pt>
                  <c:pt idx="18">
                    <c:v>0.12145999999999901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'5a. Excess weight age 10-11'!$A$7:$A$25</c:f>
              <c:strCache>
                <c:ptCount val="19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  <c:pt idx="18">
                  <c:v>2024/25</c:v>
                </c:pt>
              </c:strCache>
            </c:strRef>
          </c:cat>
          <c:val>
            <c:numRef>
              <c:f>'5a. Excess weight age 10-11'!$C$7:$C$25</c:f>
              <c:numCache>
                <c:formatCode>0.0</c:formatCode>
                <c:ptCount val="19"/>
                <c:pt idx="0">
                  <c:v>31.653279999999999</c:v>
                </c:pt>
                <c:pt idx="1">
                  <c:v>32.59066</c:v>
                </c:pt>
                <c:pt idx="2">
                  <c:v>32.639119999999998</c:v>
                </c:pt>
                <c:pt idx="3">
                  <c:v>33.361139999999999</c:v>
                </c:pt>
                <c:pt idx="4">
                  <c:v>33.407890000000002</c:v>
                </c:pt>
                <c:pt idx="5">
                  <c:v>33.893479999999997</c:v>
                </c:pt>
                <c:pt idx="6">
                  <c:v>33.320729999999998</c:v>
                </c:pt>
                <c:pt idx="7">
                  <c:v>33.523890000000002</c:v>
                </c:pt>
                <c:pt idx="8">
                  <c:v>33.239710000000002</c:v>
                </c:pt>
                <c:pt idx="9">
                  <c:v>34.166150000000002</c:v>
                </c:pt>
                <c:pt idx="10">
                  <c:v>34.248060000000002</c:v>
                </c:pt>
                <c:pt idx="11">
                  <c:v>34.321350000000002</c:v>
                </c:pt>
                <c:pt idx="12">
                  <c:v>34.294840000000001</c:v>
                </c:pt>
                <c:pt idx="13">
                  <c:v>35.189909999999998</c:v>
                </c:pt>
                <c:pt idx="14">
                  <c:v>40.9144933937283</c:v>
                </c:pt>
                <c:pt idx="15">
                  <c:v>37.759799999999998</c:v>
                </c:pt>
                <c:pt idx="16">
                  <c:v>36.56832</c:v>
                </c:pt>
                <c:pt idx="17">
                  <c:v>35.845320000000001</c:v>
                </c:pt>
                <c:pt idx="18">
                  <c:v>36.16451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9-467D-986B-3CA3DA8C61C7}"/>
            </c:ext>
          </c:extLst>
        </c:ser>
        <c:ser>
          <c:idx val="1"/>
          <c:order val="1"/>
          <c:tx>
            <c:strRef>
              <c:f>'5a. Excess weight age 10-11'!$B$28</c:f>
              <c:strCache>
                <c:ptCount val="1"/>
                <c:pt idx="0">
                  <c:v>London region (statistical)</c:v>
                </c:pt>
              </c:strCache>
            </c:strRef>
          </c:tx>
          <c:spPr>
            <a:ln w="41275" cap="rnd">
              <a:solidFill>
                <a:srgbClr val="98002E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'5a. Excess weight age 10-11'!$G$28:$G$46</c:f>
                <c:numCache>
                  <c:formatCode>General</c:formatCode>
                  <c:ptCount val="19"/>
                  <c:pt idx="1">
                    <c:v>0.35585000000000377</c:v>
                  </c:pt>
                  <c:pt idx="2">
                    <c:v>0.35714000000000112</c:v>
                  </c:pt>
                  <c:pt idx="3">
                    <c:v>0.35461000000000098</c:v>
                  </c:pt>
                  <c:pt idx="4">
                    <c:v>0.34993999999999659</c:v>
                  </c:pt>
                  <c:pt idx="5">
                    <c:v>0.3535399999999953</c:v>
                  </c:pt>
                  <c:pt idx="6">
                    <c:v>0.35246999999999673</c:v>
                  </c:pt>
                  <c:pt idx="7">
                    <c:v>0.34002999999999872</c:v>
                  </c:pt>
                  <c:pt idx="8">
                    <c:v>0.33397999999999683</c:v>
                  </c:pt>
                  <c:pt idx="9">
                    <c:v>0.32743999999999573</c:v>
                  </c:pt>
                  <c:pt idx="10">
                    <c:v>0.32341000000000264</c:v>
                  </c:pt>
                  <c:pt idx="11">
                    <c:v>0.31479999999999819</c:v>
                  </c:pt>
                  <c:pt idx="12">
                    <c:v>0.31371999999999645</c:v>
                  </c:pt>
                  <c:pt idx="13">
                    <c:v>0.3461199999999991</c:v>
                  </c:pt>
                  <c:pt idx="14">
                    <c:v>0.68905367836750031</c:v>
                  </c:pt>
                  <c:pt idx="15">
                    <c:v>0.32112999999999658</c:v>
                  </c:pt>
                  <c:pt idx="16">
                    <c:v>0.3197100000000006</c:v>
                  </c:pt>
                  <c:pt idx="17">
                    <c:v>0.31744000000000483</c:v>
                  </c:pt>
                  <c:pt idx="18">
                    <c:v>0.32202999999999804</c:v>
                  </c:pt>
                </c:numCache>
              </c:numRef>
            </c:plus>
            <c:minus>
              <c:numRef>
                <c:f>'5a. Excess weight age 10-11'!$F$28:$F$46</c:f>
                <c:numCache>
                  <c:formatCode>General</c:formatCode>
                  <c:ptCount val="19"/>
                  <c:pt idx="1">
                    <c:v>0.35931000000000068</c:v>
                  </c:pt>
                  <c:pt idx="2">
                    <c:v>0.35175000000000267</c:v>
                  </c:pt>
                  <c:pt idx="3">
                    <c:v>0.35217000000000098</c:v>
                  </c:pt>
                  <c:pt idx="4">
                    <c:v>0.35338000000000136</c:v>
                  </c:pt>
                  <c:pt idx="5">
                    <c:v>0.35049000000000063</c:v>
                  </c:pt>
                  <c:pt idx="6">
                    <c:v>0.34575000000000244</c:v>
                  </c:pt>
                  <c:pt idx="7">
                    <c:v>0.33977999999999753</c:v>
                  </c:pt>
                  <c:pt idx="8">
                    <c:v>0.33340000000000458</c:v>
                  </c:pt>
                  <c:pt idx="9">
                    <c:v>0.33114000000000487</c:v>
                  </c:pt>
                  <c:pt idx="10">
                    <c:v>0.32611999999999597</c:v>
                  </c:pt>
                  <c:pt idx="11">
                    <c:v>0.31734999999999758</c:v>
                  </c:pt>
                  <c:pt idx="12">
                    <c:v>0.30765999999999849</c:v>
                  </c:pt>
                  <c:pt idx="13">
                    <c:v>0.34073000000000064</c:v>
                  </c:pt>
                  <c:pt idx="14">
                    <c:v>0.68519572067640411</c:v>
                  </c:pt>
                  <c:pt idx="15">
                    <c:v>0.32032000000000238</c:v>
                  </c:pt>
                  <c:pt idx="16">
                    <c:v>0.31602999999999781</c:v>
                  </c:pt>
                  <c:pt idx="17">
                    <c:v>0.32033999999999452</c:v>
                  </c:pt>
                  <c:pt idx="18">
                    <c:v>0.31947000000000259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'5a. Excess weight age 10-11'!$A$7:$A$25</c:f>
              <c:strCache>
                <c:ptCount val="19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  <c:pt idx="18">
                  <c:v>2024/25</c:v>
                </c:pt>
              </c:strCache>
            </c:strRef>
          </c:cat>
          <c:val>
            <c:numRef>
              <c:f>'5a. Excess weight age 10-11'!$C$28:$C$46</c:f>
              <c:numCache>
                <c:formatCode>0.0</c:formatCode>
                <c:ptCount val="19"/>
                <c:pt idx="1">
                  <c:v>36.310639999999999</c:v>
                </c:pt>
                <c:pt idx="2">
                  <c:v>36.013339999999999</c:v>
                </c:pt>
                <c:pt idx="3">
                  <c:v>36.907499999999999</c:v>
                </c:pt>
                <c:pt idx="4">
                  <c:v>37.079970000000003</c:v>
                </c:pt>
                <c:pt idx="5">
                  <c:v>37.538690000000003</c:v>
                </c:pt>
                <c:pt idx="6">
                  <c:v>37.431420000000003</c:v>
                </c:pt>
                <c:pt idx="7">
                  <c:v>37.62256</c:v>
                </c:pt>
                <c:pt idx="8">
                  <c:v>37.208440000000003</c:v>
                </c:pt>
                <c:pt idx="9">
                  <c:v>38.068730000000002</c:v>
                </c:pt>
                <c:pt idx="10">
                  <c:v>38.551139999999997</c:v>
                </c:pt>
                <c:pt idx="11">
                  <c:v>37.719349999999999</c:v>
                </c:pt>
                <c:pt idx="12">
                  <c:v>37.943550000000002</c:v>
                </c:pt>
                <c:pt idx="13">
                  <c:v>38.245040000000003</c:v>
                </c:pt>
                <c:pt idx="14">
                  <c:v>45.186104218362303</c:v>
                </c:pt>
                <c:pt idx="15">
                  <c:v>40.453560000000003</c:v>
                </c:pt>
                <c:pt idx="16">
                  <c:v>38.807040000000001</c:v>
                </c:pt>
                <c:pt idx="17">
                  <c:v>37.783659999999998</c:v>
                </c:pt>
                <c:pt idx="18">
                  <c:v>37.250070000000001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9-467D-986B-3CA3DA8C6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65856"/>
        <c:axId val="705564544"/>
      </c:lineChart>
      <c:catAx>
        <c:axId val="7055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564544"/>
        <c:crosses val="autoZero"/>
        <c:auto val="1"/>
        <c:lblAlgn val="ctr"/>
        <c:lblOffset val="100"/>
        <c:tickLblSkip val="2"/>
        <c:noMultiLvlLbl val="0"/>
      </c:catAx>
      <c:valAx>
        <c:axId val="705564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56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1144137257375"/>
          <c:y val="3.6824277562319638E-2"/>
          <c:w val="0.7653314945505707"/>
          <c:h val="0.74121387811598172"/>
        </c:manualLayout>
      </c:layout>
      <c:lineChart>
        <c:grouping val="standard"/>
        <c:varyColors val="0"/>
        <c:ser>
          <c:idx val="0"/>
          <c:order val="0"/>
          <c:tx>
            <c:strRef>
              <c:f>'5b. Excess weight age 04-05'!$B$7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'5b. Excess weight age 04-05'!$G$7:$G$25</c:f>
                <c:numCache>
                  <c:formatCode>General</c:formatCode>
                  <c:ptCount val="19"/>
                  <c:pt idx="0">
                    <c:v>0.12535000000000096</c:v>
                  </c:pt>
                  <c:pt idx="1">
                    <c:v>0.11888000000000076</c:v>
                  </c:pt>
                  <c:pt idx="2">
                    <c:v>0.11575999999999809</c:v>
                  </c:pt>
                  <c:pt idx="3">
                    <c:v>0.11404999999999887</c:v>
                  </c:pt>
                  <c:pt idx="4">
                    <c:v>0.11165000000000092</c:v>
                  </c:pt>
                  <c:pt idx="5">
                    <c:v>0.1091099999999976</c:v>
                  </c:pt>
                  <c:pt idx="6">
                    <c:v>0.10649000000000086</c:v>
                  </c:pt>
                  <c:pt idx="7">
                    <c:v>0.10704000000000136</c:v>
                  </c:pt>
                  <c:pt idx="8">
                    <c:v>0.10388000000000019</c:v>
                  </c:pt>
                  <c:pt idx="9">
                    <c:v>0.10307999999999851</c:v>
                  </c:pt>
                  <c:pt idx="10">
                    <c:v>0.10354999999999848</c:v>
                  </c:pt>
                  <c:pt idx="11">
                    <c:v>0.10472000000000037</c:v>
                  </c:pt>
                  <c:pt idx="12">
                    <c:v>0.10617000000000232</c:v>
                  </c:pt>
                  <c:pt idx="13">
                    <c:v>0.13069000000000131</c:v>
                  </c:pt>
                  <c:pt idx="14">
                    <c:v>0.24438874490230234</c:v>
                  </c:pt>
                  <c:pt idx="15">
                    <c:v>0.10823000000000249</c:v>
                  </c:pt>
                  <c:pt idx="16">
                    <c:v>0.10668000000000077</c:v>
                  </c:pt>
                  <c:pt idx="17">
                    <c:v>0.1087200000000017</c:v>
                  </c:pt>
                  <c:pt idx="18">
                    <c:v>0.11270999999999987</c:v>
                  </c:pt>
                </c:numCache>
              </c:numRef>
            </c:plus>
            <c:minus>
              <c:numRef>
                <c:f>'5b. Excess weight age 04-05'!$F$7:$F$25</c:f>
                <c:numCache>
                  <c:formatCode>General</c:formatCode>
                  <c:ptCount val="19"/>
                  <c:pt idx="0">
                    <c:v>0.12487000000000137</c:v>
                  </c:pt>
                  <c:pt idx="1">
                    <c:v>0.11843999999999966</c:v>
                  </c:pt>
                  <c:pt idx="2">
                    <c:v>0.11533999999999978</c:v>
                  </c:pt>
                  <c:pt idx="3">
                    <c:v>0.11365999999999943</c:v>
                  </c:pt>
                  <c:pt idx="4">
                    <c:v>0.11125999999999792</c:v>
                  </c:pt>
                  <c:pt idx="5">
                    <c:v>0.10873000000000133</c:v>
                  </c:pt>
                  <c:pt idx="6">
                    <c:v>0.10612000000000066</c:v>
                  </c:pt>
                  <c:pt idx="7">
                    <c:v>0.10668000000000077</c:v>
                  </c:pt>
                  <c:pt idx="8">
                    <c:v>0.10352999999999923</c:v>
                  </c:pt>
                  <c:pt idx="9">
                    <c:v>0.1027300000000011</c:v>
                  </c:pt>
                  <c:pt idx="10">
                    <c:v>0.10320000000000107</c:v>
                  </c:pt>
                  <c:pt idx="11">
                    <c:v>0.10436999999999941</c:v>
                  </c:pt>
                  <c:pt idx="12">
                    <c:v>0.1058199999999978</c:v>
                  </c:pt>
                  <c:pt idx="13">
                    <c:v>0.13016000000000005</c:v>
                  </c:pt>
                  <c:pt idx="14">
                    <c:v>0.2430682923570977</c:v>
                  </c:pt>
                  <c:pt idx="15">
                    <c:v>0.10785999999999873</c:v>
                  </c:pt>
                  <c:pt idx="16">
                    <c:v>0.10629000000000133</c:v>
                  </c:pt>
                  <c:pt idx="17">
                    <c:v>0.10834999999999795</c:v>
                  </c:pt>
                  <c:pt idx="18">
                    <c:v>0.11233000000000004</c:v>
                  </c:pt>
                </c:numCache>
              </c:numRef>
            </c:minus>
          </c:errBars>
          <c:cat>
            <c:strRef>
              <c:f>'5b. Excess weight age 04-05'!$A$7:$A$25</c:f>
              <c:strCache>
                <c:ptCount val="19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  <c:pt idx="18">
                  <c:v>2024/25</c:v>
                </c:pt>
              </c:strCache>
            </c:strRef>
          </c:cat>
          <c:val>
            <c:numRef>
              <c:f>'5b. Excess weight age 04-05'!$C$7:$C$25</c:f>
              <c:numCache>
                <c:formatCode>0.0</c:formatCode>
                <c:ptCount val="19"/>
                <c:pt idx="0">
                  <c:v>22.94388</c:v>
                </c:pt>
                <c:pt idx="1">
                  <c:v>22.598330000000001</c:v>
                </c:pt>
                <c:pt idx="2">
                  <c:v>22.782060000000001</c:v>
                </c:pt>
                <c:pt idx="3">
                  <c:v>23.106030000000001</c:v>
                </c:pt>
                <c:pt idx="4">
                  <c:v>22.618539999999999</c:v>
                </c:pt>
                <c:pt idx="5">
                  <c:v>22.558700000000002</c:v>
                </c:pt>
                <c:pt idx="6">
                  <c:v>22.23122</c:v>
                </c:pt>
                <c:pt idx="7">
                  <c:v>22.540929999999999</c:v>
                </c:pt>
                <c:pt idx="8">
                  <c:v>21.88571</c:v>
                </c:pt>
                <c:pt idx="9">
                  <c:v>22.13757</c:v>
                </c:pt>
                <c:pt idx="10">
                  <c:v>22.62921</c:v>
                </c:pt>
                <c:pt idx="11">
                  <c:v>22.37519</c:v>
                </c:pt>
                <c:pt idx="12">
                  <c:v>22.585699999999999</c:v>
                </c:pt>
                <c:pt idx="13">
                  <c:v>22.961169999999999</c:v>
                </c:pt>
                <c:pt idx="14">
                  <c:v>27.727564639095299</c:v>
                </c:pt>
                <c:pt idx="15">
                  <c:v>22.254719999999999</c:v>
                </c:pt>
                <c:pt idx="16">
                  <c:v>21.30875</c:v>
                </c:pt>
                <c:pt idx="17">
                  <c:v>22.062529999999999</c:v>
                </c:pt>
                <c:pt idx="18">
                  <c:v>23.507619999999999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9-4DE4-8CD6-51144F68679C}"/>
            </c:ext>
          </c:extLst>
        </c:ser>
        <c:ser>
          <c:idx val="1"/>
          <c:order val="1"/>
          <c:tx>
            <c:strRef>
              <c:f>'5b. Excess weight age 04-05'!$B$28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'5b. Excess weight age 04-05'!$G$28:$G$46</c:f>
                <c:numCache>
                  <c:formatCode>General</c:formatCode>
                  <c:ptCount val="19"/>
                  <c:pt idx="1">
                    <c:v>0.30793999999999855</c:v>
                  </c:pt>
                  <c:pt idx="2">
                    <c:v>0.30461999999999989</c:v>
                  </c:pt>
                  <c:pt idx="3">
                    <c:v>0.29843999999999937</c:v>
                  </c:pt>
                  <c:pt idx="4">
                    <c:v>0.28556000000000026</c:v>
                  </c:pt>
                  <c:pt idx="5">
                    <c:v>0.27552999999999983</c:v>
                  </c:pt>
                  <c:pt idx="6">
                    <c:v>0.2679399999999994</c:v>
                  </c:pt>
                  <c:pt idx="7">
                    <c:v>0.26827000000000112</c:v>
                  </c:pt>
                  <c:pt idx="8">
                    <c:v>0.26128999999999891</c:v>
                  </c:pt>
                  <c:pt idx="9">
                    <c:v>0.26009999999999778</c:v>
                  </c:pt>
                  <c:pt idx="10">
                    <c:v>0.26217999999999719</c:v>
                  </c:pt>
                  <c:pt idx="11">
                    <c:v>0.26360000000000028</c:v>
                  </c:pt>
                  <c:pt idx="12">
                    <c:v>0.26753000000000071</c:v>
                  </c:pt>
                  <c:pt idx="13">
                    <c:v>0.32020999999999944</c:v>
                  </c:pt>
                  <c:pt idx="14">
                    <c:v>0.62535150943880069</c:v>
                  </c:pt>
                  <c:pt idx="15">
                    <c:v>0.27613999999999805</c:v>
                  </c:pt>
                  <c:pt idx="16">
                    <c:v>0.27280000000000015</c:v>
                  </c:pt>
                  <c:pt idx="17">
                    <c:v>0.27750999999999948</c:v>
                  </c:pt>
                  <c:pt idx="18">
                    <c:v>0.2818700000000014</c:v>
                  </c:pt>
                </c:numCache>
              </c:numRef>
            </c:plus>
            <c:minus>
              <c:numRef>
                <c:f>'5b. Excess weight age 04-05'!$F$28:$F$46</c:f>
                <c:numCache>
                  <c:formatCode>General</c:formatCode>
                  <c:ptCount val="19"/>
                  <c:pt idx="1">
                    <c:v>0.30380000000000251</c:v>
                  </c:pt>
                  <c:pt idx="2">
                    <c:v>0.2961500000000008</c:v>
                  </c:pt>
                  <c:pt idx="3">
                    <c:v>0.29410999999999987</c:v>
                  </c:pt>
                  <c:pt idx="4">
                    <c:v>0.28790000000000049</c:v>
                  </c:pt>
                  <c:pt idx="5">
                    <c:v>0.27874999999999872</c:v>
                  </c:pt>
                  <c:pt idx="6">
                    <c:v>0.27047999999999917</c:v>
                  </c:pt>
                  <c:pt idx="7">
                    <c:v>0.2703099999999985</c:v>
                  </c:pt>
                  <c:pt idx="8">
                    <c:v>0.2627600000000001</c:v>
                  </c:pt>
                  <c:pt idx="9">
                    <c:v>0.25994000000000028</c:v>
                  </c:pt>
                  <c:pt idx="10">
                    <c:v>0.25754000000000232</c:v>
                  </c:pt>
                  <c:pt idx="11">
                    <c:v>0.25969999999999871</c:v>
                  </c:pt>
                  <c:pt idx="12">
                    <c:v>0.26350000000000051</c:v>
                  </c:pt>
                  <c:pt idx="13">
                    <c:v>0.31442000000000192</c:v>
                  </c:pt>
                  <c:pt idx="14">
                    <c:v>0.60184351963679816</c:v>
                  </c:pt>
                  <c:pt idx="15">
                    <c:v>0.27495000000000047</c:v>
                  </c:pt>
                  <c:pt idx="16">
                    <c:v>0.2644599999999997</c:v>
                  </c:pt>
                  <c:pt idx="17">
                    <c:v>0.27530000000000143</c:v>
                  </c:pt>
                  <c:pt idx="18">
                    <c:v>0.2781199999999977</c:v>
                  </c:pt>
                </c:numCache>
              </c:numRef>
            </c:minus>
          </c:errBars>
          <c:cat>
            <c:strRef>
              <c:f>'5b. Excess weight age 04-05'!$A$7:$A$25</c:f>
              <c:strCache>
                <c:ptCount val="19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  <c:pt idx="18">
                  <c:v>2024/25</c:v>
                </c:pt>
              </c:strCache>
            </c:strRef>
          </c:cat>
          <c:val>
            <c:numRef>
              <c:f>'5b. Excess weight age 04-05'!$C$28:$C$46</c:f>
              <c:numCache>
                <c:formatCode>0.0</c:formatCode>
                <c:ptCount val="19"/>
                <c:pt idx="1">
                  <c:v>22.890650000000001</c:v>
                </c:pt>
                <c:pt idx="2">
                  <c:v>23.594550000000002</c:v>
                </c:pt>
                <c:pt idx="3">
                  <c:v>24.34712</c:v>
                </c:pt>
                <c:pt idx="4">
                  <c:v>23.512260000000001</c:v>
                </c:pt>
                <c:pt idx="5">
                  <c:v>23.340409999999999</c:v>
                </c:pt>
                <c:pt idx="6">
                  <c:v>23.02656</c:v>
                </c:pt>
                <c:pt idx="7">
                  <c:v>23.162189999999999</c:v>
                </c:pt>
                <c:pt idx="8">
                  <c:v>22.16236</c:v>
                </c:pt>
                <c:pt idx="9">
                  <c:v>21.971250000000001</c:v>
                </c:pt>
                <c:pt idx="10">
                  <c:v>22.311240000000002</c:v>
                </c:pt>
                <c:pt idx="11">
                  <c:v>21.840579999999999</c:v>
                </c:pt>
                <c:pt idx="12">
                  <c:v>21.765370000000001</c:v>
                </c:pt>
                <c:pt idx="13">
                  <c:v>21.62246</c:v>
                </c:pt>
                <c:pt idx="14">
                  <c:v>27.184946769002199</c:v>
                </c:pt>
                <c:pt idx="15">
                  <c:v>21.885660000000001</c:v>
                </c:pt>
                <c:pt idx="16">
                  <c:v>20.0258</c:v>
                </c:pt>
                <c:pt idx="17">
                  <c:v>20.874220000000001</c:v>
                </c:pt>
                <c:pt idx="18">
                  <c:v>21.059419999999999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9-4DE4-8CD6-51144F68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80992"/>
        <c:axId val="86182912"/>
      </c:lineChart>
      <c:catAx>
        <c:axId val="861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6182912"/>
        <c:crosses val="autoZero"/>
        <c:auto val="1"/>
        <c:lblAlgn val="ctr"/>
        <c:lblOffset val="100"/>
        <c:noMultiLvlLbl val="0"/>
      </c:catAx>
      <c:valAx>
        <c:axId val="861829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Child excess weight(%)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1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26032927960078"/>
          <c:y val="0.473191000378684"/>
          <c:w val="0.33081691226974652"/>
          <c:h val="0.1199529909507580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'5b. Excess weight age 04-05'!$G$51:$G$83</c:f>
                <c:numCache>
                  <c:formatCode>General</c:formatCode>
                  <c:ptCount val="33"/>
                  <c:pt idx="0">
                    <c:v>1.8794399999999989</c:v>
                  </c:pt>
                  <c:pt idx="1">
                    <c:v>1.60379</c:v>
                  </c:pt>
                  <c:pt idx="2">
                    <c:v>1.4292499999999997</c:v>
                  </c:pt>
                  <c:pt idx="3">
                    <c:v>2.767940000000003</c:v>
                  </c:pt>
                  <c:pt idx="4">
                    <c:v>2.1052700000000009</c:v>
                  </c:pt>
                  <c:pt idx="5">
                    <c:v>2.3376700000000028</c:v>
                  </c:pt>
                  <c:pt idx="6">
                    <c:v>2.0204800000000027</c:v>
                  </c:pt>
                  <c:pt idx="7">
                    <c:v>3.9615299999999998</c:v>
                  </c:pt>
                  <c:pt idx="8">
                    <c:v>1.456900000000001</c:v>
                  </c:pt>
                  <c:pt idx="9">
                    <c:v>1.8841099999999997</c:v>
                  </c:pt>
                  <c:pt idx="10">
                    <c:v>1.2965800000000023</c:v>
                  </c:pt>
                  <c:pt idx="11">
                    <c:v>1.4606499999999976</c:v>
                  </c:pt>
                  <c:pt idx="12">
                    <c:v>1.615120000000001</c:v>
                  </c:pt>
                  <c:pt idx="13">
                    <c:v>1.5223499999999994</c:v>
                  </c:pt>
                  <c:pt idx="14">
                    <c:v>1.343399999999999</c:v>
                  </c:pt>
                  <c:pt idx="15">
                    <c:v>1.4993899999999982</c:v>
                  </c:pt>
                  <c:pt idx="16">
                    <c:v>1.5719100000000026</c:v>
                  </c:pt>
                  <c:pt idx="17">
                    <c:v>1.22879</c:v>
                  </c:pt>
                  <c:pt idx="18">
                    <c:v>1.3903500000000015</c:v>
                  </c:pt>
                  <c:pt idx="19">
                    <c:v>1.349490000000003</c:v>
                  </c:pt>
                  <c:pt idx="20">
                    <c:v>1.4193800000000003</c:v>
                  </c:pt>
                  <c:pt idx="21">
                    <c:v>1.7111499999999999</c:v>
                  </c:pt>
                  <c:pt idx="22">
                    <c:v>1.4042400000000015</c:v>
                  </c:pt>
                  <c:pt idx="23">
                    <c:v>2.3251799999999996</c:v>
                  </c:pt>
                  <c:pt idx="24">
                    <c:v>1.5877000000000017</c:v>
                  </c:pt>
                  <c:pt idx="25">
                    <c:v>1.6250600000000013</c:v>
                  </c:pt>
                  <c:pt idx="26">
                    <c:v>1.3249999999999993</c:v>
                  </c:pt>
                  <c:pt idx="27">
                    <c:v>2.0721600000000002</c:v>
                  </c:pt>
                  <c:pt idx="28">
                    <c:v>2.2352300000000014</c:v>
                  </c:pt>
                  <c:pt idx="29">
                    <c:v>1.269680000000001</c:v>
                  </c:pt>
                  <c:pt idx="30">
                    <c:v>1.4312900000000006</c:v>
                  </c:pt>
                  <c:pt idx="31">
                    <c:v>2.0074499999999986</c:v>
                  </c:pt>
                </c:numCache>
              </c:numRef>
            </c:plus>
            <c:minus>
              <c:numRef>
                <c:f>'5b. Excess weight age 04-05'!$F$51:$F$83</c:f>
                <c:numCache>
                  <c:formatCode>General</c:formatCode>
                  <c:ptCount val="33"/>
                  <c:pt idx="0">
                    <c:v>1.708870000000001</c:v>
                  </c:pt>
                  <c:pt idx="1">
                    <c:v>1.5207599999999992</c:v>
                  </c:pt>
                  <c:pt idx="2">
                    <c:v>1.4304200000000016</c:v>
                  </c:pt>
                  <c:pt idx="3">
                    <c:v>2.8822899999999976</c:v>
                  </c:pt>
                  <c:pt idx="4">
                    <c:v>1.8780399999999986</c:v>
                  </c:pt>
                  <c:pt idx="5">
                    <c:v>2.1179499999999969</c:v>
                  </c:pt>
                  <c:pt idx="6">
                    <c:v>1.6730699999999992</c:v>
                  </c:pt>
                  <c:pt idx="7">
                    <c:v>3.274280000000001</c:v>
                  </c:pt>
                  <c:pt idx="8">
                    <c:v>1.4076999999999984</c:v>
                  </c:pt>
                  <c:pt idx="9">
                    <c:v>1.8025199999999977</c:v>
                  </c:pt>
                  <c:pt idx="10">
                    <c:v>1.2005099999999977</c:v>
                  </c:pt>
                  <c:pt idx="11">
                    <c:v>1.428840000000001</c:v>
                  </c:pt>
                  <c:pt idx="12">
                    <c:v>1.5202799999999996</c:v>
                  </c:pt>
                  <c:pt idx="13">
                    <c:v>1.3879200000000012</c:v>
                  </c:pt>
                  <c:pt idx="14">
                    <c:v>1.4224300000000021</c:v>
                  </c:pt>
                  <c:pt idx="15">
                    <c:v>1.4783000000000008</c:v>
                  </c:pt>
                  <c:pt idx="16">
                    <c:v>1.3972999999999978</c:v>
                  </c:pt>
                  <c:pt idx="17">
                    <c:v>1.2512699999999981</c:v>
                  </c:pt>
                  <c:pt idx="18">
                    <c:v>1.3228200000000001</c:v>
                  </c:pt>
                  <c:pt idx="19">
                    <c:v>1.3403700000000001</c:v>
                  </c:pt>
                  <c:pt idx="20">
                    <c:v>1.4631900000000009</c:v>
                  </c:pt>
                  <c:pt idx="21">
                    <c:v>1.8171099999999996</c:v>
                  </c:pt>
                  <c:pt idx="22">
                    <c:v>1.2733099999999986</c:v>
                  </c:pt>
                  <c:pt idx="23">
                    <c:v>2.5249400000000009</c:v>
                  </c:pt>
                  <c:pt idx="24">
                    <c:v>1.6779099999999971</c:v>
                  </c:pt>
                  <c:pt idx="25">
                    <c:v>1.7007499999999993</c:v>
                  </c:pt>
                  <c:pt idx="26">
                    <c:v>1.2031600000000005</c:v>
                  </c:pt>
                  <c:pt idx="27">
                    <c:v>1.9045100000000019</c:v>
                  </c:pt>
                  <c:pt idx="28">
                    <c:v>2.3103899999999982</c:v>
                  </c:pt>
                  <c:pt idx="29">
                    <c:v>1.2017400000000009</c:v>
                  </c:pt>
                  <c:pt idx="30">
                    <c:v>1.47532</c:v>
                  </c:pt>
                  <c:pt idx="31">
                    <c:v>1.6320700000000006</c:v>
                  </c:pt>
                </c:numCache>
              </c:numRef>
            </c:minus>
          </c:errBars>
          <c:cat>
            <c:strRef>
              <c:f>'5b. Excess weight age 04-05'!$B$51:$B$83</c:f>
              <c:strCache>
                <c:ptCount val="33"/>
                <c:pt idx="0">
                  <c:v>Southwark</c:v>
                </c:pt>
                <c:pt idx="1">
                  <c:v>Greenwich</c:v>
                </c:pt>
                <c:pt idx="2">
                  <c:v>Enfield</c:v>
                </c:pt>
                <c:pt idx="3">
                  <c:v>Westminster</c:v>
                </c:pt>
                <c:pt idx="4">
                  <c:v>Hackney</c:v>
                </c:pt>
                <c:pt idx="5">
                  <c:v>Islington</c:v>
                </c:pt>
                <c:pt idx="6">
                  <c:v>Lambeth</c:v>
                </c:pt>
                <c:pt idx="7">
                  <c:v>Kensington and Chelsea</c:v>
                </c:pt>
                <c:pt idx="8">
                  <c:v>Barking and Dagenham</c:v>
                </c:pt>
                <c:pt idx="9">
                  <c:v>Haringey</c:v>
                </c:pt>
                <c:pt idx="10">
                  <c:v>Croydon</c:v>
                </c:pt>
                <c:pt idx="11">
                  <c:v>Havering</c:v>
                </c:pt>
                <c:pt idx="12">
                  <c:v>Bexley</c:v>
                </c:pt>
                <c:pt idx="13">
                  <c:v>Lewisham</c:v>
                </c:pt>
                <c:pt idx="14">
                  <c:v>Ealing</c:v>
                </c:pt>
                <c:pt idx="15">
                  <c:v>Waltham Forest</c:v>
                </c:pt>
                <c:pt idx="16">
                  <c:v>Hounslow</c:v>
                </c:pt>
                <c:pt idx="17">
                  <c:v>Newham</c:v>
                </c:pt>
                <c:pt idx="18">
                  <c:v>Bromley</c:v>
                </c:pt>
                <c:pt idx="19">
                  <c:v>Hillingdon</c:v>
                </c:pt>
                <c:pt idx="20">
                  <c:v>Tower Hamlets</c:v>
                </c:pt>
                <c:pt idx="21">
                  <c:v>Merton</c:v>
                </c:pt>
                <c:pt idx="22">
                  <c:v>Brent</c:v>
                </c:pt>
                <c:pt idx="23">
                  <c:v>Hammersmith and Fulham</c:v>
                </c:pt>
                <c:pt idx="24">
                  <c:v>Wandsworth</c:v>
                </c:pt>
                <c:pt idx="25">
                  <c:v>Sutton</c:v>
                </c:pt>
                <c:pt idx="26">
                  <c:v>Barnet</c:v>
                </c:pt>
                <c:pt idx="27">
                  <c:v>Kingston upon Thames</c:v>
                </c:pt>
                <c:pt idx="28">
                  <c:v>Camden</c:v>
                </c:pt>
                <c:pt idx="29">
                  <c:v>Redbridge</c:v>
                </c:pt>
                <c:pt idx="30">
                  <c:v>Harrow</c:v>
                </c:pt>
                <c:pt idx="31">
                  <c:v>Richmond upon Thames</c:v>
                </c:pt>
                <c:pt idx="32">
                  <c:v>City of London</c:v>
                </c:pt>
              </c:strCache>
            </c:strRef>
          </c:cat>
          <c:val>
            <c:numRef>
              <c:f>'5b. Excess weight age 04-05'!$C$51:$C$83</c:f>
              <c:numCache>
                <c:formatCode>0.0</c:formatCode>
                <c:ptCount val="33"/>
                <c:pt idx="0">
                  <c:v>25.550660000000001</c:v>
                </c:pt>
                <c:pt idx="1">
                  <c:v>24.744029999999999</c:v>
                </c:pt>
                <c:pt idx="2">
                  <c:v>24.49568</c:v>
                </c:pt>
                <c:pt idx="3">
                  <c:v>24.431819999999998</c:v>
                </c:pt>
                <c:pt idx="4">
                  <c:v>23.86364</c:v>
                </c:pt>
                <c:pt idx="5">
                  <c:v>23.655909999999999</c:v>
                </c:pt>
                <c:pt idx="6">
                  <c:v>23.134329999999999</c:v>
                </c:pt>
                <c:pt idx="7">
                  <c:v>23.076920000000001</c:v>
                </c:pt>
                <c:pt idx="8">
                  <c:v>22.878789999999999</c:v>
                </c:pt>
                <c:pt idx="9">
                  <c:v>22.864319999999999</c:v>
                </c:pt>
                <c:pt idx="10">
                  <c:v>22.403729999999999</c:v>
                </c:pt>
                <c:pt idx="11">
                  <c:v>22.378720000000001</c:v>
                </c:pt>
                <c:pt idx="12">
                  <c:v>22.324719999999999</c:v>
                </c:pt>
                <c:pt idx="13">
                  <c:v>21.809370000000001</c:v>
                </c:pt>
                <c:pt idx="14">
                  <c:v>21.649480000000001</c:v>
                </c:pt>
                <c:pt idx="15">
                  <c:v>21.538460000000001</c:v>
                </c:pt>
                <c:pt idx="16">
                  <c:v>21.034479999999999</c:v>
                </c:pt>
                <c:pt idx="17">
                  <c:v>20.73171</c:v>
                </c:pt>
                <c:pt idx="18">
                  <c:v>20.296299999999999</c:v>
                </c:pt>
                <c:pt idx="19">
                  <c:v>19.940919999999998</c:v>
                </c:pt>
                <c:pt idx="20">
                  <c:v>19.897960000000001</c:v>
                </c:pt>
                <c:pt idx="21">
                  <c:v>19.480519999999999</c:v>
                </c:pt>
                <c:pt idx="22">
                  <c:v>19.21922</c:v>
                </c:pt>
                <c:pt idx="23">
                  <c:v>18.78173</c:v>
                </c:pt>
                <c:pt idx="24">
                  <c:v>18.764299999999999</c:v>
                </c:pt>
                <c:pt idx="25">
                  <c:v>18.615749999999998</c:v>
                </c:pt>
                <c:pt idx="26">
                  <c:v>18.482759999999999</c:v>
                </c:pt>
                <c:pt idx="27">
                  <c:v>18.275860000000002</c:v>
                </c:pt>
                <c:pt idx="28">
                  <c:v>18.181819999999998</c:v>
                </c:pt>
                <c:pt idx="29">
                  <c:v>17.64706</c:v>
                </c:pt>
                <c:pt idx="30">
                  <c:v>17.64706</c:v>
                </c:pt>
                <c:pt idx="31">
                  <c:v>17.021280000000001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C-452C-8D1D-861041F72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841600"/>
        <c:axId val="82843136"/>
      </c:barChart>
      <c:catAx>
        <c:axId val="828416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2843136"/>
        <c:crosses val="autoZero"/>
        <c:auto val="1"/>
        <c:lblAlgn val="ctr"/>
        <c:lblOffset val="100"/>
        <c:noMultiLvlLbl val="0"/>
      </c:catAx>
      <c:valAx>
        <c:axId val="828431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Child excess weight</a:t>
                </a:r>
                <a:r>
                  <a:rPr lang="en-GB" baseline="0"/>
                  <a:t> 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4160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'1. HLE male'!$G$35:$G$67</c:f>
                <c:numCache>
                  <c:formatCode>General</c:formatCode>
                  <c:ptCount val="33"/>
                  <c:pt idx="0">
                    <c:v>4.2000000000000028</c:v>
                  </c:pt>
                  <c:pt idx="1">
                    <c:v>3.9000000000000057</c:v>
                  </c:pt>
                  <c:pt idx="2">
                    <c:v>3.0999999999999943</c:v>
                  </c:pt>
                  <c:pt idx="3">
                    <c:v>4.5</c:v>
                  </c:pt>
                  <c:pt idx="4">
                    <c:v>3.5999999999999943</c:v>
                  </c:pt>
                  <c:pt idx="5">
                    <c:v>4.2999999999999972</c:v>
                  </c:pt>
                  <c:pt idx="6">
                    <c:v>4.7999999999999972</c:v>
                  </c:pt>
                  <c:pt idx="7">
                    <c:v>5.0999999999999943</c:v>
                  </c:pt>
                  <c:pt idx="8">
                    <c:v>4.6999999999999886</c:v>
                  </c:pt>
                  <c:pt idx="9">
                    <c:v>4.5</c:v>
                  </c:pt>
                  <c:pt idx="10">
                    <c:v>3.7000000000000028</c:v>
                  </c:pt>
                  <c:pt idx="11">
                    <c:v>6.2999999999999972</c:v>
                  </c:pt>
                  <c:pt idx="12">
                    <c:v>5.3999999999999915</c:v>
                  </c:pt>
                  <c:pt idx="13">
                    <c:v>4.5999999999999943</c:v>
                  </c:pt>
                  <c:pt idx="14">
                    <c:v>5.6999999999999957</c:v>
                  </c:pt>
                  <c:pt idx="15">
                    <c:v>5</c:v>
                  </c:pt>
                  <c:pt idx="16">
                    <c:v>4.2999999999999972</c:v>
                  </c:pt>
                  <c:pt idx="17">
                    <c:v>6.1000000000000014</c:v>
                  </c:pt>
                  <c:pt idx="18">
                    <c:v>7.3999999999999986</c:v>
                  </c:pt>
                  <c:pt idx="19">
                    <c:v>5.1000000000000014</c:v>
                  </c:pt>
                  <c:pt idx="20">
                    <c:v>4.3000000000000043</c:v>
                  </c:pt>
                  <c:pt idx="21">
                    <c:v>4.6999999999999957</c:v>
                  </c:pt>
                  <c:pt idx="22">
                    <c:v>4.5999999999999943</c:v>
                  </c:pt>
                  <c:pt idx="23">
                    <c:v>6.2999999999999972</c:v>
                  </c:pt>
                  <c:pt idx="24">
                    <c:v>5</c:v>
                  </c:pt>
                  <c:pt idx="25">
                    <c:v>4.4999999999999929</c:v>
                  </c:pt>
                  <c:pt idx="26">
                    <c:v>7.1999999999999957</c:v>
                  </c:pt>
                  <c:pt idx="27">
                    <c:v>6.4000000000000057</c:v>
                  </c:pt>
                  <c:pt idx="28">
                    <c:v>5.4000000000000057</c:v>
                  </c:pt>
                  <c:pt idx="29">
                    <c:v>4.7000000000000028</c:v>
                  </c:pt>
                  <c:pt idx="30">
                    <c:v>5</c:v>
                  </c:pt>
                  <c:pt idx="31">
                    <c:v>6.4000000000000057</c:v>
                  </c:pt>
                </c:numCache>
              </c:numRef>
            </c:plus>
            <c:minus>
              <c:numRef>
                <c:f>'1. HLE male'!$F$35:$F$67</c:f>
                <c:numCache>
                  <c:formatCode>General</c:formatCode>
                  <c:ptCount val="33"/>
                  <c:pt idx="0">
                    <c:v>4.0999999999999943</c:v>
                  </c:pt>
                  <c:pt idx="1">
                    <c:v>3.8999999999999915</c:v>
                  </c:pt>
                  <c:pt idx="2">
                    <c:v>3.0999999999999943</c:v>
                  </c:pt>
                  <c:pt idx="3">
                    <c:v>4.6000000000000085</c:v>
                  </c:pt>
                  <c:pt idx="4">
                    <c:v>3.7000000000000028</c:v>
                  </c:pt>
                  <c:pt idx="5">
                    <c:v>4.2999999999999972</c:v>
                  </c:pt>
                  <c:pt idx="6">
                    <c:v>4.7000000000000028</c:v>
                  </c:pt>
                  <c:pt idx="7">
                    <c:v>5.1000000000000014</c:v>
                  </c:pt>
                  <c:pt idx="8">
                    <c:v>4.7000000000000028</c:v>
                  </c:pt>
                  <c:pt idx="9">
                    <c:v>4.5000000000000071</c:v>
                  </c:pt>
                  <c:pt idx="10">
                    <c:v>3.6999999999999957</c:v>
                  </c:pt>
                  <c:pt idx="11">
                    <c:v>6.3999999999999986</c:v>
                  </c:pt>
                  <c:pt idx="12">
                    <c:v>5.4000000000000057</c:v>
                  </c:pt>
                  <c:pt idx="13">
                    <c:v>4.7000000000000028</c:v>
                  </c:pt>
                  <c:pt idx="14">
                    <c:v>5.6999999999999957</c:v>
                  </c:pt>
                  <c:pt idx="15">
                    <c:v>5.0999999999999943</c:v>
                  </c:pt>
                  <c:pt idx="16">
                    <c:v>4.2000000000000028</c:v>
                  </c:pt>
                  <c:pt idx="17">
                    <c:v>6.1000000000000014</c:v>
                  </c:pt>
                  <c:pt idx="18">
                    <c:v>7.3999999999999986</c:v>
                  </c:pt>
                  <c:pt idx="19">
                    <c:v>5.1000000000000014</c:v>
                  </c:pt>
                  <c:pt idx="20">
                    <c:v>4.3999999999999986</c:v>
                  </c:pt>
                  <c:pt idx="21">
                    <c:v>4.7000000000000028</c:v>
                  </c:pt>
                  <c:pt idx="22">
                    <c:v>4.6000000000000014</c:v>
                  </c:pt>
                  <c:pt idx="23">
                    <c:v>6.3999999999999986</c:v>
                  </c:pt>
                  <c:pt idx="24">
                    <c:v>5</c:v>
                  </c:pt>
                  <c:pt idx="25">
                    <c:v>4.3999999999999986</c:v>
                  </c:pt>
                  <c:pt idx="26">
                    <c:v>7.3000000000000043</c:v>
                  </c:pt>
                  <c:pt idx="27">
                    <c:v>6.2999999999999972</c:v>
                  </c:pt>
                  <c:pt idx="28">
                    <c:v>5.5</c:v>
                  </c:pt>
                  <c:pt idx="29">
                    <c:v>4.7000000000000028</c:v>
                  </c:pt>
                  <c:pt idx="30">
                    <c:v>5</c:v>
                  </c:pt>
                  <c:pt idx="31">
                    <c:v>6.2999999999999972</c:v>
                  </c:pt>
                </c:numCache>
              </c:numRef>
            </c:minus>
          </c:errBars>
          <c:cat>
            <c:strRef>
              <c:f>'1. HLE male'!$B$35:$B$67</c:f>
              <c:strCache>
                <c:ptCount val="33"/>
                <c:pt idx="0">
                  <c:v>Richmond upon Thames</c:v>
                </c:pt>
                <c:pt idx="1">
                  <c:v>Sutton</c:v>
                </c:pt>
                <c:pt idx="2">
                  <c:v>Bromley</c:v>
                </c:pt>
                <c:pt idx="3">
                  <c:v>Kingston upon Thames</c:v>
                </c:pt>
                <c:pt idx="4">
                  <c:v>Croydon</c:v>
                </c:pt>
                <c:pt idx="5">
                  <c:v>Kensington and Chelsea</c:v>
                </c:pt>
                <c:pt idx="6">
                  <c:v>Hammersmith and Fulham</c:v>
                </c:pt>
                <c:pt idx="7">
                  <c:v>Brent</c:v>
                </c:pt>
                <c:pt idx="8">
                  <c:v>Hillingdon</c:v>
                </c:pt>
                <c:pt idx="9">
                  <c:v>Waltham Forest</c:v>
                </c:pt>
                <c:pt idx="10">
                  <c:v>Havering</c:v>
                </c:pt>
                <c:pt idx="11">
                  <c:v>Wandsworth</c:v>
                </c:pt>
                <c:pt idx="12">
                  <c:v>Lambeth</c:v>
                </c:pt>
                <c:pt idx="13">
                  <c:v>Redbridge</c:v>
                </c:pt>
                <c:pt idx="14">
                  <c:v>Harrow</c:v>
                </c:pt>
                <c:pt idx="15">
                  <c:v>Newham</c:v>
                </c:pt>
                <c:pt idx="16">
                  <c:v>Barnet</c:v>
                </c:pt>
                <c:pt idx="17">
                  <c:v>Ealing</c:v>
                </c:pt>
                <c:pt idx="18">
                  <c:v>Southwark</c:v>
                </c:pt>
                <c:pt idx="19">
                  <c:v>Merton</c:v>
                </c:pt>
                <c:pt idx="20">
                  <c:v>Bexley</c:v>
                </c:pt>
                <c:pt idx="21">
                  <c:v>Enfield</c:v>
                </c:pt>
                <c:pt idx="22">
                  <c:v>Islington</c:v>
                </c:pt>
                <c:pt idx="23">
                  <c:v>Westminster</c:v>
                </c:pt>
                <c:pt idx="24">
                  <c:v>Camden</c:v>
                </c:pt>
                <c:pt idx="25">
                  <c:v>Barking and Dagenham</c:v>
                </c:pt>
                <c:pt idx="26">
                  <c:v>Hounslow</c:v>
                </c:pt>
                <c:pt idx="27">
                  <c:v>Tower Hamlets</c:v>
                </c:pt>
                <c:pt idx="28">
                  <c:v>Hackney</c:v>
                </c:pt>
                <c:pt idx="29">
                  <c:v>Greenwich</c:v>
                </c:pt>
                <c:pt idx="30">
                  <c:v>Haringey</c:v>
                </c:pt>
                <c:pt idx="31">
                  <c:v>Lewisham</c:v>
                </c:pt>
                <c:pt idx="32">
                  <c:v>City of London</c:v>
                </c:pt>
              </c:strCache>
            </c:strRef>
          </c:cat>
          <c:val>
            <c:numRef>
              <c:f>'1. HLE male'!$C$35:$C$67</c:f>
              <c:numCache>
                <c:formatCode>0.0</c:formatCode>
                <c:ptCount val="33"/>
                <c:pt idx="0">
                  <c:v>69.3</c:v>
                </c:pt>
                <c:pt idx="1">
                  <c:v>68.3</c:v>
                </c:pt>
                <c:pt idx="2">
                  <c:v>67.5</c:v>
                </c:pt>
                <c:pt idx="3">
                  <c:v>66.900000000000006</c:v>
                </c:pt>
                <c:pt idx="4">
                  <c:v>66.7</c:v>
                </c:pt>
                <c:pt idx="5">
                  <c:v>66.5</c:v>
                </c:pt>
                <c:pt idx="6">
                  <c:v>66.2</c:v>
                </c:pt>
                <c:pt idx="7">
                  <c:v>64.5</c:v>
                </c:pt>
                <c:pt idx="8">
                  <c:v>64.400000000000006</c:v>
                </c:pt>
                <c:pt idx="9">
                  <c:v>64.400000000000006</c:v>
                </c:pt>
                <c:pt idx="10">
                  <c:v>63.8</c:v>
                </c:pt>
                <c:pt idx="11">
                  <c:v>63.8</c:v>
                </c:pt>
                <c:pt idx="12">
                  <c:v>63.7</c:v>
                </c:pt>
                <c:pt idx="13">
                  <c:v>63.5</c:v>
                </c:pt>
                <c:pt idx="14">
                  <c:v>62.9</c:v>
                </c:pt>
                <c:pt idx="15">
                  <c:v>62.8</c:v>
                </c:pt>
                <c:pt idx="16">
                  <c:v>62.7</c:v>
                </c:pt>
                <c:pt idx="17">
                  <c:v>62.6</c:v>
                </c:pt>
                <c:pt idx="18">
                  <c:v>62.6</c:v>
                </c:pt>
                <c:pt idx="19">
                  <c:v>62.4</c:v>
                </c:pt>
                <c:pt idx="20">
                  <c:v>61.9</c:v>
                </c:pt>
                <c:pt idx="21">
                  <c:v>61.1</c:v>
                </c:pt>
                <c:pt idx="22">
                  <c:v>60.5</c:v>
                </c:pt>
                <c:pt idx="23">
                  <c:v>60.5</c:v>
                </c:pt>
                <c:pt idx="24">
                  <c:v>59.8</c:v>
                </c:pt>
                <c:pt idx="25">
                  <c:v>59.6</c:v>
                </c:pt>
                <c:pt idx="26">
                  <c:v>59.6</c:v>
                </c:pt>
                <c:pt idx="27">
                  <c:v>59.5</c:v>
                </c:pt>
                <c:pt idx="28">
                  <c:v>59.3</c:v>
                </c:pt>
                <c:pt idx="29">
                  <c:v>58.5</c:v>
                </c:pt>
                <c:pt idx="30">
                  <c:v>58.3</c:v>
                </c:pt>
                <c:pt idx="31">
                  <c:v>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D-42B7-B265-5A91EC97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633472"/>
        <c:axId val="42639360"/>
      </c:barChart>
      <c:catAx>
        <c:axId val="426334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42639360"/>
        <c:crosses val="autoZero"/>
        <c:auto val="1"/>
        <c:lblAlgn val="ctr"/>
        <c:lblOffset val="100"/>
        <c:noMultiLvlLbl val="0"/>
      </c:catAx>
      <c:valAx>
        <c:axId val="42639360"/>
        <c:scaling>
          <c:orientation val="minMax"/>
          <c:max val="1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Healthy Life Expectancy</a:t>
                </a:r>
                <a:r>
                  <a:rPr lang="en-GB" baseline="0"/>
                  <a:t> at birth, years</a:t>
                </a:r>
                <a:endParaRPr lang="en-GB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633472"/>
        <c:crosses val="max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'5b. Excess weight age 04-05'!$B$94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'5b. Excess weight age 04-05'!$A$95:$A$113</c:f>
              <c:strCache>
                <c:ptCount val="19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  <c:pt idx="18">
                  <c:v>2024/25</c:v>
                </c:pt>
              </c:strCache>
            </c:strRef>
          </c:cat>
          <c:val>
            <c:numRef>
              <c:f>'5b. Excess weight age 04-05'!$B$95:$B$113</c:f>
              <c:numCache>
                <c:formatCode>0.0</c:formatCode>
                <c:ptCount val="19"/>
                <c:pt idx="0">
                  <c:v>13.299499999999998</c:v>
                </c:pt>
                <c:pt idx="1">
                  <c:v>11.337070000000001</c:v>
                </c:pt>
                <c:pt idx="2">
                  <c:v>11.07574</c:v>
                </c:pt>
                <c:pt idx="3">
                  <c:v>13.016300000000001</c:v>
                </c:pt>
                <c:pt idx="4">
                  <c:v>13.15639</c:v>
                </c:pt>
                <c:pt idx="5">
                  <c:v>11.696619999999999</c:v>
                </c:pt>
                <c:pt idx="6">
                  <c:v>11.248299999999999</c:v>
                </c:pt>
                <c:pt idx="7">
                  <c:v>10.973240000000001</c:v>
                </c:pt>
                <c:pt idx="8">
                  <c:v>12.350290000000001</c:v>
                </c:pt>
                <c:pt idx="9">
                  <c:v>13.149130000000001</c:v>
                </c:pt>
                <c:pt idx="10">
                  <c:v>12.651590000000002</c:v>
                </c:pt>
                <c:pt idx="11">
                  <c:v>14.674629999999999</c:v>
                </c:pt>
                <c:pt idx="12">
                  <c:v>10.10829</c:v>
                </c:pt>
                <c:pt idx="13">
                  <c:v>12.024980000000001</c:v>
                </c:pt>
                <c:pt idx="15">
                  <c:v>12.877170000000001</c:v>
                </c:pt>
                <c:pt idx="16">
                  <c:v>8.9615599999999986</c:v>
                </c:pt>
                <c:pt idx="17">
                  <c:v>9.1085700000000003</c:v>
                </c:pt>
                <c:pt idx="18">
                  <c:v>8.5293799999999997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7-4840-A991-AD2DBA3D2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322264"/>
        <c:axId val="970322592"/>
      </c:barChart>
      <c:catAx>
        <c:axId val="970322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0322592"/>
        <c:crosses val="autoZero"/>
        <c:auto val="1"/>
        <c:lblAlgn val="ctr"/>
        <c:lblOffset val="100"/>
        <c:noMultiLvlLbl val="0"/>
      </c:catAx>
      <c:valAx>
        <c:axId val="9703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Child excess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032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7271079857981"/>
          <c:y val="4.3539292882507331E-2"/>
          <c:w val="0.77516116007620861"/>
          <c:h val="0.77506191137872471"/>
        </c:manualLayout>
      </c:layout>
      <c:lineChart>
        <c:grouping val="standard"/>
        <c:varyColors val="0"/>
        <c:ser>
          <c:idx val="0"/>
          <c:order val="0"/>
          <c:tx>
            <c:strRef>
              <c:f>'6. Excess mortality in SMI'!$B$7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'6. Excess mortality in SMI'!$G$7:$G$19</c:f>
                <c:numCache>
                  <c:formatCode>General</c:formatCode>
                  <c:ptCount val="13"/>
                  <c:pt idx="0">
                    <c:v>3.1999999999999886</c:v>
                  </c:pt>
                  <c:pt idx="1">
                    <c:v>3.1999999999999886</c:v>
                  </c:pt>
                  <c:pt idx="2">
                    <c:v>3.3000000000000114</c:v>
                  </c:pt>
                  <c:pt idx="3">
                    <c:v>3.1999999999999886</c:v>
                  </c:pt>
                  <c:pt idx="4">
                    <c:v>3.2000000000000455</c:v>
                  </c:pt>
                  <c:pt idx="5">
                    <c:v>3.1000000000000227</c:v>
                  </c:pt>
                  <c:pt idx="6">
                    <c:v>3.1000000000000227</c:v>
                  </c:pt>
                </c:numCache>
              </c:numRef>
            </c:plus>
            <c:minus>
              <c:numRef>
                <c:f>'6. Excess mortality in SMI'!$F$7:$F$19</c:f>
                <c:numCache>
                  <c:formatCode>General</c:formatCode>
                  <c:ptCount val="13"/>
                  <c:pt idx="0">
                    <c:v>3.2000000000000455</c:v>
                  </c:pt>
                  <c:pt idx="1">
                    <c:v>3.1999999999999886</c:v>
                  </c:pt>
                  <c:pt idx="2">
                    <c:v>3.1999999999999886</c:v>
                  </c:pt>
                  <c:pt idx="3">
                    <c:v>3.1999999999999886</c:v>
                  </c:pt>
                  <c:pt idx="4">
                    <c:v>3.0999999999999659</c:v>
                  </c:pt>
                  <c:pt idx="5">
                    <c:v>3.0999999999999659</c:v>
                  </c:pt>
                  <c:pt idx="6">
                    <c:v>3.0999999999999659</c:v>
                  </c:pt>
                </c:numCache>
              </c:numRef>
            </c:minus>
          </c:errBars>
          <c:cat>
            <c:strRef>
              <c:f>'6. Excess mortality in SMI'!$A$7:$A$13</c:f>
              <c:strCache>
                <c:ptCount val="7"/>
                <c:pt idx="0">
                  <c:v>2015 - 17</c:v>
                </c:pt>
                <c:pt idx="1">
                  <c:v>2016 - 18</c:v>
                </c:pt>
                <c:pt idx="2">
                  <c:v>2017 - 19</c:v>
                </c:pt>
                <c:pt idx="3">
                  <c:v>2018 - 20</c:v>
                </c:pt>
                <c:pt idx="4">
                  <c:v>2019 - 21</c:v>
                </c:pt>
                <c:pt idx="5">
                  <c:v>2020 - 22</c:v>
                </c:pt>
                <c:pt idx="6">
                  <c:v>2021 - 23</c:v>
                </c:pt>
              </c:strCache>
            </c:strRef>
          </c:cat>
          <c:val>
            <c:numRef>
              <c:f>'6. Excess mortality in SMI'!$C$7:$C$13</c:f>
              <c:numCache>
                <c:formatCode>0.0</c:formatCode>
                <c:ptCount val="7"/>
                <c:pt idx="0">
                  <c:v>350.6</c:v>
                </c:pt>
                <c:pt idx="1">
                  <c:v>359.7</c:v>
                </c:pt>
                <c:pt idx="2">
                  <c:v>377</c:v>
                </c:pt>
                <c:pt idx="3">
                  <c:v>383.5</c:v>
                </c:pt>
                <c:pt idx="4">
                  <c:v>385.9</c:v>
                </c:pt>
                <c:pt idx="5">
                  <c:v>385.9</c:v>
                </c:pt>
                <c:pt idx="6">
                  <c:v>383.7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B-4294-B7AB-5A3D6C504A6E}"/>
            </c:ext>
          </c:extLst>
        </c:ser>
        <c:ser>
          <c:idx val="1"/>
          <c:order val="1"/>
          <c:tx>
            <c:strRef>
              <c:f>'6. Excess mortality in SMI'!$B$23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'6. Excess mortality in SMI'!$G$23:$G$35</c:f>
                <c:numCache>
                  <c:formatCode>General</c:formatCode>
                  <c:ptCount val="13"/>
                  <c:pt idx="0">
                    <c:v>9</c:v>
                  </c:pt>
                  <c:pt idx="1">
                    <c:v>9.1000000000000227</c:v>
                  </c:pt>
                  <c:pt idx="2">
                    <c:v>9.3999999999999773</c:v>
                  </c:pt>
                  <c:pt idx="3">
                    <c:v>9.1000000000000227</c:v>
                  </c:pt>
                  <c:pt idx="4">
                    <c:v>8.6999999999999886</c:v>
                  </c:pt>
                  <c:pt idx="5">
                    <c:v>8.5999999999999659</c:v>
                  </c:pt>
                  <c:pt idx="6">
                    <c:v>8.6999999999999886</c:v>
                  </c:pt>
                </c:numCache>
              </c:numRef>
            </c:plus>
            <c:minus>
              <c:numRef>
                <c:f>'6. Excess mortality in SMI'!$F$23:$F$35</c:f>
                <c:numCache>
                  <c:formatCode>General</c:formatCode>
                  <c:ptCount val="13"/>
                  <c:pt idx="0">
                    <c:v>8.8000000000000114</c:v>
                  </c:pt>
                  <c:pt idx="1">
                    <c:v>9</c:v>
                  </c:pt>
                  <c:pt idx="2">
                    <c:v>9.3000000000000114</c:v>
                  </c:pt>
                  <c:pt idx="3">
                    <c:v>9</c:v>
                  </c:pt>
                  <c:pt idx="4">
                    <c:v>8.5</c:v>
                  </c:pt>
                  <c:pt idx="5">
                    <c:v>8.3000000000000114</c:v>
                  </c:pt>
                  <c:pt idx="6">
                    <c:v>8.6000000000000227</c:v>
                  </c:pt>
                </c:numCache>
              </c:numRef>
            </c:minus>
          </c:errBars>
          <c:cat>
            <c:strRef>
              <c:f>'6. Excess mortality in SMI'!$A$7:$A$13</c:f>
              <c:strCache>
                <c:ptCount val="7"/>
                <c:pt idx="0">
                  <c:v>2015 - 17</c:v>
                </c:pt>
                <c:pt idx="1">
                  <c:v>2016 - 18</c:v>
                </c:pt>
                <c:pt idx="2">
                  <c:v>2017 - 19</c:v>
                </c:pt>
                <c:pt idx="3">
                  <c:v>2018 - 20</c:v>
                </c:pt>
                <c:pt idx="4">
                  <c:v>2019 - 21</c:v>
                </c:pt>
                <c:pt idx="5">
                  <c:v>2020 - 22</c:v>
                </c:pt>
                <c:pt idx="6">
                  <c:v>2021 - 23</c:v>
                </c:pt>
              </c:strCache>
            </c:strRef>
          </c:cat>
          <c:val>
            <c:numRef>
              <c:f>'6. Excess mortality in SMI'!$C$23:$C$29</c:f>
              <c:numCache>
                <c:formatCode>0.0</c:formatCode>
                <c:ptCount val="7"/>
                <c:pt idx="0">
                  <c:v>319.5</c:v>
                </c:pt>
                <c:pt idx="1">
                  <c:v>339.2</c:v>
                </c:pt>
                <c:pt idx="2">
                  <c:v>363.3</c:v>
                </c:pt>
                <c:pt idx="3">
                  <c:v>371</c:v>
                </c:pt>
                <c:pt idx="4">
                  <c:v>360</c:v>
                </c:pt>
                <c:pt idx="5">
                  <c:v>358.1</c:v>
                </c:pt>
                <c:pt idx="6">
                  <c:v>359.6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B-4294-B7AB-5A3D6C504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75552"/>
        <c:axId val="99977472"/>
      </c:lineChart>
      <c:catAx>
        <c:axId val="99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977472"/>
        <c:crosses val="autoZero"/>
        <c:auto val="1"/>
        <c:lblAlgn val="ctr"/>
        <c:lblOffset val="100"/>
        <c:noMultiLvlLbl val="0"/>
      </c:catAx>
      <c:valAx>
        <c:axId val="9997747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Proportion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9975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745863332761389"/>
          <c:y val="0.90372655328543106"/>
          <c:w val="0.33061534824239952"/>
          <c:h val="9.564362392585859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'6. Excess mortality in SMI'!$G$42:$G$74</c:f>
                <c:numCache>
                  <c:formatCode>General</c:formatCode>
                  <c:ptCount val="33"/>
                  <c:pt idx="0">
                    <c:v>56</c:v>
                  </c:pt>
                  <c:pt idx="1">
                    <c:v>56.399999999999977</c:v>
                  </c:pt>
                  <c:pt idx="2">
                    <c:v>48.400000000000034</c:v>
                  </c:pt>
                  <c:pt idx="3">
                    <c:v>85.099999999999966</c:v>
                  </c:pt>
                  <c:pt idx="4">
                    <c:v>54.5</c:v>
                  </c:pt>
                  <c:pt idx="5">
                    <c:v>54.5</c:v>
                  </c:pt>
                  <c:pt idx="6">
                    <c:v>54.900000000000034</c:v>
                  </c:pt>
                  <c:pt idx="7">
                    <c:v>81.800000000000011</c:v>
                  </c:pt>
                  <c:pt idx="8">
                    <c:v>65.099999999999966</c:v>
                  </c:pt>
                  <c:pt idx="9">
                    <c:v>55.699999999999989</c:v>
                  </c:pt>
                  <c:pt idx="10">
                    <c:v>78.400000000000034</c:v>
                  </c:pt>
                  <c:pt idx="11">
                    <c:v>69.899999999999977</c:v>
                  </c:pt>
                  <c:pt idx="12">
                    <c:v>63.200000000000045</c:v>
                  </c:pt>
                  <c:pt idx="13">
                    <c:v>55.800000000000011</c:v>
                  </c:pt>
                  <c:pt idx="14">
                    <c:v>57.300000000000011</c:v>
                  </c:pt>
                  <c:pt idx="15">
                    <c:v>48</c:v>
                  </c:pt>
                  <c:pt idx="16">
                    <c:v>48.700000000000045</c:v>
                  </c:pt>
                  <c:pt idx="17">
                    <c:v>47.600000000000023</c:v>
                  </c:pt>
                  <c:pt idx="18">
                    <c:v>45</c:v>
                  </c:pt>
                  <c:pt idx="19">
                    <c:v>46.900000000000034</c:v>
                  </c:pt>
                  <c:pt idx="20">
                    <c:v>48.300000000000011</c:v>
                  </c:pt>
                  <c:pt idx="21">
                    <c:v>43.900000000000034</c:v>
                  </c:pt>
                  <c:pt idx="22">
                    <c:v>49.199999999999989</c:v>
                  </c:pt>
                  <c:pt idx="23">
                    <c:v>45.5</c:v>
                  </c:pt>
                  <c:pt idx="24">
                    <c:v>43.899999999999977</c:v>
                  </c:pt>
                  <c:pt idx="25">
                    <c:v>39.5</c:v>
                  </c:pt>
                  <c:pt idx="26">
                    <c:v>45</c:v>
                  </c:pt>
                  <c:pt idx="27">
                    <c:v>53.199999999999989</c:v>
                  </c:pt>
                  <c:pt idx="28">
                    <c:v>48.899999999999977</c:v>
                  </c:pt>
                  <c:pt idx="29">
                    <c:v>46.100000000000023</c:v>
                  </c:pt>
                  <c:pt idx="30">
                    <c:v>42.600000000000023</c:v>
                  </c:pt>
                  <c:pt idx="31">
                    <c:v>37.300000000000011</c:v>
                  </c:pt>
                </c:numCache>
              </c:numRef>
            </c:plus>
            <c:minus>
              <c:numRef>
                <c:f>'6. Excess mortality in SMI'!$F$42:$F$74</c:f>
                <c:numCache>
                  <c:formatCode>General</c:formatCode>
                  <c:ptCount val="33"/>
                  <c:pt idx="0">
                    <c:v>51.199999999999989</c:v>
                  </c:pt>
                  <c:pt idx="1">
                    <c:v>51.299999999999955</c:v>
                  </c:pt>
                  <c:pt idx="2">
                    <c:v>44.5</c:v>
                  </c:pt>
                  <c:pt idx="3">
                    <c:v>73.600000000000023</c:v>
                  </c:pt>
                  <c:pt idx="4">
                    <c:v>49.5</c:v>
                  </c:pt>
                  <c:pt idx="5">
                    <c:v>49.300000000000011</c:v>
                  </c:pt>
                  <c:pt idx="6">
                    <c:v>49.699999999999989</c:v>
                  </c:pt>
                  <c:pt idx="7">
                    <c:v>70.299999999999955</c:v>
                  </c:pt>
                  <c:pt idx="8">
                    <c:v>57.5</c:v>
                  </c:pt>
                  <c:pt idx="9">
                    <c:v>50.100000000000023</c:v>
                  </c:pt>
                  <c:pt idx="10">
                    <c:v>67.599999999999966</c:v>
                  </c:pt>
                  <c:pt idx="11">
                    <c:v>60.800000000000011</c:v>
                  </c:pt>
                  <c:pt idx="12">
                    <c:v>55.699999999999989</c:v>
                  </c:pt>
                  <c:pt idx="13">
                    <c:v>50</c:v>
                  </c:pt>
                  <c:pt idx="14">
                    <c:v>51.099999999999966</c:v>
                  </c:pt>
                  <c:pt idx="15">
                    <c:v>43.400000000000034</c:v>
                  </c:pt>
                  <c:pt idx="16">
                    <c:v>44.099999999999966</c:v>
                  </c:pt>
                  <c:pt idx="17">
                    <c:v>43.099999999999966</c:v>
                  </c:pt>
                  <c:pt idx="18">
                    <c:v>41</c:v>
                  </c:pt>
                  <c:pt idx="19">
                    <c:v>42.299999999999955</c:v>
                  </c:pt>
                  <c:pt idx="20">
                    <c:v>43.5</c:v>
                  </c:pt>
                  <c:pt idx="21">
                    <c:v>39.799999999999955</c:v>
                  </c:pt>
                  <c:pt idx="22">
                    <c:v>44</c:v>
                  </c:pt>
                  <c:pt idx="23">
                    <c:v>41.100000000000023</c:v>
                  </c:pt>
                  <c:pt idx="24">
                    <c:v>39.600000000000023</c:v>
                  </c:pt>
                  <c:pt idx="25">
                    <c:v>35.900000000000034</c:v>
                  </c:pt>
                  <c:pt idx="26">
                    <c:v>40.299999999999983</c:v>
                  </c:pt>
                  <c:pt idx="27">
                    <c:v>46.900000000000034</c:v>
                  </c:pt>
                  <c:pt idx="28">
                    <c:v>43.400000000000006</c:v>
                  </c:pt>
                  <c:pt idx="29">
                    <c:v>40.899999999999977</c:v>
                  </c:pt>
                  <c:pt idx="30">
                    <c:v>38.099999999999994</c:v>
                  </c:pt>
                  <c:pt idx="31">
                    <c:v>33.5</c:v>
                  </c:pt>
                </c:numCache>
              </c:numRef>
            </c:minus>
          </c:errBars>
          <c:cat>
            <c:strRef>
              <c:f>'6. Excess mortality in SMI'!$B$42:$B$74</c:f>
              <c:strCache>
                <c:ptCount val="33"/>
                <c:pt idx="0">
                  <c:v>Hillingdon</c:v>
                </c:pt>
                <c:pt idx="1">
                  <c:v>Bromley</c:v>
                </c:pt>
                <c:pt idx="2">
                  <c:v>Croydon</c:v>
                </c:pt>
                <c:pt idx="3">
                  <c:v>Richmond upon Thames</c:v>
                </c:pt>
                <c:pt idx="4">
                  <c:v>Lewisham</c:v>
                </c:pt>
                <c:pt idx="5">
                  <c:v>Havering</c:v>
                </c:pt>
                <c:pt idx="6">
                  <c:v>Southwark</c:v>
                </c:pt>
                <c:pt idx="7">
                  <c:v>Kingston upon Thames</c:v>
                </c:pt>
                <c:pt idx="8">
                  <c:v>Sutton</c:v>
                </c:pt>
                <c:pt idx="9">
                  <c:v>Bexley</c:v>
                </c:pt>
                <c:pt idx="10">
                  <c:v>Kensington and Chelsea</c:v>
                </c:pt>
                <c:pt idx="11">
                  <c:v>Merton</c:v>
                </c:pt>
                <c:pt idx="12">
                  <c:v>Hammersmith and Fulham</c:v>
                </c:pt>
                <c:pt idx="13">
                  <c:v>Wandsworth</c:v>
                </c:pt>
                <c:pt idx="14">
                  <c:v>Harrow</c:v>
                </c:pt>
                <c:pt idx="15">
                  <c:v>Greenwich</c:v>
                </c:pt>
                <c:pt idx="16">
                  <c:v>Redbridge</c:v>
                </c:pt>
                <c:pt idx="17">
                  <c:v>Barnet</c:v>
                </c:pt>
                <c:pt idx="18">
                  <c:v>Brent</c:v>
                </c:pt>
                <c:pt idx="19">
                  <c:v>Lambeth</c:v>
                </c:pt>
                <c:pt idx="20">
                  <c:v>Waltham Forest</c:v>
                </c:pt>
                <c:pt idx="21">
                  <c:v>Newham</c:v>
                </c:pt>
                <c:pt idx="22">
                  <c:v>Islington</c:v>
                </c:pt>
                <c:pt idx="23">
                  <c:v>Hounslow</c:v>
                </c:pt>
                <c:pt idx="24">
                  <c:v>Enfield</c:v>
                </c:pt>
                <c:pt idx="25">
                  <c:v>Ealing</c:v>
                </c:pt>
                <c:pt idx="26">
                  <c:v>Haringey</c:v>
                </c:pt>
                <c:pt idx="27">
                  <c:v>Westminster</c:v>
                </c:pt>
                <c:pt idx="28">
                  <c:v>Camden</c:v>
                </c:pt>
                <c:pt idx="29">
                  <c:v>Barking and Dagenham</c:v>
                </c:pt>
                <c:pt idx="30">
                  <c:v>Tower Hamlets</c:v>
                </c:pt>
                <c:pt idx="31">
                  <c:v>Hackney</c:v>
                </c:pt>
                <c:pt idx="32">
                  <c:v>City of London</c:v>
                </c:pt>
              </c:strCache>
            </c:strRef>
          </c:cat>
          <c:val>
            <c:numRef>
              <c:f>'6. Excess mortality in SMI'!$C$42:$C$74</c:f>
              <c:numCache>
                <c:formatCode>0.0</c:formatCode>
                <c:ptCount val="33"/>
                <c:pt idx="0">
                  <c:v>496</c:v>
                </c:pt>
                <c:pt idx="1">
                  <c:v>472.4</c:v>
                </c:pt>
                <c:pt idx="2">
                  <c:v>449.7</c:v>
                </c:pt>
                <c:pt idx="3">
                  <c:v>445.8</c:v>
                </c:pt>
                <c:pt idx="4">
                  <c:v>444.8</c:v>
                </c:pt>
                <c:pt idx="5">
                  <c:v>415.3</c:v>
                </c:pt>
                <c:pt idx="6">
                  <c:v>412.9</c:v>
                </c:pt>
                <c:pt idx="7">
                  <c:v>403.9</c:v>
                </c:pt>
                <c:pt idx="8">
                  <c:v>397.6</c:v>
                </c:pt>
                <c:pt idx="9">
                  <c:v>389.5</c:v>
                </c:pt>
                <c:pt idx="10">
                  <c:v>387.7</c:v>
                </c:pt>
                <c:pt idx="11">
                  <c:v>375.8</c:v>
                </c:pt>
                <c:pt idx="12">
                  <c:v>374.9</c:v>
                </c:pt>
                <c:pt idx="13">
                  <c:v>373.7</c:v>
                </c:pt>
                <c:pt idx="14">
                  <c:v>370.9</c:v>
                </c:pt>
                <c:pt idx="15">
                  <c:v>364.8</c:v>
                </c:pt>
                <c:pt idx="16">
                  <c:v>357.4</c:v>
                </c:pt>
                <c:pt idx="17">
                  <c:v>356.9</c:v>
                </c:pt>
                <c:pt idx="18">
                  <c:v>355.8</c:v>
                </c:pt>
                <c:pt idx="19">
                  <c:v>336.4</c:v>
                </c:pt>
                <c:pt idx="20">
                  <c:v>331.2</c:v>
                </c:pt>
                <c:pt idx="21">
                  <c:v>323.89999999999998</c:v>
                </c:pt>
                <c:pt idx="22">
                  <c:v>316.8</c:v>
                </c:pt>
                <c:pt idx="23">
                  <c:v>312.60000000000002</c:v>
                </c:pt>
                <c:pt idx="24">
                  <c:v>306.5</c:v>
                </c:pt>
                <c:pt idx="25">
                  <c:v>306.3</c:v>
                </c:pt>
                <c:pt idx="26">
                  <c:v>295.89999999999998</c:v>
                </c:pt>
                <c:pt idx="27">
                  <c:v>295.60000000000002</c:v>
                </c:pt>
                <c:pt idx="28">
                  <c:v>291</c:v>
                </c:pt>
                <c:pt idx="29">
                  <c:v>265.2</c:v>
                </c:pt>
                <c:pt idx="30">
                  <c:v>261.7</c:v>
                </c:pt>
                <c:pt idx="31">
                  <c:v>229.2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1-49A6-89D0-E85F07180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1129216"/>
        <c:axId val="101135104"/>
      </c:barChart>
      <c:catAx>
        <c:axId val="1011292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01135104"/>
        <c:crosses val="autoZero"/>
        <c:auto val="1"/>
        <c:lblAlgn val="ctr"/>
        <c:lblOffset val="100"/>
        <c:noMultiLvlLbl val="0"/>
      </c:catAx>
      <c:valAx>
        <c:axId val="1011351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1129216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 Excess mortality in SMI'!$B$91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'6. Excess mortality in SMI'!$A$92:$A$98</c:f>
              <c:strCache>
                <c:ptCount val="7"/>
                <c:pt idx="0">
                  <c:v>2015 - 17</c:v>
                </c:pt>
                <c:pt idx="1">
                  <c:v>2016 - 18</c:v>
                </c:pt>
                <c:pt idx="2">
                  <c:v>2017 - 19</c:v>
                </c:pt>
                <c:pt idx="3">
                  <c:v>2018 - 20</c:v>
                </c:pt>
                <c:pt idx="4">
                  <c:v>2019 - 21</c:v>
                </c:pt>
                <c:pt idx="5">
                  <c:v>2020 - 22</c:v>
                </c:pt>
                <c:pt idx="6">
                  <c:v>2021 - 23</c:v>
                </c:pt>
              </c:strCache>
            </c:strRef>
          </c:cat>
          <c:val>
            <c:numRef>
              <c:f>'6. Excess mortality in SMI'!$B$92:$B$98</c:f>
              <c:numCache>
                <c:formatCode>0.0</c:formatCode>
                <c:ptCount val="7"/>
                <c:pt idx="0">
                  <c:v>352.3</c:v>
                </c:pt>
                <c:pt idx="1">
                  <c:v>374.90000000000003</c:v>
                </c:pt>
                <c:pt idx="2">
                  <c:v>353.5</c:v>
                </c:pt>
                <c:pt idx="3">
                  <c:v>334.50000000000006</c:v>
                </c:pt>
                <c:pt idx="4">
                  <c:v>313.29999999999995</c:v>
                </c:pt>
                <c:pt idx="5">
                  <c:v>261.2</c:v>
                </c:pt>
                <c:pt idx="6">
                  <c:v>266.8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C7-4602-ACB4-1FFA6D4D7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03400"/>
        <c:axId val="680596184"/>
      </c:barChart>
      <c:catAx>
        <c:axId val="680603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596184"/>
        <c:crosses val="autoZero"/>
        <c:auto val="1"/>
        <c:lblAlgn val="ctr"/>
        <c:lblOffset val="100"/>
        <c:noMultiLvlLbl val="0"/>
      </c:catAx>
      <c:valAx>
        <c:axId val="68059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Percentage point difference (%)</a:t>
                </a:r>
              </a:p>
            </c:rich>
          </c:tx>
          <c:layout>
            <c:manualLayout>
              <c:xMode val="edge"/>
              <c:yMode val="edge"/>
              <c:x val="1.7686325360302787E-2"/>
              <c:y val="0.204675894000591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0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53453640344083E-2"/>
          <c:y val="3.4109106953998353E-2"/>
          <c:w val="0.71811457716964255"/>
          <c:h val="0.74453415361749764"/>
        </c:manualLayout>
      </c:layout>
      <c:lineChart>
        <c:grouping val="standard"/>
        <c:varyColors val="0"/>
        <c:ser>
          <c:idx val="0"/>
          <c:order val="0"/>
          <c:tx>
            <c:strRef>
              <c:f>'7. Suicide rate'!$B$7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'7. Suicide rate'!$G$7:$G$28</c:f>
                <c:numCache>
                  <c:formatCode>General</c:formatCode>
                  <c:ptCount val="22"/>
                  <c:pt idx="0">
                    <c:v>0.17687127862209984</c:v>
                  </c:pt>
                  <c:pt idx="1">
                    <c:v>0.17570354664409926</c:v>
                  </c:pt>
                  <c:pt idx="2">
                    <c:v>0.1744434287979999</c:v>
                  </c:pt>
                  <c:pt idx="3">
                    <c:v>0.17148436132487888</c:v>
                  </c:pt>
                  <c:pt idx="4">
                    <c:v>0.16642397062991954</c:v>
                  </c:pt>
                  <c:pt idx="5">
                    <c:v>0.16426142969053004</c:v>
                  </c:pt>
                  <c:pt idx="6">
                    <c:v>0.16418551637036849</c:v>
                  </c:pt>
                  <c:pt idx="7">
                    <c:v>0.16443618483672928</c:v>
                  </c:pt>
                  <c:pt idx="8">
                    <c:v>0.16462658590520896</c:v>
                  </c:pt>
                  <c:pt idx="9">
                    <c:v>0.16250999999999927</c:v>
                  </c:pt>
                  <c:pt idx="10">
                    <c:v>0.1643800000000013</c:v>
                  </c:pt>
                  <c:pt idx="11">
                    <c:v>0.16521000000000008</c:v>
                  </c:pt>
                  <c:pt idx="12">
                    <c:v>0.16578000000000159</c:v>
                  </c:pt>
                  <c:pt idx="13">
                    <c:v>0.16312000000000104</c:v>
                  </c:pt>
                  <c:pt idx="14">
                    <c:v>0.15932999999999886</c:v>
                  </c:pt>
                  <c:pt idx="15">
                    <c:v>0.15924000000000049</c:v>
                  </c:pt>
                  <c:pt idx="16">
                    <c:v>0.16239000000000026</c:v>
                  </c:pt>
                  <c:pt idx="17">
                    <c:v>0.16401999999999894</c:v>
                  </c:pt>
                  <c:pt idx="18">
                    <c:v>0.1643100000000004</c:v>
                  </c:pt>
                  <c:pt idx="19">
                    <c:v>0.16334304000000088</c:v>
                  </c:pt>
                  <c:pt idx="20">
                    <c:v>0.16586728000000051</c:v>
                  </c:pt>
                  <c:pt idx="21">
                    <c:v>0.16670426000000127</c:v>
                  </c:pt>
                </c:numCache>
              </c:numRef>
            </c:plus>
            <c:minus>
              <c:numRef>
                <c:f>'7. Suicide rate'!$F$7:$F$28</c:f>
                <c:numCache>
                  <c:formatCode>General</c:formatCode>
                  <c:ptCount val="22"/>
                  <c:pt idx="0">
                    <c:v>0.17462786002460007</c:v>
                  </c:pt>
                  <c:pt idx="1">
                    <c:v>0.17347137594080131</c:v>
                  </c:pt>
                  <c:pt idx="2">
                    <c:v>0.17222470567793025</c:v>
                  </c:pt>
                  <c:pt idx="3">
                    <c:v>0.16928197510247145</c:v>
                  </c:pt>
                  <c:pt idx="4">
                    <c:v>0.16424438149341114</c:v>
                  </c:pt>
                  <c:pt idx="5">
                    <c:v>0.16210048134909982</c:v>
                  </c:pt>
                  <c:pt idx="6">
                    <c:v>0.16204479091480017</c:v>
                  </c:pt>
                  <c:pt idx="7">
                    <c:v>0.16230905310806953</c:v>
                  </c:pt>
                  <c:pt idx="8">
                    <c:v>0.16251564415318143</c:v>
                  </c:pt>
                  <c:pt idx="9">
                    <c:v>0.16249999999999964</c:v>
                  </c:pt>
                  <c:pt idx="10">
                    <c:v>0.16438999999999915</c:v>
                  </c:pt>
                  <c:pt idx="11">
                    <c:v>0.16521000000000008</c:v>
                  </c:pt>
                  <c:pt idx="12">
                    <c:v>0.16577999999999982</c:v>
                  </c:pt>
                  <c:pt idx="13">
                    <c:v>0.16311999999999927</c:v>
                  </c:pt>
                  <c:pt idx="14">
                    <c:v>0.15932000000000102</c:v>
                  </c:pt>
                  <c:pt idx="15">
                    <c:v>0.15923999999999872</c:v>
                  </c:pt>
                  <c:pt idx="16">
                    <c:v>0.16237999999999886</c:v>
                  </c:pt>
                  <c:pt idx="17">
                    <c:v>0.16402000000000072</c:v>
                  </c:pt>
                  <c:pt idx="18">
                    <c:v>0.1643100000000004</c:v>
                  </c:pt>
                  <c:pt idx="19">
                    <c:v>0.16334303000000006</c:v>
                  </c:pt>
                  <c:pt idx="20">
                    <c:v>0.16586728000000051</c:v>
                  </c:pt>
                  <c:pt idx="21">
                    <c:v>0.16670427000000032</c:v>
                  </c:pt>
                </c:numCache>
              </c:numRef>
            </c:minus>
          </c:errBars>
          <c:cat>
            <c:strRef>
              <c:f>'7. Suicide rate'!$A$7:$A$28</c:f>
              <c:strCache>
                <c:ptCount val="22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  <c:pt idx="21">
                  <c:v>2022 - 24</c:v>
                </c:pt>
              </c:strCache>
            </c:strRef>
          </c:cat>
          <c:val>
            <c:numRef>
              <c:f>'7. Suicide rate'!$C$7:$C$28</c:f>
              <c:numCache>
                <c:formatCode>0.0</c:formatCode>
                <c:ptCount val="22"/>
                <c:pt idx="0">
                  <c:v>10.26206238919</c:v>
                </c:pt>
                <c:pt idx="1">
                  <c:v>10.180410442781101</c:v>
                </c:pt>
                <c:pt idx="2">
                  <c:v>10.09870678679</c:v>
                </c:pt>
                <c:pt idx="3">
                  <c:v>9.8352036187773209</c:v>
                </c:pt>
                <c:pt idx="4">
                  <c:v>9.3634809537988808</c:v>
                </c:pt>
                <c:pt idx="5">
                  <c:v>9.2025320412532405</c:v>
                </c:pt>
                <c:pt idx="6">
                  <c:v>9.2846069092143608</c:v>
                </c:pt>
                <c:pt idx="7">
                  <c:v>9.3766214787210203</c:v>
                </c:pt>
                <c:pt idx="8">
                  <c:v>9.4769804860909108</c:v>
                </c:pt>
                <c:pt idx="9">
                  <c:v>9.48583</c:v>
                </c:pt>
                <c:pt idx="10">
                  <c:v>9.7887699999999995</c:v>
                </c:pt>
                <c:pt idx="11">
                  <c:v>9.9718499999999999</c:v>
                </c:pt>
                <c:pt idx="12">
                  <c:v>10.119389999999999</c:v>
                </c:pt>
                <c:pt idx="13">
                  <c:v>9.9091799999999992</c:v>
                </c:pt>
                <c:pt idx="14">
                  <c:v>9.5359300000000005</c:v>
                </c:pt>
                <c:pt idx="15">
                  <c:v>9.6021599999999996</c:v>
                </c:pt>
                <c:pt idx="16">
                  <c:v>10.048349999999999</c:v>
                </c:pt>
                <c:pt idx="17">
                  <c:v>10.30949</c:v>
                </c:pt>
                <c:pt idx="18">
                  <c:v>10.39691</c:v>
                </c:pt>
                <c:pt idx="19">
                  <c:v>10.325855049999999</c:v>
                </c:pt>
                <c:pt idx="20">
                  <c:v>10.73307138</c:v>
                </c:pt>
                <c:pt idx="21">
                  <c:v>10.94744158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B-4721-A244-88495D2225DB}"/>
            </c:ext>
          </c:extLst>
        </c:ser>
        <c:ser>
          <c:idx val="1"/>
          <c:order val="1"/>
          <c:tx>
            <c:strRef>
              <c:f>'7. Suicide rate'!$B$31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'7. Suicide rate'!$G$31:$G$52</c:f>
                <c:numCache>
                  <c:formatCode>General</c:formatCode>
                  <c:ptCount val="22"/>
                  <c:pt idx="0">
                    <c:v>0.49006723111659944</c:v>
                  </c:pt>
                  <c:pt idx="1">
                    <c:v>0.48609917757459975</c:v>
                  </c:pt>
                  <c:pt idx="2">
                    <c:v>0.48662070251180012</c:v>
                  </c:pt>
                  <c:pt idx="3">
                    <c:v>0.47854053576407019</c:v>
                  </c:pt>
                  <c:pt idx="4">
                    <c:v>0.46429906100384954</c:v>
                  </c:pt>
                  <c:pt idx="5">
                    <c:v>0.4492929274438211</c:v>
                  </c:pt>
                  <c:pt idx="6">
                    <c:v>0.43625874771177031</c:v>
                  </c:pt>
                  <c:pt idx="7">
                    <c:v>0.4337576005074002</c:v>
                  </c:pt>
                  <c:pt idx="8">
                    <c:v>0.42989201987770009</c:v>
                  </c:pt>
                  <c:pt idx="9">
                    <c:v>0.41511999999999993</c:v>
                  </c:pt>
                  <c:pt idx="10">
                    <c:v>0.40491999999999884</c:v>
                  </c:pt>
                  <c:pt idx="11">
                    <c:v>0.3983800000000004</c:v>
                  </c:pt>
                  <c:pt idx="12">
                    <c:v>0.41702000000000083</c:v>
                  </c:pt>
                  <c:pt idx="13">
                    <c:v>0.41506000000000043</c:v>
                  </c:pt>
                  <c:pt idx="14">
                    <c:v>0.41198999999999941</c:v>
                  </c:pt>
                  <c:pt idx="15">
                    <c:v>0.39372999999999969</c:v>
                  </c:pt>
                  <c:pt idx="16">
                    <c:v>0.394540000000001</c:v>
                  </c:pt>
                  <c:pt idx="17">
                    <c:v>0.38565000000000005</c:v>
                  </c:pt>
                  <c:pt idx="18">
                    <c:v>0.36660000000000004</c:v>
                  </c:pt>
                  <c:pt idx="19">
                    <c:v>0.35470034100000003</c:v>
                  </c:pt>
                  <c:pt idx="20">
                    <c:v>0.35371396600000082</c:v>
                  </c:pt>
                  <c:pt idx="21">
                    <c:v>0.36485866399999978</c:v>
                  </c:pt>
                </c:numCache>
              </c:numRef>
            </c:plus>
            <c:minus>
              <c:numRef>
                <c:f>'7. Suicide rate'!$F$31:$F$52</c:f>
                <c:numCache>
                  <c:formatCode>General</c:formatCode>
                  <c:ptCount val="22"/>
                  <c:pt idx="0">
                    <c:v>0.47377591218292991</c:v>
                  </c:pt>
                  <c:pt idx="1">
                    <c:v>0.46992728684879026</c:v>
                  </c:pt>
                  <c:pt idx="2">
                    <c:v>0.47038959919337131</c:v>
                  </c:pt>
                  <c:pt idx="3">
                    <c:v>0.46227275231136922</c:v>
                  </c:pt>
                  <c:pt idx="4">
                    <c:v>0.44817787259248121</c:v>
                  </c:pt>
                  <c:pt idx="5">
                    <c:v>0.43357315458955981</c:v>
                  </c:pt>
                  <c:pt idx="6">
                    <c:v>0.42092490169049057</c:v>
                  </c:pt>
                  <c:pt idx="7">
                    <c:v>0.41862016573413108</c:v>
                  </c:pt>
                  <c:pt idx="8">
                    <c:v>0.41486389030307969</c:v>
                  </c:pt>
                  <c:pt idx="9">
                    <c:v>0.41510999999999942</c:v>
                  </c:pt>
                  <c:pt idx="10">
                    <c:v>0.40492000000000061</c:v>
                  </c:pt>
                  <c:pt idx="11">
                    <c:v>0.39836999999999989</c:v>
                  </c:pt>
                  <c:pt idx="12">
                    <c:v>0.41701999999999906</c:v>
                  </c:pt>
                  <c:pt idx="13">
                    <c:v>0.41505999999999865</c:v>
                  </c:pt>
                  <c:pt idx="14">
                    <c:v>0.41197999999999979</c:v>
                  </c:pt>
                  <c:pt idx="15">
                    <c:v>0.39372999999999969</c:v>
                  </c:pt>
                  <c:pt idx="16">
                    <c:v>0.39453999999999922</c:v>
                  </c:pt>
                  <c:pt idx="17">
                    <c:v>0.38565000000000005</c:v>
                  </c:pt>
                  <c:pt idx="18">
                    <c:v>0.36660000000000004</c:v>
                  </c:pt>
                  <c:pt idx="19">
                    <c:v>0.35470033999999995</c:v>
                  </c:pt>
                  <c:pt idx="20">
                    <c:v>0.35371396700000002</c:v>
                  </c:pt>
                  <c:pt idx="21">
                    <c:v>0.36485866399999978</c:v>
                  </c:pt>
                </c:numCache>
              </c:numRef>
            </c:minus>
          </c:errBars>
          <c:cat>
            <c:strRef>
              <c:f>'7. Suicide rate'!$A$7:$A$28</c:f>
              <c:strCache>
                <c:ptCount val="22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  <c:pt idx="21">
                  <c:v>2022 - 24</c:v>
                </c:pt>
              </c:strCache>
            </c:strRef>
          </c:cat>
          <c:val>
            <c:numRef>
              <c:f>'7. Suicide rate'!$C$31:$C$52</c:f>
              <c:numCache>
                <c:formatCode>0.0</c:formatCode>
                <c:ptCount val="22"/>
                <c:pt idx="0">
                  <c:v>10.1122704370701</c:v>
                </c:pt>
                <c:pt idx="1">
                  <c:v>10.018514654295601</c:v>
                </c:pt>
                <c:pt idx="2">
                  <c:v>10.012679126099201</c:v>
                </c:pt>
                <c:pt idx="3">
                  <c:v>9.6656400748850295</c:v>
                </c:pt>
                <c:pt idx="4">
                  <c:v>9.1715070261316907</c:v>
                </c:pt>
                <c:pt idx="5">
                  <c:v>8.7850071016275493</c:v>
                </c:pt>
                <c:pt idx="6">
                  <c:v>8.4882247026988704</c:v>
                </c:pt>
                <c:pt idx="7">
                  <c:v>8.5124036065773705</c:v>
                </c:pt>
                <c:pt idx="8">
                  <c:v>8.4311328242445303</c:v>
                </c:pt>
                <c:pt idx="9">
                  <c:v>8.3673699999999993</c:v>
                </c:pt>
                <c:pt idx="10">
                  <c:v>8.0321800000000003</c:v>
                </c:pt>
                <c:pt idx="11">
                  <c:v>7.819</c:v>
                </c:pt>
                <c:pt idx="12">
                  <c:v>8.5582499999999992</c:v>
                </c:pt>
                <c:pt idx="13">
                  <c:v>8.6575299999999995</c:v>
                </c:pt>
                <c:pt idx="14">
                  <c:v>8.6493900000000004</c:v>
                </c:pt>
                <c:pt idx="15">
                  <c:v>8.1322299999999998</c:v>
                </c:pt>
                <c:pt idx="16">
                  <c:v>8.2420899999999993</c:v>
                </c:pt>
                <c:pt idx="17">
                  <c:v>8.0146800000000002</c:v>
                </c:pt>
                <c:pt idx="18">
                  <c:v>7.33141</c:v>
                </c:pt>
                <c:pt idx="19">
                  <c:v>6.9451127970000002</c:v>
                </c:pt>
                <c:pt idx="20">
                  <c:v>7.0104878279999996</c:v>
                </c:pt>
                <c:pt idx="21">
                  <c:v>7.5216469620000002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B-4721-A244-88495D22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14560"/>
        <c:axId val="88516480"/>
      </c:lineChart>
      <c:catAx>
        <c:axId val="8851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516480"/>
        <c:crosses val="autoZero"/>
        <c:auto val="1"/>
        <c:lblAlgn val="ctr"/>
        <c:lblOffset val="100"/>
        <c:noMultiLvlLbl val="0"/>
      </c:catAx>
      <c:valAx>
        <c:axId val="8851648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Suicide</a:t>
                </a:r>
                <a:r>
                  <a:rPr lang="en-GB" baseline="0"/>
                  <a:t> rate per 100,000</a:t>
                </a:r>
                <a:endParaRPr lang="en-GB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851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170069367099533"/>
          <c:y val="0.48745649336260705"/>
          <c:w val="0.28372413431931526"/>
          <c:h val="0.1111084770330432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'7. Suicide rate'!$G$56:$G$88</c:f>
                <c:numCache>
                  <c:formatCode>General</c:formatCode>
                  <c:ptCount val="33"/>
                  <c:pt idx="0">
                    <c:v>3.6832839799999988</c:v>
                  </c:pt>
                  <c:pt idx="1">
                    <c:v>2.9606795200000011</c:v>
                  </c:pt>
                  <c:pt idx="2">
                    <c:v>3.0328638950000002</c:v>
                  </c:pt>
                  <c:pt idx="3">
                    <c:v>3.5953867080000013</c:v>
                  </c:pt>
                  <c:pt idx="4">
                    <c:v>2.6561634769999998</c:v>
                  </c:pt>
                  <c:pt idx="5">
                    <c:v>2.4939152660000001</c:v>
                  </c:pt>
                  <c:pt idx="6">
                    <c:v>2.9706347540000007</c:v>
                  </c:pt>
                  <c:pt idx="7">
                    <c:v>3.0493095090000004</c:v>
                  </c:pt>
                  <c:pt idx="8">
                    <c:v>3.2093088539999997</c:v>
                  </c:pt>
                  <c:pt idx="9">
                    <c:v>2.0481454079999999</c:v>
                  </c:pt>
                  <c:pt idx="10">
                    <c:v>2.8866230539999993</c:v>
                  </c:pt>
                  <c:pt idx="11">
                    <c:v>2.3283201370000004</c:v>
                  </c:pt>
                  <c:pt idx="12">
                    <c:v>2.781574784</c:v>
                  </c:pt>
                  <c:pt idx="13">
                    <c:v>2.1358919140000001</c:v>
                  </c:pt>
                  <c:pt idx="14">
                    <c:v>2.8625532429999998</c:v>
                  </c:pt>
                  <c:pt idx="15">
                    <c:v>1.901382957</c:v>
                  </c:pt>
                  <c:pt idx="16">
                    <c:v>2.1774183619999992</c:v>
                  </c:pt>
                  <c:pt idx="17">
                    <c:v>2.3790353889999993</c:v>
                  </c:pt>
                  <c:pt idx="18">
                    <c:v>2.4496539640000004</c:v>
                  </c:pt>
                  <c:pt idx="19">
                    <c:v>2.659277767999999</c:v>
                  </c:pt>
                  <c:pt idx="20">
                    <c:v>2.3867972360000005</c:v>
                  </c:pt>
                  <c:pt idx="21">
                    <c:v>2.4277501560000001</c:v>
                  </c:pt>
                  <c:pt idx="22">
                    <c:v>2.2697388140000001</c:v>
                  </c:pt>
                  <c:pt idx="23">
                    <c:v>1.8380764440000004</c:v>
                  </c:pt>
                  <c:pt idx="24">
                    <c:v>2.0516899610000001</c:v>
                  </c:pt>
                  <c:pt idx="25">
                    <c:v>2.108500169</c:v>
                  </c:pt>
                  <c:pt idx="26">
                    <c:v>1.8847841140000003</c:v>
                  </c:pt>
                  <c:pt idx="27">
                    <c:v>1.9922226699999994</c:v>
                  </c:pt>
                  <c:pt idx="28">
                    <c:v>2.1780676549999995</c:v>
                  </c:pt>
                  <c:pt idx="29">
                    <c:v>1.8277512699999994</c:v>
                  </c:pt>
                  <c:pt idx="30">
                    <c:v>2.4061638370000002</c:v>
                  </c:pt>
                  <c:pt idx="31">
                    <c:v>1.7491120549999994</c:v>
                  </c:pt>
                </c:numCache>
              </c:numRef>
            </c:plus>
            <c:minus>
              <c:numRef>
                <c:f>'7. Suicide rate'!$F$56:$F$88</c:f>
                <c:numCache>
                  <c:formatCode>General</c:formatCode>
                  <c:ptCount val="33"/>
                  <c:pt idx="0">
                    <c:v>3.0524212620000011</c:v>
                  </c:pt>
                  <c:pt idx="1">
                    <c:v>2.4210357039999995</c:v>
                  </c:pt>
                  <c:pt idx="2">
                    <c:v>2.4607217639999988</c:v>
                  </c:pt>
                  <c:pt idx="3">
                    <c:v>2.8210729269999995</c:v>
                  </c:pt>
                  <c:pt idx="4">
                    <c:v>2.2336274689999991</c:v>
                  </c:pt>
                  <c:pt idx="5">
                    <c:v>2.0947531499999998</c:v>
                  </c:pt>
                  <c:pt idx="6">
                    <c:v>2.4336759569999993</c:v>
                  </c:pt>
                  <c:pt idx="7">
                    <c:v>2.4635921200000004</c:v>
                  </c:pt>
                  <c:pt idx="8">
                    <c:v>2.5338563409999999</c:v>
                  </c:pt>
                  <c:pt idx="9">
                    <c:v>1.7426381809999993</c:v>
                  </c:pt>
                  <c:pt idx="10">
                    <c:v>2.3371872959999997</c:v>
                  </c:pt>
                  <c:pt idx="11">
                    <c:v>1.9533001539999999</c:v>
                  </c:pt>
                  <c:pt idx="12">
                    <c:v>2.2207111879999992</c:v>
                  </c:pt>
                  <c:pt idx="13">
                    <c:v>1.7826488670000007</c:v>
                  </c:pt>
                  <c:pt idx="14">
                    <c:v>2.279384018</c:v>
                  </c:pt>
                  <c:pt idx="15">
                    <c:v>1.6146482199999994</c:v>
                  </c:pt>
                  <c:pt idx="16">
                    <c:v>1.8097837370000001</c:v>
                  </c:pt>
                  <c:pt idx="17">
                    <c:v>1.9342030660000002</c:v>
                  </c:pt>
                  <c:pt idx="18">
                    <c:v>1.9747586410000002</c:v>
                  </c:pt>
                  <c:pt idx="19">
                    <c:v>2.1862528179999998</c:v>
                  </c:pt>
                  <c:pt idx="20">
                    <c:v>1.9481709709999997</c:v>
                  </c:pt>
                  <c:pt idx="21">
                    <c:v>1.9777785430000003</c:v>
                  </c:pt>
                  <c:pt idx="22">
                    <c:v>1.8526245980000002</c:v>
                  </c:pt>
                  <c:pt idx="23">
                    <c:v>1.5400993280000002</c:v>
                  </c:pt>
                  <c:pt idx="24">
                    <c:v>1.664643817</c:v>
                  </c:pt>
                  <c:pt idx="25">
                    <c:v>1.6743425329999999</c:v>
                  </c:pt>
                  <c:pt idx="26">
                    <c:v>1.5193957069999993</c:v>
                  </c:pt>
                  <c:pt idx="27">
                    <c:v>1.622973945</c:v>
                  </c:pt>
                  <c:pt idx="28">
                    <c:v>1.7033908609999999</c:v>
                  </c:pt>
                  <c:pt idx="29">
                    <c:v>1.4798596710000007</c:v>
                  </c:pt>
                  <c:pt idx="30">
                    <c:v>1.8034461070000001</c:v>
                  </c:pt>
                  <c:pt idx="31">
                    <c:v>1.3999415260000005</c:v>
                  </c:pt>
                </c:numCache>
              </c:numRef>
            </c:minus>
          </c:errBars>
          <c:cat>
            <c:strRef>
              <c:f>'7. Suicide rate'!$B$56:$B$88</c:f>
              <c:strCache>
                <c:ptCount val="33"/>
                <c:pt idx="0">
                  <c:v>Islington</c:v>
                </c:pt>
                <c:pt idx="1">
                  <c:v>Merton</c:v>
                </c:pt>
                <c:pt idx="2">
                  <c:v>Richmond upon Thames</c:v>
                </c:pt>
                <c:pt idx="3">
                  <c:v>Kensington and Chelsea</c:v>
                </c:pt>
                <c:pt idx="4">
                  <c:v>Lambeth</c:v>
                </c:pt>
                <c:pt idx="5">
                  <c:v>Greenwich</c:v>
                </c:pt>
                <c:pt idx="6">
                  <c:v>Hackney</c:v>
                </c:pt>
                <c:pt idx="7">
                  <c:v>Westminster</c:v>
                </c:pt>
                <c:pt idx="8">
                  <c:v>Kingston upon Thames</c:v>
                </c:pt>
                <c:pt idx="9">
                  <c:v>Ealing</c:v>
                </c:pt>
                <c:pt idx="10">
                  <c:v>Camden</c:v>
                </c:pt>
                <c:pt idx="11">
                  <c:v>Southwark</c:v>
                </c:pt>
                <c:pt idx="12">
                  <c:v>Sutton</c:v>
                </c:pt>
                <c:pt idx="13">
                  <c:v>Bromley</c:v>
                </c:pt>
                <c:pt idx="14">
                  <c:v>Hammersmith and Fulham</c:v>
                </c:pt>
                <c:pt idx="15">
                  <c:v>Croydon</c:v>
                </c:pt>
                <c:pt idx="16">
                  <c:v>Hillingdon</c:v>
                </c:pt>
                <c:pt idx="17">
                  <c:v>Havering</c:v>
                </c:pt>
                <c:pt idx="18">
                  <c:v>Bexley</c:v>
                </c:pt>
                <c:pt idx="19">
                  <c:v>Tower Hamlets</c:v>
                </c:pt>
                <c:pt idx="20">
                  <c:v>Waltham Forest</c:v>
                </c:pt>
                <c:pt idx="21">
                  <c:v>Lewisham</c:v>
                </c:pt>
                <c:pt idx="22">
                  <c:v>Hounslow</c:v>
                </c:pt>
                <c:pt idx="23">
                  <c:v>Barnet</c:v>
                </c:pt>
                <c:pt idx="24">
                  <c:v>Redbridge</c:v>
                </c:pt>
                <c:pt idx="25">
                  <c:v>Haringey</c:v>
                </c:pt>
                <c:pt idx="26">
                  <c:v>Enfield</c:v>
                </c:pt>
                <c:pt idx="27">
                  <c:v>Wandsworth</c:v>
                </c:pt>
                <c:pt idx="28">
                  <c:v>Harrow</c:v>
                </c:pt>
                <c:pt idx="29">
                  <c:v>Brent</c:v>
                </c:pt>
                <c:pt idx="30">
                  <c:v>Barking and Dagenham</c:v>
                </c:pt>
                <c:pt idx="31">
                  <c:v>Newham</c:v>
                </c:pt>
                <c:pt idx="32">
                  <c:v>City of London</c:v>
                </c:pt>
              </c:strCache>
            </c:strRef>
          </c:cat>
          <c:val>
            <c:numRef>
              <c:f>'7. Suicide rate'!$C$56:$C$88</c:f>
              <c:numCache>
                <c:formatCode>0.0</c:formatCode>
                <c:ptCount val="33"/>
                <c:pt idx="0">
                  <c:v>12.170535900000001</c:v>
                </c:pt>
                <c:pt idx="1">
                  <c:v>9.6054669599999993</c:v>
                </c:pt>
                <c:pt idx="2">
                  <c:v>9.5617902449999992</c:v>
                </c:pt>
                <c:pt idx="3">
                  <c:v>9.3906960519999991</c:v>
                </c:pt>
                <c:pt idx="4">
                  <c:v>9.3155060029999994</c:v>
                </c:pt>
                <c:pt idx="5">
                  <c:v>9.286415774</c:v>
                </c:pt>
                <c:pt idx="6">
                  <c:v>9.0932335559999995</c:v>
                </c:pt>
                <c:pt idx="7">
                  <c:v>9.028213161</c:v>
                </c:pt>
                <c:pt idx="8">
                  <c:v>8.7799130359999999</c:v>
                </c:pt>
                <c:pt idx="9">
                  <c:v>8.4389582119999993</c:v>
                </c:pt>
                <c:pt idx="10">
                  <c:v>8.435100276</c:v>
                </c:pt>
                <c:pt idx="11">
                  <c:v>8.2962813329999996</c:v>
                </c:pt>
                <c:pt idx="12">
                  <c:v>8.0514833459999995</c:v>
                </c:pt>
                <c:pt idx="13">
                  <c:v>7.9029238260000003</c:v>
                </c:pt>
                <c:pt idx="14">
                  <c:v>7.8434677370000001</c:v>
                </c:pt>
                <c:pt idx="15">
                  <c:v>7.8106598749999998</c:v>
                </c:pt>
                <c:pt idx="16">
                  <c:v>7.7674279300000002</c:v>
                </c:pt>
                <c:pt idx="17">
                  <c:v>7.6104445810000003</c:v>
                </c:pt>
                <c:pt idx="18">
                  <c:v>7.4843170209999998</c:v>
                </c:pt>
                <c:pt idx="19">
                  <c:v>7.4490895520000002</c:v>
                </c:pt>
                <c:pt idx="20">
                  <c:v>7.3868624059999997</c:v>
                </c:pt>
                <c:pt idx="21">
                  <c:v>7.342501275</c:v>
                </c:pt>
                <c:pt idx="22">
                  <c:v>7.2134540840000003</c:v>
                </c:pt>
                <c:pt idx="23">
                  <c:v>6.9507677189999999</c:v>
                </c:pt>
                <c:pt idx="24">
                  <c:v>6.3486457869999997</c:v>
                </c:pt>
                <c:pt idx="25">
                  <c:v>5.780910553</c:v>
                </c:pt>
                <c:pt idx="26">
                  <c:v>5.7343725049999996</c:v>
                </c:pt>
                <c:pt idx="27">
                  <c:v>5.7331387100000004</c:v>
                </c:pt>
                <c:pt idx="28">
                  <c:v>5.6900880840000001</c:v>
                </c:pt>
                <c:pt idx="29">
                  <c:v>5.5076331740000004</c:v>
                </c:pt>
                <c:pt idx="30">
                  <c:v>4.9240618139999999</c:v>
                </c:pt>
                <c:pt idx="31">
                  <c:v>4.6032340090000003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D-4D02-9F51-EE2E55D8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9664128"/>
        <c:axId val="89674112"/>
      </c:barChart>
      <c:catAx>
        <c:axId val="896641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9674112"/>
        <c:crosses val="autoZero"/>
        <c:auto val="1"/>
        <c:lblAlgn val="ctr"/>
        <c:lblOffset val="100"/>
        <c:noMultiLvlLbl val="0"/>
      </c:catAx>
      <c:valAx>
        <c:axId val="896741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Suicide rate per 100,000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9664128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04586837596663"/>
          <c:y val="7.2599814509747951E-2"/>
          <c:w val="0.70976106703740471"/>
          <c:h val="0.82701066344332808"/>
        </c:manualLayout>
      </c:layout>
      <c:lineChart>
        <c:grouping val="standard"/>
        <c:varyColors val="0"/>
        <c:ser>
          <c:idx val="0"/>
          <c:order val="0"/>
          <c:tx>
            <c:strRef>
              <c:f>'7. Suicide rate'!$B$99</c:f>
              <c:strCache>
                <c:ptCount val="1"/>
                <c:pt idx="0">
                  <c:v>Male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'7. Suicide rate'!$G$99:$G$120</c:f>
                <c:numCache>
                  <c:formatCode>General</c:formatCode>
                  <c:ptCount val="22"/>
                  <c:pt idx="0">
                    <c:v>0.88262864252209994</c:v>
                  </c:pt>
                  <c:pt idx="1">
                    <c:v>0.87314412873629976</c:v>
                  </c:pt>
                  <c:pt idx="2">
                    <c:v>0.87767018548589881</c:v>
                  </c:pt>
                  <c:pt idx="3">
                    <c:v>0.88010909785129954</c:v>
                  </c:pt>
                  <c:pt idx="4">
                    <c:v>0.85021890164759917</c:v>
                  </c:pt>
                  <c:pt idx="5">
                    <c:v>0.82111028407480013</c:v>
                  </c:pt>
                  <c:pt idx="6">
                    <c:v>0.79034773928779956</c:v>
                  </c:pt>
                  <c:pt idx="7">
                    <c:v>0.79706470641569993</c:v>
                  </c:pt>
                  <c:pt idx="8">
                    <c:v>0.78201697814859905</c:v>
                  </c:pt>
                  <c:pt idx="9">
                    <c:v>0.75283000000000122</c:v>
                  </c:pt>
                  <c:pt idx="10">
                    <c:v>0.72663999999999973</c:v>
                  </c:pt>
                  <c:pt idx="11">
                    <c:v>0.73148000000000124</c:v>
                  </c:pt>
                  <c:pt idx="12">
                    <c:v>0.7685600000000008</c:v>
                  </c:pt>
                  <c:pt idx="13">
                    <c:v>0.76292000000000115</c:v>
                  </c:pt>
                  <c:pt idx="14">
                    <c:v>0.74771999999999927</c:v>
                  </c:pt>
                  <c:pt idx="15">
                    <c:v>0.71948000000000079</c:v>
                  </c:pt>
                  <c:pt idx="16">
                    <c:v>0.71942999999999913</c:v>
                  </c:pt>
                  <c:pt idx="17">
                    <c:v>0.70720999999999989</c:v>
                  </c:pt>
                  <c:pt idx="18">
                    <c:v>0.66497000000000028</c:v>
                  </c:pt>
                  <c:pt idx="19">
                    <c:v>0.64933933999999915</c:v>
                  </c:pt>
                  <c:pt idx="20">
                    <c:v>0.64413657000000057</c:v>
                  </c:pt>
                  <c:pt idx="21">
                    <c:v>0.66471446000000078</c:v>
                  </c:pt>
                </c:numCache>
              </c:numRef>
            </c:plus>
            <c:minus>
              <c:numRef>
                <c:f>'7. Suicide rate'!$F$99:$F$120</c:f>
                <c:numCache>
                  <c:formatCode>General</c:formatCode>
                  <c:ptCount val="22"/>
                  <c:pt idx="0">
                    <c:v>0.84814472067739999</c:v>
                  </c:pt>
                  <c:pt idx="1">
                    <c:v>0.83912754551300139</c:v>
                  </c:pt>
                  <c:pt idx="2">
                    <c:v>0.84333103194069992</c:v>
                  </c:pt>
                  <c:pt idx="3">
                    <c:v>0.84528674287209959</c:v>
                  </c:pt>
                  <c:pt idx="4">
                    <c:v>0.81594719153720163</c:v>
                  </c:pt>
                  <c:pt idx="5">
                    <c:v>0.78796158474339961</c:v>
                  </c:pt>
                  <c:pt idx="6">
                    <c:v>0.75838006442770123</c:v>
                  </c:pt>
                  <c:pt idx="7">
                    <c:v>0.76511686335189921</c:v>
                  </c:pt>
                  <c:pt idx="8">
                    <c:v>0.75047049580140168</c:v>
                  </c:pt>
                  <c:pt idx="9">
                    <c:v>0.75282999999999944</c:v>
                  </c:pt>
                  <c:pt idx="10">
                    <c:v>0.72664999999999935</c:v>
                  </c:pt>
                  <c:pt idx="11">
                    <c:v>0.73147999999999946</c:v>
                  </c:pt>
                  <c:pt idx="12">
                    <c:v>0.7685499999999994</c:v>
                  </c:pt>
                  <c:pt idx="13">
                    <c:v>0.76290999999999976</c:v>
                  </c:pt>
                  <c:pt idx="14">
                    <c:v>0.74773000000000067</c:v>
                  </c:pt>
                  <c:pt idx="15">
                    <c:v>0.71946999999999939</c:v>
                  </c:pt>
                  <c:pt idx="16">
                    <c:v>0.71944000000000052</c:v>
                  </c:pt>
                  <c:pt idx="17">
                    <c:v>0.70720000000000027</c:v>
                  </c:pt>
                  <c:pt idx="18">
                    <c:v>0.66496999999999851</c:v>
                  </c:pt>
                  <c:pt idx="19">
                    <c:v>0.64933934000000093</c:v>
                  </c:pt>
                  <c:pt idx="20">
                    <c:v>0.64413657000000057</c:v>
                  </c:pt>
                  <c:pt idx="21">
                    <c:v>0.66471445999999901</c:v>
                  </c:pt>
                </c:numCache>
              </c:numRef>
            </c:minus>
          </c:errBars>
          <c:cat>
            <c:strRef>
              <c:f>[0]!GenderSmokingDate</c:f>
              <c:strCache>
                <c:ptCount val="22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  <c:pt idx="21">
                  <c:v>2022 - 24</c:v>
                </c:pt>
              </c:strCache>
            </c:strRef>
          </c:cat>
          <c:val>
            <c:numRef>
              <c:f>[0]!MaleSmoking</c:f>
              <c:numCache>
                <c:formatCode>0.0</c:formatCode>
                <c:ptCount val="22"/>
                <c:pt idx="0">
                  <c:v>14.9220643270304</c:v>
                </c:pt>
                <c:pt idx="1">
                  <c:v>14.816106433131001</c:v>
                </c:pt>
                <c:pt idx="2">
                  <c:v>14.848142323455701</c:v>
                </c:pt>
                <c:pt idx="3">
                  <c:v>14.7478910453165</c:v>
                </c:pt>
                <c:pt idx="4">
                  <c:v>14.015049797463501</c:v>
                </c:pt>
                <c:pt idx="5">
                  <c:v>13.5463588485001</c:v>
                </c:pt>
                <c:pt idx="6">
                  <c:v>13.0310411039487</c:v>
                </c:pt>
                <c:pt idx="7">
                  <c:v>13.236379655626999</c:v>
                </c:pt>
                <c:pt idx="8">
                  <c:v>12.903263047569901</c:v>
                </c:pt>
                <c:pt idx="9">
                  <c:v>12.82274</c:v>
                </c:pt>
                <c:pt idx="10">
                  <c:v>12.2713</c:v>
                </c:pt>
                <c:pt idx="11">
                  <c:v>12.318099999999999</c:v>
                </c:pt>
                <c:pt idx="12">
                  <c:v>13.46772</c:v>
                </c:pt>
                <c:pt idx="13">
                  <c:v>13.60249</c:v>
                </c:pt>
                <c:pt idx="14">
                  <c:v>13.37406</c:v>
                </c:pt>
                <c:pt idx="15">
                  <c:v>12.75493</c:v>
                </c:pt>
                <c:pt idx="16">
                  <c:v>12.728820000000001</c:v>
                </c:pt>
                <c:pt idx="17">
                  <c:v>12.50591</c:v>
                </c:pt>
                <c:pt idx="18">
                  <c:v>11.275589999999999</c:v>
                </c:pt>
                <c:pt idx="19">
                  <c:v>10.835188560000001</c:v>
                </c:pt>
                <c:pt idx="20">
                  <c:v>10.77682697</c:v>
                </c:pt>
                <c:pt idx="21">
                  <c:v>11.53818424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4-4181-B75B-94DEC425B100}"/>
            </c:ext>
          </c:extLst>
        </c:ser>
        <c:ser>
          <c:idx val="1"/>
          <c:order val="1"/>
          <c:tx>
            <c:strRef>
              <c:f>'7. Suicide rate'!$B$124</c:f>
              <c:strCache>
                <c:ptCount val="1"/>
                <c:pt idx="0">
                  <c:v>Female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'7. Suicide rate'!$G$124:$G$145</c:f>
                <c:numCache>
                  <c:formatCode>General</c:formatCode>
                  <c:ptCount val="22"/>
                  <c:pt idx="0">
                    <c:v>0.52356573695592967</c:v>
                  </c:pt>
                  <c:pt idx="1">
                    <c:v>0.51830255569794037</c:v>
                  </c:pt>
                  <c:pt idx="2">
                    <c:v>0.51392595851375944</c:v>
                  </c:pt>
                  <c:pt idx="3">
                    <c:v>0.48504545160450974</c:v>
                  </c:pt>
                  <c:pt idx="4">
                    <c:v>0.46895425990065043</c:v>
                  </c:pt>
                  <c:pt idx="5">
                    <c:v>0.44762534364192952</c:v>
                  </c:pt>
                  <c:pt idx="6">
                    <c:v>0.44119753817208007</c:v>
                  </c:pt>
                  <c:pt idx="7">
                    <c:v>0.42998392785924011</c:v>
                  </c:pt>
                  <c:pt idx="8">
                    <c:v>0.43911263798616051</c:v>
                  </c:pt>
                  <c:pt idx="9">
                    <c:v>0.41361000000000026</c:v>
                  </c:pt>
                  <c:pt idx="10">
                    <c:v>0.40510999999999964</c:v>
                  </c:pt>
                  <c:pt idx="11">
                    <c:v>0.37949999999999973</c:v>
                  </c:pt>
                  <c:pt idx="12">
                    <c:v>0.40129999999999999</c:v>
                  </c:pt>
                  <c:pt idx="13">
                    <c:v>0.40298999999999996</c:v>
                  </c:pt>
                  <c:pt idx="14">
                    <c:v>0.40838999999999981</c:v>
                  </c:pt>
                  <c:pt idx="15">
                    <c:v>0.37995000000000001</c:v>
                  </c:pt>
                  <c:pt idx="16">
                    <c:v>0.38572000000000006</c:v>
                  </c:pt>
                  <c:pt idx="17">
                    <c:v>0.37229000000000001</c:v>
                  </c:pt>
                  <c:pt idx="18">
                    <c:v>0.35945000000000027</c:v>
                  </c:pt>
                  <c:pt idx="19">
                    <c:v>0.34037495699999987</c:v>
                  </c:pt>
                  <c:pt idx="20">
                    <c:v>0.34543500199999988</c:v>
                  </c:pt>
                  <c:pt idx="21">
                    <c:v>0.36113893300000033</c:v>
                  </c:pt>
                </c:numCache>
              </c:numRef>
            </c:plus>
            <c:minus>
              <c:numRef>
                <c:f>'7. Suicide rate'!$F$124:$F$145</c:f>
                <c:numCache>
                  <c:formatCode>General</c:formatCode>
                  <c:ptCount val="22"/>
                  <c:pt idx="0">
                    <c:v>0.49110495077634031</c:v>
                  </c:pt>
                  <c:pt idx="1">
                    <c:v>0.48584281427837972</c:v>
                  </c:pt>
                  <c:pt idx="2">
                    <c:v>0.48179968648598059</c:v>
                  </c:pt>
                  <c:pt idx="3">
                    <c:v>0.45350891345499011</c:v>
                  </c:pt>
                  <c:pt idx="4">
                    <c:v>0.43760716436372959</c:v>
                  </c:pt>
                  <c:pt idx="5">
                    <c:v>0.41694949746986998</c:v>
                  </c:pt>
                  <c:pt idx="6">
                    <c:v>0.4105858436322003</c:v>
                  </c:pt>
                  <c:pt idx="7">
                    <c:v>0.4001841864867699</c:v>
                  </c:pt>
                  <c:pt idx="8">
                    <c:v>0.40905353275367995</c:v>
                  </c:pt>
                  <c:pt idx="9">
                    <c:v>0.41360000000000019</c:v>
                  </c:pt>
                  <c:pt idx="10">
                    <c:v>0.40511000000000008</c:v>
                  </c:pt>
                  <c:pt idx="11">
                    <c:v>0.37950000000000017</c:v>
                  </c:pt>
                  <c:pt idx="12">
                    <c:v>0.40130999999999961</c:v>
                  </c:pt>
                  <c:pt idx="13">
                    <c:v>0.40299999999999958</c:v>
                  </c:pt>
                  <c:pt idx="14">
                    <c:v>0.40839999999999987</c:v>
                  </c:pt>
                  <c:pt idx="15">
                    <c:v>0.37993999999999994</c:v>
                  </c:pt>
                  <c:pt idx="16">
                    <c:v>0.38570999999999955</c:v>
                  </c:pt>
                  <c:pt idx="17">
                    <c:v>0.37227999999999994</c:v>
                  </c:pt>
                  <c:pt idx="18">
                    <c:v>0.35943999999999976</c:v>
                  </c:pt>
                  <c:pt idx="19">
                    <c:v>0.34037495699999987</c:v>
                  </c:pt>
                  <c:pt idx="20">
                    <c:v>0.34543500299999996</c:v>
                  </c:pt>
                  <c:pt idx="21">
                    <c:v>0.36113893399999997</c:v>
                  </c:pt>
                </c:numCache>
              </c:numRef>
            </c:minus>
          </c:errBars>
          <c:cat>
            <c:strRef>
              <c:f>[0]!GenderSmokingDate</c:f>
              <c:strCache>
                <c:ptCount val="22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  <c:pt idx="21">
                  <c:v>2022 - 24</c:v>
                </c:pt>
              </c:strCache>
            </c:strRef>
          </c:cat>
          <c:val>
            <c:numRef>
              <c:f>[0]!FemaleSmoking</c:f>
              <c:numCache>
                <c:formatCode>0.0</c:formatCode>
                <c:ptCount val="22"/>
                <c:pt idx="0">
                  <c:v>5.68258194796661</c:v>
                </c:pt>
                <c:pt idx="1">
                  <c:v>5.5684682213706296</c:v>
                </c:pt>
                <c:pt idx="2">
                  <c:v>5.5445043046702702</c:v>
                </c:pt>
                <c:pt idx="3">
                  <c:v>5.0239325271828799</c:v>
                </c:pt>
                <c:pt idx="4">
                  <c:v>4.7110444139791596</c:v>
                </c:pt>
                <c:pt idx="5">
                  <c:v>4.3516394859923402</c:v>
                </c:pt>
                <c:pt idx="6">
                  <c:v>4.2257029842714502</c:v>
                </c:pt>
                <c:pt idx="7">
                  <c:v>4.1227471055461598</c:v>
                </c:pt>
                <c:pt idx="8">
                  <c:v>4.2675055180764598</c:v>
                </c:pt>
                <c:pt idx="9">
                  <c:v>4.22621</c:v>
                </c:pt>
                <c:pt idx="10">
                  <c:v>4.05708</c:v>
                </c:pt>
                <c:pt idx="11">
                  <c:v>3.66635</c:v>
                </c:pt>
                <c:pt idx="12">
                  <c:v>4.0937799999999998</c:v>
                </c:pt>
                <c:pt idx="13">
                  <c:v>4.1648899999999998</c:v>
                </c:pt>
                <c:pt idx="14">
                  <c:v>4.33202</c:v>
                </c:pt>
                <c:pt idx="15">
                  <c:v>3.9058299999999999</c:v>
                </c:pt>
                <c:pt idx="16">
                  <c:v>4.1744899999999996</c:v>
                </c:pt>
                <c:pt idx="17">
                  <c:v>3.9503200000000001</c:v>
                </c:pt>
                <c:pt idx="18">
                  <c:v>3.7333099999999999</c:v>
                </c:pt>
                <c:pt idx="19">
                  <c:v>3.4084338750000001</c:v>
                </c:pt>
                <c:pt idx="20">
                  <c:v>3.5989637480000001</c:v>
                </c:pt>
                <c:pt idx="21">
                  <c:v>3.9198430609999999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4-4181-B75B-94DEC425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47456"/>
        <c:axId val="88149376"/>
      </c:lineChart>
      <c:catAx>
        <c:axId val="8814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149376"/>
        <c:crosses val="autoZero"/>
        <c:auto val="1"/>
        <c:lblAlgn val="ctr"/>
        <c:lblOffset val="100"/>
        <c:noMultiLvlLbl val="0"/>
      </c:catAx>
      <c:valAx>
        <c:axId val="8814937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Suicide rate per 100,000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8147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 Suicide rate'!$B$165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[0]!SuicideGapDates</c:f>
              <c:strCache>
                <c:ptCount val="22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  <c:pt idx="21">
                  <c:v>2022 - 24</c:v>
                </c:pt>
              </c:strCache>
            </c:strRef>
          </c:cat>
          <c:val>
            <c:numRef>
              <c:f>[0]!SuicideGap</c:f>
              <c:numCache>
                <c:formatCode>0.00</c:formatCode>
                <c:ptCount val="22"/>
                <c:pt idx="0">
                  <c:v>11.431826098293051</c:v>
                </c:pt>
                <c:pt idx="1">
                  <c:v>13.97402840894782</c:v>
                </c:pt>
                <c:pt idx="2">
                  <c:v>14.38046472026107</c:v>
                </c:pt>
                <c:pt idx="3">
                  <c:v>14.633136728901402</c:v>
                </c:pt>
                <c:pt idx="4">
                  <c:v>13.140483690739261</c:v>
                </c:pt>
                <c:pt idx="5">
                  <c:v>11.274002218313761</c:v>
                </c:pt>
                <c:pt idx="6">
                  <c:v>9.6447630825103108</c:v>
                </c:pt>
                <c:pt idx="7">
                  <c:v>9.6458638562610908</c:v>
                </c:pt>
                <c:pt idx="8">
                  <c:v>6.7285845363907297</c:v>
                </c:pt>
                <c:pt idx="9">
                  <c:v>7.1961300000000001</c:v>
                </c:pt>
                <c:pt idx="10">
                  <c:v>6.0022000000000011</c:v>
                </c:pt>
                <c:pt idx="11">
                  <c:v>6.1474999999999991</c:v>
                </c:pt>
                <c:pt idx="12">
                  <c:v>6.2676500000000006</c:v>
                </c:pt>
                <c:pt idx="13">
                  <c:v>5.8288899999999995</c:v>
                </c:pt>
                <c:pt idx="14">
                  <c:v>7.507060000000001</c:v>
                </c:pt>
                <c:pt idx="15">
                  <c:v>6.8867099999999999</c:v>
                </c:pt>
                <c:pt idx="16">
                  <c:v>8.8411200000000001</c:v>
                </c:pt>
                <c:pt idx="17">
                  <c:v>10.82367</c:v>
                </c:pt>
                <c:pt idx="18">
                  <c:v>8.0052200000000013</c:v>
                </c:pt>
                <c:pt idx="19">
                  <c:v>6.8897677659999994</c:v>
                </c:pt>
                <c:pt idx="20">
                  <c:v>6.4799949739999994</c:v>
                </c:pt>
                <c:pt idx="21">
                  <c:v>7.5673018910000005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F-46C3-B5FC-FCBE3F9A8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049080"/>
        <c:axId val="400058920"/>
      </c:barChart>
      <c:catAx>
        <c:axId val="400049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0058920"/>
        <c:crosses val="autoZero"/>
        <c:auto val="1"/>
        <c:lblAlgn val="ctr"/>
        <c:lblOffset val="100"/>
        <c:noMultiLvlLbl val="0"/>
      </c:catAx>
      <c:valAx>
        <c:axId val="40005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Suicide</a:t>
                </a:r>
                <a:r>
                  <a:rPr lang="en-GB" baseline="0"/>
                  <a:t> rate (per 100,000)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0049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 Suicide rate'!$B$193</c:f>
              <c:strCache>
                <c:ptCount val="1"/>
                <c:pt idx="0">
                  <c:v>Gap in suicide rates between males and 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[0]!SuicideGapDates2</c:f>
              <c:strCache>
                <c:ptCount val="22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  <c:pt idx="21">
                  <c:v>2022 - 24</c:v>
                </c:pt>
              </c:strCache>
            </c:strRef>
          </c:cat>
          <c:val>
            <c:numRef>
              <c:f>[0]!SuicideGap2</c:f>
              <c:numCache>
                <c:formatCode>0.00</c:formatCode>
                <c:ptCount val="22"/>
                <c:pt idx="0">
                  <c:v>9.2394823790637908</c:v>
                </c:pt>
                <c:pt idx="1">
                  <c:v>9.2476382117603713</c:v>
                </c:pt>
                <c:pt idx="2">
                  <c:v>9.3036380187854313</c:v>
                </c:pt>
                <c:pt idx="3">
                  <c:v>9.723958518133621</c:v>
                </c:pt>
                <c:pt idx="4">
                  <c:v>9.3040053834843413</c:v>
                </c:pt>
                <c:pt idx="5">
                  <c:v>9.1947193625077599</c:v>
                </c:pt>
                <c:pt idx="6">
                  <c:v>8.8053381196772502</c:v>
                </c:pt>
                <c:pt idx="7">
                  <c:v>9.1136325500808404</c:v>
                </c:pt>
                <c:pt idx="8">
                  <c:v>8.635757529493441</c:v>
                </c:pt>
                <c:pt idx="9">
                  <c:v>8.5965299999999996</c:v>
                </c:pt>
                <c:pt idx="10">
                  <c:v>8.214220000000001</c:v>
                </c:pt>
                <c:pt idx="11">
                  <c:v>8.6517499999999998</c:v>
                </c:pt>
                <c:pt idx="12">
                  <c:v>9.373940000000001</c:v>
                </c:pt>
                <c:pt idx="13">
                  <c:v>9.4375999999999998</c:v>
                </c:pt>
                <c:pt idx="14">
                  <c:v>9.0420400000000001</c:v>
                </c:pt>
                <c:pt idx="15">
                  <c:v>8.8491</c:v>
                </c:pt>
                <c:pt idx="16">
                  <c:v>8.5543300000000002</c:v>
                </c:pt>
                <c:pt idx="17">
                  <c:v>8.5555900000000005</c:v>
                </c:pt>
                <c:pt idx="18">
                  <c:v>7.5422799999999999</c:v>
                </c:pt>
                <c:pt idx="19">
                  <c:v>7.4267546850000006</c:v>
                </c:pt>
                <c:pt idx="20">
                  <c:v>7.177863222</c:v>
                </c:pt>
                <c:pt idx="21">
                  <c:v>7.6183411789999997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7-4624-99CB-E2E036562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094760"/>
        <c:axId val="397097712"/>
      </c:barChart>
      <c:catAx>
        <c:axId val="397094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097712"/>
        <c:crosses val="autoZero"/>
        <c:auto val="1"/>
        <c:lblAlgn val="ctr"/>
        <c:lblOffset val="100"/>
        <c:noMultiLvlLbl val="0"/>
      </c:catAx>
      <c:valAx>
        <c:axId val="3970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Suicide</a:t>
                </a:r>
                <a:r>
                  <a:rPr lang="en-GB" baseline="0"/>
                  <a:t> rate (per 100,000)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094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2940093014688E-2"/>
          <c:y val="0.11075810069195896"/>
          <c:w val="0.84615049978144552"/>
          <c:h val="0.79135981936783117"/>
        </c:manualLayout>
      </c:layout>
      <c:lineChart>
        <c:grouping val="standard"/>
        <c:varyColors val="0"/>
        <c:ser>
          <c:idx val="0"/>
          <c:order val="0"/>
          <c:tx>
            <c:strRef>
              <c:f>'8. Mortality caused by PM2.5'!$B$7</c:f>
              <c:strCache>
                <c:ptCount val="1"/>
                <c:pt idx="0">
                  <c:v>England</c:v>
                </c:pt>
              </c:strCache>
            </c:strRef>
          </c:tx>
          <c:spPr>
            <a:ln>
              <a:solidFill>
                <a:srgbClr val="25AFCB"/>
              </a:solidFill>
            </a:ln>
          </c:spPr>
          <c:marker>
            <c:symbol val="none"/>
          </c:marker>
          <c:dPt>
            <c:idx val="6"/>
            <c:bubble3D val="0"/>
            <c:spPr>
              <a:ln>
                <a:solidFill>
                  <a:srgbClr val="00AE9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4BBC-4DC4-8F4C-C95BD843D813}"/>
              </c:ext>
            </c:extLst>
          </c:dPt>
          <c:cat>
            <c:strRef>
              <c:f>'8. Mortality caused by PM2.5'!$A$7:$A$13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'8. Mortality caused by PM2.5'!$C$7:$C$13</c:f>
              <c:numCache>
                <c:formatCode>0.0</c:formatCode>
                <c:ptCount val="7"/>
                <c:pt idx="0">
                  <c:v>7.0679943573865902</c:v>
                </c:pt>
                <c:pt idx="1">
                  <c:v>7.1033907270585397</c:v>
                </c:pt>
                <c:pt idx="2">
                  <c:v>5.6353025916483599</c:v>
                </c:pt>
                <c:pt idx="3">
                  <c:v>5.5024800000000003</c:v>
                </c:pt>
                <c:pt idx="4">
                  <c:v>5.81677</c:v>
                </c:pt>
                <c:pt idx="5">
                  <c:v>5.2205000000000004</c:v>
                </c:pt>
                <c:pt idx="6">
                  <c:v>5.2906500000000003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A7-435D-9BD6-F868AF7C106D}"/>
            </c:ext>
          </c:extLst>
        </c:ser>
        <c:ser>
          <c:idx val="1"/>
          <c:order val="1"/>
          <c:tx>
            <c:strRef>
              <c:f>'8. Mortality caused by PM2.5'!$B$22</c:f>
              <c:strCache>
                <c:ptCount val="1"/>
                <c:pt idx="0">
                  <c:v>London region (statistical)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'8. Mortality caused by PM2.5'!$A$7:$A$13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'8. Mortality caused by PM2.5'!$C$22:$C$28</c:f>
              <c:numCache>
                <c:formatCode>0.0</c:formatCode>
                <c:ptCount val="7"/>
                <c:pt idx="0">
                  <c:v>9.0038375404066606</c:v>
                </c:pt>
                <c:pt idx="1">
                  <c:v>8.7746090154525707</c:v>
                </c:pt>
                <c:pt idx="2">
                  <c:v>7.1047205096175503</c:v>
                </c:pt>
                <c:pt idx="3">
                  <c:v>6.4753999999999996</c:v>
                </c:pt>
                <c:pt idx="4">
                  <c:v>7.1311799999999996</c:v>
                </c:pt>
                <c:pt idx="5">
                  <c:v>6.1827500000000004</c:v>
                </c:pt>
                <c:pt idx="6">
                  <c:v>6.6166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A7-435D-9BD6-F868AF7C1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65856"/>
        <c:axId val="705564544"/>
      </c:lineChart>
      <c:catAx>
        <c:axId val="7055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564544"/>
        <c:crosses val="autoZero"/>
        <c:auto val="1"/>
        <c:lblAlgn val="ctr"/>
        <c:lblOffset val="100"/>
        <c:tickLblSkip val="1"/>
        <c:noMultiLvlLbl val="0"/>
      </c:catAx>
      <c:valAx>
        <c:axId val="705564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5658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Male HLE - Difference between highest and lowest borough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HLE male'!$B$492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cat>
            <c:strRef>
              <c:f>[0]!HLEBoroughGapDates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[0]!HLEBoroughGap</c:f>
              <c:numCache>
                <c:formatCode>0.0</c:formatCode>
                <c:ptCount val="12"/>
                <c:pt idx="0">
                  <c:v>11.849999999999994</c:v>
                </c:pt>
                <c:pt idx="1">
                  <c:v>11.589999999999996</c:v>
                </c:pt>
                <c:pt idx="2">
                  <c:v>11.930000000000007</c:v>
                </c:pt>
                <c:pt idx="3">
                  <c:v>10.879999999999995</c:v>
                </c:pt>
                <c:pt idx="4">
                  <c:v>10.490000000000002</c:v>
                </c:pt>
                <c:pt idx="5">
                  <c:v>12.210000000000008</c:v>
                </c:pt>
                <c:pt idx="6">
                  <c:v>11.469999999999992</c:v>
                </c:pt>
                <c:pt idx="7">
                  <c:v>11.629999999999995</c:v>
                </c:pt>
                <c:pt idx="8">
                  <c:v>11.099999999999994</c:v>
                </c:pt>
                <c:pt idx="9">
                  <c:v>10.060000000000002</c:v>
                </c:pt>
                <c:pt idx="10">
                  <c:v>11.649999999999991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0-4FA8-8988-C6EA42A8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006200"/>
        <c:axId val="335002920"/>
      </c:barChart>
      <c:catAx>
        <c:axId val="335006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2920"/>
        <c:crosses val="autoZero"/>
        <c:auto val="1"/>
        <c:lblAlgn val="ctr"/>
        <c:lblOffset val="100"/>
        <c:noMultiLvlLbl val="0"/>
      </c:catAx>
      <c:valAx>
        <c:axId val="33500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Healthy</a:t>
                </a:r>
                <a:r>
                  <a:rPr lang="en-GB" baseline="0"/>
                  <a:t> life expectancy (years)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6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'8. Mortality caused by PM2.5'!$G$40:$G$72</c:f>
                <c:numCache>
                  <c:formatCode>General</c:formatCode>
                  <c:ptCount val="33"/>
                </c:numCache>
              </c:numRef>
            </c:plus>
            <c:minus>
              <c:numRef>
                <c:f>'8. Mortality caused by PM2.5'!$F$40:$F$72</c:f>
                <c:numCache>
                  <c:formatCode>General</c:formatCode>
                  <c:ptCount val="33"/>
                </c:numCache>
              </c:numRef>
            </c:minus>
          </c:errBars>
          <c:cat>
            <c:strRef>
              <c:f>'8. Mortality caused by PM2.5'!$B$40:$B$72</c:f>
              <c:strCache>
                <c:ptCount val="33"/>
                <c:pt idx="0">
                  <c:v>City of London</c:v>
                </c:pt>
                <c:pt idx="1">
                  <c:v>Tower Hamlets</c:v>
                </c:pt>
                <c:pt idx="2">
                  <c:v>Westminster</c:v>
                </c:pt>
                <c:pt idx="3">
                  <c:v>Islington</c:v>
                </c:pt>
                <c:pt idx="4">
                  <c:v>Hackney</c:v>
                </c:pt>
                <c:pt idx="5">
                  <c:v>Newham</c:v>
                </c:pt>
                <c:pt idx="6">
                  <c:v>Camden</c:v>
                </c:pt>
                <c:pt idx="7">
                  <c:v>Southwark</c:v>
                </c:pt>
                <c:pt idx="8">
                  <c:v>Kensington and Chelsea</c:v>
                </c:pt>
                <c:pt idx="9">
                  <c:v>Lambeth</c:v>
                </c:pt>
                <c:pt idx="10">
                  <c:v>Hammersmith and Fulham</c:v>
                </c:pt>
                <c:pt idx="11">
                  <c:v>Barking and Dagenham</c:v>
                </c:pt>
                <c:pt idx="12">
                  <c:v>Waltham Forest</c:v>
                </c:pt>
                <c:pt idx="13">
                  <c:v>Greenwich</c:v>
                </c:pt>
                <c:pt idx="14">
                  <c:v>Lewisham</c:v>
                </c:pt>
                <c:pt idx="15">
                  <c:v>Redbridge</c:v>
                </c:pt>
                <c:pt idx="16">
                  <c:v>Haringey</c:v>
                </c:pt>
                <c:pt idx="17">
                  <c:v>Brent</c:v>
                </c:pt>
                <c:pt idx="18">
                  <c:v>Wandsworth</c:v>
                </c:pt>
                <c:pt idx="19">
                  <c:v>Ealing</c:v>
                </c:pt>
                <c:pt idx="20">
                  <c:v>Merton</c:v>
                </c:pt>
                <c:pt idx="21">
                  <c:v>Hounslow</c:v>
                </c:pt>
                <c:pt idx="22">
                  <c:v>Barnet</c:v>
                </c:pt>
                <c:pt idx="23">
                  <c:v>Enfield</c:v>
                </c:pt>
                <c:pt idx="24">
                  <c:v>Bexley</c:v>
                </c:pt>
                <c:pt idx="25">
                  <c:v>Croydon</c:v>
                </c:pt>
                <c:pt idx="26">
                  <c:v>Richmond upon Thames</c:v>
                </c:pt>
                <c:pt idx="27">
                  <c:v>Harrow</c:v>
                </c:pt>
                <c:pt idx="28">
                  <c:v>Kingston upon Thames</c:v>
                </c:pt>
                <c:pt idx="29">
                  <c:v>Havering</c:v>
                </c:pt>
                <c:pt idx="30">
                  <c:v>Sutton</c:v>
                </c:pt>
                <c:pt idx="31">
                  <c:v>Hillingdon</c:v>
                </c:pt>
                <c:pt idx="32">
                  <c:v>Bromley</c:v>
                </c:pt>
              </c:strCache>
            </c:strRef>
          </c:cat>
          <c:val>
            <c:numRef>
              <c:f>'8. Mortality caused by PM2.5'!$C$40:$C$72</c:f>
              <c:numCache>
                <c:formatCode>0.0</c:formatCode>
                <c:ptCount val="33"/>
                <c:pt idx="0">
                  <c:v>8.0907</c:v>
                </c:pt>
                <c:pt idx="1">
                  <c:v>7.2751299999999999</c:v>
                </c:pt>
                <c:pt idx="2">
                  <c:v>7.1985900000000003</c:v>
                </c:pt>
                <c:pt idx="3">
                  <c:v>7.1880800000000002</c:v>
                </c:pt>
                <c:pt idx="4">
                  <c:v>7.1610800000000001</c:v>
                </c:pt>
                <c:pt idx="5">
                  <c:v>7.1516799999999998</c:v>
                </c:pt>
                <c:pt idx="6">
                  <c:v>7.0860099999999999</c:v>
                </c:pt>
                <c:pt idx="7">
                  <c:v>7.0571900000000003</c:v>
                </c:pt>
                <c:pt idx="8">
                  <c:v>6.9960699999999996</c:v>
                </c:pt>
                <c:pt idx="9">
                  <c:v>6.8906599999999996</c:v>
                </c:pt>
                <c:pt idx="10">
                  <c:v>6.7973699999999999</c:v>
                </c:pt>
                <c:pt idx="11">
                  <c:v>6.78531</c:v>
                </c:pt>
                <c:pt idx="12">
                  <c:v>6.7804700000000002</c:v>
                </c:pt>
                <c:pt idx="13">
                  <c:v>6.7429300000000003</c:v>
                </c:pt>
                <c:pt idx="14">
                  <c:v>6.7029800000000002</c:v>
                </c:pt>
                <c:pt idx="15">
                  <c:v>6.6688700000000001</c:v>
                </c:pt>
                <c:pt idx="16">
                  <c:v>6.6508000000000003</c:v>
                </c:pt>
                <c:pt idx="17">
                  <c:v>6.6289600000000002</c:v>
                </c:pt>
                <c:pt idx="18">
                  <c:v>6.6165900000000004</c:v>
                </c:pt>
                <c:pt idx="19">
                  <c:v>6.5117399999999996</c:v>
                </c:pt>
                <c:pt idx="20">
                  <c:v>6.4134900000000004</c:v>
                </c:pt>
                <c:pt idx="21">
                  <c:v>6.3887400000000003</c:v>
                </c:pt>
                <c:pt idx="22">
                  <c:v>6.3599899999999998</c:v>
                </c:pt>
                <c:pt idx="23">
                  <c:v>6.3464900000000002</c:v>
                </c:pt>
                <c:pt idx="24">
                  <c:v>6.33948</c:v>
                </c:pt>
                <c:pt idx="25">
                  <c:v>6.2733699999999999</c:v>
                </c:pt>
                <c:pt idx="26">
                  <c:v>6.2119099999999996</c:v>
                </c:pt>
                <c:pt idx="27">
                  <c:v>6.1560600000000001</c:v>
                </c:pt>
                <c:pt idx="28">
                  <c:v>6.1548999999999996</c:v>
                </c:pt>
                <c:pt idx="29">
                  <c:v>6.1413900000000003</c:v>
                </c:pt>
                <c:pt idx="30">
                  <c:v>6.1149300000000002</c:v>
                </c:pt>
                <c:pt idx="31">
                  <c:v>6.1002799999999997</c:v>
                </c:pt>
                <c:pt idx="32">
                  <c:v>6.0662900000000004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3-4E27-84AE-E384FD210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7048192"/>
        <c:axId val="87049728"/>
      </c:barChart>
      <c:catAx>
        <c:axId val="870481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7049728"/>
        <c:crosses val="autoZero"/>
        <c:auto val="1"/>
        <c:lblAlgn val="ctr"/>
        <c:lblOffset val="100"/>
        <c:noMultiLvlLbl val="0"/>
      </c:catAx>
      <c:valAx>
        <c:axId val="870497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Excess mortality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704819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 Mortality caused by PM2.5'!$B$81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'8. Mortality caused by PM2.5'!$A$82:$A$88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'8. Mortality caused by PM2.5'!$B$82:$B$88</c:f>
              <c:numCache>
                <c:formatCode>0.0</c:formatCode>
                <c:ptCount val="7"/>
                <c:pt idx="0">
                  <c:v>1.7764244638491498</c:v>
                </c:pt>
                <c:pt idx="1">
                  <c:v>1.7087979882755704</c:v>
                </c:pt>
                <c:pt idx="2">
                  <c:v>1.4257436819679805</c:v>
                </c:pt>
                <c:pt idx="3">
                  <c:v>1.5112399999999999</c:v>
                </c:pt>
                <c:pt idx="4">
                  <c:v>2.11869</c:v>
                </c:pt>
                <c:pt idx="5">
                  <c:v>1.7283500000000007</c:v>
                </c:pt>
                <c:pt idx="6">
                  <c:v>2.0244099999999996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7-48A3-A3D0-03622253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261952"/>
        <c:axId val="409262936"/>
      </c:barChart>
      <c:catAx>
        <c:axId val="409261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62936"/>
        <c:crosses val="autoZero"/>
        <c:auto val="1"/>
        <c:lblAlgn val="ctr"/>
        <c:lblOffset val="100"/>
        <c:noMultiLvlLbl val="0"/>
      </c:catAx>
      <c:valAx>
        <c:axId val="40926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 Excess 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 Employment gap LongtermCond.'!$B$7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'9. Employment gap LongtermCond.'!$G$7:$G$16</c:f>
                <c:numCache>
                  <c:formatCode>General</c:formatCode>
                  <c:ptCount val="10"/>
                  <c:pt idx="0">
                    <c:v>0.20237804858670039</c:v>
                  </c:pt>
                  <c:pt idx="1">
                    <c:v>0.20231762066169878</c:v>
                  </c:pt>
                  <c:pt idx="2">
                    <c:v>0.20225226772029892</c:v>
                  </c:pt>
                  <c:pt idx="3">
                    <c:v>0.20221604307030105</c:v>
                  </c:pt>
                  <c:pt idx="4">
                    <c:v>0.20213574207819995</c:v>
                  </c:pt>
                  <c:pt idx="5">
                    <c:v>0.20205547318040118</c:v>
                  </c:pt>
                  <c:pt idx="6">
                    <c:v>0.20194493790980061</c:v>
                  </c:pt>
                  <c:pt idx="7">
                    <c:v>0.30129069854729984</c:v>
                  </c:pt>
                  <c:pt idx="8">
                    <c:v>0.43486677204809965</c:v>
                  </c:pt>
                  <c:pt idx="9">
                    <c:v>2</c:v>
                  </c:pt>
                </c:numCache>
              </c:numRef>
            </c:plus>
            <c:minus>
              <c:numRef>
                <c:f>'9. Employment gap LongtermCond.'!$F$7:$F$16</c:f>
                <c:numCache>
                  <c:formatCode>General</c:formatCode>
                  <c:ptCount val="10"/>
                  <c:pt idx="0">
                    <c:v>0.20237804858670039</c:v>
                  </c:pt>
                  <c:pt idx="1">
                    <c:v>0.20231762066170056</c:v>
                  </c:pt>
                  <c:pt idx="2">
                    <c:v>0.20225226772030069</c:v>
                  </c:pt>
                  <c:pt idx="3">
                    <c:v>0.20221604307029928</c:v>
                  </c:pt>
                  <c:pt idx="4">
                    <c:v>0.20213574207819995</c:v>
                  </c:pt>
                  <c:pt idx="5">
                    <c:v>0.20205547318029993</c:v>
                  </c:pt>
                  <c:pt idx="6">
                    <c:v>0.20194493790979884</c:v>
                  </c:pt>
                  <c:pt idx="7">
                    <c:v>0.30129069854729984</c:v>
                  </c:pt>
                  <c:pt idx="8">
                    <c:v>0.43486677204811919</c:v>
                  </c:pt>
                  <c:pt idx="9">
                    <c:v>2</c:v>
                  </c:pt>
                </c:numCache>
              </c:numRef>
            </c:minus>
          </c:errBars>
          <c:cat>
            <c:strRef>
              <c:f>'9. Employment gap LongtermCond.'!$A$7:$A$16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'9. Employment gap LongtermCond.'!$C$7:$C$16</c:f>
              <c:numCache>
                <c:formatCode>0.0</c:formatCode>
                <c:ptCount val="10"/>
                <c:pt idx="0">
                  <c:v>13.1</c:v>
                </c:pt>
                <c:pt idx="1">
                  <c:v>12.8</c:v>
                </c:pt>
                <c:pt idx="2">
                  <c:v>12.9</c:v>
                </c:pt>
                <c:pt idx="3">
                  <c:v>12.1</c:v>
                </c:pt>
                <c:pt idx="4">
                  <c:v>11.5</c:v>
                </c:pt>
                <c:pt idx="5">
                  <c:v>11.455702261969799</c:v>
                </c:pt>
                <c:pt idx="6">
                  <c:v>10.618925288350299</c:v>
                </c:pt>
                <c:pt idx="7">
                  <c:v>10.7</c:v>
                </c:pt>
                <c:pt idx="8">
                  <c:v>9.8610868380092001</c:v>
                </c:pt>
                <c:pt idx="9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F-47A7-A263-3EAC314B84DC}"/>
            </c:ext>
          </c:extLst>
        </c:ser>
        <c:ser>
          <c:idx val="1"/>
          <c:order val="1"/>
          <c:tx>
            <c:strRef>
              <c:f>'9. Employment gap LongtermCond.'!$B$19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'9. Employment gap LongtermCond.'!$G$19:$G$28</c:f>
                <c:numCache>
                  <c:formatCode>General</c:formatCode>
                  <c:ptCount val="10"/>
                  <c:pt idx="0">
                    <c:v>0.70490813342319925</c:v>
                  </c:pt>
                  <c:pt idx="1">
                    <c:v>0.70484602250350115</c:v>
                  </c:pt>
                  <c:pt idx="2">
                    <c:v>0.7046291949215</c:v>
                  </c:pt>
                  <c:pt idx="3">
                    <c:v>0.70462581794209989</c:v>
                  </c:pt>
                  <c:pt idx="4">
                    <c:v>0.70446056294129988</c:v>
                  </c:pt>
                  <c:pt idx="5">
                    <c:v>0.70446081796580096</c:v>
                  </c:pt>
                  <c:pt idx="6">
                    <c:v>0.8036428673109004</c:v>
                  </c:pt>
                  <c:pt idx="7">
                    <c:v>0.90317963930809952</c:v>
                  </c:pt>
                  <c:pt idx="8">
                    <c:v>1.3081572683588902</c:v>
                  </c:pt>
                  <c:pt idx="9">
                    <c:v>2.7000000000000011</c:v>
                  </c:pt>
                </c:numCache>
              </c:numRef>
            </c:plus>
            <c:minus>
              <c:numRef>
                <c:f>'9. Employment gap LongtermCond.'!$F$19:$F$28</c:f>
                <c:numCache>
                  <c:formatCode>General</c:formatCode>
                  <c:ptCount val="10"/>
                  <c:pt idx="0">
                    <c:v>0.70490813342320102</c:v>
                  </c:pt>
                  <c:pt idx="1">
                    <c:v>0.70484602250349937</c:v>
                  </c:pt>
                  <c:pt idx="2">
                    <c:v>0.7046291949215</c:v>
                  </c:pt>
                  <c:pt idx="3">
                    <c:v>0.70462581794209989</c:v>
                  </c:pt>
                  <c:pt idx="4">
                    <c:v>0.70446056294129988</c:v>
                  </c:pt>
                  <c:pt idx="5">
                    <c:v>0.7044608179656997</c:v>
                  </c:pt>
                  <c:pt idx="6">
                    <c:v>0.80364286731080092</c:v>
                  </c:pt>
                  <c:pt idx="7">
                    <c:v>0.90317963930814038</c:v>
                  </c:pt>
                  <c:pt idx="8">
                    <c:v>1.3081572683589293</c:v>
                  </c:pt>
                  <c:pt idx="9">
                    <c:v>2.6999999999999993</c:v>
                  </c:pt>
                </c:numCache>
              </c:numRef>
            </c:minus>
          </c:errBars>
          <c:cat>
            <c:strRef>
              <c:f>'9. Employment gap LongtermCond.'!$A$7:$A$16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'9. Employment gap LongtermCond.'!$C$19:$C$28</c:f>
              <c:numCache>
                <c:formatCode>0.0</c:formatCode>
                <c:ptCount val="10"/>
                <c:pt idx="0">
                  <c:v>13.9</c:v>
                </c:pt>
                <c:pt idx="1">
                  <c:v>12.7</c:v>
                </c:pt>
                <c:pt idx="2">
                  <c:v>12.6</c:v>
                </c:pt>
                <c:pt idx="3">
                  <c:v>12.5</c:v>
                </c:pt>
                <c:pt idx="4">
                  <c:v>12.2</c:v>
                </c:pt>
                <c:pt idx="5">
                  <c:v>13.3585499866902</c:v>
                </c:pt>
                <c:pt idx="6">
                  <c:v>11.4836833354163</c:v>
                </c:pt>
                <c:pt idx="7">
                  <c:v>10.8</c:v>
                </c:pt>
                <c:pt idx="8">
                  <c:v>8.7720729907327097</c:v>
                </c:pt>
                <c:pt idx="9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F-47A7-A263-3EAC314B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68352"/>
        <c:axId val="87270528"/>
      </c:lineChart>
      <c:catAx>
        <c:axId val="8726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270528"/>
        <c:crosses val="autoZero"/>
        <c:auto val="1"/>
        <c:lblAlgn val="ctr"/>
        <c:lblOffset val="100"/>
        <c:noMultiLvlLbl val="0"/>
      </c:catAx>
      <c:valAx>
        <c:axId val="872705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Gap</a:t>
                </a:r>
                <a:r>
                  <a:rPr lang="en-GB" baseline="0"/>
                  <a:t> in employment rate</a:t>
                </a:r>
                <a:r>
                  <a:rPr lang="en-GB"/>
                  <a:t> (%) 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726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791917319449454"/>
          <c:y val="7.0990710092371886E-2"/>
          <c:w val="0.64394868503963321"/>
          <c:h val="0.8902590404319976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'9. Employment gap LongtermCond.'!$G$34:$G$65</c:f>
                <c:numCache>
                  <c:formatCode>General</c:formatCode>
                  <c:ptCount val="32"/>
                  <c:pt idx="0">
                    <c:v>15.8</c:v>
                  </c:pt>
                  <c:pt idx="1">
                    <c:v>16.099999999999998</c:v>
                  </c:pt>
                  <c:pt idx="2">
                    <c:v>12.400000000000002</c:v>
                  </c:pt>
                  <c:pt idx="3">
                    <c:v>11.2</c:v>
                  </c:pt>
                  <c:pt idx="4">
                    <c:v>11.799999999999999</c:v>
                  </c:pt>
                  <c:pt idx="5">
                    <c:v>12.8</c:v>
                  </c:pt>
                  <c:pt idx="6">
                    <c:v>13.599999999999998</c:v>
                  </c:pt>
                  <c:pt idx="7">
                    <c:v>16.399999999999999</c:v>
                  </c:pt>
                  <c:pt idx="8">
                    <c:v>11.8</c:v>
                  </c:pt>
                  <c:pt idx="9">
                    <c:v>10.4</c:v>
                  </c:pt>
                  <c:pt idx="10">
                    <c:v>9.5</c:v>
                  </c:pt>
                  <c:pt idx="11">
                    <c:v>11.899999999999999</c:v>
                  </c:pt>
                  <c:pt idx="12">
                    <c:v>11.3</c:v>
                  </c:pt>
                  <c:pt idx="13">
                    <c:v>13.099999999999998</c:v>
                  </c:pt>
                  <c:pt idx="14">
                    <c:v>10.099999999999998</c:v>
                  </c:pt>
                  <c:pt idx="15">
                    <c:v>11.000000000000002</c:v>
                  </c:pt>
                  <c:pt idx="16">
                    <c:v>9.4999999999999982</c:v>
                  </c:pt>
                  <c:pt idx="17">
                    <c:v>12.8</c:v>
                  </c:pt>
                  <c:pt idx="18">
                    <c:v>11.500000000000002</c:v>
                  </c:pt>
                  <c:pt idx="19">
                    <c:v>9.6</c:v>
                  </c:pt>
                  <c:pt idx="20">
                    <c:v>10.200000000000001</c:v>
                  </c:pt>
                  <c:pt idx="21">
                    <c:v>9.9000000000000021</c:v>
                  </c:pt>
                  <c:pt idx="22">
                    <c:v>13.700000000000001</c:v>
                  </c:pt>
                  <c:pt idx="23">
                    <c:v>10.3</c:v>
                  </c:pt>
                  <c:pt idx="24">
                    <c:v>11.700000000000001</c:v>
                  </c:pt>
                  <c:pt idx="25">
                    <c:v>11.3</c:v>
                  </c:pt>
                  <c:pt idx="26">
                    <c:v>10</c:v>
                  </c:pt>
                  <c:pt idx="27">
                    <c:v>7.6999999999999993</c:v>
                  </c:pt>
                  <c:pt idx="28">
                    <c:v>9.5</c:v>
                  </c:pt>
                  <c:pt idx="29">
                    <c:v>11.2</c:v>
                  </c:pt>
                  <c:pt idx="30">
                    <c:v>10</c:v>
                  </c:pt>
                  <c:pt idx="31">
                    <c:v>8.1999999999999993</c:v>
                  </c:pt>
                </c:numCache>
              </c:numRef>
            </c:plus>
            <c:minus>
              <c:numRef>
                <c:f>'9. Employment gap LongtermCond.'!$F$34:$F$65</c:f>
                <c:numCache>
                  <c:formatCode>General</c:formatCode>
                  <c:ptCount val="32"/>
                  <c:pt idx="0">
                    <c:v>15.9</c:v>
                  </c:pt>
                  <c:pt idx="1">
                    <c:v>16</c:v>
                  </c:pt>
                  <c:pt idx="2">
                    <c:v>12.299999999999999</c:v>
                  </c:pt>
                  <c:pt idx="3">
                    <c:v>11.3</c:v>
                  </c:pt>
                  <c:pt idx="4">
                    <c:v>11.8</c:v>
                  </c:pt>
                  <c:pt idx="5">
                    <c:v>12.9</c:v>
                  </c:pt>
                  <c:pt idx="6">
                    <c:v>13.600000000000001</c:v>
                  </c:pt>
                  <c:pt idx="7">
                    <c:v>16.399999999999999</c:v>
                  </c:pt>
                  <c:pt idx="8">
                    <c:v>11.700000000000001</c:v>
                  </c:pt>
                  <c:pt idx="9">
                    <c:v>10.5</c:v>
                  </c:pt>
                  <c:pt idx="10">
                    <c:v>9.5</c:v>
                  </c:pt>
                  <c:pt idx="11">
                    <c:v>11.8</c:v>
                  </c:pt>
                  <c:pt idx="12">
                    <c:v>11.200000000000001</c:v>
                  </c:pt>
                  <c:pt idx="13">
                    <c:v>13.200000000000001</c:v>
                  </c:pt>
                  <c:pt idx="14">
                    <c:v>10.200000000000001</c:v>
                  </c:pt>
                  <c:pt idx="15">
                    <c:v>10.9</c:v>
                  </c:pt>
                  <c:pt idx="16">
                    <c:v>9.5</c:v>
                  </c:pt>
                  <c:pt idx="17">
                    <c:v>12.8</c:v>
                  </c:pt>
                  <c:pt idx="18">
                    <c:v>11.6</c:v>
                  </c:pt>
                  <c:pt idx="19">
                    <c:v>9.6</c:v>
                  </c:pt>
                  <c:pt idx="20">
                    <c:v>10.299999999999999</c:v>
                  </c:pt>
                  <c:pt idx="21">
                    <c:v>9.9</c:v>
                  </c:pt>
                  <c:pt idx="22">
                    <c:v>13.600000000000001</c:v>
                  </c:pt>
                  <c:pt idx="23">
                    <c:v>10.399999999999999</c:v>
                  </c:pt>
                  <c:pt idx="24">
                    <c:v>11.600000000000001</c:v>
                  </c:pt>
                  <c:pt idx="25">
                    <c:v>11.3</c:v>
                  </c:pt>
                  <c:pt idx="26">
                    <c:v>10</c:v>
                  </c:pt>
                  <c:pt idx="27">
                    <c:v>7.7</c:v>
                  </c:pt>
                  <c:pt idx="28">
                    <c:v>9.6</c:v>
                  </c:pt>
                  <c:pt idx="29">
                    <c:v>11.2</c:v>
                  </c:pt>
                  <c:pt idx="30">
                    <c:v>10</c:v>
                  </c:pt>
                  <c:pt idx="31">
                    <c:v>8.1999999999999993</c:v>
                  </c:pt>
                </c:numCache>
              </c:numRef>
            </c:minus>
          </c:errBars>
          <c:cat>
            <c:strRef>
              <c:f>'9. Employment gap LongtermCond.'!$B$34:$B$65</c:f>
              <c:strCache>
                <c:ptCount val="32"/>
                <c:pt idx="0">
                  <c:v>Kensington and Chelsea</c:v>
                </c:pt>
                <c:pt idx="1">
                  <c:v>Newham</c:v>
                </c:pt>
                <c:pt idx="2">
                  <c:v>Westminster</c:v>
                </c:pt>
                <c:pt idx="3">
                  <c:v>Barnet</c:v>
                </c:pt>
                <c:pt idx="4">
                  <c:v>Southwark</c:v>
                </c:pt>
                <c:pt idx="5">
                  <c:v>Ealing</c:v>
                </c:pt>
                <c:pt idx="6">
                  <c:v>Hammersmith and Fulham</c:v>
                </c:pt>
                <c:pt idx="7">
                  <c:v>Brent</c:v>
                </c:pt>
                <c:pt idx="8">
                  <c:v>Redbridge</c:v>
                </c:pt>
                <c:pt idx="9">
                  <c:v>Richmond upon Thames</c:v>
                </c:pt>
                <c:pt idx="10">
                  <c:v>Croydon</c:v>
                </c:pt>
                <c:pt idx="11">
                  <c:v>Hillingdon</c:v>
                </c:pt>
                <c:pt idx="12">
                  <c:v>Waltham Forest</c:v>
                </c:pt>
                <c:pt idx="13">
                  <c:v>Camden</c:v>
                </c:pt>
                <c:pt idx="14">
                  <c:v>Haringey</c:v>
                </c:pt>
                <c:pt idx="15">
                  <c:v>Sutton</c:v>
                </c:pt>
                <c:pt idx="16">
                  <c:v>Greenwich</c:v>
                </c:pt>
                <c:pt idx="17">
                  <c:v>Hackney</c:v>
                </c:pt>
                <c:pt idx="18">
                  <c:v>Hounslow</c:v>
                </c:pt>
                <c:pt idx="19">
                  <c:v>Bexley</c:v>
                </c:pt>
                <c:pt idx="20">
                  <c:v>Lambeth</c:v>
                </c:pt>
                <c:pt idx="21">
                  <c:v>Merton</c:v>
                </c:pt>
                <c:pt idx="22">
                  <c:v>Enfield</c:v>
                </c:pt>
                <c:pt idx="23">
                  <c:v>Bromley</c:v>
                </c:pt>
                <c:pt idx="24">
                  <c:v>Barking and Dagenham</c:v>
                </c:pt>
                <c:pt idx="25">
                  <c:v>Harrow</c:v>
                </c:pt>
                <c:pt idx="26">
                  <c:v>Kingston upon Thames</c:v>
                </c:pt>
                <c:pt idx="27">
                  <c:v>Havering</c:v>
                </c:pt>
                <c:pt idx="28">
                  <c:v>Lewisham</c:v>
                </c:pt>
                <c:pt idx="29">
                  <c:v>Tower Hamlets</c:v>
                </c:pt>
                <c:pt idx="30">
                  <c:v>Islington</c:v>
                </c:pt>
                <c:pt idx="31">
                  <c:v>Wandsworth</c:v>
                </c:pt>
              </c:strCache>
            </c:strRef>
          </c:cat>
          <c:val>
            <c:numRef>
              <c:f>'9. Employment gap LongtermCond.'!$C$34:$C$65</c:f>
              <c:numCache>
                <c:formatCode>0.0</c:formatCode>
                <c:ptCount val="32"/>
                <c:pt idx="0">
                  <c:v>19.8</c:v>
                </c:pt>
                <c:pt idx="1">
                  <c:v>19.3</c:v>
                </c:pt>
                <c:pt idx="2">
                  <c:v>18.899999999999999</c:v>
                </c:pt>
                <c:pt idx="3">
                  <c:v>15.5</c:v>
                </c:pt>
                <c:pt idx="4">
                  <c:v>14.6</c:v>
                </c:pt>
                <c:pt idx="5">
                  <c:v>14.5</c:v>
                </c:pt>
                <c:pt idx="6">
                  <c:v>13.3</c:v>
                </c:pt>
                <c:pt idx="7">
                  <c:v>12.6</c:v>
                </c:pt>
                <c:pt idx="8">
                  <c:v>12.3</c:v>
                </c:pt>
                <c:pt idx="9">
                  <c:v>12.1</c:v>
                </c:pt>
                <c:pt idx="10">
                  <c:v>12</c:v>
                </c:pt>
                <c:pt idx="11">
                  <c:v>11.8</c:v>
                </c:pt>
                <c:pt idx="12">
                  <c:v>11.8</c:v>
                </c:pt>
                <c:pt idx="13">
                  <c:v>11.8</c:v>
                </c:pt>
                <c:pt idx="14">
                  <c:v>11.8</c:v>
                </c:pt>
                <c:pt idx="15">
                  <c:v>11.1</c:v>
                </c:pt>
                <c:pt idx="16">
                  <c:v>10.9</c:v>
                </c:pt>
                <c:pt idx="17">
                  <c:v>10.5</c:v>
                </c:pt>
                <c:pt idx="18">
                  <c:v>9.6</c:v>
                </c:pt>
                <c:pt idx="19">
                  <c:v>8.6</c:v>
                </c:pt>
                <c:pt idx="20">
                  <c:v>8.6</c:v>
                </c:pt>
                <c:pt idx="21">
                  <c:v>7.2</c:v>
                </c:pt>
                <c:pt idx="22">
                  <c:v>6.9</c:v>
                </c:pt>
                <c:pt idx="23">
                  <c:v>5.3</c:v>
                </c:pt>
                <c:pt idx="24">
                  <c:v>4.9000000000000004</c:v>
                </c:pt>
                <c:pt idx="25">
                  <c:v>4.3</c:v>
                </c:pt>
                <c:pt idx="26">
                  <c:v>4.2</c:v>
                </c:pt>
                <c:pt idx="27">
                  <c:v>3.5</c:v>
                </c:pt>
                <c:pt idx="28">
                  <c:v>3.5</c:v>
                </c:pt>
                <c:pt idx="29">
                  <c:v>3.2</c:v>
                </c:pt>
                <c:pt idx="30">
                  <c:v>2.6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6-4B28-A781-F9EDB844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9794432"/>
        <c:axId val="89795968"/>
      </c:barChart>
      <c:catAx>
        <c:axId val="897944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9795968"/>
        <c:crosses val="autoZero"/>
        <c:auto val="1"/>
        <c:lblAlgn val="ctr"/>
        <c:lblOffset val="100"/>
        <c:noMultiLvlLbl val="0"/>
      </c:catAx>
      <c:valAx>
        <c:axId val="8979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Gap</a:t>
                </a:r>
                <a:r>
                  <a:rPr lang="en-GB" baseline="0"/>
                  <a:t> in employment rate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979443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Gap between highest and lowest</a:t>
            </a:r>
            <a:r>
              <a:rPr lang="en-GB" baseline="0"/>
              <a:t> borough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 Employment gap LongtermCond.'!$B$80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8575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'9. Employment gap LongtermCond.'!$A$81:$A$90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'9. Employment gap LongtermCond.'!$B$81:$B$90</c:f>
              <c:numCache>
                <c:formatCode>0.0</c:formatCode>
                <c:ptCount val="10"/>
                <c:pt idx="0">
                  <c:v>19.099999999999998</c:v>
                </c:pt>
                <c:pt idx="1">
                  <c:v>15.700000000000012</c:v>
                </c:pt>
                <c:pt idx="2">
                  <c:v>16.2</c:v>
                </c:pt>
                <c:pt idx="3">
                  <c:v>18</c:v>
                </c:pt>
                <c:pt idx="4">
                  <c:v>21.599999999999998</c:v>
                </c:pt>
                <c:pt idx="5">
                  <c:v>21.343399758905896</c:v>
                </c:pt>
                <c:pt idx="6">
                  <c:v>23.434415190871938</c:v>
                </c:pt>
                <c:pt idx="7">
                  <c:v>27.4</c:v>
                </c:pt>
                <c:pt idx="8">
                  <c:v>25.681532606114398</c:v>
                </c:pt>
                <c:pt idx="9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8-45EC-B56A-9DAD1D0A6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273752"/>
        <c:axId val="528275064"/>
      </c:barChart>
      <c:catAx>
        <c:axId val="52827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275064"/>
        <c:crosses val="autoZero"/>
        <c:auto val="1"/>
        <c:lblAlgn val="ctr"/>
        <c:lblOffset val="100"/>
        <c:noMultiLvlLbl val="0"/>
      </c:catAx>
      <c:valAx>
        <c:axId val="52827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27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Gap between general employment rate and those with long-term conditions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 Employment gap LongtermCond.'!$B$114</c:f>
              <c:strCache>
                <c:ptCount val="1"/>
                <c:pt idx="0">
                  <c:v>Gap between general employment rate and those with long-term conditions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'9. Employment gap LongtermCond.'!$A$115:$A$124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'9. Employment gap LongtermCond.'!$B$115:$B$124</c:f>
              <c:numCache>
                <c:formatCode>0.00</c:formatCode>
                <c:ptCount val="10"/>
                <c:pt idx="0">
                  <c:v>13.9</c:v>
                </c:pt>
                <c:pt idx="1">
                  <c:v>12.7</c:v>
                </c:pt>
                <c:pt idx="2">
                  <c:v>12.6</c:v>
                </c:pt>
                <c:pt idx="3">
                  <c:v>12.5</c:v>
                </c:pt>
                <c:pt idx="4">
                  <c:v>12.2</c:v>
                </c:pt>
                <c:pt idx="5">
                  <c:v>13.3585499866902</c:v>
                </c:pt>
                <c:pt idx="6">
                  <c:v>11.4836833354163</c:v>
                </c:pt>
                <c:pt idx="7">
                  <c:v>10.8</c:v>
                </c:pt>
                <c:pt idx="8">
                  <c:v>8.7720729907327097</c:v>
                </c:pt>
                <c:pt idx="9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F-43E7-BC37-504FD955C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636424"/>
        <c:axId val="641636752"/>
      </c:barChart>
      <c:catAx>
        <c:axId val="64163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636752"/>
        <c:crosses val="autoZero"/>
        <c:auto val="1"/>
        <c:lblAlgn val="ctr"/>
        <c:lblOffset val="100"/>
        <c:noMultiLvlLbl val="0"/>
      </c:catAx>
      <c:valAx>
        <c:axId val="64163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636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24518571830001"/>
          <c:y val="3.7675573027985604E-2"/>
          <c:w val="0.79313498913274116"/>
          <c:h val="0.7639388958969211"/>
        </c:manualLayout>
      </c:layout>
      <c:lineChart>
        <c:grouping val="standard"/>
        <c:varyColors val="0"/>
        <c:ser>
          <c:idx val="0"/>
          <c:order val="0"/>
          <c:tx>
            <c:strRef>
              <c:f>'11. HIV late diagnosis'!$B$7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'11. HIV late diagnosis'!$I$7:$I$20</c:f>
                <c:numCache>
                  <c:formatCode>General</c:formatCode>
                  <c:ptCount val="14"/>
                  <c:pt idx="0">
                    <c:v>1.1447982800000034</c:v>
                  </c:pt>
                  <c:pt idx="1">
                    <c:v>1.1266059900000016</c:v>
                  </c:pt>
                  <c:pt idx="2">
                    <c:v>1.1017799400000001</c:v>
                  </c:pt>
                  <c:pt idx="3">
                    <c:v>1.0674896299999972</c:v>
                  </c:pt>
                  <c:pt idx="4">
                    <c:v>1.0753860399999979</c:v>
                  </c:pt>
                  <c:pt idx="5">
                    <c:v>1.1412925699999974</c:v>
                  </c:pt>
                  <c:pt idx="6">
                    <c:v>1.3122749400000018</c:v>
                  </c:pt>
                  <c:pt idx="7">
                    <c:v>1.477474210000004</c:v>
                  </c:pt>
                  <c:pt idx="8">
                    <c:v>1.6002349799999962</c:v>
                  </c:pt>
                  <c:pt idx="9">
                    <c:v>1.6858787500000005</c:v>
                  </c:pt>
                  <c:pt idx="10">
                    <c:v>1.8018837000000048</c:v>
                  </c:pt>
                  <c:pt idx="11">
                    <c:v>1.8692588799999967</c:v>
                  </c:pt>
                  <c:pt idx="12">
                    <c:v>1.75542832</c:v>
                  </c:pt>
                  <c:pt idx="13">
                    <c:v>1.6511955200000017</c:v>
                  </c:pt>
                </c:numCache>
              </c:numRef>
            </c:plus>
            <c:minus>
              <c:numRef>
                <c:f>'11. HIV late diagnosis'!$H$7:$H$20</c:f>
                <c:numCache>
                  <c:formatCode>General</c:formatCode>
                  <c:ptCount val="14"/>
                  <c:pt idx="0">
                    <c:v>1.1238326999999941</c:v>
                  </c:pt>
                  <c:pt idx="1">
                    <c:v>1.1051940899999977</c:v>
                  </c:pt>
                  <c:pt idx="2">
                    <c:v>1.0798492400000015</c:v>
                  </c:pt>
                  <c:pt idx="3">
                    <c:v>1.0453071600000001</c:v>
                  </c:pt>
                  <c:pt idx="4">
                    <c:v>1.0514030499999976</c:v>
                  </c:pt>
                  <c:pt idx="5">
                    <c:v>1.1142463700000036</c:v>
                  </c:pt>
                  <c:pt idx="6">
                    <c:v>1.2782287599999975</c:v>
                  </c:pt>
                  <c:pt idx="7">
                    <c:v>1.4377593999999974</c:v>
                  </c:pt>
                  <c:pt idx="8">
                    <c:v>1.5554275600000054</c:v>
                  </c:pt>
                  <c:pt idx="9">
                    <c:v>1.6363639799999987</c:v>
                  </c:pt>
                  <c:pt idx="10">
                    <c:v>1.7465972899999969</c:v>
                  </c:pt>
                  <c:pt idx="11">
                    <c:v>1.8122749300000009</c:v>
                  </c:pt>
                  <c:pt idx="12">
                    <c:v>1.7048530599999978</c:v>
                  </c:pt>
                  <c:pt idx="13">
                    <c:v>1.6052398699999983</c:v>
                  </c:pt>
                </c:numCache>
              </c:numRef>
            </c:minus>
          </c:errBars>
          <c:cat>
            <c:strRef>
              <c:f>[0]!HIVDates</c:f>
              <c:strCache>
                <c:ptCount val="14"/>
                <c:pt idx="0">
                  <c:v>2009 - 11</c:v>
                </c:pt>
                <c:pt idx="1">
                  <c:v>2010 - 12</c:v>
                </c:pt>
                <c:pt idx="2">
                  <c:v>2011 - 13</c:v>
                </c:pt>
                <c:pt idx="3">
                  <c:v>2012 - 14</c:v>
                </c:pt>
                <c:pt idx="4">
                  <c:v>2013 - 15</c:v>
                </c:pt>
                <c:pt idx="5">
                  <c:v>2014 - 16</c:v>
                </c:pt>
                <c:pt idx="6">
                  <c:v>2015 - 17</c:v>
                </c:pt>
                <c:pt idx="7">
                  <c:v>2016 - 18</c:v>
                </c:pt>
                <c:pt idx="8">
                  <c:v>2017 - 19</c:v>
                </c:pt>
                <c:pt idx="9">
                  <c:v>2018 - 20</c:v>
                </c:pt>
                <c:pt idx="10">
                  <c:v>2019 - 21</c:v>
                </c:pt>
                <c:pt idx="11">
                  <c:v>2020 - 22</c:v>
                </c:pt>
                <c:pt idx="12">
                  <c:v>2021 - 23</c:v>
                </c:pt>
                <c:pt idx="13">
                  <c:v>2022 - 24</c:v>
                </c:pt>
              </c:strCache>
            </c:strRef>
          </c:cat>
          <c:val>
            <c:numRef>
              <c:f>[0]!HIVEngland</c:f>
              <c:numCache>
                <c:formatCode>0.0</c:formatCode>
                <c:ptCount val="14"/>
                <c:pt idx="0">
                  <c:v>46.129428859999997</c:v>
                </c:pt>
                <c:pt idx="1">
                  <c:v>43.708560939999998</c:v>
                </c:pt>
                <c:pt idx="2">
                  <c:v>40.77399063</c:v>
                </c:pt>
                <c:pt idx="3">
                  <c:v>37.817432400000001</c:v>
                </c:pt>
                <c:pt idx="4">
                  <c:v>35.42216492</c:v>
                </c:pt>
                <c:pt idx="5">
                  <c:v>35.322551730000001</c:v>
                </c:pt>
                <c:pt idx="6">
                  <c:v>37.008888239999997</c:v>
                </c:pt>
                <c:pt idx="7">
                  <c:v>40.174552919999996</c:v>
                </c:pt>
                <c:pt idx="8">
                  <c:v>41.716659550000003</c:v>
                </c:pt>
                <c:pt idx="9">
                  <c:v>41.835174559999999</c:v>
                </c:pt>
                <c:pt idx="10">
                  <c:v>42.735206599999998</c:v>
                </c:pt>
                <c:pt idx="11">
                  <c:v>44.633430480000001</c:v>
                </c:pt>
                <c:pt idx="12">
                  <c:v>44.43672943</c:v>
                </c:pt>
                <c:pt idx="13">
                  <c:v>43.31913376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5-4C28-9788-A4524F49B0F8}"/>
            </c:ext>
          </c:extLst>
        </c:ser>
        <c:ser>
          <c:idx val="1"/>
          <c:order val="1"/>
          <c:tx>
            <c:strRef>
              <c:f>'11. HIV late diagnosis'!$B$23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'11. HIV late diagnosis'!$I$23:$I$36</c:f>
                <c:numCache>
                  <c:formatCode>General</c:formatCode>
                  <c:ptCount val="14"/>
                  <c:pt idx="0">
                    <c:v>1.6699905299999998</c:v>
                  </c:pt>
                  <c:pt idx="1">
                    <c:v>1.6032981899999967</c:v>
                  </c:pt>
                  <c:pt idx="2">
                    <c:v>1.5131874100000005</c:v>
                  </c:pt>
                  <c:pt idx="3">
                    <c:v>1.4309806799999976</c:v>
                  </c:pt>
                  <c:pt idx="4">
                    <c:v>1.4311981199999977</c:v>
                  </c:pt>
                  <c:pt idx="5">
                    <c:v>1.5528125700000004</c:v>
                  </c:pt>
                  <c:pt idx="6">
                    <c:v>1.8773555799999997</c:v>
                  </c:pt>
                  <c:pt idx="7">
                    <c:v>2.2511405999999994</c:v>
                  </c:pt>
                  <c:pt idx="8">
                    <c:v>2.462913510000007</c:v>
                  </c:pt>
                  <c:pt idx="9">
                    <c:v>2.5129547100000025</c:v>
                  </c:pt>
                  <c:pt idx="10">
                    <c:v>2.6328658999999988</c:v>
                  </c:pt>
                  <c:pt idx="11">
                    <c:v>2.7525634699999983</c:v>
                  </c:pt>
                  <c:pt idx="12">
                    <c:v>2.6993293700000009</c:v>
                  </c:pt>
                  <c:pt idx="13">
                    <c:v>2.5636978199999945</c:v>
                  </c:pt>
                </c:numCache>
              </c:numRef>
            </c:plus>
            <c:minus>
              <c:numRef>
                <c:f>'11. HIV late diagnosis'!$H$23:$H$36</c:f>
                <c:numCache>
                  <c:formatCode>General</c:formatCode>
                  <c:ptCount val="14"/>
                  <c:pt idx="0">
                    <c:v>1.62280655</c:v>
                  </c:pt>
                  <c:pt idx="1">
                    <c:v>1.5567855800000032</c:v>
                  </c:pt>
                  <c:pt idx="2">
                    <c:v>1.4668197599999999</c:v>
                  </c:pt>
                  <c:pt idx="3">
                    <c:v>1.3845539099999975</c:v>
                  </c:pt>
                  <c:pt idx="4">
                    <c:v>1.3796596500000007</c:v>
                  </c:pt>
                  <c:pt idx="5">
                    <c:v>1.4914627100000004</c:v>
                  </c:pt>
                  <c:pt idx="6">
                    <c:v>1.7929992599999984</c:v>
                  </c:pt>
                  <c:pt idx="7">
                    <c:v>2.143423079999998</c:v>
                  </c:pt>
                  <c:pt idx="8">
                    <c:v>2.3387756399999944</c:v>
                  </c:pt>
                  <c:pt idx="9">
                    <c:v>2.3854599000000007</c:v>
                  </c:pt>
                  <c:pt idx="10">
                    <c:v>2.4994468699999999</c:v>
                  </c:pt>
                  <c:pt idx="11">
                    <c:v>2.6189041200000034</c:v>
                  </c:pt>
                  <c:pt idx="12">
                    <c:v>2.5738143900000026</c:v>
                  </c:pt>
                  <c:pt idx="13">
                    <c:v>2.4438858000000039</c:v>
                  </c:pt>
                </c:numCache>
              </c:numRef>
            </c:minus>
          </c:errBars>
          <c:cat>
            <c:strRef>
              <c:f>[0]!HIVDates</c:f>
              <c:strCache>
                <c:ptCount val="14"/>
                <c:pt idx="0">
                  <c:v>2009 - 11</c:v>
                </c:pt>
                <c:pt idx="1">
                  <c:v>2010 - 12</c:v>
                </c:pt>
                <c:pt idx="2">
                  <c:v>2011 - 13</c:v>
                </c:pt>
                <c:pt idx="3">
                  <c:v>2012 - 14</c:v>
                </c:pt>
                <c:pt idx="4">
                  <c:v>2013 - 15</c:v>
                </c:pt>
                <c:pt idx="5">
                  <c:v>2014 - 16</c:v>
                </c:pt>
                <c:pt idx="6">
                  <c:v>2015 - 17</c:v>
                </c:pt>
                <c:pt idx="7">
                  <c:v>2016 - 18</c:v>
                </c:pt>
                <c:pt idx="8">
                  <c:v>2017 - 19</c:v>
                </c:pt>
                <c:pt idx="9">
                  <c:v>2018 - 20</c:v>
                </c:pt>
                <c:pt idx="10">
                  <c:v>2019 - 21</c:v>
                </c:pt>
                <c:pt idx="11">
                  <c:v>2020 - 22</c:v>
                </c:pt>
                <c:pt idx="12">
                  <c:v>2021 - 23</c:v>
                </c:pt>
                <c:pt idx="13">
                  <c:v>2022 - 24</c:v>
                </c:pt>
              </c:strCache>
            </c:strRef>
          </c:cat>
          <c:val>
            <c:numRef>
              <c:f>[0]!HIVLondon</c:f>
              <c:numCache>
                <c:formatCode>0.0</c:formatCode>
                <c:ptCount val="14"/>
                <c:pt idx="0">
                  <c:v>43.132492069999998</c:v>
                </c:pt>
                <c:pt idx="1">
                  <c:v>40.293743130000003</c:v>
                </c:pt>
                <c:pt idx="2">
                  <c:v>35.937004090000002</c:v>
                </c:pt>
                <c:pt idx="3">
                  <c:v>32.033115389999999</c:v>
                </c:pt>
                <c:pt idx="4">
                  <c:v>28.748012540000001</c:v>
                </c:pt>
                <c:pt idx="5">
                  <c:v>28.31337929</c:v>
                </c:pt>
                <c:pt idx="6">
                  <c:v>29.910585399999999</c:v>
                </c:pt>
                <c:pt idx="7">
                  <c:v>33.566432949999999</c:v>
                </c:pt>
                <c:pt idx="8">
                  <c:v>34.760490419999996</c:v>
                </c:pt>
                <c:pt idx="9">
                  <c:v>35.219852449999998</c:v>
                </c:pt>
                <c:pt idx="10">
                  <c:v>36.947608950000003</c:v>
                </c:pt>
                <c:pt idx="11">
                  <c:v>40.410957340000003</c:v>
                </c:pt>
                <c:pt idx="12">
                  <c:v>41.484340670000002</c:v>
                </c:pt>
                <c:pt idx="13">
                  <c:v>39.189189910000003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5-4C28-9788-A4524F49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69824"/>
        <c:axId val="99871744"/>
      </c:lineChart>
      <c:catAx>
        <c:axId val="9986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871744"/>
        <c:crosses val="autoZero"/>
        <c:auto val="1"/>
        <c:lblAlgn val="ctr"/>
        <c:lblOffset val="100"/>
        <c:noMultiLvlLbl val="0"/>
      </c:catAx>
      <c:valAx>
        <c:axId val="9987174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Percentage of HIV diagnoses</a:t>
                </a:r>
                <a:r>
                  <a:rPr lang="en-GB" baseline="0"/>
                  <a:t> that are late 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9869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'11. HIV late diagnosis'!$I$41:$I$73</c:f>
                <c:numCache>
                  <c:formatCode>General</c:formatCode>
                  <c:ptCount val="33"/>
                  <c:pt idx="0">
                    <c:v>40.874588000000003</c:v>
                  </c:pt>
                  <c:pt idx="1">
                    <c:v>24.532123569999996</c:v>
                  </c:pt>
                  <c:pt idx="2">
                    <c:v>24.66705322</c:v>
                  </c:pt>
                  <c:pt idx="3">
                    <c:v>30.488151549999998</c:v>
                  </c:pt>
                  <c:pt idx="4">
                    <c:v>14.227088929999994</c:v>
                  </c:pt>
                  <c:pt idx="5">
                    <c:v>14.827285760000002</c:v>
                  </c:pt>
                  <c:pt idx="6">
                    <c:v>32.722831719999995</c:v>
                  </c:pt>
                  <c:pt idx="7">
                    <c:v>27.494106289999998</c:v>
                  </c:pt>
                  <c:pt idx="8">
                    <c:v>16.043781279999997</c:v>
                  </c:pt>
                  <c:pt idx="9">
                    <c:v>16.056304929999996</c:v>
                  </c:pt>
                  <c:pt idx="10">
                    <c:v>14.079200739999997</c:v>
                  </c:pt>
                  <c:pt idx="11">
                    <c:v>26.11940002</c:v>
                  </c:pt>
                  <c:pt idx="12">
                    <c:v>18.297851559999998</c:v>
                  </c:pt>
                  <c:pt idx="13">
                    <c:v>17.322551730000001</c:v>
                  </c:pt>
                  <c:pt idx="14">
                    <c:v>14.918758390000001</c:v>
                  </c:pt>
                  <c:pt idx="15">
                    <c:v>13.377113340000001</c:v>
                  </c:pt>
                  <c:pt idx="16">
                    <c:v>22.712520600000005</c:v>
                  </c:pt>
                  <c:pt idx="17">
                    <c:v>13.413883210000002</c:v>
                  </c:pt>
                  <c:pt idx="18">
                    <c:v>15.78202057</c:v>
                  </c:pt>
                  <c:pt idx="19">
                    <c:v>26.357604980000005</c:v>
                  </c:pt>
                  <c:pt idx="20">
                    <c:v>22.13686371</c:v>
                  </c:pt>
                  <c:pt idx="21">
                    <c:v>10.703720089999997</c:v>
                  </c:pt>
                  <c:pt idx="22">
                    <c:v>18.454879759999997</c:v>
                  </c:pt>
                  <c:pt idx="23">
                    <c:v>11.590728759999998</c:v>
                  </c:pt>
                  <c:pt idx="24">
                    <c:v>17.078044890000001</c:v>
                  </c:pt>
                  <c:pt idx="25">
                    <c:v>15.9879055</c:v>
                  </c:pt>
                  <c:pt idx="26">
                    <c:v>13.600898739999998</c:v>
                  </c:pt>
                  <c:pt idx="27">
                    <c:v>14.400028230000004</c:v>
                  </c:pt>
                  <c:pt idx="28">
                    <c:v>16.583745960000002</c:v>
                  </c:pt>
                  <c:pt idx="29">
                    <c:v>15.460662840000001</c:v>
                  </c:pt>
                  <c:pt idx="30">
                    <c:v>8.5540180200000009</c:v>
                  </c:pt>
                  <c:pt idx="31">
                    <c:v>31.207942959999997</c:v>
                  </c:pt>
                </c:numCache>
              </c:numRef>
            </c:plus>
            <c:minus>
              <c:numRef>
                <c:f>'11. HIV late diagnosis'!$H$41:$H$73</c:f>
                <c:numCache>
                  <c:formatCode>General</c:formatCode>
                  <c:ptCount val="33"/>
                  <c:pt idx="0">
                    <c:v>28.387493130000003</c:v>
                  </c:pt>
                  <c:pt idx="1">
                    <c:v>18.749065399999999</c:v>
                  </c:pt>
                  <c:pt idx="2">
                    <c:v>18.767547610000001</c:v>
                  </c:pt>
                  <c:pt idx="3">
                    <c:v>21.602165230000004</c:v>
                  </c:pt>
                  <c:pt idx="4">
                    <c:v>11.753963470000002</c:v>
                  </c:pt>
                  <c:pt idx="5">
                    <c:v>12.102283480000004</c:v>
                  </c:pt>
                  <c:pt idx="6">
                    <c:v>21.883001329999999</c:v>
                  </c:pt>
                  <c:pt idx="7">
                    <c:v>19.294891360000001</c:v>
                  </c:pt>
                  <c:pt idx="8">
                    <c:v>12.77493286</c:v>
                  </c:pt>
                  <c:pt idx="9">
                    <c:v>12.750099179999999</c:v>
                  </c:pt>
                  <c:pt idx="10">
                    <c:v>11.44688034</c:v>
                  </c:pt>
                  <c:pt idx="11">
                    <c:v>18.330148699999999</c:v>
                  </c:pt>
                  <c:pt idx="12">
                    <c:v>14.044475559999999</c:v>
                  </c:pt>
                  <c:pt idx="13">
                    <c:v>13.402580260000001</c:v>
                  </c:pt>
                  <c:pt idx="14">
                    <c:v>11.910429000000001</c:v>
                  </c:pt>
                  <c:pt idx="15">
                    <c:v>10.831123359999996</c:v>
                  </c:pt>
                  <c:pt idx="16">
                    <c:v>15.939260479999998</c:v>
                  </c:pt>
                  <c:pt idx="17">
                    <c:v>10.621734620000002</c:v>
                  </c:pt>
                  <c:pt idx="18">
                    <c:v>11.891397480000002</c:v>
                  </c:pt>
                  <c:pt idx="19">
                    <c:v>17.057130809999997</c:v>
                  </c:pt>
                  <c:pt idx="20">
                    <c:v>15.010484690000002</c:v>
                  </c:pt>
                  <c:pt idx="21">
                    <c:v>8.6847667699999995</c:v>
                  </c:pt>
                  <c:pt idx="22">
                    <c:v>13.192338950000003</c:v>
                  </c:pt>
                  <c:pt idx="23">
                    <c:v>9.2534866300000012</c:v>
                  </c:pt>
                  <c:pt idx="24">
                    <c:v>12.308723449999999</c:v>
                  </c:pt>
                  <c:pt idx="25">
                    <c:v>11.694406509999997</c:v>
                  </c:pt>
                  <c:pt idx="26">
                    <c:v>10.299188619999999</c:v>
                  </c:pt>
                  <c:pt idx="27">
                    <c:v>10.733259199999999</c:v>
                  </c:pt>
                  <c:pt idx="28">
                    <c:v>11.638189320000002</c:v>
                  </c:pt>
                  <c:pt idx="29">
                    <c:v>10.483514790000001</c:v>
                  </c:pt>
                  <c:pt idx="30">
                    <c:v>6.5925121299999994</c:v>
                  </c:pt>
                  <c:pt idx="31">
                    <c:v>14.550673008</c:v>
                  </c:pt>
                </c:numCache>
              </c:numRef>
            </c:minus>
          </c:errBars>
          <c:cat>
            <c:strRef>
              <c:f>'11. HIV late diagnosis'!$B$41:$B$73</c:f>
              <c:strCache>
                <c:ptCount val="33"/>
                <c:pt idx="0">
                  <c:v>Kingston upon Thames</c:v>
                </c:pt>
                <c:pt idx="1">
                  <c:v>Hounslow</c:v>
                </c:pt>
                <c:pt idx="2">
                  <c:v>Hillingdon</c:v>
                </c:pt>
                <c:pt idx="3">
                  <c:v>Sutton</c:v>
                </c:pt>
                <c:pt idx="4">
                  <c:v>Haringey</c:v>
                </c:pt>
                <c:pt idx="5">
                  <c:v>Brent</c:v>
                </c:pt>
                <c:pt idx="6">
                  <c:v>Bexley</c:v>
                </c:pt>
                <c:pt idx="7">
                  <c:v>Bromley</c:v>
                </c:pt>
                <c:pt idx="8">
                  <c:v>Greenwich</c:v>
                </c:pt>
                <c:pt idx="9">
                  <c:v>Croydon</c:v>
                </c:pt>
                <c:pt idx="10">
                  <c:v>Newham</c:v>
                </c:pt>
                <c:pt idx="11">
                  <c:v>Harrow</c:v>
                </c:pt>
                <c:pt idx="12">
                  <c:v>Barking and Dagenham</c:v>
                </c:pt>
                <c:pt idx="13">
                  <c:v>Barnet</c:v>
                </c:pt>
                <c:pt idx="14">
                  <c:v>Enfield</c:v>
                </c:pt>
                <c:pt idx="15">
                  <c:v>Southwark</c:v>
                </c:pt>
                <c:pt idx="16">
                  <c:v>Redbridge</c:v>
                </c:pt>
                <c:pt idx="17">
                  <c:v>Lewisham</c:v>
                </c:pt>
                <c:pt idx="18">
                  <c:v>Ealing</c:v>
                </c:pt>
                <c:pt idx="19">
                  <c:v>Havering</c:v>
                </c:pt>
                <c:pt idx="20">
                  <c:v>Merton</c:v>
                </c:pt>
                <c:pt idx="21">
                  <c:v>Lambeth</c:v>
                </c:pt>
                <c:pt idx="22">
                  <c:v>Hammersmith and Fulham</c:v>
                </c:pt>
                <c:pt idx="23">
                  <c:v>Hackney</c:v>
                </c:pt>
                <c:pt idx="24">
                  <c:v>Islington</c:v>
                </c:pt>
                <c:pt idx="25">
                  <c:v>Camden</c:v>
                </c:pt>
                <c:pt idx="26">
                  <c:v>Tower Hamlets</c:v>
                </c:pt>
                <c:pt idx="27">
                  <c:v>Wandsworth</c:v>
                </c:pt>
                <c:pt idx="28">
                  <c:v>Kensington and Chelsea</c:v>
                </c:pt>
                <c:pt idx="29">
                  <c:v>Waltham Forest</c:v>
                </c:pt>
                <c:pt idx="30">
                  <c:v>Westminster</c:v>
                </c:pt>
                <c:pt idx="31">
                  <c:v>Richmond upon Thames</c:v>
                </c:pt>
                <c:pt idx="32">
                  <c:v>City of London</c:v>
                </c:pt>
              </c:strCache>
            </c:strRef>
          </c:cat>
          <c:val>
            <c:numRef>
              <c:f>'11. HIV late diagnosis'!$C$41:$C$73</c:f>
              <c:numCache>
                <c:formatCode>0.0</c:formatCode>
                <c:ptCount val="33"/>
                <c:pt idx="0">
                  <c:v>68</c:v>
                </c:pt>
                <c:pt idx="1">
                  <c:v>58.490566250000001</c:v>
                </c:pt>
                <c:pt idx="2">
                  <c:v>57.692306520000002</c:v>
                </c:pt>
                <c:pt idx="3">
                  <c:v>54.285713200000004</c:v>
                </c:pt>
                <c:pt idx="4">
                  <c:v>50</c:v>
                </c:pt>
                <c:pt idx="5">
                  <c:v>48.648647310000001</c:v>
                </c:pt>
                <c:pt idx="6">
                  <c:v>48.275863649999998</c:v>
                </c:pt>
                <c:pt idx="7">
                  <c:v>47.36841965</c:v>
                </c:pt>
                <c:pt idx="8">
                  <c:v>46.236560820000001</c:v>
                </c:pt>
                <c:pt idx="9">
                  <c:v>45.652172090000001</c:v>
                </c:pt>
                <c:pt idx="10">
                  <c:v>45.217391970000001</c:v>
                </c:pt>
                <c:pt idx="11">
                  <c:v>45</c:v>
                </c:pt>
                <c:pt idx="12">
                  <c:v>44.44444275</c:v>
                </c:pt>
                <c:pt idx="13">
                  <c:v>43.589744570000001</c:v>
                </c:pt>
                <c:pt idx="14">
                  <c:v>43.56435776</c:v>
                </c:pt>
                <c:pt idx="15">
                  <c:v>42.016807559999997</c:v>
                </c:pt>
                <c:pt idx="16">
                  <c:v>39.130435939999998</c:v>
                </c:pt>
                <c:pt idx="17">
                  <c:v>37.61467743</c:v>
                </c:pt>
                <c:pt idx="18">
                  <c:v>35.443038940000001</c:v>
                </c:pt>
                <c:pt idx="19">
                  <c:v>35.294116969999997</c:v>
                </c:pt>
                <c:pt idx="20">
                  <c:v>34.090908050000003</c:v>
                </c:pt>
                <c:pt idx="21">
                  <c:v>34</c:v>
                </c:pt>
                <c:pt idx="22">
                  <c:v>33.898303990000002</c:v>
                </c:pt>
                <c:pt idx="23">
                  <c:v>33.846153260000001</c:v>
                </c:pt>
                <c:pt idx="24">
                  <c:v>32.307693479999998</c:v>
                </c:pt>
                <c:pt idx="25">
                  <c:v>31.944444659999998</c:v>
                </c:pt>
                <c:pt idx="26">
                  <c:v>31.18279648</c:v>
                </c:pt>
                <c:pt idx="27">
                  <c:v>30.952381129999999</c:v>
                </c:pt>
                <c:pt idx="28">
                  <c:v>28.571428300000001</c:v>
                </c:pt>
                <c:pt idx="29">
                  <c:v>23.809524540000002</c:v>
                </c:pt>
                <c:pt idx="30">
                  <c:v>21.153846739999999</c:v>
                </c:pt>
                <c:pt idx="3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6-468A-A214-BB1A58ABD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116032"/>
        <c:axId val="83117568"/>
      </c:barChart>
      <c:catAx>
        <c:axId val="831160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3117568"/>
        <c:crosses val="autoZero"/>
        <c:auto val="1"/>
        <c:lblAlgn val="ctr"/>
        <c:lblOffset val="100"/>
        <c:noMultiLvlLbl val="0"/>
      </c:catAx>
      <c:valAx>
        <c:axId val="831175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Percentage of HIV diagnoses that are late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311603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2653870697792"/>
          <c:y val="0.12016447368421053"/>
          <c:w val="0.68774633410080321"/>
          <c:h val="0.69773780463854562"/>
        </c:manualLayout>
      </c:layout>
      <c:lineChart>
        <c:grouping val="standard"/>
        <c:varyColors val="0"/>
        <c:ser>
          <c:idx val="0"/>
          <c:order val="0"/>
          <c:tx>
            <c:strRef>
              <c:f>'11. HIV late diagnosis'!$B$80</c:f>
              <c:strCache>
                <c:ptCount val="1"/>
                <c:pt idx="0">
                  <c:v>White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'11. HIV late diagnosis'!$G$80:$G$91</c:f>
                <c:numCache>
                  <c:formatCode>General</c:formatCode>
                  <c:ptCount val="12"/>
                  <c:pt idx="0">
                    <c:v>1.5415474772453308</c:v>
                  </c:pt>
                  <c:pt idx="1">
                    <c:v>1.4449954032897949</c:v>
                  </c:pt>
                  <c:pt idx="2">
                    <c:v>1.4383479952812195</c:v>
                  </c:pt>
                  <c:pt idx="3">
                    <c:v>1.5676334500312805</c:v>
                  </c:pt>
                  <c:pt idx="4">
                    <c:v>1.9693270325660706</c:v>
                  </c:pt>
                  <c:pt idx="5">
                    <c:v>2.44637131690979</c:v>
                  </c:pt>
                  <c:pt idx="6">
                    <c:v>2.7981221675872803</c:v>
                  </c:pt>
                  <c:pt idx="7">
                    <c:v>2.8515160083770752</c:v>
                  </c:pt>
                  <c:pt idx="8">
                    <c:v>3.1191229820251465</c:v>
                  </c:pt>
                  <c:pt idx="9">
                    <c:v>3.2342582941055298</c:v>
                  </c:pt>
                  <c:pt idx="10">
                    <c:v>3.4047633409500122</c:v>
                  </c:pt>
                  <c:pt idx="11">
                    <c:v>3.4206092357635498</c:v>
                  </c:pt>
                </c:numCache>
              </c:numRef>
            </c:plus>
            <c:minus>
              <c:numRef>
                <c:f>'11. HIV late diagnosis'!$F$80:$F$91</c:f>
                <c:numCache>
                  <c:formatCode>General</c:formatCode>
                  <c:ptCount val="12"/>
                  <c:pt idx="0">
                    <c:v>1.4944881200790405</c:v>
                  </c:pt>
                  <c:pt idx="1">
                    <c:v>1.3924792408943176</c:v>
                  </c:pt>
                  <c:pt idx="2">
                    <c:v>1.3762593269348145</c:v>
                  </c:pt>
                  <c:pt idx="3">
                    <c:v>1.4926806092262268</c:v>
                  </c:pt>
                  <c:pt idx="4">
                    <c:v>1.871955394744873</c:v>
                  </c:pt>
                  <c:pt idx="5">
                    <c:v>2.3331388831138611</c:v>
                  </c:pt>
                  <c:pt idx="6">
                    <c:v>2.6667699217796326</c:v>
                  </c:pt>
                  <c:pt idx="7">
                    <c:v>2.7158051729202271</c:v>
                  </c:pt>
                  <c:pt idx="8">
                    <c:v>2.9740512371063232</c:v>
                  </c:pt>
                  <c:pt idx="9">
                    <c:v>3.1001955270767212</c:v>
                  </c:pt>
                  <c:pt idx="10">
                    <c:v>3.2710403203964233</c:v>
                  </c:pt>
                  <c:pt idx="11">
                    <c:v>3.2762587070465088</c:v>
                  </c:pt>
                </c:numCache>
              </c:numRef>
            </c:minus>
          </c:errBars>
          <c:cat>
            <c:strRef>
              <c:f>[0]!HIVEthnicityDates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[0]!HIVWhite</c:f>
              <c:numCache>
                <c:formatCode>0.0</c:formatCode>
                <c:ptCount val="12"/>
                <c:pt idx="0">
                  <c:v>24.651898443698883</c:v>
                </c:pt>
                <c:pt idx="1">
                  <c:v>21.031500399112701</c:v>
                </c:pt>
                <c:pt idx="2">
                  <c:v>18.446601927280426</c:v>
                </c:pt>
                <c:pt idx="3">
                  <c:v>18.152739107608795</c:v>
                </c:pt>
                <c:pt idx="4">
                  <c:v>20.826259255409241</c:v>
                </c:pt>
                <c:pt idx="5">
                  <c:v>25.038403272628784</c:v>
                </c:pt>
                <c:pt idx="6">
                  <c:v>26.819923520088196</c:v>
                </c:pt>
                <c:pt idx="7">
                  <c:v>26.884919404983521</c:v>
                </c:pt>
                <c:pt idx="8">
                  <c:v>28.571429848670959</c:v>
                </c:pt>
                <c:pt idx="9">
                  <c:v>30.851063132286072</c:v>
                </c:pt>
                <c:pt idx="10">
                  <c:v>32.352942228317261</c:v>
                </c:pt>
                <c:pt idx="11">
                  <c:v>31.372550129890442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4-465B-A7B3-AE511EC6AE47}"/>
            </c:ext>
          </c:extLst>
        </c:ser>
        <c:ser>
          <c:idx val="1"/>
          <c:order val="1"/>
          <c:tx>
            <c:strRef>
              <c:f>'11. HIV late diagnosis'!$B$104</c:f>
              <c:strCache>
                <c:ptCount val="1"/>
                <c:pt idx="0">
                  <c:v>Black Caribbean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'11. HIV late diagnosis'!$G$104:$G$115</c:f>
                <c:numCache>
                  <c:formatCode>General</c:formatCode>
                  <c:ptCount val="12"/>
                  <c:pt idx="0">
                    <c:v>5.7253807783126831</c:v>
                  </c:pt>
                  <c:pt idx="1">
                    <c:v>5.8251947164535522</c:v>
                  </c:pt>
                  <c:pt idx="2">
                    <c:v>6.0769051313400269</c:v>
                  </c:pt>
                  <c:pt idx="3">
                    <c:v>7.0945322513580322</c:v>
                  </c:pt>
                  <c:pt idx="4">
                    <c:v>8.188164234161377</c:v>
                  </c:pt>
                  <c:pt idx="5">
                    <c:v>9.4767719507217407</c:v>
                  </c:pt>
                  <c:pt idx="6">
                    <c:v>9.7411245107650757</c:v>
                  </c:pt>
                  <c:pt idx="7">
                    <c:v>10.75955331325531</c:v>
                  </c:pt>
                  <c:pt idx="8">
                    <c:v>10.683572292327881</c:v>
                  </c:pt>
                  <c:pt idx="9">
                    <c:v>11.479687690734863</c:v>
                  </c:pt>
                  <c:pt idx="10">
                    <c:v>10.982224345207214</c:v>
                  </c:pt>
                  <c:pt idx="11">
                    <c:v>10.340070724487305</c:v>
                  </c:pt>
                </c:numCache>
              </c:numRef>
            </c:plus>
            <c:minus>
              <c:numRef>
                <c:f>'11. HIV late diagnosis'!$F$104:$F$115</c:f>
                <c:numCache>
                  <c:formatCode>General</c:formatCode>
                  <c:ptCount val="12"/>
                  <c:pt idx="0">
                    <c:v>5.561402440071106</c:v>
                  </c:pt>
                  <c:pt idx="1">
                    <c:v>5.57747483253479</c:v>
                  </c:pt>
                  <c:pt idx="2">
                    <c:v>5.7392537593841553</c:v>
                  </c:pt>
                  <c:pt idx="3">
                    <c:v>6.6760122776031494</c:v>
                  </c:pt>
                  <c:pt idx="4">
                    <c:v>7.7802985906600952</c:v>
                  </c:pt>
                  <c:pt idx="5">
                    <c:v>9.1443806886672974</c:v>
                  </c:pt>
                  <c:pt idx="6">
                    <c:v>9.3715131282806396</c:v>
                  </c:pt>
                  <c:pt idx="7">
                    <c:v>9.7040161490440369</c:v>
                  </c:pt>
                  <c:pt idx="8">
                    <c:v>9.6142396330833435</c:v>
                  </c:pt>
                  <c:pt idx="9">
                    <c:v>10.332806408405304</c:v>
                  </c:pt>
                  <c:pt idx="10">
                    <c:v>10.194551944732666</c:v>
                  </c:pt>
                  <c:pt idx="11">
                    <c:v>9.515264630317688</c:v>
                  </c:pt>
                </c:numCache>
              </c:numRef>
            </c:minus>
          </c:errBars>
          <c:cat>
            <c:strRef>
              <c:f>[0]!HIVEthnicityDates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[0]!HIVBlackCar</c:f>
              <c:numCache>
                <c:formatCode>0.0</c:formatCode>
                <c:ptCount val="12"/>
                <c:pt idx="0">
                  <c:v>41.558441519737244</c:v>
                </c:pt>
                <c:pt idx="1">
                  <c:v>37.883958220481873</c:v>
                </c:pt>
                <c:pt idx="2">
                  <c:v>35.094338655471802</c:v>
                </c:pt>
                <c:pt idx="3">
                  <c:v>36.180904507637024</c:v>
                </c:pt>
                <c:pt idx="4">
                  <c:v>39.610388875007629</c:v>
                </c:pt>
                <c:pt idx="5">
                  <c:v>43.589743971824646</c:v>
                </c:pt>
                <c:pt idx="6">
                  <c:v>43.243244290351868</c:v>
                </c:pt>
                <c:pt idx="7">
                  <c:v>34.444445371627808</c:v>
                </c:pt>
                <c:pt idx="8">
                  <c:v>34.065935015678406</c:v>
                </c:pt>
                <c:pt idx="9">
                  <c:v>34.999999403953552</c:v>
                </c:pt>
                <c:pt idx="10">
                  <c:v>38.636362552642822</c:v>
                </c:pt>
                <c:pt idx="11">
                  <c:v>36.734694242477417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4-465B-A7B3-AE511EC6AE47}"/>
            </c:ext>
          </c:extLst>
        </c:ser>
        <c:ser>
          <c:idx val="2"/>
          <c:order val="2"/>
          <c:tx>
            <c:strRef>
              <c:f>'11. HIV late diagnosis'!$B$123</c:f>
              <c:strCache>
                <c:ptCount val="1"/>
                <c:pt idx="0">
                  <c:v>Black African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'11. HIV late diagnosis'!$G$123:$G$134</c:f>
                <c:numCache>
                  <c:formatCode>General</c:formatCode>
                  <c:ptCount val="12"/>
                  <c:pt idx="0">
                    <c:v>2.4864256381988525</c:v>
                  </c:pt>
                  <c:pt idx="1">
                    <c:v>2.6565730571746826</c:v>
                  </c:pt>
                  <c:pt idx="2">
                    <c:v>2.9620051383972168</c:v>
                  </c:pt>
                  <c:pt idx="3">
                    <c:v>3.3295989036560059</c:v>
                  </c:pt>
                  <c:pt idx="4">
                    <c:v>3.9743423461914063</c:v>
                  </c:pt>
                  <c:pt idx="5">
                    <c:v>4.353255033493042</c:v>
                  </c:pt>
                  <c:pt idx="6">
                    <c:v>4.7086536884307861</c:v>
                  </c:pt>
                  <c:pt idx="7">
                    <c:v>4.8867583274841309</c:v>
                  </c:pt>
                  <c:pt idx="8">
                    <c:v>4.9389541149139404</c:v>
                  </c:pt>
                  <c:pt idx="9">
                    <c:v>4.8257350921630859</c:v>
                  </c:pt>
                  <c:pt idx="10">
                    <c:v>4.5301735401153564</c:v>
                  </c:pt>
                  <c:pt idx="11">
                    <c:v>4.3468117713928223</c:v>
                  </c:pt>
                </c:numCache>
              </c:numRef>
            </c:plus>
            <c:minus>
              <c:numRef>
                <c:f>'11. HIV late diagnosis'!$F$123:$F$134</c:f>
                <c:numCache>
                  <c:formatCode>General</c:formatCode>
                  <c:ptCount val="12"/>
                  <c:pt idx="0">
                    <c:v>2.5105178356170654</c:v>
                  </c:pt>
                  <c:pt idx="1">
                    <c:v>2.6710569858551025</c:v>
                  </c:pt>
                  <c:pt idx="2">
                    <c:v>2.9694974422454834</c:v>
                  </c:pt>
                  <c:pt idx="3">
                    <c:v>3.3400386571884155</c:v>
                  </c:pt>
                  <c:pt idx="4">
                    <c:v>4.005664587020874</c:v>
                  </c:pt>
                  <c:pt idx="5">
                    <c:v>4.4430136680603027</c:v>
                  </c:pt>
                  <c:pt idx="6">
                    <c:v>4.7944009304046631</c:v>
                  </c:pt>
                  <c:pt idx="7">
                    <c:v>4.9974322319030762</c:v>
                  </c:pt>
                  <c:pt idx="8">
                    <c:v>5.0592720508575439</c:v>
                  </c:pt>
                  <c:pt idx="9">
                    <c:v>4.9876630306243896</c:v>
                  </c:pt>
                  <c:pt idx="10">
                    <c:v>4.5974135398864746</c:v>
                  </c:pt>
                  <c:pt idx="11">
                    <c:v>4.332008957862854</c:v>
                  </c:pt>
                </c:numCache>
              </c:numRef>
            </c:minus>
          </c:errBars>
          <c:cat>
            <c:strRef>
              <c:f>[0]!HIVEthnicityDates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[0]!HIVBlackAfrican</c:f>
              <c:numCache>
                <c:formatCode>0.0</c:formatCode>
                <c:ptCount val="12"/>
                <c:pt idx="0">
                  <c:v>56.350743770599365</c:v>
                </c:pt>
                <c:pt idx="1">
                  <c:v>53.40086817741394</c:v>
                </c:pt>
                <c:pt idx="2">
                  <c:v>51.426023244857788</c:v>
                </c:pt>
                <c:pt idx="3">
                  <c:v>51.573032140731812</c:v>
                </c:pt>
                <c:pt idx="4">
                  <c:v>53.290528059005737</c:v>
                </c:pt>
                <c:pt idx="5">
                  <c:v>57.623761892318726</c:v>
                </c:pt>
                <c:pt idx="6">
                  <c:v>56.292903423309326</c:v>
                </c:pt>
                <c:pt idx="7">
                  <c:v>57.46268630027771</c:v>
                </c:pt>
                <c:pt idx="8">
                  <c:v>57.908165454864502</c:v>
                </c:pt>
                <c:pt idx="9">
                  <c:v>60.80402135848999</c:v>
                </c:pt>
                <c:pt idx="10">
                  <c:v>55.368423461914063</c:v>
                </c:pt>
                <c:pt idx="11">
                  <c:v>48.679244518280029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4-465B-A7B3-AE511EC6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5376"/>
        <c:axId val="86247296"/>
      </c:lineChart>
      <c:catAx>
        <c:axId val="8624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86247296"/>
        <c:crosses val="autoZero"/>
        <c:auto val="1"/>
        <c:lblAlgn val="ctr"/>
        <c:lblOffset val="100"/>
        <c:noMultiLvlLbl val="0"/>
      </c:catAx>
      <c:valAx>
        <c:axId val="8624729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Percentage of HIV</a:t>
                </a:r>
                <a:r>
                  <a:rPr lang="en-GB" baseline="0"/>
                  <a:t> diagnoses that are late 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24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38113429134503"/>
          <c:y val="0.23194217257109231"/>
          <c:w val="0.20976879782659802"/>
          <c:h val="0.3674766479761579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Difference between White and Black African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'11. HIV late diagnosis'!$B$159</c:f>
              <c:strCache>
                <c:ptCount val="1"/>
                <c:pt idx="0">
                  <c:v>Difference between White and Black African residents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[0]!HIVGapDates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[0]!HIVGap</c:f>
              <c:numCache>
                <c:formatCode>0</c:formatCode>
                <c:ptCount val="12"/>
                <c:pt idx="0">
                  <c:v>31.698845326900482</c:v>
                </c:pt>
                <c:pt idx="1">
                  <c:v>32.369367778301239</c:v>
                </c:pt>
                <c:pt idx="2">
                  <c:v>32.979421317577362</c:v>
                </c:pt>
                <c:pt idx="3">
                  <c:v>33.420293033123016</c:v>
                </c:pt>
                <c:pt idx="4">
                  <c:v>32.464268803596497</c:v>
                </c:pt>
                <c:pt idx="5">
                  <c:v>32.585358619689941</c:v>
                </c:pt>
                <c:pt idx="6">
                  <c:v>29.47297990322113</c:v>
                </c:pt>
                <c:pt idx="7">
                  <c:v>30.577766895294189</c:v>
                </c:pt>
                <c:pt idx="8">
                  <c:v>29.336735606193542</c:v>
                </c:pt>
                <c:pt idx="9">
                  <c:v>29.952958226203918</c:v>
                </c:pt>
                <c:pt idx="10">
                  <c:v>23.015481233596802</c:v>
                </c:pt>
                <c:pt idx="11">
                  <c:v>17.306694388389587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3-4561-A46B-FE1CEDC23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41424"/>
        <c:axId val="680644704"/>
      </c:barChart>
      <c:catAx>
        <c:axId val="680641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44704"/>
        <c:crosses val="autoZero"/>
        <c:auto val="1"/>
        <c:lblAlgn val="ctr"/>
        <c:lblOffset val="100"/>
        <c:noMultiLvlLbl val="0"/>
      </c:catAx>
      <c:valAx>
        <c:axId val="68064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Percentage of HIV diagnoses that are late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4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1956381217573"/>
          <c:y val="4.0035832981959993E-2"/>
          <c:w val="0.75146384943333633"/>
          <c:h val="0.74915038636870213"/>
        </c:manualLayout>
      </c:layout>
      <c:lineChart>
        <c:grouping val="standard"/>
        <c:varyColors val="0"/>
        <c:ser>
          <c:idx val="0"/>
          <c:order val="0"/>
          <c:tx>
            <c:strRef>
              <c:f>'2. HLE female'!$B$7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'2. HLE female'!$G$7:$G$18</c:f>
                <c:numCache>
                  <c:formatCode>General</c:formatCode>
                  <c:ptCount val="12"/>
                  <c:pt idx="0">
                    <c:v>0.17999999999999972</c:v>
                  </c:pt>
                  <c:pt idx="1">
                    <c:v>0.20000000000000284</c:v>
                  </c:pt>
                  <c:pt idx="2">
                    <c:v>0.20000000000000284</c:v>
                  </c:pt>
                  <c:pt idx="3">
                    <c:v>0.20000000000000284</c:v>
                  </c:pt>
                  <c:pt idx="4">
                    <c:v>0.20999999999999375</c:v>
                  </c:pt>
                  <c:pt idx="5">
                    <c:v>0.21000000000000796</c:v>
                  </c:pt>
                  <c:pt idx="6">
                    <c:v>0.22000000000000597</c:v>
                  </c:pt>
                  <c:pt idx="7">
                    <c:v>0.21999999999999886</c:v>
                  </c:pt>
                  <c:pt idx="8">
                    <c:v>0.24000000000000199</c:v>
                  </c:pt>
                  <c:pt idx="9">
                    <c:v>0.25</c:v>
                  </c:pt>
                  <c:pt idx="10">
                    <c:v>0.27999999999999403</c:v>
                  </c:pt>
                  <c:pt idx="11">
                    <c:v>0.30000000000000426</c:v>
                  </c:pt>
                </c:numCache>
              </c:numRef>
            </c:plus>
            <c:minus>
              <c:numRef>
                <c:f>'2. HLE female'!$F$7:$F$18</c:f>
                <c:numCache>
                  <c:formatCode>General</c:formatCode>
                  <c:ptCount val="12"/>
                  <c:pt idx="0">
                    <c:v>0.18999999999999773</c:v>
                  </c:pt>
                  <c:pt idx="1">
                    <c:v>0.18999999999999773</c:v>
                  </c:pt>
                  <c:pt idx="2">
                    <c:v>0.19000000000000483</c:v>
                  </c:pt>
                  <c:pt idx="3">
                    <c:v>0.19999999999999574</c:v>
                  </c:pt>
                  <c:pt idx="4">
                    <c:v>0.20000000000000284</c:v>
                  </c:pt>
                  <c:pt idx="5">
                    <c:v>0.20999999999999375</c:v>
                  </c:pt>
                  <c:pt idx="6">
                    <c:v>0.20999999999999375</c:v>
                  </c:pt>
                  <c:pt idx="7">
                    <c:v>0.23000000000000398</c:v>
                  </c:pt>
                  <c:pt idx="8">
                    <c:v>0.23999999999999488</c:v>
                  </c:pt>
                  <c:pt idx="9">
                    <c:v>0.25999999999999801</c:v>
                  </c:pt>
                  <c:pt idx="10">
                    <c:v>0.28999999999999915</c:v>
                  </c:pt>
                  <c:pt idx="11">
                    <c:v>0.29999999999999716</c:v>
                  </c:pt>
                </c:numCache>
              </c:numRef>
            </c:minus>
          </c:errBars>
          <c:cat>
            <c:strRef>
              <c:f>'2. HLE female'!$A$7:$A$18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'2. HLE female'!$C$7:$C$18</c:f>
              <c:numCache>
                <c:formatCode>0.0</c:formatCode>
                <c:ptCount val="12"/>
                <c:pt idx="0">
                  <c:v>63.93</c:v>
                </c:pt>
                <c:pt idx="1">
                  <c:v>63.94</c:v>
                </c:pt>
                <c:pt idx="2">
                  <c:v>64.17</c:v>
                </c:pt>
                <c:pt idx="3">
                  <c:v>64.05</c:v>
                </c:pt>
                <c:pt idx="4">
                  <c:v>64</c:v>
                </c:pt>
                <c:pt idx="5">
                  <c:v>64.13</c:v>
                </c:pt>
                <c:pt idx="6">
                  <c:v>63.73</c:v>
                </c:pt>
                <c:pt idx="7">
                  <c:v>64.040000000000006</c:v>
                </c:pt>
                <c:pt idx="8">
                  <c:v>63.73</c:v>
                </c:pt>
                <c:pt idx="9">
                  <c:v>62.8</c:v>
                </c:pt>
                <c:pt idx="10">
                  <c:v>61.88</c:v>
                </c:pt>
                <c:pt idx="11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9-4C34-8611-F005E2D4FCE5}"/>
            </c:ext>
          </c:extLst>
        </c:ser>
        <c:ser>
          <c:idx val="1"/>
          <c:order val="1"/>
          <c:tx>
            <c:strRef>
              <c:f>'2. HLE female'!$B$24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'2. HLE female'!$G$20:$G$301</c:f>
                <c:numCache>
                  <c:formatCode>General</c:formatCode>
                  <c:ptCount val="282"/>
                  <c:pt idx="0">
                    <c:v>0.56000000000000227</c:v>
                  </c:pt>
                  <c:pt idx="1">
                    <c:v>0.57999999999999829</c:v>
                  </c:pt>
                  <c:pt idx="2">
                    <c:v>0.59000000000000341</c:v>
                  </c:pt>
                  <c:pt idx="3">
                    <c:v>0.60999999999999943</c:v>
                  </c:pt>
                  <c:pt idx="4">
                    <c:v>0.62999999999999545</c:v>
                  </c:pt>
                  <c:pt idx="5">
                    <c:v>0.64000000000000057</c:v>
                  </c:pt>
                  <c:pt idx="6">
                    <c:v>0.67000000000000171</c:v>
                  </c:pt>
                  <c:pt idx="7">
                    <c:v>0.71999999999999886</c:v>
                  </c:pt>
                  <c:pt idx="8">
                    <c:v>0.76000000000000512</c:v>
                  </c:pt>
                  <c:pt idx="9">
                    <c:v>0.79000000000000625</c:v>
                  </c:pt>
                  <c:pt idx="10">
                    <c:v>0.85999999999999943</c:v>
                  </c:pt>
                  <c:pt idx="11">
                    <c:v>1</c:v>
                  </c:pt>
                  <c:pt idx="14">
                    <c:v>0</c:v>
                  </c:pt>
                  <c:pt idx="15">
                    <c:v>5.1000000000000085</c:v>
                  </c:pt>
                  <c:pt idx="16">
                    <c:v>4.2000000000000028</c:v>
                  </c:pt>
                  <c:pt idx="17">
                    <c:v>3.7000000000000028</c:v>
                  </c:pt>
                  <c:pt idx="18">
                    <c:v>3.5999999999999943</c:v>
                  </c:pt>
                  <c:pt idx="19">
                    <c:v>5.4000000000000057</c:v>
                  </c:pt>
                  <c:pt idx="20">
                    <c:v>4.9000000000000057</c:v>
                  </c:pt>
                  <c:pt idx="21">
                    <c:v>5.2999999999999972</c:v>
                  </c:pt>
                  <c:pt idx="22">
                    <c:v>5.7000000000000028</c:v>
                  </c:pt>
                  <c:pt idx="23">
                    <c:v>5.5999999999999943</c:v>
                  </c:pt>
                  <c:pt idx="24">
                    <c:v>7.1000000000000085</c:v>
                  </c:pt>
                  <c:pt idx="25">
                    <c:v>4.7000000000000028</c:v>
                  </c:pt>
                  <c:pt idx="26">
                    <c:v>8.6000000000000085</c:v>
                  </c:pt>
                  <c:pt idx="27">
                    <c:v>4.9000000000000057</c:v>
                  </c:pt>
                  <c:pt idx="28">
                    <c:v>4.7000000000000028</c:v>
                  </c:pt>
                  <c:pt idx="29">
                    <c:v>6.3000000000000043</c:v>
                  </c:pt>
                  <c:pt idx="30">
                    <c:v>7</c:v>
                  </c:pt>
                  <c:pt idx="31">
                    <c:v>5.3999999999999915</c:v>
                  </c:pt>
                  <c:pt idx="32">
                    <c:v>5.7999999999999972</c:v>
                  </c:pt>
                  <c:pt idx="33">
                    <c:v>5.8999999999999986</c:v>
                  </c:pt>
                  <c:pt idx="34">
                    <c:v>4.5</c:v>
                  </c:pt>
                  <c:pt idx="35">
                    <c:v>4.6999999999999957</c:v>
                  </c:pt>
                  <c:pt idx="36">
                    <c:v>6.7999999999999972</c:v>
                  </c:pt>
                  <c:pt idx="37">
                    <c:v>6.0999999999999943</c:v>
                  </c:pt>
                  <c:pt idx="38">
                    <c:v>7.2999999999999972</c:v>
                  </c:pt>
                  <c:pt idx="39">
                    <c:v>5.3000000000000043</c:v>
                  </c:pt>
                  <c:pt idx="40">
                    <c:v>8.6000000000000014</c:v>
                  </c:pt>
                  <c:pt idx="41">
                    <c:v>6.0999999999999943</c:v>
                  </c:pt>
                  <c:pt idx="42">
                    <c:v>5</c:v>
                  </c:pt>
                  <c:pt idx="43">
                    <c:v>6.1000000000000014</c:v>
                  </c:pt>
                  <c:pt idx="44">
                    <c:v>4.7999999999999972</c:v>
                  </c:pt>
                  <c:pt idx="45">
                    <c:v>5.7999999999999972</c:v>
                  </c:pt>
                  <c:pt idx="46">
                    <c:v>7.5999999999999943</c:v>
                  </c:pt>
                  <c:pt idx="50">
                    <c:v>0</c:v>
                  </c:pt>
                  <c:pt idx="51">
                    <c:v>3.1700000000000017</c:v>
                  </c:pt>
                  <c:pt idx="52">
                    <c:v>2.8599999999999994</c:v>
                  </c:pt>
                  <c:pt idx="53">
                    <c:v>3.1900000000000119</c:v>
                  </c:pt>
                  <c:pt idx="54">
                    <c:v>2.960000000000008</c:v>
                  </c:pt>
                  <c:pt idx="55">
                    <c:v>2.5800000000000125</c:v>
                  </c:pt>
                  <c:pt idx="56">
                    <c:v>3.4500000000000028</c:v>
                  </c:pt>
                  <c:pt idx="58">
                    <c:v>3.1300000000000026</c:v>
                  </c:pt>
                  <c:pt idx="59">
                    <c:v>3.1499999999999986</c:v>
                  </c:pt>
                  <c:pt idx="60">
                    <c:v>2.8100000000000023</c:v>
                  </c:pt>
                  <c:pt idx="61">
                    <c:v>3.3300000000000054</c:v>
                  </c:pt>
                  <c:pt idx="62">
                    <c:v>3.730000000000004</c:v>
                  </c:pt>
                  <c:pt idx="63">
                    <c:v>3.2100000000000009</c:v>
                  </c:pt>
                  <c:pt idx="64">
                    <c:v>3.980000000000004</c:v>
                  </c:pt>
                  <c:pt idx="65">
                    <c:v>2.8600000000000136</c:v>
                  </c:pt>
                  <c:pt idx="66">
                    <c:v>2.7800000000000011</c:v>
                  </c:pt>
                  <c:pt idx="67">
                    <c:v>2.8100000000000023</c:v>
                  </c:pt>
                  <c:pt idx="68">
                    <c:v>3.1699999999999875</c:v>
                  </c:pt>
                  <c:pt idx="69">
                    <c:v>3.75</c:v>
                  </c:pt>
                  <c:pt idx="70">
                    <c:v>3.0400000000000063</c:v>
                  </c:pt>
                  <c:pt idx="71">
                    <c:v>3.019999999999996</c:v>
                  </c:pt>
                  <c:pt idx="72">
                    <c:v>4.25</c:v>
                  </c:pt>
                  <c:pt idx="73">
                    <c:v>2.980000000000004</c:v>
                  </c:pt>
                  <c:pt idx="74">
                    <c:v>4.1099999999999994</c:v>
                  </c:pt>
                  <c:pt idx="75">
                    <c:v>3.2800000000000011</c:v>
                  </c:pt>
                  <c:pt idx="76">
                    <c:v>3.25</c:v>
                  </c:pt>
                  <c:pt idx="77">
                    <c:v>3.769999999999996</c:v>
                  </c:pt>
                  <c:pt idx="78">
                    <c:v>3.8399999999999963</c:v>
                  </c:pt>
                  <c:pt idx="79">
                    <c:v>3.2299999999999969</c:v>
                  </c:pt>
                  <c:pt idx="80">
                    <c:v>3.75</c:v>
                  </c:pt>
                  <c:pt idx="81">
                    <c:v>3.8000000000000043</c:v>
                  </c:pt>
                  <c:pt idx="82">
                    <c:v>3.6800000000000068</c:v>
                  </c:pt>
                  <c:pt idx="83">
                    <c:v>2.9999999999999929</c:v>
                  </c:pt>
                  <c:pt idx="84">
                    <c:v>3.480000000000004</c:v>
                  </c:pt>
                  <c:pt idx="85">
                    <c:v>2.8499999999999943</c:v>
                  </c:pt>
                  <c:pt idx="86">
                    <c:v>3.539999999999992</c:v>
                  </c:pt>
                  <c:pt idx="87">
                    <c:v>2.8599999999999994</c:v>
                  </c:pt>
                  <c:pt idx="88">
                    <c:v>2.75</c:v>
                  </c:pt>
                  <c:pt idx="89">
                    <c:v>3.7800000000000011</c:v>
                  </c:pt>
                  <c:pt idx="91">
                    <c:v>3.2100000000000009</c:v>
                  </c:pt>
                  <c:pt idx="92">
                    <c:v>3.1400000000000006</c:v>
                  </c:pt>
                  <c:pt idx="93">
                    <c:v>2.8000000000000114</c:v>
                  </c:pt>
                  <c:pt idx="94">
                    <c:v>3.75</c:v>
                  </c:pt>
                  <c:pt idx="95">
                    <c:v>3.8500000000000014</c:v>
                  </c:pt>
                  <c:pt idx="96">
                    <c:v>3.1800000000000068</c:v>
                  </c:pt>
                  <c:pt idx="97">
                    <c:v>3.6499999999999986</c:v>
                  </c:pt>
                  <c:pt idx="98">
                    <c:v>2.7700000000000102</c:v>
                  </c:pt>
                  <c:pt idx="99">
                    <c:v>2.8400000000000034</c:v>
                  </c:pt>
                  <c:pt idx="100">
                    <c:v>3.4000000000000057</c:v>
                  </c:pt>
                  <c:pt idx="101">
                    <c:v>3.9799999999999969</c:v>
                  </c:pt>
                  <c:pt idx="102">
                    <c:v>3.8000000000000043</c:v>
                  </c:pt>
                  <c:pt idx="103">
                    <c:v>2.980000000000004</c:v>
                  </c:pt>
                  <c:pt idx="104">
                    <c:v>3.3299999999999983</c:v>
                  </c:pt>
                  <c:pt idx="105">
                    <c:v>4.8299999999999983</c:v>
                  </c:pt>
                  <c:pt idx="106">
                    <c:v>3.9199999999999946</c:v>
                  </c:pt>
                  <c:pt idx="107">
                    <c:v>3.9000000000000057</c:v>
                  </c:pt>
                  <c:pt idx="108">
                    <c:v>3.6099999999999994</c:v>
                  </c:pt>
                  <c:pt idx="109">
                    <c:v>3.2999999999999972</c:v>
                  </c:pt>
                  <c:pt idx="110">
                    <c:v>3.4099999999999966</c:v>
                  </c:pt>
                  <c:pt idx="111">
                    <c:v>3.8599999999999994</c:v>
                  </c:pt>
                  <c:pt idx="112">
                    <c:v>3.2099999999999937</c:v>
                  </c:pt>
                  <c:pt idx="113">
                    <c:v>4.18</c:v>
                  </c:pt>
                  <c:pt idx="114">
                    <c:v>3.7199999999999918</c:v>
                  </c:pt>
                  <c:pt idx="115">
                    <c:v>3.6099999999999994</c:v>
                  </c:pt>
                  <c:pt idx="116">
                    <c:v>3.0999999999999943</c:v>
                  </c:pt>
                  <c:pt idx="117">
                    <c:v>3.259999999999998</c:v>
                  </c:pt>
                  <c:pt idx="118">
                    <c:v>3</c:v>
                  </c:pt>
                  <c:pt idx="119">
                    <c:v>3.2800000000000011</c:v>
                  </c:pt>
                  <c:pt idx="120">
                    <c:v>2.7800000000000011</c:v>
                  </c:pt>
                  <c:pt idx="121">
                    <c:v>2.769999999999996</c:v>
                  </c:pt>
                  <c:pt idx="122">
                    <c:v>3.6099999999999994</c:v>
                  </c:pt>
                  <c:pt idx="124">
                    <c:v>2.980000000000004</c:v>
                  </c:pt>
                  <c:pt idx="125">
                    <c:v>3.2499999999999929</c:v>
                  </c:pt>
                  <c:pt idx="126">
                    <c:v>3.1699999999999875</c:v>
                  </c:pt>
                  <c:pt idx="127">
                    <c:v>3.8900000000000006</c:v>
                  </c:pt>
                  <c:pt idx="128">
                    <c:v>3.990000000000002</c:v>
                  </c:pt>
                  <c:pt idx="129">
                    <c:v>3.509999999999998</c:v>
                  </c:pt>
                  <c:pt idx="130">
                    <c:v>3.5</c:v>
                  </c:pt>
                  <c:pt idx="131">
                    <c:v>2.7399999999999949</c:v>
                  </c:pt>
                  <c:pt idx="132">
                    <c:v>3.1700000000000017</c:v>
                  </c:pt>
                  <c:pt idx="133">
                    <c:v>3.3099999999999881</c:v>
                  </c:pt>
                  <c:pt idx="134">
                    <c:v>4.25</c:v>
                  </c:pt>
                  <c:pt idx="135">
                    <c:v>3.6799999999999997</c:v>
                  </c:pt>
                  <c:pt idx="136">
                    <c:v>3.1599999999999966</c:v>
                  </c:pt>
                  <c:pt idx="137">
                    <c:v>3.6099999999999994</c:v>
                  </c:pt>
                  <c:pt idx="138">
                    <c:v>4.769999999999996</c:v>
                  </c:pt>
                  <c:pt idx="139">
                    <c:v>4.1099999999999994</c:v>
                  </c:pt>
                  <c:pt idx="140">
                    <c:v>3.7299999999999898</c:v>
                  </c:pt>
                  <c:pt idx="141">
                    <c:v>3.490000000000002</c:v>
                  </c:pt>
                  <c:pt idx="142">
                    <c:v>3.0600000000000023</c:v>
                  </c:pt>
                  <c:pt idx="143">
                    <c:v>3.3700000000000045</c:v>
                  </c:pt>
                  <c:pt idx="144">
                    <c:v>3.6299999999999955</c:v>
                  </c:pt>
                  <c:pt idx="145">
                    <c:v>3.2199999999999989</c:v>
                  </c:pt>
                  <c:pt idx="146">
                    <c:v>4.720000000000006</c:v>
                  </c:pt>
                  <c:pt idx="147">
                    <c:v>3.9999999999999929</c:v>
                  </c:pt>
                  <c:pt idx="148">
                    <c:v>3.980000000000004</c:v>
                  </c:pt>
                  <c:pt idx="149">
                    <c:v>3.2999999999999972</c:v>
                  </c:pt>
                  <c:pt idx="150">
                    <c:v>3.3100000000000023</c:v>
                  </c:pt>
                  <c:pt idx="151">
                    <c:v>3.2000000000000028</c:v>
                  </c:pt>
                  <c:pt idx="152">
                    <c:v>3.0999999999999943</c:v>
                  </c:pt>
                  <c:pt idx="153">
                    <c:v>3.0300000000000011</c:v>
                  </c:pt>
                  <c:pt idx="154">
                    <c:v>2.8299999999999983</c:v>
                  </c:pt>
                  <c:pt idx="155">
                    <c:v>4.0999999999999943</c:v>
                  </c:pt>
                  <c:pt idx="157">
                    <c:v>2.9699999999999989</c:v>
                  </c:pt>
                  <c:pt idx="158">
                    <c:v>3.7899999999999991</c:v>
                  </c:pt>
                  <c:pt idx="159">
                    <c:v>3.5600000000000023</c:v>
                  </c:pt>
                  <c:pt idx="160">
                    <c:v>4.1300000000000026</c:v>
                  </c:pt>
                  <c:pt idx="161">
                    <c:v>3.8400000000000034</c:v>
                  </c:pt>
                  <c:pt idx="162">
                    <c:v>3.7999999999999972</c:v>
                  </c:pt>
                  <c:pt idx="163">
                    <c:v>3.1799999999999926</c:v>
                  </c:pt>
                  <c:pt idx="164">
                    <c:v>2.9699999999999989</c:v>
                  </c:pt>
                  <c:pt idx="165">
                    <c:v>3.1399999999999864</c:v>
                  </c:pt>
                  <c:pt idx="166">
                    <c:v>3.3299999999999983</c:v>
                  </c:pt>
                  <c:pt idx="167">
                    <c:v>3.8799999999999955</c:v>
                  </c:pt>
                  <c:pt idx="168">
                    <c:v>3.7000000000000028</c:v>
                  </c:pt>
                  <c:pt idx="169">
                    <c:v>3.3400000000000034</c:v>
                  </c:pt>
                  <c:pt idx="170">
                    <c:v>3.7999999999999972</c:v>
                  </c:pt>
                  <c:pt idx="171">
                    <c:v>4.8699999999999903</c:v>
                  </c:pt>
                  <c:pt idx="172">
                    <c:v>4.3299999999999983</c:v>
                  </c:pt>
                  <c:pt idx="173">
                    <c:v>3.4799999999999898</c:v>
                  </c:pt>
                  <c:pt idx="174">
                    <c:v>3.5300000000000011</c:v>
                  </c:pt>
                  <c:pt idx="175">
                    <c:v>3.2199999999999918</c:v>
                  </c:pt>
                  <c:pt idx="176">
                    <c:v>3.9699999999999989</c:v>
                  </c:pt>
                  <c:pt idx="177">
                    <c:v>4.0600000000000023</c:v>
                  </c:pt>
                  <c:pt idx="178">
                    <c:v>3.3799999999999955</c:v>
                  </c:pt>
                  <c:pt idx="179">
                    <c:v>5.9399999999999977</c:v>
                  </c:pt>
                  <c:pt idx="180">
                    <c:v>4.25</c:v>
                  </c:pt>
                  <c:pt idx="181">
                    <c:v>4.5900000000000034</c:v>
                  </c:pt>
                  <c:pt idx="182">
                    <c:v>3.2600000000000051</c:v>
                  </c:pt>
                  <c:pt idx="183">
                    <c:v>3.269999999999996</c:v>
                  </c:pt>
                  <c:pt idx="184">
                    <c:v>3.1199999999999903</c:v>
                  </c:pt>
                  <c:pt idx="185">
                    <c:v>3.1400000000000006</c:v>
                  </c:pt>
                  <c:pt idx="186">
                    <c:v>3.3499999999999943</c:v>
                  </c:pt>
                  <c:pt idx="187">
                    <c:v>3.2900000000000063</c:v>
                  </c:pt>
                  <c:pt idx="188">
                    <c:v>3.8400000000000034</c:v>
                  </c:pt>
                  <c:pt idx="190">
                    <c:v>3.1700000000000017</c:v>
                  </c:pt>
                  <c:pt idx="191">
                    <c:v>3.7999999999999972</c:v>
                  </c:pt>
                  <c:pt idx="192">
                    <c:v>3.5</c:v>
                  </c:pt>
                  <c:pt idx="193">
                    <c:v>4.230000000000004</c:v>
                  </c:pt>
                  <c:pt idx="194">
                    <c:v>4.9799999999999969</c:v>
                  </c:pt>
                  <c:pt idx="195">
                    <c:v>4.1900000000000048</c:v>
                  </c:pt>
                  <c:pt idx="196">
                    <c:v>3.5700000000000074</c:v>
                  </c:pt>
                  <c:pt idx="197">
                    <c:v>3.1400000000000006</c:v>
                  </c:pt>
                  <c:pt idx="198">
                    <c:v>3.2799999999999869</c:v>
                  </c:pt>
                  <c:pt idx="199">
                    <c:v>3.5399999999999991</c:v>
                  </c:pt>
                  <c:pt idx="200">
                    <c:v>4.18</c:v>
                  </c:pt>
                  <c:pt idx="201">
                    <c:v>3.9699999999999918</c:v>
                  </c:pt>
                  <c:pt idx="202">
                    <c:v>3.3200000000000003</c:v>
                  </c:pt>
                  <c:pt idx="203">
                    <c:v>3.8799999999999955</c:v>
                  </c:pt>
                  <c:pt idx="204">
                    <c:v>4.9200000000000017</c:v>
                  </c:pt>
                  <c:pt idx="205">
                    <c:v>4.0000000000000071</c:v>
                  </c:pt>
                  <c:pt idx="206">
                    <c:v>3.5500000000000114</c:v>
                  </c:pt>
                  <c:pt idx="207">
                    <c:v>4.0100000000000051</c:v>
                  </c:pt>
                  <c:pt idx="208">
                    <c:v>3.2700000000000102</c:v>
                  </c:pt>
                  <c:pt idx="209">
                    <c:v>3.9000000000000057</c:v>
                  </c:pt>
                  <c:pt idx="210">
                    <c:v>5.519999999999996</c:v>
                  </c:pt>
                  <c:pt idx="211">
                    <c:v>3.3100000000000023</c:v>
                  </c:pt>
                  <c:pt idx="212">
                    <c:v>5.1000000000000014</c:v>
                  </c:pt>
                  <c:pt idx="213">
                    <c:v>4.5999999999999943</c:v>
                  </c:pt>
                  <c:pt idx="214">
                    <c:v>4.0100000000000051</c:v>
                  </c:pt>
                  <c:pt idx="215">
                    <c:v>3.4300000000000068</c:v>
                  </c:pt>
                  <c:pt idx="216">
                    <c:v>3.4299999999999997</c:v>
                  </c:pt>
                  <c:pt idx="217">
                    <c:v>2.9699999999999989</c:v>
                  </c:pt>
                  <c:pt idx="218">
                    <c:v>3.4699999999999989</c:v>
                  </c:pt>
                  <c:pt idx="219">
                    <c:v>3.5900000000000034</c:v>
                  </c:pt>
                  <c:pt idx="220">
                    <c:v>3.3799999999999955</c:v>
                  </c:pt>
                  <c:pt idx="221">
                    <c:v>3.980000000000004</c:v>
                  </c:pt>
                  <c:pt idx="223">
                    <c:v>3.1799999999999997</c:v>
                  </c:pt>
                  <c:pt idx="224">
                    <c:v>3.6599999999999966</c:v>
                  </c:pt>
                  <c:pt idx="225">
                    <c:v>3.5600000000000023</c:v>
                  </c:pt>
                  <c:pt idx="226">
                    <c:v>4.3499999999999943</c:v>
                  </c:pt>
                  <c:pt idx="227">
                    <c:v>5.0799999999999983</c:v>
                  </c:pt>
                  <c:pt idx="228">
                    <c:v>4.6000000000000085</c:v>
                  </c:pt>
                  <c:pt idx="229">
                    <c:v>4.2800000000000011</c:v>
                  </c:pt>
                  <c:pt idx="230">
                    <c:v>2.9199999999999875</c:v>
                  </c:pt>
                  <c:pt idx="231">
                    <c:v>3.269999999999996</c:v>
                  </c:pt>
                  <c:pt idx="232">
                    <c:v>3.2499999999999929</c:v>
                  </c:pt>
                  <c:pt idx="233">
                    <c:v>4.1600000000000037</c:v>
                  </c:pt>
                  <c:pt idx="234">
                    <c:v>3.8599999999999994</c:v>
                  </c:pt>
                  <c:pt idx="235">
                    <c:v>3.539999999999992</c:v>
                  </c:pt>
                  <c:pt idx="236">
                    <c:v>3.6899999999999977</c:v>
                  </c:pt>
                  <c:pt idx="237">
                    <c:v>4.6400000000000077</c:v>
                  </c:pt>
                  <c:pt idx="238">
                    <c:v>3.769999999999996</c:v>
                  </c:pt>
                  <c:pt idx="239">
                    <c:v>3.7299999999999898</c:v>
                  </c:pt>
                  <c:pt idx="240">
                    <c:v>5.0999999999999943</c:v>
                  </c:pt>
                  <c:pt idx="241">
                    <c:v>3.1299999999999955</c:v>
                  </c:pt>
                  <c:pt idx="242">
                    <c:v>3.7800000000000011</c:v>
                  </c:pt>
                  <c:pt idx="243">
                    <c:v>5.6800000000000068</c:v>
                  </c:pt>
                  <c:pt idx="244">
                    <c:v>3.5</c:v>
                  </c:pt>
                  <c:pt idx="245">
                    <c:v>4.8699999999999974</c:v>
                  </c:pt>
                  <c:pt idx="246">
                    <c:v>4.8100000000000094</c:v>
                  </c:pt>
                  <c:pt idx="247">
                    <c:v>3.5600000000000023</c:v>
                  </c:pt>
                  <c:pt idx="248">
                    <c:v>3.5499999999999972</c:v>
                  </c:pt>
                  <c:pt idx="249">
                    <c:v>3.5</c:v>
                  </c:pt>
                  <c:pt idx="250">
                    <c:v>3.4899999999999949</c:v>
                  </c:pt>
                  <c:pt idx="251">
                    <c:v>3.6299999999999955</c:v>
                  </c:pt>
                  <c:pt idx="252">
                    <c:v>4.6600000000000108</c:v>
                  </c:pt>
                  <c:pt idx="253">
                    <c:v>3.3900000000000006</c:v>
                  </c:pt>
                  <c:pt idx="254">
                    <c:v>5.0100000000000051</c:v>
                  </c:pt>
                  <c:pt idx="256">
                    <c:v>3.1800000000000068</c:v>
                  </c:pt>
                  <c:pt idx="257">
                    <c:v>4.1299999999999955</c:v>
                  </c:pt>
                  <c:pt idx="258">
                    <c:v>3.7199999999999918</c:v>
                  </c:pt>
                  <c:pt idx="259">
                    <c:v>4.2199999999999989</c:v>
                  </c:pt>
                  <c:pt idx="260">
                    <c:v>4.68</c:v>
                  </c:pt>
                  <c:pt idx="261">
                    <c:v>4.3599999999999994</c:v>
                  </c:pt>
                  <c:pt idx="262">
                    <c:v>3.9499999999999886</c:v>
                  </c:pt>
                  <c:pt idx="263">
                    <c:v>3.3899999999999935</c:v>
                  </c:pt>
                  <c:pt idx="264">
                    <c:v>3.3100000000000023</c:v>
                  </c:pt>
                  <c:pt idx="265">
                    <c:v>3.6600000000000037</c:v>
                  </c:pt>
                  <c:pt idx="266">
                    <c:v>5.25</c:v>
                  </c:pt>
                  <c:pt idx="267">
                    <c:v>4.1900000000000048</c:v>
                  </c:pt>
                  <c:pt idx="268">
                    <c:v>3.8400000000000034</c:v>
                  </c:pt>
                  <c:pt idx="269">
                    <c:v>3.980000000000004</c:v>
                  </c:pt>
                  <c:pt idx="270">
                    <c:v>4.8400000000000034</c:v>
                  </c:pt>
                  <c:pt idx="271">
                    <c:v>4.0600000000000023</c:v>
                  </c:pt>
                  <c:pt idx="272">
                    <c:v>4.0600000000000023</c:v>
                  </c:pt>
                  <c:pt idx="273">
                    <c:v>5.0700000000000074</c:v>
                  </c:pt>
                  <c:pt idx="274">
                    <c:v>3.3400000000000034</c:v>
                  </c:pt>
                  <c:pt idx="275">
                    <c:v>3.5899999999999892</c:v>
                  </c:pt>
                  <c:pt idx="276">
                    <c:v>4.759999999999998</c:v>
                  </c:pt>
                  <c:pt idx="277">
                    <c:v>3.6299999999999955</c:v>
                  </c:pt>
                  <c:pt idx="278">
                    <c:v>4.8500000000000014</c:v>
                  </c:pt>
                  <c:pt idx="279">
                    <c:v>4.5700000000000074</c:v>
                  </c:pt>
                  <c:pt idx="280">
                    <c:v>3.5799999999999983</c:v>
                  </c:pt>
                  <c:pt idx="281">
                    <c:v>4.1999999999999957</c:v>
                  </c:pt>
                </c:numCache>
              </c:numRef>
            </c:plus>
            <c:minus>
              <c:numRef>
                <c:f>'2. HLE female'!$F$20:$F$31</c:f>
                <c:numCache>
                  <c:formatCode>General</c:formatCode>
                  <c:ptCount val="12"/>
                  <c:pt idx="0">
                    <c:v>0.57000000000000028</c:v>
                  </c:pt>
                  <c:pt idx="1">
                    <c:v>0.59000000000000341</c:v>
                  </c:pt>
                  <c:pt idx="2">
                    <c:v>0.59000000000000341</c:v>
                  </c:pt>
                  <c:pt idx="3">
                    <c:v>0.60999999999999943</c:v>
                  </c:pt>
                  <c:pt idx="4">
                    <c:v>0.63000000000000256</c:v>
                  </c:pt>
                  <c:pt idx="5">
                    <c:v>0.62999999999999545</c:v>
                  </c:pt>
                  <c:pt idx="6">
                    <c:v>0.65999999999999659</c:v>
                  </c:pt>
                  <c:pt idx="7">
                    <c:v>0.70999999999999375</c:v>
                  </c:pt>
                  <c:pt idx="8">
                    <c:v>0.76000000000000512</c:v>
                  </c:pt>
                  <c:pt idx="9">
                    <c:v>0.78999999999999204</c:v>
                  </c:pt>
                  <c:pt idx="10">
                    <c:v>0.86999999999999744</c:v>
                  </c:pt>
                  <c:pt idx="11">
                    <c:v>0.89999999999999858</c:v>
                  </c:pt>
                </c:numCache>
              </c:numRef>
            </c:minus>
          </c:errBars>
          <c:cat>
            <c:strRef>
              <c:f>'2. HLE female'!$A$7:$A$18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'2. HLE female'!$C$20:$C$31</c:f>
              <c:numCache>
                <c:formatCode>0.0</c:formatCode>
                <c:ptCount val="12"/>
                <c:pt idx="0">
                  <c:v>63.75</c:v>
                </c:pt>
                <c:pt idx="1">
                  <c:v>64</c:v>
                </c:pt>
                <c:pt idx="2">
                  <c:v>64.28</c:v>
                </c:pt>
                <c:pt idx="3">
                  <c:v>64.47</c:v>
                </c:pt>
                <c:pt idx="4">
                  <c:v>64.400000000000006</c:v>
                </c:pt>
                <c:pt idx="5">
                  <c:v>64.3</c:v>
                </c:pt>
                <c:pt idx="6">
                  <c:v>64.02</c:v>
                </c:pt>
                <c:pt idx="7">
                  <c:v>64.77</c:v>
                </c:pt>
                <c:pt idx="8">
                  <c:v>64.83</c:v>
                </c:pt>
                <c:pt idx="9">
                  <c:v>64.239999999999995</c:v>
                </c:pt>
                <c:pt idx="10">
                  <c:v>63.97</c:v>
                </c:pt>
                <c:pt idx="11" formatCode="0.00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9-4C34-8611-F005E2D4F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5952"/>
        <c:axId val="42608128"/>
      </c:lineChart>
      <c:catAx>
        <c:axId val="4260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608128"/>
        <c:crosses val="autoZero"/>
        <c:auto val="1"/>
        <c:lblAlgn val="ctr"/>
        <c:lblOffset val="100"/>
        <c:noMultiLvlLbl val="0"/>
      </c:catAx>
      <c:valAx>
        <c:axId val="426081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Healthy Life Expectancy at birth, years</a:t>
                </a:r>
              </a:p>
            </c:rich>
          </c:tx>
          <c:layout>
            <c:manualLayout>
              <c:xMode val="edge"/>
              <c:yMode val="edge"/>
              <c:x val="2.6197390946140434E-2"/>
              <c:y val="2.191214520846097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260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096604257966808"/>
          <c:y val="0.53936701690425182"/>
          <c:w val="0.30435454685015995"/>
          <c:h val="0.1304144501752607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Difference between White and Black Caribbean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'11. HIV late diagnosis'!$B$189</c:f>
              <c:strCache>
                <c:ptCount val="1"/>
                <c:pt idx="0">
                  <c:v>Difference between White and Black Caribbean residents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'11. HIV late diagnosis'!$A$190:$A$201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'11. HIV late diagnosis'!$B$190:$B$201</c:f>
              <c:numCache>
                <c:formatCode>0</c:formatCode>
                <c:ptCount val="12"/>
                <c:pt idx="0">
                  <c:v>16.906543076038361</c:v>
                </c:pt>
                <c:pt idx="1">
                  <c:v>16.852457821369171</c:v>
                </c:pt>
                <c:pt idx="2">
                  <c:v>16.647736728191376</c:v>
                </c:pt>
                <c:pt idx="3">
                  <c:v>18.028165400028229</c:v>
                </c:pt>
                <c:pt idx="4">
                  <c:v>18.784129619598389</c:v>
                </c:pt>
                <c:pt idx="5">
                  <c:v>18.551340699195862</c:v>
                </c:pt>
                <c:pt idx="6">
                  <c:v>16.423320770263672</c:v>
                </c:pt>
                <c:pt idx="7">
                  <c:v>7.5595259666442871</c:v>
                </c:pt>
                <c:pt idx="8">
                  <c:v>5.4945051670074463</c:v>
                </c:pt>
                <c:pt idx="9">
                  <c:v>4.1489362716674805</c:v>
                </c:pt>
                <c:pt idx="10">
                  <c:v>6.2834203243255615</c:v>
                </c:pt>
                <c:pt idx="11">
                  <c:v>5.3621441125869751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4-4A19-B132-DD0EE5FC1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41424"/>
        <c:axId val="680644704"/>
      </c:barChart>
      <c:catAx>
        <c:axId val="680641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44704"/>
        <c:crosses val="autoZero"/>
        <c:auto val="1"/>
        <c:lblAlgn val="ctr"/>
        <c:lblOffset val="100"/>
        <c:noMultiLvlLbl val="0"/>
      </c:catAx>
      <c:valAx>
        <c:axId val="68064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Percentage of HIV diagnoses that are late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4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'11. HIV late diagnosis'!$B$212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'11. HIV late diagnosis'!$A$213:$A$226</c:f>
              <c:strCache>
                <c:ptCount val="14"/>
                <c:pt idx="0">
                  <c:v>2009 - 11</c:v>
                </c:pt>
                <c:pt idx="1">
                  <c:v>2010 - 12</c:v>
                </c:pt>
                <c:pt idx="2">
                  <c:v>2011 - 13</c:v>
                </c:pt>
                <c:pt idx="3">
                  <c:v>2012 - 14</c:v>
                </c:pt>
                <c:pt idx="4">
                  <c:v>2013 - 15</c:v>
                </c:pt>
                <c:pt idx="5">
                  <c:v>2014 - 16</c:v>
                </c:pt>
                <c:pt idx="6">
                  <c:v>2015 - 17</c:v>
                </c:pt>
                <c:pt idx="7">
                  <c:v>2016 - 18</c:v>
                </c:pt>
                <c:pt idx="8">
                  <c:v>2017 - 19</c:v>
                </c:pt>
                <c:pt idx="9">
                  <c:v>2018 - 20</c:v>
                </c:pt>
                <c:pt idx="10">
                  <c:v>2019 - 21</c:v>
                </c:pt>
                <c:pt idx="11">
                  <c:v>2020 - 22</c:v>
                </c:pt>
                <c:pt idx="12">
                  <c:v>2021 - 23</c:v>
                </c:pt>
                <c:pt idx="13">
                  <c:v>2022 - 24</c:v>
                </c:pt>
              </c:strCache>
            </c:strRef>
          </c:cat>
          <c:val>
            <c:numRef>
              <c:f>'11. HIV late diagnosis'!$B$213:$B$226</c:f>
              <c:numCache>
                <c:formatCode>0.0</c:formatCode>
                <c:ptCount val="14"/>
                <c:pt idx="0">
                  <c:v>35.107511520000003</c:v>
                </c:pt>
                <c:pt idx="1">
                  <c:v>41.01824950999999</c:v>
                </c:pt>
                <c:pt idx="2">
                  <c:v>47.367679600000002</c:v>
                </c:pt>
                <c:pt idx="3">
                  <c:v>41.756853100000001</c:v>
                </c:pt>
                <c:pt idx="4">
                  <c:v>40.075246809999996</c:v>
                </c:pt>
                <c:pt idx="5">
                  <c:v>43.482461929999999</c:v>
                </c:pt>
                <c:pt idx="6">
                  <c:v>51.658519740000003</c:v>
                </c:pt>
                <c:pt idx="7">
                  <c:v>39.204545969999998</c:v>
                </c:pt>
                <c:pt idx="8">
                  <c:v>35.151514049999996</c:v>
                </c:pt>
                <c:pt idx="9">
                  <c:v>38.42940712</c:v>
                </c:pt>
                <c:pt idx="10">
                  <c:v>44.924813269999994</c:v>
                </c:pt>
                <c:pt idx="11">
                  <c:v>52.77777863</c:v>
                </c:pt>
                <c:pt idx="12">
                  <c:v>60.714285849999996</c:v>
                </c:pt>
                <c:pt idx="1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F-47AE-B2E9-DA9A89D38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261952"/>
        <c:axId val="409262936"/>
      </c:barChart>
      <c:catAx>
        <c:axId val="409261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62936"/>
        <c:crosses val="autoZero"/>
        <c:auto val="1"/>
        <c:lblAlgn val="ctr"/>
        <c:lblOffset val="100"/>
        <c:noMultiLvlLbl val="0"/>
      </c:catAx>
      <c:valAx>
        <c:axId val="40926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 Excess 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'12. TB Incidence'!$B$7</c:f>
              <c:strCache>
                <c:ptCount val="1"/>
                <c:pt idx="0">
                  <c:v>1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'12. TB Incidence'!$G$7:$G$19</c:f>
                <c:numCache>
                  <c:formatCode>General</c:formatCode>
                  <c:ptCount val="13"/>
                  <c:pt idx="0">
                    <c:v>1.5642330882586997</c:v>
                  </c:pt>
                  <c:pt idx="1">
                    <c:v>1.6699347468568</c:v>
                  </c:pt>
                  <c:pt idx="2">
                    <c:v>1.8031170741869005</c:v>
                  </c:pt>
                  <c:pt idx="3">
                    <c:v>2.038584509792301</c:v>
                  </c:pt>
                  <c:pt idx="4">
                    <c:v>2.092609419173499</c:v>
                  </c:pt>
                  <c:pt idx="5">
                    <c:v>2.0620762904298999</c:v>
                  </c:pt>
                  <c:pt idx="6">
                    <c:v>2.1603078130553008</c:v>
                  </c:pt>
                  <c:pt idx="7">
                    <c:v>2.3269300000000008</c:v>
                  </c:pt>
                  <c:pt idx="8">
                    <c:v>2.3232200000000027</c:v>
                  </c:pt>
                  <c:pt idx="9">
                    <c:v>2.5013758719249211</c:v>
                  </c:pt>
                  <c:pt idx="10">
                    <c:v>2.5085557332600708</c:v>
                  </c:pt>
                  <c:pt idx="11">
                    <c:v>2.6206204327739222</c:v>
                  </c:pt>
                  <c:pt idx="12">
                    <c:v>2.8035483322432277</c:v>
                  </c:pt>
                </c:numCache>
              </c:numRef>
            </c:plus>
            <c:minus>
              <c:numRef>
                <c:f>'12. TB Incidence'!$F$7:$F$19</c:f>
                <c:numCache>
                  <c:formatCode>General</c:formatCode>
                  <c:ptCount val="13"/>
                  <c:pt idx="0">
                    <c:v>1.5194818965094008</c:v>
                  </c:pt>
                  <c:pt idx="1">
                    <c:v>1.6180480561322987</c:v>
                  </c:pt>
                  <c:pt idx="2">
                    <c:v>1.7425382884076974</c:v>
                  </c:pt>
                  <c:pt idx="3">
                    <c:v>1.8356329975894994</c:v>
                  </c:pt>
                  <c:pt idx="4">
                    <c:v>1.7264767590095005</c:v>
                  </c:pt>
                  <c:pt idx="5">
                    <c:v>1.9744727098312005</c:v>
                  </c:pt>
                  <c:pt idx="6">
                    <c:v>2.0548209863944997</c:v>
                  </c:pt>
                  <c:pt idx="7">
                    <c:v>2.1630700000000012</c:v>
                  </c:pt>
                  <c:pt idx="8">
                    <c:v>2.158809999999999</c:v>
                  </c:pt>
                  <c:pt idx="9">
                    <c:v>2.3049614577397719</c:v>
                  </c:pt>
                  <c:pt idx="10">
                    <c:v>2.3121520285795221</c:v>
                  </c:pt>
                  <c:pt idx="11">
                    <c:v>2.4243759265633749</c:v>
                  </c:pt>
                  <c:pt idx="12">
                    <c:v>2.6228834388500779</c:v>
                  </c:pt>
                </c:numCache>
              </c:numRef>
            </c:minus>
          </c:errBars>
          <c:cat>
            <c:numRef>
              <c:f>'12. TB Incidence'!$A$67:$A$79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'12. TB Incidence'!$C$7:$C$19</c:f>
              <c:numCache>
                <c:formatCode>0.0</c:formatCode>
                <c:ptCount val="13"/>
                <c:pt idx="0">
                  <c:v>30.167597765363102</c:v>
                </c:pt>
                <c:pt idx="1">
                  <c:v>29.882352941176499</c:v>
                </c:pt>
                <c:pt idx="2">
                  <c:v>29.823874755381599</c:v>
                </c:pt>
                <c:pt idx="3">
                  <c:v>33.025099075297199</c:v>
                </c:pt>
                <c:pt idx="4">
                  <c:v>29.502262443438902</c:v>
                </c:pt>
                <c:pt idx="5">
                  <c:v>28.2118510749869</c:v>
                </c:pt>
                <c:pt idx="6">
                  <c:v>26.729745712596099</c:v>
                </c:pt>
                <c:pt idx="7">
                  <c:v>22.933070000000001</c:v>
                </c:pt>
                <c:pt idx="8">
                  <c:v>22.798469999999998</c:v>
                </c:pt>
                <c:pt idx="9">
                  <c:v>21.920853060990591</c:v>
                </c:pt>
                <c:pt idx="10">
                  <c:v>22.054110526406877</c:v>
                </c:pt>
                <c:pt idx="11">
                  <c:v>24.186229752601552</c:v>
                </c:pt>
                <c:pt idx="12">
                  <c:v>30.439678089642701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E-4387-8176-3DA6DF4DF9A9}"/>
            </c:ext>
          </c:extLst>
        </c:ser>
        <c:ser>
          <c:idx val="2"/>
          <c:order val="1"/>
          <c:tx>
            <c:strRef>
              <c:f>'12. TB Incidence'!$B$22</c:f>
              <c:strCache>
                <c:ptCount val="1"/>
                <c:pt idx="0">
                  <c:v>2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'12. TB Incidence'!$G$22:$G$34</c:f>
                <c:numCache>
                  <c:formatCode>General</c:formatCode>
                  <c:ptCount val="13"/>
                  <c:pt idx="0">
                    <c:v>1.4838714236564989</c:v>
                  </c:pt>
                  <c:pt idx="1">
                    <c:v>1.5903164653522985</c:v>
                  </c:pt>
                  <c:pt idx="2">
                    <c:v>1.6880056288057013</c:v>
                  </c:pt>
                  <c:pt idx="3">
                    <c:v>1.8607493117943008</c:v>
                  </c:pt>
                  <c:pt idx="4">
                    <c:v>1.9933606487486024</c:v>
                  </c:pt>
                  <c:pt idx="5">
                    <c:v>2.0558333272272975</c:v>
                  </c:pt>
                  <c:pt idx="6">
                    <c:v>2.2102813542584983</c:v>
                  </c:pt>
                  <c:pt idx="7">
                    <c:v>2.2680000000000007</c:v>
                  </c:pt>
                  <c:pt idx="8">
                    <c:v>2.1333200000000012</c:v>
                  </c:pt>
                  <c:pt idx="9">
                    <c:v>1.8215168483141255</c:v>
                  </c:pt>
                  <c:pt idx="10">
                    <c:v>1.8003459319707069</c:v>
                  </c:pt>
                  <c:pt idx="11">
                    <c:v>1.833313966346573</c:v>
                  </c:pt>
                  <c:pt idx="12">
                    <c:v>2.0110873124845767</c:v>
                  </c:pt>
                </c:numCache>
              </c:numRef>
            </c:plus>
            <c:minus>
              <c:numRef>
                <c:f>'12. TB Incidence'!$F$22:$F$34</c:f>
                <c:numCache>
                  <c:formatCode>General</c:formatCode>
                  <c:ptCount val="13"/>
                  <c:pt idx="0">
                    <c:v>1.4275758177274014</c:v>
                  </c:pt>
                  <c:pt idx="1">
                    <c:v>1.5262058424770011</c:v>
                  </c:pt>
                  <c:pt idx="2">
                    <c:v>1.6090945625579991</c:v>
                  </c:pt>
                  <c:pt idx="3">
                    <c:v>1.6668327312056022</c:v>
                  </c:pt>
                  <c:pt idx="4">
                    <c:v>1.6536960124410989</c:v>
                  </c:pt>
                  <c:pt idx="5">
                    <c:v>1.9669647129737022</c:v>
                  </c:pt>
                  <c:pt idx="6">
                    <c:v>2.1155174578806992</c:v>
                  </c:pt>
                  <c:pt idx="7">
                    <c:v>2.1219999999999999</c:v>
                  </c:pt>
                  <c:pt idx="8">
                    <c:v>1.9823400000000007</c:v>
                  </c:pt>
                  <c:pt idx="9">
                    <c:v>1.7199064818574499</c:v>
                  </c:pt>
                  <c:pt idx="10">
                    <c:v>1.6987197485152485</c:v>
                  </c:pt>
                  <c:pt idx="11">
                    <c:v>1.7317122492675026</c:v>
                  </c:pt>
                  <c:pt idx="12">
                    <c:v>1.9106811272501112</c:v>
                  </c:pt>
                </c:numCache>
              </c:numRef>
            </c:minus>
          </c:errBars>
          <c:cat>
            <c:numRef>
              <c:f>'12. TB Incidence'!$A$67:$A$79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'12. TB Incidence'!$C$22:$C$34</c:f>
              <c:numCache>
                <c:formatCode>0.0</c:formatCode>
                <c:ptCount val="13"/>
                <c:pt idx="0">
                  <c:v>25.051455454278202</c:v>
                </c:pt>
                <c:pt idx="1">
                  <c:v>25.1428571428571</c:v>
                </c:pt>
                <c:pt idx="2">
                  <c:v>23.7181996086106</c:v>
                </c:pt>
                <c:pt idx="3">
                  <c:v>24.174372523117601</c:v>
                </c:pt>
                <c:pt idx="4">
                  <c:v>25.429864253393699</c:v>
                </c:pt>
                <c:pt idx="5">
                  <c:v>27.897220765600402</c:v>
                </c:pt>
                <c:pt idx="6">
                  <c:v>29.0952099349497</c:v>
                </c:pt>
                <c:pt idx="7">
                  <c:v>23.751999999999999</c:v>
                </c:pt>
                <c:pt idx="8">
                  <c:v>20.934899999999999</c:v>
                </c:pt>
                <c:pt idx="9">
                  <c:v>23.081025837232954</c:v>
                </c:pt>
                <c:pt idx="10">
                  <c:v>22.526526718020154</c:v>
                </c:pt>
                <c:pt idx="11">
                  <c:v>23.392931822125558</c:v>
                </c:pt>
                <c:pt idx="12">
                  <c:v>28.668466333069965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E-4387-8176-3DA6DF4DF9A9}"/>
            </c:ext>
          </c:extLst>
        </c:ser>
        <c:ser>
          <c:idx val="1"/>
          <c:order val="2"/>
          <c:tx>
            <c:strRef>
              <c:f>'12. TB Incidence'!$B$37</c:f>
              <c:strCache>
                <c:ptCount val="1"/>
                <c:pt idx="0">
                  <c:v>3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'12. TB Incidence'!$G$37:$G$49</c:f>
                <c:numCache>
                  <c:formatCode>General</c:formatCode>
                  <c:ptCount val="13"/>
                  <c:pt idx="0">
                    <c:v>1.4507348959588029</c:v>
                  </c:pt>
                  <c:pt idx="1">
                    <c:v>1.568272579071099</c:v>
                  </c:pt>
                  <c:pt idx="2">
                    <c:v>1.7000905383277995</c:v>
                  </c:pt>
                  <c:pt idx="3">
                    <c:v>1.7891483532443004</c:v>
                  </c:pt>
                  <c:pt idx="4">
                    <c:v>1.9017769047651996</c:v>
                  </c:pt>
                  <c:pt idx="5">
                    <c:v>1.9077319961537995</c:v>
                  </c:pt>
                  <c:pt idx="6">
                    <c:v>2.0094866744722992</c:v>
                  </c:pt>
                  <c:pt idx="7">
                    <c:v>2.2241599999999977</c:v>
                  </c:pt>
                  <c:pt idx="8">
                    <c:v>1.9728700000000003</c:v>
                  </c:pt>
                  <c:pt idx="9">
                    <c:v>1.8780744782193359</c:v>
                  </c:pt>
                  <c:pt idx="10">
                    <c:v>1.8726991484421625</c:v>
                  </c:pt>
                  <c:pt idx="11">
                    <c:v>1.9645348342640077</c:v>
                  </c:pt>
                  <c:pt idx="12">
                    <c:v>2.0060498543157017</c:v>
                  </c:pt>
                </c:numCache>
              </c:numRef>
            </c:plus>
            <c:minus>
              <c:numRef>
                <c:f>'12. TB Incidence'!$F$37:$F$49</c:f>
                <c:numCache>
                  <c:formatCode>General</c:formatCode>
                  <c:ptCount val="13"/>
                  <c:pt idx="0">
                    <c:v>1.390524804761597</c:v>
                  </c:pt>
                  <c:pt idx="1">
                    <c:v>1.5013010359053993</c:v>
                  </c:pt>
                  <c:pt idx="2">
                    <c:v>1.6228246767375012</c:v>
                  </c:pt>
                  <c:pt idx="3">
                    <c:v>1.597928767167101</c:v>
                  </c:pt>
                  <c:pt idx="4">
                    <c:v>1.5826985092348025</c:v>
                  </c:pt>
                  <c:pt idx="5">
                    <c:v>1.7941952256305029</c:v>
                  </c:pt>
                  <c:pt idx="6">
                    <c:v>1.8785328883888006</c:v>
                  </c:pt>
                  <c:pt idx="7">
                    <c:v>2.0558399999999999</c:v>
                  </c:pt>
                  <c:pt idx="8">
                    <c:v>1.8144299999999998</c:v>
                  </c:pt>
                  <c:pt idx="9">
                    <c:v>1.7310333819033747</c:v>
                  </c:pt>
                  <c:pt idx="10">
                    <c:v>1.7256500342667564</c:v>
                  </c:pt>
                  <c:pt idx="11">
                    <c:v>1.8176163931614617</c:v>
                  </c:pt>
                  <c:pt idx="12">
                    <c:v>1.848066187784994</c:v>
                  </c:pt>
                </c:numCache>
              </c:numRef>
            </c:minus>
          </c:errBars>
          <c:cat>
            <c:numRef>
              <c:f>'12. TB Incidence'!$A$67:$A$79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'12. TB Incidence'!$C$37:$C$49</c:f>
              <c:numCache>
                <c:formatCode>0.0</c:formatCode>
                <c:ptCount val="13"/>
                <c:pt idx="0">
                  <c:v>23.316671567186098</c:v>
                </c:pt>
                <c:pt idx="1">
                  <c:v>24.033613445378201</c:v>
                </c:pt>
                <c:pt idx="2">
                  <c:v>24.266144814090001</c:v>
                </c:pt>
                <c:pt idx="3">
                  <c:v>21.5323645970938</c:v>
                </c:pt>
                <c:pt idx="4">
                  <c:v>22.262443438914001</c:v>
                </c:pt>
                <c:pt idx="5">
                  <c:v>21.761929732564202</c:v>
                </c:pt>
                <c:pt idx="6">
                  <c:v>21.1117681845062</c:v>
                </c:pt>
                <c:pt idx="7">
                  <c:v>21.475840000000002</c:v>
                </c:pt>
                <c:pt idx="8">
                  <c:v>16.86891</c:v>
                </c:pt>
                <c:pt idx="9">
                  <c:v>16.511198683094666</c:v>
                </c:pt>
                <c:pt idx="10">
                  <c:v>16.411433132139432</c:v>
                </c:pt>
                <c:pt idx="11">
                  <c:v>18.157330385412241</c:v>
                </c:pt>
                <c:pt idx="12">
                  <c:v>17.523636813784833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AE-4387-8176-3DA6DF4DF9A9}"/>
            </c:ext>
          </c:extLst>
        </c:ser>
        <c:ser>
          <c:idx val="3"/>
          <c:order val="3"/>
          <c:tx>
            <c:strRef>
              <c:f>'12. TB Incidence'!$B$52</c:f>
              <c:strCache>
                <c:ptCount val="1"/>
                <c:pt idx="0">
                  <c:v>4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'12. TB Incidence'!$G$52:$G$64</c:f>
                <c:numCache>
                  <c:formatCode>General</c:formatCode>
                  <c:ptCount val="13"/>
                  <c:pt idx="0">
                    <c:v>1.2365646336805991</c:v>
                  </c:pt>
                  <c:pt idx="1">
                    <c:v>1.3082405156325994</c:v>
                  </c:pt>
                  <c:pt idx="2">
                    <c:v>1.4604594342721988</c:v>
                  </c:pt>
                  <c:pt idx="3">
                    <c:v>1.5297647640897996</c:v>
                  </c:pt>
                  <c:pt idx="4">
                    <c:v>1.6547023833735999</c:v>
                  </c:pt>
                  <c:pt idx="5">
                    <c:v>1.6595178434441991</c:v>
                  </c:pt>
                  <c:pt idx="6">
                    <c:v>1.7950078289585001</c:v>
                  </c:pt>
                  <c:pt idx="7">
                    <c:v>1.9604300000000006</c:v>
                  </c:pt>
                  <c:pt idx="8">
                    <c:v>1.8336900000000007</c:v>
                  </c:pt>
                  <c:pt idx="9">
                    <c:v>1.8477632504364525</c:v>
                  </c:pt>
                  <c:pt idx="10">
                    <c:v>1.8996236089015142</c:v>
                  </c:pt>
                  <c:pt idx="11">
                    <c:v>1.8634846005663999</c:v>
                  </c:pt>
                  <c:pt idx="12">
                    <c:v>1.8619623467671769</c:v>
                  </c:pt>
                </c:numCache>
              </c:numRef>
            </c:plus>
            <c:minus>
              <c:numRef>
                <c:f>'12. TB Incidence'!$F$52:$F$64</c:f>
                <c:numCache>
                  <c:formatCode>General</c:formatCode>
                  <c:ptCount val="13"/>
                  <c:pt idx="0">
                    <c:v>1.1573792410152013</c:v>
                  </c:pt>
                  <c:pt idx="1">
                    <c:v>1.2164743299485004</c:v>
                  </c:pt>
                  <c:pt idx="2">
                    <c:v>1.3573403566364011</c:v>
                  </c:pt>
                  <c:pt idx="3">
                    <c:v>1.3460518127364995</c:v>
                  </c:pt>
                  <c:pt idx="4">
                    <c:v>1.3794432717833001</c:v>
                  </c:pt>
                  <c:pt idx="5">
                    <c:v>1.5175178156866007</c:v>
                  </c:pt>
                  <c:pt idx="6">
                    <c:v>1.6377828636813003</c:v>
                  </c:pt>
                  <c:pt idx="7">
                    <c:v>1.7895699999999994</c:v>
                  </c:pt>
                  <c:pt idx="8">
                    <c:v>1.6654800000000005</c:v>
                  </c:pt>
                  <c:pt idx="9">
                    <c:v>1.6441544639286505</c:v>
                  </c:pt>
                  <c:pt idx="10">
                    <c:v>1.6961667421345776</c:v>
                  </c:pt>
                  <c:pt idx="11">
                    <c:v>1.6599228244248057</c:v>
                  </c:pt>
                  <c:pt idx="12">
                    <c:v>1.646433254770427</c:v>
                  </c:pt>
                </c:numCache>
              </c:numRef>
            </c:minus>
          </c:errBars>
          <c:cat>
            <c:numRef>
              <c:f>'12. TB Incidence'!$A$67:$A$79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'12. TB Incidence'!$C$52:$C$64</c:f>
              <c:numCache>
                <c:formatCode>0.0</c:formatCode>
                <c:ptCount val="13"/>
                <c:pt idx="0">
                  <c:v>14.907380182299301</c:v>
                </c:pt>
                <c:pt idx="1">
                  <c:v>14.4201680672269</c:v>
                </c:pt>
                <c:pt idx="2">
                  <c:v>15.655577299412901</c:v>
                </c:pt>
                <c:pt idx="3">
                  <c:v>14.1787758696609</c:v>
                </c:pt>
                <c:pt idx="4">
                  <c:v>15.5203619909502</c:v>
                </c:pt>
                <c:pt idx="5">
                  <c:v>14.6827477713686</c:v>
                </c:pt>
                <c:pt idx="6">
                  <c:v>15.3163808397398</c:v>
                </c:pt>
                <c:pt idx="7">
                  <c:v>15.539569999999999</c:v>
                </c:pt>
                <c:pt idx="8">
                  <c:v>13.53824</c:v>
                </c:pt>
                <c:pt idx="9">
                  <c:v>11.104500201526022</c:v>
                </c:pt>
                <c:pt idx="10">
                  <c:v>11.789963176928874</c:v>
                </c:pt>
                <c:pt idx="11">
                  <c:v>11.310139057478588</c:v>
                </c:pt>
                <c:pt idx="12">
                  <c:v>10.579403495550853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AE-4387-8176-3DA6DF4DF9A9}"/>
            </c:ext>
          </c:extLst>
        </c:ser>
        <c:ser>
          <c:idx val="4"/>
          <c:order val="4"/>
          <c:tx>
            <c:strRef>
              <c:f>'12. TB Incidence'!$B$67</c:f>
              <c:strCache>
                <c:ptCount val="1"/>
                <c:pt idx="0">
                  <c:v>5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'12. TB Incidence'!$G$67:$G$79</c:f>
                <c:numCache>
                  <c:formatCode>General</c:formatCode>
                  <c:ptCount val="13"/>
                  <c:pt idx="0">
                    <c:v>0.88188116124393012</c:v>
                  </c:pt>
                  <c:pt idx="1">
                    <c:v>0.94446342422970986</c:v>
                  </c:pt>
                  <c:pt idx="2">
                    <c:v>1.0251293175298501</c:v>
                  </c:pt>
                  <c:pt idx="3">
                    <c:v>1.1323460023033096</c:v>
                  </c:pt>
                  <c:pt idx="4">
                    <c:v>1.1649349673626199</c:v>
                  </c:pt>
                  <c:pt idx="5">
                    <c:v>1.2657206858704306</c:v>
                  </c:pt>
                  <c:pt idx="6">
                    <c:v>1.3721019627979896</c:v>
                  </c:pt>
                  <c:pt idx="7">
                    <c:v>1.4612569999999998</c:v>
                  </c:pt>
                  <c:pt idx="8">
                    <c:v>1.2910399999999997</c:v>
                  </c:pt>
                  <c:pt idx="9">
                    <c:v>1.8819126948748499</c:v>
                  </c:pt>
                  <c:pt idx="10">
                    <c:v>1.8030541159833628</c:v>
                  </c:pt>
                  <c:pt idx="11">
                    <c:v>1.881912712211796</c:v>
                  </c:pt>
                  <c:pt idx="12">
                    <c:v>1.7277944019655944</c:v>
                  </c:pt>
                </c:numCache>
              </c:numRef>
            </c:plus>
            <c:minus>
              <c:numRef>
                <c:f>'12. TB Incidence'!$F$67:$F$79</c:f>
                <c:numCache>
                  <c:formatCode>General</c:formatCode>
                  <c:ptCount val="13"/>
                  <c:pt idx="0">
                    <c:v>0.78385316152624984</c:v>
                  </c:pt>
                  <c:pt idx="1">
                    <c:v>0.83232401829439961</c:v>
                  </c:pt>
                  <c:pt idx="2">
                    <c:v>0.89462933380965914</c:v>
                  </c:pt>
                  <c:pt idx="3">
                    <c:v>0.95609473576564952</c:v>
                  </c:pt>
                  <c:pt idx="4">
                    <c:v>0.94643506248659026</c:v>
                  </c:pt>
                  <c:pt idx="5">
                    <c:v>1.09462488405127</c:v>
                  </c:pt>
                  <c:pt idx="6">
                    <c:v>1.18056362061452</c:v>
                  </c:pt>
                  <c:pt idx="7">
                    <c:v>1.2787430000000004</c:v>
                  </c:pt>
                  <c:pt idx="8">
                    <c:v>1.1090660000000003</c:v>
                  </c:pt>
                  <c:pt idx="9">
                    <c:v>1.5862544659393398</c:v>
                  </c:pt>
                  <c:pt idx="10">
                    <c:v>1.5068698647462311</c:v>
                  </c:pt>
                  <c:pt idx="11">
                    <c:v>1.5862544805525616</c:v>
                  </c:pt>
                  <c:pt idx="12">
                    <c:v>1.4494858659440082</c:v>
                  </c:pt>
                </c:numCache>
              </c:numRef>
            </c:minus>
          </c:errBars>
          <c:cat>
            <c:numRef>
              <c:f>'12. TB Incidence'!$A$67:$A$79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'12. TB Incidence'!$C$67:$C$79</c:f>
              <c:numCache>
                <c:formatCode>0.0</c:formatCode>
                <c:ptCount val="13"/>
                <c:pt idx="0">
                  <c:v>6.5568950308732701</c:v>
                </c:pt>
                <c:pt idx="1">
                  <c:v>6.52100840336134</c:v>
                </c:pt>
                <c:pt idx="2">
                  <c:v>6.5362035225048896</c:v>
                </c:pt>
                <c:pt idx="3">
                  <c:v>6.8692206076618199</c:v>
                </c:pt>
                <c:pt idx="4">
                  <c:v>6.7873303167420804</c:v>
                </c:pt>
                <c:pt idx="5">
                  <c:v>7.44625065547981</c:v>
                </c:pt>
                <c:pt idx="6">
                  <c:v>7.7468953282081596</c:v>
                </c:pt>
                <c:pt idx="7">
                  <c:v>7.6287430000000001</c:v>
                </c:pt>
                <c:pt idx="8">
                  <c:v>5.8372890000000002</c:v>
                </c:pt>
                <c:pt idx="9">
                  <c:v>7.4783202511928346</c:v>
                </c:pt>
                <c:pt idx="10" formatCode="0.00">
                  <c:v>6.7895275964777095</c:v>
                </c:pt>
                <c:pt idx="11" formatCode="0.00">
                  <c:v>7.478320320086163</c:v>
                </c:pt>
                <c:pt idx="12" formatCode="0.00">
                  <c:v>6.662416291828638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AE-4387-8176-3DA6DF4DF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69824"/>
        <c:axId val="99871744"/>
      </c:lineChart>
      <c:catAx>
        <c:axId val="9986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871744"/>
        <c:crosses val="autoZero"/>
        <c:auto val="1"/>
        <c:lblAlgn val="ctr"/>
        <c:lblOffset val="100"/>
        <c:noMultiLvlLbl val="0"/>
      </c:catAx>
      <c:valAx>
        <c:axId val="9987174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TB Incidence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9869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'12. TB Incidence'!$B$96</c:f>
              <c:strCache>
                <c:ptCount val="1"/>
                <c:pt idx="0">
                  <c:v>Difference between Q5 and 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8575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'12. TB Incidence'!$A$97:$A$109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'12. TB Incidence'!$B$97:$B$109</c:f>
              <c:numCache>
                <c:formatCode>0.0</c:formatCode>
                <c:ptCount val="13"/>
                <c:pt idx="0">
                  <c:v>23.610702734489831</c:v>
                </c:pt>
                <c:pt idx="1">
                  <c:v>23.36134453781516</c:v>
                </c:pt>
                <c:pt idx="2">
                  <c:v>23.287671232876711</c:v>
                </c:pt>
                <c:pt idx="3">
                  <c:v>26.155878467635379</c:v>
                </c:pt>
                <c:pt idx="4">
                  <c:v>22.714932126696823</c:v>
                </c:pt>
                <c:pt idx="5">
                  <c:v>20.765600419507088</c:v>
                </c:pt>
                <c:pt idx="6">
                  <c:v>18.982850384387937</c:v>
                </c:pt>
                <c:pt idx="7">
                  <c:v>15.304327000000001</c:v>
                </c:pt>
                <c:pt idx="8">
                  <c:v>16.961180999999996</c:v>
                </c:pt>
                <c:pt idx="9">
                  <c:v>14.442532809797758</c:v>
                </c:pt>
                <c:pt idx="10">
                  <c:v>15.264582929929167</c:v>
                </c:pt>
                <c:pt idx="11">
                  <c:v>16.70790943251539</c:v>
                </c:pt>
                <c:pt idx="12">
                  <c:v>23.777261797814063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A-4CB0-A4B2-061749204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347496"/>
        <c:axId val="756348808"/>
      </c:barChart>
      <c:catAx>
        <c:axId val="75634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48808"/>
        <c:crosses val="autoZero"/>
        <c:auto val="1"/>
        <c:lblAlgn val="ctr"/>
        <c:lblOffset val="100"/>
        <c:noMultiLvlLbl val="0"/>
      </c:catAx>
      <c:valAx>
        <c:axId val="75634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47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7271079857981"/>
          <c:y val="4.3539292882507331E-2"/>
          <c:w val="0.77516116007620861"/>
          <c:h val="0.77506191137872471"/>
        </c:manualLayout>
      </c:layout>
      <c:lineChart>
        <c:grouping val="standard"/>
        <c:varyColors val="0"/>
        <c:ser>
          <c:idx val="0"/>
          <c:order val="0"/>
          <c:tx>
            <c:strRef>
              <c:f>'13. Physical activity NEW'!$B$7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'13. Physical activity NEW'!$G$7:$G$19</c:f>
                <c:numCache>
                  <c:formatCode>General</c:formatCode>
                  <c:ptCount val="13"/>
                  <c:pt idx="0">
                    <c:v>0.30000000000000071</c:v>
                  </c:pt>
                  <c:pt idx="1">
                    <c:v>0.30000000000000071</c:v>
                  </c:pt>
                  <c:pt idx="2">
                    <c:v>0.29999999999999716</c:v>
                  </c:pt>
                  <c:pt idx="3">
                    <c:v>0.30000000000000071</c:v>
                  </c:pt>
                  <c:pt idx="4">
                    <c:v>0.30000000000000071</c:v>
                  </c:pt>
                  <c:pt idx="5">
                    <c:v>0.19999999999999929</c:v>
                  </c:pt>
                  <c:pt idx="6">
                    <c:v>0.30000000000000071</c:v>
                  </c:pt>
                  <c:pt idx="7">
                    <c:v>0.30000000000000071</c:v>
                  </c:pt>
                </c:numCache>
              </c:numRef>
            </c:plus>
            <c:minus>
              <c:numRef>
                <c:f>'13. Physical activity NEW'!$F$7:$F$19</c:f>
                <c:numCache>
                  <c:formatCode>General</c:formatCode>
                  <c:ptCount val="13"/>
                  <c:pt idx="0">
                    <c:v>0.30000000000000071</c:v>
                  </c:pt>
                  <c:pt idx="1">
                    <c:v>0.29999999999999716</c:v>
                  </c:pt>
                  <c:pt idx="2">
                    <c:v>0.30000000000000071</c:v>
                  </c:pt>
                  <c:pt idx="3">
                    <c:v>0.30000000000000071</c:v>
                  </c:pt>
                  <c:pt idx="4">
                    <c:v>0.30000000000000071</c:v>
                  </c:pt>
                  <c:pt idx="5">
                    <c:v>0.20000000000000107</c:v>
                  </c:pt>
                  <c:pt idx="6">
                    <c:v>0.30000000000000071</c:v>
                  </c:pt>
                  <c:pt idx="7">
                    <c:v>0.30000000000000071</c:v>
                  </c:pt>
                </c:numCache>
              </c:numRef>
            </c:minus>
          </c:errBars>
          <c:cat>
            <c:strRef>
              <c:f>'13. Physical activity NEW'!$A$7:$A$14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'13. Physical activity NEW'!$C$7:$C$14</c:f>
              <c:numCache>
                <c:formatCode>0.0</c:formatCode>
                <c:ptCount val="8"/>
                <c:pt idx="0">
                  <c:v>22.701830000000001</c:v>
                </c:pt>
                <c:pt idx="1">
                  <c:v>22.850639999999999</c:v>
                </c:pt>
                <c:pt idx="2">
                  <c:v>23.107690000000002</c:v>
                </c:pt>
                <c:pt idx="3">
                  <c:v>22.72409</c:v>
                </c:pt>
                <c:pt idx="4">
                  <c:v>15.13931</c:v>
                </c:pt>
                <c:pt idx="5">
                  <c:v>13.119870000000001</c:v>
                </c:pt>
                <c:pt idx="6">
                  <c:v>17.40258</c:v>
                </c:pt>
                <c:pt idx="7">
                  <c:v>18.556049999999999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E-470D-96BC-63D4526B7C6D}"/>
            </c:ext>
          </c:extLst>
        </c:ser>
        <c:ser>
          <c:idx val="1"/>
          <c:order val="1"/>
          <c:tx>
            <c:strRef>
              <c:f>'13. Physical activity NEW'!$B$23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'13. Physical activity NEW'!$G$23:$G$35</c:f>
                <c:numCache>
                  <c:formatCode>General</c:formatCode>
                  <c:ptCount val="13"/>
                  <c:pt idx="0">
                    <c:v>1</c:v>
                  </c:pt>
                  <c:pt idx="1">
                    <c:v>0.90000000000000568</c:v>
                  </c:pt>
                  <c:pt idx="2">
                    <c:v>1</c:v>
                  </c:pt>
                  <c:pt idx="3">
                    <c:v>1</c:v>
                  </c:pt>
                  <c:pt idx="4">
                    <c:v>0.90000000000000213</c:v>
                  </c:pt>
                  <c:pt idx="5">
                    <c:v>0.79999999999999716</c:v>
                  </c:pt>
                  <c:pt idx="6">
                    <c:v>0.89999999999999858</c:v>
                  </c:pt>
                  <c:pt idx="7">
                    <c:v>0.90000000000000213</c:v>
                  </c:pt>
                </c:numCache>
              </c:numRef>
            </c:plus>
            <c:minus>
              <c:numRef>
                <c:f>'13. Physical activity NEW'!$F$23:$F$35</c:f>
                <c:numCache>
                  <c:formatCode>General</c:formatCode>
                  <c:ptCount val="13"/>
                  <c:pt idx="0">
                    <c:v>1</c:v>
                  </c:pt>
                  <c:pt idx="1">
                    <c:v>0.89999999999999858</c:v>
                  </c:pt>
                  <c:pt idx="2">
                    <c:v>1</c:v>
                  </c:pt>
                  <c:pt idx="3">
                    <c:v>1</c:v>
                  </c:pt>
                  <c:pt idx="4">
                    <c:v>0.89999999999999858</c:v>
                  </c:pt>
                  <c:pt idx="5">
                    <c:v>0.80000000000000071</c:v>
                  </c:pt>
                  <c:pt idx="6">
                    <c:v>0.90000000000000213</c:v>
                  </c:pt>
                  <c:pt idx="7">
                    <c:v>0.89999999999999858</c:v>
                  </c:pt>
                </c:numCache>
              </c:numRef>
            </c:minus>
          </c:errBars>
          <c:cat>
            <c:strRef>
              <c:f>'13. Physical activity NEW'!$A$7:$A$14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'13. Physical activity NEW'!$C$23:$C$30</c:f>
              <c:numCache>
                <c:formatCode>0.0</c:formatCode>
                <c:ptCount val="8"/>
                <c:pt idx="0">
                  <c:v>34.980820000000001</c:v>
                </c:pt>
                <c:pt idx="1">
                  <c:v>35.202669999999998</c:v>
                </c:pt>
                <c:pt idx="2">
                  <c:v>36.048749999999998</c:v>
                </c:pt>
                <c:pt idx="3">
                  <c:v>35.470849999999999</c:v>
                </c:pt>
                <c:pt idx="4">
                  <c:v>22.063089999999999</c:v>
                </c:pt>
                <c:pt idx="5">
                  <c:v>19.788350000000001</c:v>
                </c:pt>
                <c:pt idx="6">
                  <c:v>27.120830000000002</c:v>
                </c:pt>
                <c:pt idx="7">
                  <c:v>28.290749999999999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E-470D-96BC-63D4526B7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75552"/>
        <c:axId val="99977472"/>
      </c:lineChart>
      <c:catAx>
        <c:axId val="99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977472"/>
        <c:crosses val="autoZero"/>
        <c:auto val="1"/>
        <c:lblAlgn val="ctr"/>
        <c:lblOffset val="100"/>
        <c:noMultiLvlLbl val="0"/>
      </c:catAx>
      <c:valAx>
        <c:axId val="9997747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Proportion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9975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895813599315905"/>
          <c:y val="0.57096666423461373"/>
          <c:w val="0.33061534824239952"/>
          <c:h val="0.1356748784392009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'13. Physical activity NEW'!$G$42:$G$74</c:f>
                <c:numCache>
                  <c:formatCode>General</c:formatCode>
                  <c:ptCount val="33"/>
                  <c:pt idx="0">
                    <c:v>5.1999999999999957</c:v>
                  </c:pt>
                  <c:pt idx="1">
                    <c:v>5.2000000000000028</c:v>
                  </c:pt>
                  <c:pt idx="2">
                    <c:v>5.3999999999999986</c:v>
                  </c:pt>
                  <c:pt idx="3">
                    <c:v>5.5</c:v>
                  </c:pt>
                  <c:pt idx="4">
                    <c:v>5.3000000000000043</c:v>
                  </c:pt>
                  <c:pt idx="5">
                    <c:v>5.2000000000000028</c:v>
                  </c:pt>
                  <c:pt idx="6">
                    <c:v>5.0999999999999943</c:v>
                  </c:pt>
                  <c:pt idx="7">
                    <c:v>5.2000000000000028</c:v>
                  </c:pt>
                  <c:pt idx="8">
                    <c:v>5</c:v>
                  </c:pt>
                  <c:pt idx="9">
                    <c:v>5.1000000000000014</c:v>
                  </c:pt>
                  <c:pt idx="10">
                    <c:v>5</c:v>
                  </c:pt>
                  <c:pt idx="11">
                    <c:v>5.1000000000000014</c:v>
                  </c:pt>
                  <c:pt idx="12">
                    <c:v>5</c:v>
                  </c:pt>
                  <c:pt idx="13">
                    <c:v>5.2000000000000028</c:v>
                  </c:pt>
                  <c:pt idx="14">
                    <c:v>5.1000000000000014</c:v>
                  </c:pt>
                  <c:pt idx="15">
                    <c:v>3.5999999999999979</c:v>
                  </c:pt>
                  <c:pt idx="16">
                    <c:v>4.9000000000000021</c:v>
                  </c:pt>
                  <c:pt idx="17">
                    <c:v>5.3000000000000007</c:v>
                  </c:pt>
                  <c:pt idx="18">
                    <c:v>4.6000000000000014</c:v>
                  </c:pt>
                  <c:pt idx="19">
                    <c:v>5.3999999999999986</c:v>
                  </c:pt>
                  <c:pt idx="20">
                    <c:v>5.3000000000000007</c:v>
                  </c:pt>
                  <c:pt idx="21">
                    <c:v>5.1000000000000014</c:v>
                  </c:pt>
                  <c:pt idx="22">
                    <c:v>5</c:v>
                  </c:pt>
                  <c:pt idx="23">
                    <c:v>4.8999999999999986</c:v>
                  </c:pt>
                  <c:pt idx="24">
                    <c:v>5</c:v>
                  </c:pt>
                  <c:pt idx="25">
                    <c:v>4.4000000000000021</c:v>
                  </c:pt>
                  <c:pt idx="26">
                    <c:v>4.4000000000000021</c:v>
                  </c:pt>
                  <c:pt idx="27">
                    <c:v>4.3999999999999986</c:v>
                  </c:pt>
                  <c:pt idx="28">
                    <c:v>4.6000000000000014</c:v>
                  </c:pt>
                  <c:pt idx="29">
                    <c:v>4.6000000000000014</c:v>
                  </c:pt>
                  <c:pt idx="30">
                    <c:v>4.1999999999999993</c:v>
                  </c:pt>
                  <c:pt idx="31">
                    <c:v>4.3000000000000007</c:v>
                  </c:pt>
                </c:numCache>
              </c:numRef>
            </c:plus>
            <c:minus>
              <c:numRef>
                <c:f>'13. Physical activity NEW'!$F$42:$F$74</c:f>
                <c:numCache>
                  <c:formatCode>General</c:formatCode>
                  <c:ptCount val="33"/>
                  <c:pt idx="0">
                    <c:v>5.2000000000000028</c:v>
                  </c:pt>
                  <c:pt idx="1">
                    <c:v>5.1999999999999957</c:v>
                  </c:pt>
                  <c:pt idx="2">
                    <c:v>5.3999999999999986</c:v>
                  </c:pt>
                  <c:pt idx="3">
                    <c:v>5.5000000000000036</c:v>
                  </c:pt>
                  <c:pt idx="4">
                    <c:v>5.3000000000000007</c:v>
                  </c:pt>
                  <c:pt idx="5">
                    <c:v>5.1999999999999993</c:v>
                  </c:pt>
                  <c:pt idx="6">
                    <c:v>5.1000000000000014</c:v>
                  </c:pt>
                  <c:pt idx="7">
                    <c:v>5.1999999999999993</c:v>
                  </c:pt>
                  <c:pt idx="8">
                    <c:v>4.9999999999999964</c:v>
                  </c:pt>
                  <c:pt idx="9">
                    <c:v>5.1000000000000014</c:v>
                  </c:pt>
                  <c:pt idx="10">
                    <c:v>5</c:v>
                  </c:pt>
                  <c:pt idx="11">
                    <c:v>5.1000000000000014</c:v>
                  </c:pt>
                  <c:pt idx="12">
                    <c:v>5</c:v>
                  </c:pt>
                  <c:pt idx="13">
                    <c:v>5.1999999999999993</c:v>
                  </c:pt>
                  <c:pt idx="14">
                    <c:v>5.0999999999999979</c:v>
                  </c:pt>
                  <c:pt idx="15">
                    <c:v>3.6000000000000014</c:v>
                  </c:pt>
                  <c:pt idx="16">
                    <c:v>4.8999999999999986</c:v>
                  </c:pt>
                  <c:pt idx="17">
                    <c:v>5.3000000000000007</c:v>
                  </c:pt>
                  <c:pt idx="18">
                    <c:v>4.5999999999999979</c:v>
                  </c:pt>
                  <c:pt idx="19">
                    <c:v>5.4000000000000021</c:v>
                  </c:pt>
                  <c:pt idx="20">
                    <c:v>5.3000000000000007</c:v>
                  </c:pt>
                  <c:pt idx="21">
                    <c:v>5.0999999999999979</c:v>
                  </c:pt>
                  <c:pt idx="22">
                    <c:v>5</c:v>
                  </c:pt>
                  <c:pt idx="23">
                    <c:v>4.9000000000000021</c:v>
                  </c:pt>
                  <c:pt idx="24">
                    <c:v>5</c:v>
                  </c:pt>
                  <c:pt idx="25">
                    <c:v>4.3999999999999986</c:v>
                  </c:pt>
                  <c:pt idx="26">
                    <c:v>4.3999999999999986</c:v>
                  </c:pt>
                  <c:pt idx="27">
                    <c:v>4.3999999999999986</c:v>
                  </c:pt>
                  <c:pt idx="28">
                    <c:v>4.5999999999999979</c:v>
                  </c:pt>
                  <c:pt idx="29">
                    <c:v>4.6000000000000014</c:v>
                  </c:pt>
                  <c:pt idx="30">
                    <c:v>4.2000000000000011</c:v>
                  </c:pt>
                  <c:pt idx="31">
                    <c:v>4.2999999999999989</c:v>
                  </c:pt>
                </c:numCache>
              </c:numRef>
            </c:minus>
          </c:errBars>
          <c:cat>
            <c:strRef>
              <c:f>'13. Physical activity NEW'!$B$42:$B$74</c:f>
              <c:strCache>
                <c:ptCount val="33"/>
                <c:pt idx="0">
                  <c:v>Lambeth</c:v>
                </c:pt>
                <c:pt idx="1">
                  <c:v>Tower Hamlets</c:v>
                </c:pt>
                <c:pt idx="2">
                  <c:v>Westminster</c:v>
                </c:pt>
                <c:pt idx="3">
                  <c:v>Kensington and Chelsea</c:v>
                </c:pt>
                <c:pt idx="4">
                  <c:v>Wandsworth</c:v>
                </c:pt>
                <c:pt idx="5">
                  <c:v>Islington</c:v>
                </c:pt>
                <c:pt idx="6">
                  <c:v>Camden</c:v>
                </c:pt>
                <c:pt idx="7">
                  <c:v>Hammersmith and Fulham</c:v>
                </c:pt>
                <c:pt idx="8">
                  <c:v>Southwark</c:v>
                </c:pt>
                <c:pt idx="9">
                  <c:v>Merton</c:v>
                </c:pt>
                <c:pt idx="10">
                  <c:v>Richmond upon Thames</c:v>
                </c:pt>
                <c:pt idx="11">
                  <c:v>Waltham Forest</c:v>
                </c:pt>
                <c:pt idx="12">
                  <c:v>Haringey</c:v>
                </c:pt>
                <c:pt idx="13">
                  <c:v>Hackney</c:v>
                </c:pt>
                <c:pt idx="14">
                  <c:v>Ealing</c:v>
                </c:pt>
                <c:pt idx="15">
                  <c:v>Greenwich</c:v>
                </c:pt>
                <c:pt idx="16">
                  <c:v>Brent</c:v>
                </c:pt>
                <c:pt idx="17">
                  <c:v>Bromley</c:v>
                </c:pt>
                <c:pt idx="18">
                  <c:v>Lewisham</c:v>
                </c:pt>
                <c:pt idx="19">
                  <c:v>Barking and Dagenham</c:v>
                </c:pt>
                <c:pt idx="20">
                  <c:v>Barnet</c:v>
                </c:pt>
                <c:pt idx="21">
                  <c:v>Bexley</c:v>
                </c:pt>
                <c:pt idx="22">
                  <c:v>Sutton</c:v>
                </c:pt>
                <c:pt idx="23">
                  <c:v>Redbridge</c:v>
                </c:pt>
                <c:pt idx="24">
                  <c:v>Hounslow</c:v>
                </c:pt>
                <c:pt idx="25">
                  <c:v>Kingston upon Thames</c:v>
                </c:pt>
                <c:pt idx="26">
                  <c:v>Newham</c:v>
                </c:pt>
                <c:pt idx="27">
                  <c:v>Enfield</c:v>
                </c:pt>
                <c:pt idx="28">
                  <c:v>Croydon</c:v>
                </c:pt>
                <c:pt idx="29">
                  <c:v>Harrow</c:v>
                </c:pt>
                <c:pt idx="30">
                  <c:v>Havering</c:v>
                </c:pt>
                <c:pt idx="31">
                  <c:v>Hillingdon</c:v>
                </c:pt>
                <c:pt idx="32">
                  <c:v>City of London</c:v>
                </c:pt>
              </c:strCache>
            </c:strRef>
          </c:cat>
          <c:val>
            <c:numRef>
              <c:f>'13. Physical activity NEW'!$C$42:$C$74</c:f>
              <c:numCache>
                <c:formatCode>0.0</c:formatCode>
                <c:ptCount val="33"/>
                <c:pt idx="0">
                  <c:v>38.304360000000003</c:v>
                </c:pt>
                <c:pt idx="1">
                  <c:v>38.033709999999999</c:v>
                </c:pt>
                <c:pt idx="2">
                  <c:v>36.844639999999998</c:v>
                </c:pt>
                <c:pt idx="3">
                  <c:v>36.695210000000003</c:v>
                </c:pt>
                <c:pt idx="4">
                  <c:v>36.243169999999999</c:v>
                </c:pt>
                <c:pt idx="5">
                  <c:v>35.82752</c:v>
                </c:pt>
                <c:pt idx="6">
                  <c:v>34.687420000000003</c:v>
                </c:pt>
                <c:pt idx="7">
                  <c:v>34.352049999999998</c:v>
                </c:pt>
                <c:pt idx="8">
                  <c:v>34.218519999999998</c:v>
                </c:pt>
                <c:pt idx="9">
                  <c:v>33.161380000000001</c:v>
                </c:pt>
                <c:pt idx="10">
                  <c:v>33.02149</c:v>
                </c:pt>
                <c:pt idx="11">
                  <c:v>32.52599</c:v>
                </c:pt>
                <c:pt idx="12">
                  <c:v>31.610289999999999</c:v>
                </c:pt>
                <c:pt idx="13">
                  <c:v>31.074359999999999</c:v>
                </c:pt>
                <c:pt idx="14">
                  <c:v>29.65748</c:v>
                </c:pt>
                <c:pt idx="15">
                  <c:v>27.076180000000001</c:v>
                </c:pt>
                <c:pt idx="16">
                  <c:v>26.915009999999999</c:v>
                </c:pt>
                <c:pt idx="17">
                  <c:v>26.57771</c:v>
                </c:pt>
                <c:pt idx="18">
                  <c:v>25.967459999999999</c:v>
                </c:pt>
                <c:pt idx="19">
                  <c:v>25.732620000000001</c:v>
                </c:pt>
                <c:pt idx="20">
                  <c:v>25.619910000000001</c:v>
                </c:pt>
                <c:pt idx="21">
                  <c:v>25.399509999999999</c:v>
                </c:pt>
                <c:pt idx="22">
                  <c:v>24.092649999999999</c:v>
                </c:pt>
                <c:pt idx="23">
                  <c:v>23.868320000000001</c:v>
                </c:pt>
                <c:pt idx="24">
                  <c:v>23.577459999999999</c:v>
                </c:pt>
                <c:pt idx="25">
                  <c:v>22.650839999999999</c:v>
                </c:pt>
                <c:pt idx="26">
                  <c:v>22.034089999999999</c:v>
                </c:pt>
                <c:pt idx="27">
                  <c:v>21.36722</c:v>
                </c:pt>
                <c:pt idx="28">
                  <c:v>21.253959999999999</c:v>
                </c:pt>
                <c:pt idx="29">
                  <c:v>21.23199</c:v>
                </c:pt>
                <c:pt idx="30">
                  <c:v>17.65174</c:v>
                </c:pt>
                <c:pt idx="31">
                  <c:v>17.318439999999999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F-4FD2-8721-E9B602B4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1129216"/>
        <c:axId val="101135104"/>
      </c:barChart>
      <c:catAx>
        <c:axId val="1011292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01135104"/>
        <c:crosses val="autoZero"/>
        <c:auto val="1"/>
        <c:lblAlgn val="ctr"/>
        <c:lblOffset val="100"/>
        <c:noMultiLvlLbl val="0"/>
      </c:catAx>
      <c:valAx>
        <c:axId val="1011351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1129216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'13. Physical activity NEW'!$B$91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'13. Physical activity NEW'!$A$92:$A$99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2018/19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'13. Physical activity NEW'!$B$92:$B$99</c:f>
              <c:numCache>
                <c:formatCode>0.0</c:formatCode>
                <c:ptCount val="8"/>
                <c:pt idx="0">
                  <c:v>21.252020000000002</c:v>
                </c:pt>
                <c:pt idx="1">
                  <c:v>32.398030000000006</c:v>
                </c:pt>
                <c:pt idx="2">
                  <c:v>24.586919999999999</c:v>
                </c:pt>
                <c:pt idx="3">
                  <c:v>30.627870000000001</c:v>
                </c:pt>
                <c:pt idx="4">
                  <c:v>30.627870000000001</c:v>
                </c:pt>
                <c:pt idx="5">
                  <c:v>22.973410000000001</c:v>
                </c:pt>
                <c:pt idx="6">
                  <c:v>27.645780000000002</c:v>
                </c:pt>
                <c:pt idx="7">
                  <c:v>20.985920000000004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8-437F-85A8-A9C228FC4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03400"/>
        <c:axId val="680596184"/>
      </c:barChart>
      <c:catAx>
        <c:axId val="680603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596184"/>
        <c:crosses val="autoZero"/>
        <c:auto val="1"/>
        <c:lblAlgn val="ctr"/>
        <c:lblOffset val="100"/>
        <c:noMultiLvlLbl val="0"/>
      </c:catAx>
      <c:valAx>
        <c:axId val="68059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Percentage point difference (%)</a:t>
                </a:r>
              </a:p>
            </c:rich>
          </c:tx>
          <c:layout>
            <c:manualLayout>
              <c:xMode val="edge"/>
              <c:yMode val="edge"/>
              <c:x val="1.7686325360302787E-2"/>
              <c:y val="0.204675894000591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0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7271079857981"/>
          <c:y val="4.3539292882507331E-2"/>
          <c:w val="0.77516116007620861"/>
          <c:h val="0.77506191137872471"/>
        </c:manualLayout>
      </c:layout>
      <c:lineChart>
        <c:grouping val="standard"/>
        <c:varyColors val="0"/>
        <c:ser>
          <c:idx val="0"/>
          <c:order val="0"/>
          <c:tx>
            <c:strRef>
              <c:f>'14. Smoking prevalence'!$B$7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prevalence'!$G$7:$G$19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Ref>
                <c:f>'14. Smoking prevalence'!$F$7:$F$19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minus>
          </c:errBars>
          <c:cat>
            <c:strRef>
              <c:f>[0]!SmokeDate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[0]!SmokeEngland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1-4876-88CB-85E7908A60E5}"/>
            </c:ext>
          </c:extLst>
        </c:ser>
        <c:ser>
          <c:idx val="1"/>
          <c:order val="1"/>
          <c:tx>
            <c:strRef>
              <c:f>'14. Smoking prevalence'!$B$23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prevalence'!$G$23:$G$35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Ref>
                <c:f>'14. Smoking prevalence'!$F$23:$F$35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minus>
          </c:errBars>
          <c:cat>
            <c:strRef>
              <c:f>[0]!SmokeDate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'14. Smoking prevalence'!$C$23:$C$35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1-4876-88CB-85E7908A6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75552"/>
        <c:axId val="99977472"/>
      </c:lineChart>
      <c:catAx>
        <c:axId val="99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977472"/>
        <c:crosses val="autoZero"/>
        <c:auto val="1"/>
        <c:lblAlgn val="ctr"/>
        <c:lblOffset val="100"/>
        <c:noMultiLvlLbl val="0"/>
      </c:catAx>
      <c:valAx>
        <c:axId val="9997747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9975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895813599315905"/>
          <c:y val="0.57096666423461373"/>
          <c:w val="0.33061534824239952"/>
          <c:h val="0.1356748784392009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'14. Smoking prevalence'!$G$42:$G$74</c:f>
                <c:numCache>
                  <c:formatCode>General</c:formatCode>
                  <c:ptCount val="3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</c:numCache>
              </c:numRef>
            </c:plus>
            <c:minus>
              <c:numRef>
                <c:f>'14. Smoking prevalence'!$F$42:$F$74</c:f>
                <c:numCache>
                  <c:formatCode>General</c:formatCode>
                  <c:ptCount val="3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</c:numCache>
              </c:numRef>
            </c:minus>
          </c:errBars>
          <c:cat>
            <c:strRef>
              <c:f>'14. Smoking prevalence'!$B$42:$B$74</c:f>
              <c:strCache>
                <c:ptCount val="33"/>
                <c:pt idx="0">
                  <c:v>Haringey</c:v>
                </c:pt>
                <c:pt idx="1">
                  <c:v>Barking and Dagenham</c:v>
                </c:pt>
                <c:pt idx="2">
                  <c:v>Hackney</c:v>
                </c:pt>
                <c:pt idx="3">
                  <c:v>Tower Hamlets</c:v>
                </c:pt>
                <c:pt idx="4">
                  <c:v>Westminster</c:v>
                </c:pt>
                <c:pt idx="5">
                  <c:v>Enfield</c:v>
                </c:pt>
                <c:pt idx="6">
                  <c:v>Croydon</c:v>
                </c:pt>
                <c:pt idx="7">
                  <c:v>Hammersmith and Fulham</c:v>
                </c:pt>
                <c:pt idx="8">
                  <c:v>Camden</c:v>
                </c:pt>
                <c:pt idx="9">
                  <c:v>Newham</c:v>
                </c:pt>
                <c:pt idx="10">
                  <c:v>Lambeth</c:v>
                </c:pt>
                <c:pt idx="11">
                  <c:v>Brent</c:v>
                </c:pt>
                <c:pt idx="12">
                  <c:v>Hillingdon</c:v>
                </c:pt>
                <c:pt idx="13">
                  <c:v>Richmond upon Thames</c:v>
                </c:pt>
                <c:pt idx="14">
                  <c:v>Islington</c:v>
                </c:pt>
                <c:pt idx="15">
                  <c:v>Lewisham</c:v>
                </c:pt>
                <c:pt idx="16">
                  <c:v>Sutton</c:v>
                </c:pt>
                <c:pt idx="17">
                  <c:v>Greenwich</c:v>
                </c:pt>
                <c:pt idx="18">
                  <c:v>Harrow</c:v>
                </c:pt>
                <c:pt idx="19">
                  <c:v>Wandsworth</c:v>
                </c:pt>
                <c:pt idx="20">
                  <c:v>Redbridge</c:v>
                </c:pt>
                <c:pt idx="21">
                  <c:v>Barnet</c:v>
                </c:pt>
                <c:pt idx="22">
                  <c:v>Kensington and Chelsea</c:v>
                </c:pt>
                <c:pt idx="23">
                  <c:v>Havering</c:v>
                </c:pt>
                <c:pt idx="24">
                  <c:v>Hounslow</c:v>
                </c:pt>
                <c:pt idx="25">
                  <c:v>Kingston upon Thames</c:v>
                </c:pt>
                <c:pt idx="26">
                  <c:v>Waltham Forest</c:v>
                </c:pt>
                <c:pt idx="27">
                  <c:v>Ealing</c:v>
                </c:pt>
                <c:pt idx="28">
                  <c:v>Bexley</c:v>
                </c:pt>
                <c:pt idx="29">
                  <c:v>Southwark</c:v>
                </c:pt>
                <c:pt idx="30">
                  <c:v>Bromley</c:v>
                </c:pt>
                <c:pt idx="31">
                  <c:v>Merton</c:v>
                </c:pt>
                <c:pt idx="32">
                  <c:v>City of London</c:v>
                </c:pt>
              </c:strCache>
            </c:strRef>
          </c:cat>
          <c:val>
            <c:numRef>
              <c:f>'14. Smoking prevalence'!$C$42:$C$74</c:f>
              <c:numCache>
                <c:formatCode>0.0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8-4196-B0DC-EF49E381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1129216"/>
        <c:axId val="101135104"/>
      </c:barChart>
      <c:catAx>
        <c:axId val="1011292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01135104"/>
        <c:crosses val="autoZero"/>
        <c:auto val="1"/>
        <c:lblAlgn val="ctr"/>
        <c:lblOffset val="100"/>
        <c:noMultiLvlLbl val="0"/>
      </c:catAx>
      <c:valAx>
        <c:axId val="1011351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1129216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0300250930172"/>
          <c:y val="0.11029617102660437"/>
          <c:w val="0.63698738352320428"/>
          <c:h val="0.69773780463854562"/>
        </c:manualLayout>
      </c:layout>
      <c:lineChart>
        <c:grouping val="standard"/>
        <c:varyColors val="0"/>
        <c:ser>
          <c:idx val="0"/>
          <c:order val="0"/>
          <c:tx>
            <c:strRef>
              <c:f>'14. Smoking prevalence'!$B$84</c:f>
              <c:strCache>
                <c:ptCount val="1"/>
                <c:pt idx="0">
                  <c:v>Routine and Manual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prevalence'!$G$84:$G$96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Ref>
                <c:f>'14. Smoking prevalence'!$F$84:$F$96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minus>
          </c:errBars>
          <c:cat>
            <c:strRef>
              <c:f>[0]!SmokingSocData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[0]!SmokingRoutine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8-4C92-ABF9-9D1A1D37038A}"/>
            </c:ext>
          </c:extLst>
        </c:ser>
        <c:ser>
          <c:idx val="3"/>
          <c:order val="1"/>
          <c:tx>
            <c:strRef>
              <c:f>'14. Smoking prevalence'!$B$133</c:f>
              <c:strCache>
                <c:ptCount val="1"/>
                <c:pt idx="0">
                  <c:v>Intermediate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'14. Smoking prevalence'!$G$133:$G$145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Ref>
                <c:f>'14. Smoking prevalence'!$F$133:$F$145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minus>
          </c:errBars>
          <c:cat>
            <c:strRef>
              <c:f>[0]!SmokingSocData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[0]!SmokingIntermediate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8-4C92-ABF9-9D1A1D37038A}"/>
            </c:ext>
          </c:extLst>
        </c:ser>
        <c:ser>
          <c:idx val="1"/>
          <c:order val="2"/>
          <c:tx>
            <c:strRef>
              <c:f>'14. Smoking prevalence'!$B$100</c:f>
              <c:strCache>
                <c:ptCount val="1"/>
                <c:pt idx="0">
                  <c:v>Never worked and long term unemployment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prevalence'!$G$100:$G$112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Ref>
                <c:f>'14. Smoking prevalence'!$F$100:$F$112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minus>
          </c:errBars>
          <c:cat>
            <c:strRef>
              <c:f>[0]!SmokingSocData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[0]!SmokingUnmployed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8-4C92-ABF9-9D1A1D37038A}"/>
            </c:ext>
          </c:extLst>
        </c:ser>
        <c:ser>
          <c:idx val="2"/>
          <c:order val="3"/>
          <c:tx>
            <c:strRef>
              <c:f>'14. Smoking prevalence'!$B$117</c:f>
              <c:strCache>
                <c:ptCount val="1"/>
                <c:pt idx="0">
                  <c:v>Managerial and professional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'14. Smoking prevalence'!$G$116:$G$128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Ref>
                <c:f>'14. Smoking prevalence'!$F$116:$F$128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minus>
          </c:errBars>
          <c:cat>
            <c:strRef>
              <c:f>[0]!SmokingSocData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[0]!SmokingManagerial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08-4C92-ABF9-9D1A1D37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3872"/>
        <c:axId val="101185792"/>
      </c:lineChart>
      <c:catAx>
        <c:axId val="10118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85792"/>
        <c:crosses val="autoZero"/>
        <c:auto val="1"/>
        <c:lblAlgn val="ctr"/>
        <c:lblOffset val="100"/>
        <c:noMultiLvlLbl val="0"/>
      </c:catAx>
      <c:valAx>
        <c:axId val="10118579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118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9404689798393"/>
          <c:y val="0.4113985798313442"/>
          <c:w val="0.25441913991520287"/>
          <c:h val="0.3020416204356183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'2. HLE female'!$G$35:$G$67</c:f>
                <c:numCache>
                  <c:formatCode>General</c:formatCode>
                  <c:ptCount val="33"/>
                  <c:pt idx="0">
                    <c:v>5.1000000000000085</c:v>
                  </c:pt>
                  <c:pt idx="1">
                    <c:v>4.2000000000000028</c:v>
                  </c:pt>
                  <c:pt idx="2">
                    <c:v>3.7000000000000028</c:v>
                  </c:pt>
                  <c:pt idx="3">
                    <c:v>3.5999999999999943</c:v>
                  </c:pt>
                  <c:pt idx="4">
                    <c:v>5.4000000000000057</c:v>
                  </c:pt>
                  <c:pt idx="5">
                    <c:v>4.9000000000000057</c:v>
                  </c:pt>
                  <c:pt idx="6">
                    <c:v>5.2999999999999972</c:v>
                  </c:pt>
                  <c:pt idx="7">
                    <c:v>5.7000000000000028</c:v>
                  </c:pt>
                  <c:pt idx="8">
                    <c:v>5.5999999999999943</c:v>
                  </c:pt>
                  <c:pt idx="9">
                    <c:v>7.1000000000000085</c:v>
                  </c:pt>
                  <c:pt idx="10">
                    <c:v>4.7000000000000028</c:v>
                  </c:pt>
                  <c:pt idx="11">
                    <c:v>8.6000000000000085</c:v>
                  </c:pt>
                  <c:pt idx="12">
                    <c:v>4.9000000000000057</c:v>
                  </c:pt>
                  <c:pt idx="13">
                    <c:v>4.7000000000000028</c:v>
                  </c:pt>
                  <c:pt idx="14">
                    <c:v>6.3000000000000043</c:v>
                  </c:pt>
                  <c:pt idx="15">
                    <c:v>7</c:v>
                  </c:pt>
                  <c:pt idx="16">
                    <c:v>5.3999999999999915</c:v>
                  </c:pt>
                  <c:pt idx="17">
                    <c:v>5.7999999999999972</c:v>
                  </c:pt>
                  <c:pt idx="18">
                    <c:v>5.8999999999999986</c:v>
                  </c:pt>
                  <c:pt idx="19">
                    <c:v>4.5</c:v>
                  </c:pt>
                  <c:pt idx="20">
                    <c:v>4.6999999999999957</c:v>
                  </c:pt>
                  <c:pt idx="21">
                    <c:v>6.7999999999999972</c:v>
                  </c:pt>
                  <c:pt idx="22">
                    <c:v>6.0999999999999943</c:v>
                  </c:pt>
                  <c:pt idx="23">
                    <c:v>7.2999999999999972</c:v>
                  </c:pt>
                  <c:pt idx="24">
                    <c:v>5.3000000000000043</c:v>
                  </c:pt>
                  <c:pt idx="25">
                    <c:v>8.6000000000000014</c:v>
                  </c:pt>
                  <c:pt idx="26">
                    <c:v>6.0999999999999943</c:v>
                  </c:pt>
                  <c:pt idx="27">
                    <c:v>5</c:v>
                  </c:pt>
                  <c:pt idx="28">
                    <c:v>6.1000000000000014</c:v>
                  </c:pt>
                  <c:pt idx="29">
                    <c:v>4.7999999999999972</c:v>
                  </c:pt>
                  <c:pt idx="30">
                    <c:v>5.7999999999999972</c:v>
                  </c:pt>
                  <c:pt idx="31">
                    <c:v>7.5999999999999943</c:v>
                  </c:pt>
                </c:numCache>
              </c:numRef>
            </c:plus>
            <c:minus>
              <c:numRef>
                <c:f>'2. HLE female'!$F$35:$F$67</c:f>
                <c:numCache>
                  <c:formatCode>General</c:formatCode>
                  <c:ptCount val="33"/>
                  <c:pt idx="0">
                    <c:v>5.0999999999999943</c:v>
                  </c:pt>
                  <c:pt idx="1">
                    <c:v>4.2000000000000028</c:v>
                  </c:pt>
                  <c:pt idx="2">
                    <c:v>3.7000000000000028</c:v>
                  </c:pt>
                  <c:pt idx="3">
                    <c:v>3.7000000000000028</c:v>
                  </c:pt>
                  <c:pt idx="4">
                    <c:v>5.3999999999999915</c:v>
                  </c:pt>
                  <c:pt idx="5">
                    <c:v>4.8999999999999986</c:v>
                  </c:pt>
                  <c:pt idx="6">
                    <c:v>5.1999999999999957</c:v>
                  </c:pt>
                  <c:pt idx="7">
                    <c:v>5.6000000000000014</c:v>
                  </c:pt>
                  <c:pt idx="8">
                    <c:v>5.6000000000000014</c:v>
                  </c:pt>
                  <c:pt idx="9">
                    <c:v>6.9999999999999929</c:v>
                  </c:pt>
                  <c:pt idx="10">
                    <c:v>4.7000000000000028</c:v>
                  </c:pt>
                  <c:pt idx="11">
                    <c:v>8.5999999999999943</c:v>
                  </c:pt>
                  <c:pt idx="12">
                    <c:v>4.8999999999999986</c:v>
                  </c:pt>
                  <c:pt idx="13">
                    <c:v>4.5999999999999943</c:v>
                  </c:pt>
                  <c:pt idx="14">
                    <c:v>6.2000000000000028</c:v>
                  </c:pt>
                  <c:pt idx="15">
                    <c:v>7.0999999999999943</c:v>
                  </c:pt>
                  <c:pt idx="16">
                    <c:v>5.4000000000000057</c:v>
                  </c:pt>
                  <c:pt idx="17">
                    <c:v>5.9000000000000057</c:v>
                  </c:pt>
                  <c:pt idx="18">
                    <c:v>5.8999999999999986</c:v>
                  </c:pt>
                  <c:pt idx="19">
                    <c:v>4.5</c:v>
                  </c:pt>
                  <c:pt idx="20">
                    <c:v>4.8000000000000043</c:v>
                  </c:pt>
                  <c:pt idx="21">
                    <c:v>6.6999999999999957</c:v>
                  </c:pt>
                  <c:pt idx="22">
                    <c:v>6</c:v>
                  </c:pt>
                  <c:pt idx="23">
                    <c:v>7.2999999999999972</c:v>
                  </c:pt>
                  <c:pt idx="24">
                    <c:v>5.3999999999999986</c:v>
                  </c:pt>
                  <c:pt idx="25">
                    <c:v>8.5</c:v>
                  </c:pt>
                  <c:pt idx="26">
                    <c:v>6.2000000000000028</c:v>
                  </c:pt>
                  <c:pt idx="27">
                    <c:v>5</c:v>
                  </c:pt>
                  <c:pt idx="28">
                    <c:v>6.1999999999999957</c:v>
                  </c:pt>
                  <c:pt idx="29">
                    <c:v>4.9000000000000057</c:v>
                  </c:pt>
                  <c:pt idx="30">
                    <c:v>5.8000000000000043</c:v>
                  </c:pt>
                  <c:pt idx="31">
                    <c:v>7.7000000000000028</c:v>
                  </c:pt>
                </c:numCache>
              </c:numRef>
            </c:minus>
          </c:errBars>
          <c:cat>
            <c:strRef>
              <c:f>'2. HLE female'!$B$35:$B$67</c:f>
              <c:strCache>
                <c:ptCount val="33"/>
                <c:pt idx="0">
                  <c:v>Richmond upon Thames</c:v>
                </c:pt>
                <c:pt idx="1">
                  <c:v>Sutton</c:v>
                </c:pt>
                <c:pt idx="2">
                  <c:v>Bromley</c:v>
                </c:pt>
                <c:pt idx="3">
                  <c:v>Croydon</c:v>
                </c:pt>
                <c:pt idx="4">
                  <c:v>Hammersmith and Fulham</c:v>
                </c:pt>
                <c:pt idx="5">
                  <c:v>Kingston upon Thames</c:v>
                </c:pt>
                <c:pt idx="6">
                  <c:v>Kensington and Chelsea</c:v>
                </c:pt>
                <c:pt idx="7">
                  <c:v>Brent</c:v>
                </c:pt>
                <c:pt idx="8">
                  <c:v>Hillingdon</c:v>
                </c:pt>
                <c:pt idx="9">
                  <c:v>Lambeth</c:v>
                </c:pt>
                <c:pt idx="10">
                  <c:v>Waltham Forest</c:v>
                </c:pt>
                <c:pt idx="11">
                  <c:v>Wandsworth</c:v>
                </c:pt>
                <c:pt idx="12">
                  <c:v>Havering</c:v>
                </c:pt>
                <c:pt idx="13">
                  <c:v>Redbridge</c:v>
                </c:pt>
                <c:pt idx="14">
                  <c:v>Newham</c:v>
                </c:pt>
                <c:pt idx="15">
                  <c:v>Ealing</c:v>
                </c:pt>
                <c:pt idx="16">
                  <c:v>Harrow</c:v>
                </c:pt>
                <c:pt idx="17">
                  <c:v>Southwark</c:v>
                </c:pt>
                <c:pt idx="18">
                  <c:v>Merton</c:v>
                </c:pt>
                <c:pt idx="19">
                  <c:v>Barnet</c:v>
                </c:pt>
                <c:pt idx="20">
                  <c:v>Bexley</c:v>
                </c:pt>
                <c:pt idx="21">
                  <c:v>Enfield</c:v>
                </c:pt>
                <c:pt idx="22">
                  <c:v>Islington</c:v>
                </c:pt>
                <c:pt idx="23">
                  <c:v>Westminster</c:v>
                </c:pt>
                <c:pt idx="24">
                  <c:v>Camden</c:v>
                </c:pt>
                <c:pt idx="25">
                  <c:v>Hounslow</c:v>
                </c:pt>
                <c:pt idx="26">
                  <c:v>Tower Hamlets</c:v>
                </c:pt>
                <c:pt idx="27">
                  <c:v>Barking and Dagenham</c:v>
                </c:pt>
                <c:pt idx="28">
                  <c:v>Hackney</c:v>
                </c:pt>
                <c:pt idx="29">
                  <c:v>Haringey</c:v>
                </c:pt>
                <c:pt idx="30">
                  <c:v>Lewisham</c:v>
                </c:pt>
                <c:pt idx="31">
                  <c:v>Greenwich</c:v>
                </c:pt>
                <c:pt idx="32">
                  <c:v>City of London</c:v>
                </c:pt>
              </c:strCache>
            </c:strRef>
          </c:cat>
          <c:val>
            <c:numRef>
              <c:f>'2. HLE female'!$C$35:$C$67</c:f>
              <c:numCache>
                <c:formatCode>0.0</c:formatCode>
                <c:ptCount val="33"/>
                <c:pt idx="0">
                  <c:v>70.3</c:v>
                </c:pt>
                <c:pt idx="1">
                  <c:v>68.7</c:v>
                </c:pt>
                <c:pt idx="2">
                  <c:v>67.7</c:v>
                </c:pt>
                <c:pt idx="3">
                  <c:v>67.5</c:v>
                </c:pt>
                <c:pt idx="4">
                  <c:v>67.099999999999994</c:v>
                </c:pt>
                <c:pt idx="5">
                  <c:v>67</c:v>
                </c:pt>
                <c:pt idx="6">
                  <c:v>66.8</c:v>
                </c:pt>
                <c:pt idx="7">
                  <c:v>65.2</c:v>
                </c:pt>
                <c:pt idx="8">
                  <c:v>64.7</c:v>
                </c:pt>
                <c:pt idx="9">
                  <c:v>64.599999999999994</c:v>
                </c:pt>
                <c:pt idx="10">
                  <c:v>64.5</c:v>
                </c:pt>
                <c:pt idx="11">
                  <c:v>63.8</c:v>
                </c:pt>
                <c:pt idx="12">
                  <c:v>63.3</c:v>
                </c:pt>
                <c:pt idx="13">
                  <c:v>63.3</c:v>
                </c:pt>
                <c:pt idx="14">
                  <c:v>63.1</c:v>
                </c:pt>
                <c:pt idx="15">
                  <c:v>62.8</c:v>
                </c:pt>
                <c:pt idx="16">
                  <c:v>62.7</c:v>
                </c:pt>
                <c:pt idx="17">
                  <c:v>62.7</c:v>
                </c:pt>
                <c:pt idx="18">
                  <c:v>61.9</c:v>
                </c:pt>
                <c:pt idx="19">
                  <c:v>61.7</c:v>
                </c:pt>
                <c:pt idx="20">
                  <c:v>61.1</c:v>
                </c:pt>
                <c:pt idx="21">
                  <c:v>60.8</c:v>
                </c:pt>
                <c:pt idx="22">
                  <c:v>60.5</c:v>
                </c:pt>
                <c:pt idx="23">
                  <c:v>59.8</c:v>
                </c:pt>
                <c:pt idx="24">
                  <c:v>59.4</c:v>
                </c:pt>
                <c:pt idx="25">
                  <c:v>59.4</c:v>
                </c:pt>
                <c:pt idx="26">
                  <c:v>59.2</c:v>
                </c:pt>
                <c:pt idx="27">
                  <c:v>59</c:v>
                </c:pt>
                <c:pt idx="28">
                  <c:v>58.9</c:v>
                </c:pt>
                <c:pt idx="29">
                  <c:v>58.2</c:v>
                </c:pt>
                <c:pt idx="30">
                  <c:v>58.1</c:v>
                </c:pt>
                <c:pt idx="31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3-47A1-BA80-10E7E870C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633472"/>
        <c:axId val="42639360"/>
      </c:barChart>
      <c:catAx>
        <c:axId val="426334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42639360"/>
        <c:crosses val="autoZero"/>
        <c:auto val="1"/>
        <c:lblAlgn val="ctr"/>
        <c:lblOffset val="100"/>
        <c:noMultiLvlLbl val="0"/>
      </c:catAx>
      <c:valAx>
        <c:axId val="42639360"/>
        <c:scaling>
          <c:orientation val="minMax"/>
          <c:max val="1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Healthy Life Expectancy</a:t>
                </a:r>
                <a:r>
                  <a:rPr lang="en-GB" baseline="0"/>
                  <a:t> at birth, years</a:t>
                </a:r>
                <a:endParaRPr lang="en-GB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633472"/>
        <c:crosses val="max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prevalence'!$B$207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[0]!SmokingGapDates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[0]!SmokingGap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E-465F-8B1F-0E8978293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03400"/>
        <c:axId val="680596184"/>
      </c:barChart>
      <c:catAx>
        <c:axId val="680603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596184"/>
        <c:crosses val="autoZero"/>
        <c:auto val="1"/>
        <c:lblAlgn val="ctr"/>
        <c:lblOffset val="100"/>
        <c:noMultiLvlLbl val="0"/>
      </c:catAx>
      <c:valAx>
        <c:axId val="68059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Smoking</a:t>
                </a:r>
                <a:r>
                  <a:rPr lang="en-GB" baseline="0"/>
                  <a:t> prevalence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0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prevalence'!$B$161</c:f>
              <c:strCache>
                <c:ptCount val="1"/>
                <c:pt idx="0">
                  <c:v>Gap b/t Routine &amp; Manual and Intermediate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'14. Smoking prevalence'!$A$162:$A$175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'14. Smoking prevalence'!$B$162:$B$175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E-4D54-A441-D5AC97C6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680520"/>
        <c:axId val="509680848"/>
      </c:barChart>
      <c:catAx>
        <c:axId val="50968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680848"/>
        <c:crosses val="autoZero"/>
        <c:auto val="1"/>
        <c:lblAlgn val="ctr"/>
        <c:lblOffset val="100"/>
        <c:noMultiLvlLbl val="0"/>
      </c:catAx>
      <c:valAx>
        <c:axId val="509680848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Smoking</a:t>
                </a:r>
                <a:r>
                  <a:rPr lang="en-GB" baseline="0"/>
                  <a:t> prevalence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68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prevalence'!$C$161</c:f>
              <c:strCache>
                <c:ptCount val="1"/>
                <c:pt idx="0">
                  <c:v>Gap b/t Routine &amp; Manual and Never worked &amp; long-term unemployed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'14. Smoking prevalence'!$A$162:$A$175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'14. Smoking prevalence'!$C$162:$C$175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C8-49F5-BF1F-3206E8E3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624600"/>
        <c:axId val="523623944"/>
      </c:barChart>
      <c:catAx>
        <c:axId val="523624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623944"/>
        <c:crosses val="autoZero"/>
        <c:auto val="1"/>
        <c:lblAlgn val="ctr"/>
        <c:lblOffset val="100"/>
        <c:noMultiLvlLbl val="0"/>
      </c:catAx>
      <c:valAx>
        <c:axId val="523623944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Smoking prevalence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62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prevalence'!$D$161</c:f>
              <c:strCache>
                <c:ptCount val="1"/>
                <c:pt idx="0">
                  <c:v>Gap b/t Routine &amp; Manual and Managerial &amp; professional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'14. Smoking prevalence'!$A$162:$A$175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'14. Smoking prevalence'!$D$162:$D$175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8-4291-9FFF-4C3A541F7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4245608"/>
        <c:axId val="514255120"/>
      </c:barChart>
      <c:catAx>
        <c:axId val="514245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4255120"/>
        <c:crosses val="autoZero"/>
        <c:auto val="1"/>
        <c:lblAlgn val="ctr"/>
        <c:lblOffset val="100"/>
        <c:noMultiLvlLbl val="0"/>
      </c:catAx>
      <c:valAx>
        <c:axId val="51425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Smoking prevalence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4245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Smoking prevalence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87271079857981"/>
          <c:y val="9.0494594046000618E-2"/>
          <c:w val="0.77516116007620861"/>
          <c:h val="0.72810674591628"/>
        </c:manualLayout>
      </c:layout>
      <c:lineChart>
        <c:grouping val="standard"/>
        <c:varyColors val="0"/>
        <c:ser>
          <c:idx val="0"/>
          <c:order val="0"/>
          <c:tx>
            <c:strRef>
              <c:f>'14. Smoking prevalence NEW'!$B$7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 NEW'!$G$7:$G$20</c:f>
                <c:numCache>
                  <c:formatCode>General</c:formatCode>
                  <c:ptCount val="14"/>
                  <c:pt idx="0">
                    <c:v>0.25342799999999954</c:v>
                  </c:pt>
                  <c:pt idx="1">
                    <c:v>0.25068399999999968</c:v>
                  </c:pt>
                  <c:pt idx="2">
                    <c:v>0.24833200000000133</c:v>
                  </c:pt>
                  <c:pt idx="3">
                    <c:v>0.24519599999999997</c:v>
                  </c:pt>
                  <c:pt idx="4">
                    <c:v>0.24284399999999806</c:v>
                  </c:pt>
                  <c:pt idx="5">
                    <c:v>0.2455879999999997</c:v>
                  </c:pt>
                  <c:pt idx="6">
                    <c:v>0.24284399999999984</c:v>
                  </c:pt>
                  <c:pt idx="7">
                    <c:v>0.23701857035730001</c:v>
                  </c:pt>
                  <c:pt idx="8">
                    <c:v>0.2382676813247997</c:v>
                  </c:pt>
                  <c:pt idx="9">
                    <c:v>0.29999999999999893</c:v>
                  </c:pt>
                  <c:pt idx="10">
                    <c:v>0.30000000000000071</c:v>
                  </c:pt>
                  <c:pt idx="11">
                    <c:v>0.30000000000000071</c:v>
                  </c:pt>
                  <c:pt idx="12">
                    <c:v>0.29999999999999893</c:v>
                  </c:pt>
                  <c:pt idx="13">
                    <c:v>0.27955000000000041</c:v>
                  </c:pt>
                </c:numCache>
              </c:numRef>
            </c:plus>
            <c:minus>
              <c:numRef>
                <c:f>'14. Smoking prevalence NEW'!$F$7:$F$20</c:f>
                <c:numCache>
                  <c:formatCode>General</c:formatCode>
                  <c:ptCount val="14"/>
                  <c:pt idx="0">
                    <c:v>0.25342799999999954</c:v>
                  </c:pt>
                  <c:pt idx="1">
                    <c:v>0.25068399999999968</c:v>
                  </c:pt>
                  <c:pt idx="2">
                    <c:v>0.24833199999999778</c:v>
                  </c:pt>
                  <c:pt idx="3">
                    <c:v>0.24519599999999997</c:v>
                  </c:pt>
                  <c:pt idx="4">
                    <c:v>0.24284400000000161</c:v>
                  </c:pt>
                  <c:pt idx="5">
                    <c:v>0.24558800000000147</c:v>
                  </c:pt>
                  <c:pt idx="6">
                    <c:v>0.24284399999999984</c:v>
                  </c:pt>
                  <c:pt idx="7">
                    <c:v>0.23701857035730001</c:v>
                  </c:pt>
                  <c:pt idx="8">
                    <c:v>0.23826768132470022</c:v>
                  </c:pt>
                  <c:pt idx="9">
                    <c:v>0.30000000000000071</c:v>
                  </c:pt>
                  <c:pt idx="10">
                    <c:v>0.29999999999999893</c:v>
                  </c:pt>
                  <c:pt idx="11">
                    <c:v>0.30000000000000071</c:v>
                  </c:pt>
                  <c:pt idx="12">
                    <c:v>0.30000000000000071</c:v>
                  </c:pt>
                  <c:pt idx="13">
                    <c:v>0.27954000000000079</c:v>
                  </c:pt>
                </c:numCache>
              </c:numRef>
            </c:minus>
          </c:errBars>
          <c:cat>
            <c:strRef>
              <c:f>'14. Smoking prevalence NEW'!$A$7:$A$20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'14. Smoking prevalence NEW'!$C$7:$C$20</c:f>
              <c:numCache>
                <c:formatCode>0.0</c:formatCode>
                <c:ptCount val="14"/>
                <c:pt idx="0">
                  <c:v>19.841999999999999</c:v>
                </c:pt>
                <c:pt idx="1">
                  <c:v>19.3157</c:v>
                </c:pt>
                <c:pt idx="2">
                  <c:v>18.392499999999998</c:v>
                </c:pt>
                <c:pt idx="3">
                  <c:v>17.849799999999998</c:v>
                </c:pt>
                <c:pt idx="4">
                  <c:v>16.923400000000001</c:v>
                </c:pt>
                <c:pt idx="5">
                  <c:v>15.519500000000001</c:v>
                </c:pt>
                <c:pt idx="6">
                  <c:v>14.8681</c:v>
                </c:pt>
                <c:pt idx="7">
                  <c:v>14.449311672190399</c:v>
                </c:pt>
                <c:pt idx="8">
                  <c:v>13.8821327715042</c:v>
                </c:pt>
                <c:pt idx="9">
                  <c:v>12.8</c:v>
                </c:pt>
                <c:pt idx="10">
                  <c:v>12.1</c:v>
                </c:pt>
                <c:pt idx="11">
                  <c:v>11.5</c:v>
                </c:pt>
                <c:pt idx="12">
                  <c:v>10.9</c:v>
                </c:pt>
                <c:pt idx="13">
                  <c:v>10.43214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4-47CA-8099-F9382DE89906}"/>
            </c:ext>
          </c:extLst>
        </c:ser>
        <c:ser>
          <c:idx val="1"/>
          <c:order val="1"/>
          <c:tx>
            <c:strRef>
              <c:f>'14. Smoking prevalence NEW'!$B$23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 NEW'!$G$23:$G$36</c:f>
                <c:numCache>
                  <c:formatCode>General</c:formatCode>
                  <c:ptCount val="14"/>
                  <c:pt idx="0">
                    <c:v>0.6967800000000004</c:v>
                  </c:pt>
                  <c:pt idx="1">
                    <c:v>0.66679200000000094</c:v>
                  </c:pt>
                  <c:pt idx="2">
                    <c:v>0.65248399999999762</c:v>
                  </c:pt>
                  <c:pt idx="3">
                    <c:v>0.66443999999999903</c:v>
                  </c:pt>
                  <c:pt idx="4">
                    <c:v>0.6530719999999981</c:v>
                  </c:pt>
                  <c:pt idx="5">
                    <c:v>0.67600399999999894</c:v>
                  </c:pt>
                  <c:pt idx="6">
                    <c:v>0.69481999999999999</c:v>
                  </c:pt>
                  <c:pt idx="7">
                    <c:v>0.67485975619940142</c:v>
                  </c:pt>
                  <c:pt idx="8">
                    <c:v>0.67146741792100073</c:v>
                  </c:pt>
                  <c:pt idx="9">
                    <c:v>0.80000000000000071</c:v>
                  </c:pt>
                  <c:pt idx="10">
                    <c:v>0.80000000000000071</c:v>
                  </c:pt>
                  <c:pt idx="11">
                    <c:v>0.90000000000000036</c:v>
                  </c:pt>
                  <c:pt idx="12">
                    <c:v>1</c:v>
                  </c:pt>
                  <c:pt idx="13">
                    <c:v>0.84487000000000023</c:v>
                  </c:pt>
                </c:numCache>
              </c:numRef>
            </c:plus>
            <c:minus>
              <c:numRef>
                <c:f>'14. Smoking prevalence NEW'!$F$23:$F$36</c:f>
                <c:numCache>
                  <c:formatCode>General</c:formatCode>
                  <c:ptCount val="14"/>
                  <c:pt idx="0">
                    <c:v>0.6967800000000004</c:v>
                  </c:pt>
                  <c:pt idx="1">
                    <c:v>0.66679200000000094</c:v>
                  </c:pt>
                  <c:pt idx="2">
                    <c:v>0.65248400000000117</c:v>
                  </c:pt>
                  <c:pt idx="3">
                    <c:v>0.66444000000000258</c:v>
                  </c:pt>
                  <c:pt idx="4">
                    <c:v>0.65307200000000165</c:v>
                  </c:pt>
                  <c:pt idx="5">
                    <c:v>0.67600400000000072</c:v>
                  </c:pt>
                  <c:pt idx="6">
                    <c:v>0.69481999999999999</c:v>
                  </c:pt>
                  <c:pt idx="7">
                    <c:v>0.67485975619939964</c:v>
                  </c:pt>
                  <c:pt idx="8">
                    <c:v>0.67146741792100073</c:v>
                  </c:pt>
                  <c:pt idx="9">
                    <c:v>0.79999999999999893</c:v>
                  </c:pt>
                  <c:pt idx="10">
                    <c:v>0.79999999999999893</c:v>
                  </c:pt>
                  <c:pt idx="11">
                    <c:v>0.79999999999999893</c:v>
                  </c:pt>
                  <c:pt idx="12">
                    <c:v>1</c:v>
                  </c:pt>
                  <c:pt idx="13">
                    <c:v>0.84487000000000023</c:v>
                  </c:pt>
                </c:numCache>
              </c:numRef>
            </c:minus>
          </c:errBars>
          <c:cat>
            <c:strRef>
              <c:f>'14. Smoking prevalence NEW'!$A$7:$A$20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'14. Smoking prevalence NEW'!$C$23:$C$36</c:f>
              <c:numCache>
                <c:formatCode>0.0</c:formatCode>
                <c:ptCount val="14"/>
                <c:pt idx="0">
                  <c:v>19.245699999999999</c:v>
                </c:pt>
                <c:pt idx="1">
                  <c:v>18.198499999999999</c:v>
                </c:pt>
                <c:pt idx="2">
                  <c:v>17.072900000000001</c:v>
                </c:pt>
                <c:pt idx="3">
                  <c:v>17.232500000000002</c:v>
                </c:pt>
                <c:pt idx="4">
                  <c:v>16.257200000000001</c:v>
                </c:pt>
                <c:pt idx="5">
                  <c:v>15.1584</c:v>
                </c:pt>
                <c:pt idx="6">
                  <c:v>14.5861</c:v>
                </c:pt>
                <c:pt idx="7">
                  <c:v>13.895944582106299</c:v>
                </c:pt>
                <c:pt idx="8">
                  <c:v>12.9480408159713</c:v>
                </c:pt>
                <c:pt idx="9">
                  <c:v>11.6</c:v>
                </c:pt>
                <c:pt idx="10">
                  <c:v>10.6</c:v>
                </c:pt>
                <c:pt idx="11">
                  <c:v>10.6</c:v>
                </c:pt>
                <c:pt idx="12">
                  <c:v>11</c:v>
                </c:pt>
                <c:pt idx="13">
                  <c:v>10.169890000000001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4-47CA-8099-F9382DE8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75552"/>
        <c:axId val="99977472"/>
      </c:lineChart>
      <c:catAx>
        <c:axId val="99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977472"/>
        <c:crosses val="autoZero"/>
        <c:auto val="1"/>
        <c:lblAlgn val="ctr"/>
        <c:lblOffset val="100"/>
        <c:noMultiLvlLbl val="0"/>
      </c:catAx>
      <c:valAx>
        <c:axId val="9997747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9975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519298506933007"/>
          <c:y val="0.8996533075905192"/>
          <c:w val="0.33061534824239952"/>
          <c:h val="8.871972264607241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'14. Smoking prevalence NEW'!$G$42:$G$74</c:f>
                <c:numCache>
                  <c:formatCode>General</c:formatCode>
                  <c:ptCount val="33"/>
                  <c:pt idx="0">
                    <c:v>8.8537600000000012</c:v>
                  </c:pt>
                  <c:pt idx="1">
                    <c:v>5.1945099999999993</c:v>
                  </c:pt>
                  <c:pt idx="2">
                    <c:v>6.0660600000000002</c:v>
                  </c:pt>
                  <c:pt idx="3">
                    <c:v>5.2875399999999999</c:v>
                  </c:pt>
                  <c:pt idx="4">
                    <c:v>5.7044299999999986</c:v>
                  </c:pt>
                  <c:pt idx="5">
                    <c:v>5.5677699999999994</c:v>
                  </c:pt>
                  <c:pt idx="6">
                    <c:v>4.7038499999999992</c:v>
                  </c:pt>
                  <c:pt idx="7">
                    <c:v>5.3059400000000014</c:v>
                  </c:pt>
                  <c:pt idx="8">
                    <c:v>5.0450999999999997</c:v>
                  </c:pt>
                  <c:pt idx="9">
                    <c:v>4.0651799999999998</c:v>
                  </c:pt>
                  <c:pt idx="10">
                    <c:v>5.088750000000001</c:v>
                  </c:pt>
                  <c:pt idx="11">
                    <c:v>5.8240999999999996</c:v>
                  </c:pt>
                  <c:pt idx="12">
                    <c:v>5.15686</c:v>
                  </c:pt>
                  <c:pt idx="13">
                    <c:v>5.3857700000000008</c:v>
                  </c:pt>
                  <c:pt idx="14">
                    <c:v>3.8900699999999997</c:v>
                  </c:pt>
                  <c:pt idx="15">
                    <c:v>4.1080300000000012</c:v>
                  </c:pt>
                  <c:pt idx="16">
                    <c:v>3.69224</c:v>
                  </c:pt>
                  <c:pt idx="17">
                    <c:v>3.733410000000001</c:v>
                  </c:pt>
                  <c:pt idx="18">
                    <c:v>4.6018899999999991</c:v>
                  </c:pt>
                  <c:pt idx="19">
                    <c:v>3.8418699999999983</c:v>
                  </c:pt>
                  <c:pt idx="20">
                    <c:v>3.7811299999999992</c:v>
                  </c:pt>
                  <c:pt idx="21">
                    <c:v>3.9535599999999995</c:v>
                  </c:pt>
                  <c:pt idx="22">
                    <c:v>4.1690299999999993</c:v>
                  </c:pt>
                  <c:pt idx="23">
                    <c:v>3.4750700000000005</c:v>
                  </c:pt>
                  <c:pt idx="24">
                    <c:v>4.1525099999999995</c:v>
                  </c:pt>
                  <c:pt idx="25">
                    <c:v>3.986489999999999</c:v>
                  </c:pt>
                  <c:pt idx="26">
                    <c:v>3.3471200000000003</c:v>
                  </c:pt>
                  <c:pt idx="27">
                    <c:v>4.5293300000000007</c:v>
                  </c:pt>
                  <c:pt idx="28">
                    <c:v>3.2545700000000002</c:v>
                  </c:pt>
                  <c:pt idx="29">
                    <c:v>3.7179800000000007</c:v>
                  </c:pt>
                  <c:pt idx="30">
                    <c:v>3.1315</c:v>
                  </c:pt>
                  <c:pt idx="31">
                    <c:v>3.2888600000000006</c:v>
                  </c:pt>
                </c:numCache>
              </c:numRef>
            </c:plus>
            <c:minus>
              <c:numRef>
                <c:f>'14. Smoking prevalence NEW'!$F$42:$F$74</c:f>
                <c:numCache>
                  <c:formatCode>General</c:formatCode>
                  <c:ptCount val="33"/>
                  <c:pt idx="0">
                    <c:v>8.853749999999998</c:v>
                  </c:pt>
                  <c:pt idx="1">
                    <c:v>5.1945099999999993</c:v>
                  </c:pt>
                  <c:pt idx="2">
                    <c:v>6.0660499999999988</c:v>
                  </c:pt>
                  <c:pt idx="3">
                    <c:v>5.2875399999999999</c:v>
                  </c:pt>
                  <c:pt idx="4">
                    <c:v>5.7044300000000003</c:v>
                  </c:pt>
                  <c:pt idx="5">
                    <c:v>5.5677800000000008</c:v>
                  </c:pt>
                  <c:pt idx="6">
                    <c:v>4.7038399999999996</c:v>
                  </c:pt>
                  <c:pt idx="7">
                    <c:v>5.3059299999999991</c:v>
                  </c:pt>
                  <c:pt idx="8">
                    <c:v>5.0450900000000001</c:v>
                  </c:pt>
                  <c:pt idx="9">
                    <c:v>4.0651799999999998</c:v>
                  </c:pt>
                  <c:pt idx="10">
                    <c:v>5.0887500000000001</c:v>
                  </c:pt>
                  <c:pt idx="11">
                    <c:v>5.8241000000000005</c:v>
                  </c:pt>
                  <c:pt idx="12">
                    <c:v>5.15686</c:v>
                  </c:pt>
                  <c:pt idx="13">
                    <c:v>5.3857699999999991</c:v>
                  </c:pt>
                  <c:pt idx="14">
                    <c:v>3.8900700000000006</c:v>
                  </c:pt>
                  <c:pt idx="15">
                    <c:v>4.1080299999999994</c:v>
                  </c:pt>
                  <c:pt idx="16">
                    <c:v>3.6922500000000005</c:v>
                  </c:pt>
                  <c:pt idx="17">
                    <c:v>3.7334100000000001</c:v>
                  </c:pt>
                  <c:pt idx="18">
                    <c:v>4.6018900000000009</c:v>
                  </c:pt>
                  <c:pt idx="19">
                    <c:v>3.8418800000000006</c:v>
                  </c:pt>
                  <c:pt idx="20">
                    <c:v>3.781130000000001</c:v>
                  </c:pt>
                  <c:pt idx="21">
                    <c:v>3.9535600000000004</c:v>
                  </c:pt>
                  <c:pt idx="22">
                    <c:v>4.1690199999999997</c:v>
                  </c:pt>
                  <c:pt idx="23">
                    <c:v>3.4750700000000005</c:v>
                  </c:pt>
                  <c:pt idx="24">
                    <c:v>4.1524999999999999</c:v>
                  </c:pt>
                  <c:pt idx="25">
                    <c:v>3.9865000000000004</c:v>
                  </c:pt>
                  <c:pt idx="26">
                    <c:v>3.3471200000000003</c:v>
                  </c:pt>
                  <c:pt idx="27">
                    <c:v>4.5293299999999999</c:v>
                  </c:pt>
                  <c:pt idx="28">
                    <c:v>3.2545799999999998</c:v>
                  </c:pt>
                  <c:pt idx="29">
                    <c:v>3.7179799999999998</c:v>
                  </c:pt>
                  <c:pt idx="30">
                    <c:v>3.1315000000000004</c:v>
                  </c:pt>
                  <c:pt idx="31">
                    <c:v>3.2888700000000002</c:v>
                  </c:pt>
                </c:numCache>
              </c:numRef>
            </c:minus>
          </c:errBars>
          <c:cat>
            <c:strRef>
              <c:f>'14. Smoking prevalence NEW'!$B$42:$B$74</c:f>
              <c:strCache>
                <c:ptCount val="33"/>
                <c:pt idx="0">
                  <c:v>Haringey</c:v>
                </c:pt>
                <c:pt idx="1">
                  <c:v>Barking and Dagenham</c:v>
                </c:pt>
                <c:pt idx="2">
                  <c:v>Hackney</c:v>
                </c:pt>
                <c:pt idx="3">
                  <c:v>Tower Hamlets</c:v>
                </c:pt>
                <c:pt idx="4">
                  <c:v>Westminster</c:v>
                </c:pt>
                <c:pt idx="5">
                  <c:v>Enfield</c:v>
                </c:pt>
                <c:pt idx="6">
                  <c:v>Croydon</c:v>
                </c:pt>
                <c:pt idx="7">
                  <c:v>Hammersmith and Fulham</c:v>
                </c:pt>
                <c:pt idx="8">
                  <c:v>Camden</c:v>
                </c:pt>
                <c:pt idx="9">
                  <c:v>Newham</c:v>
                </c:pt>
                <c:pt idx="10">
                  <c:v>Lambeth</c:v>
                </c:pt>
                <c:pt idx="11">
                  <c:v>Brent</c:v>
                </c:pt>
                <c:pt idx="12">
                  <c:v>Hillingdon</c:v>
                </c:pt>
                <c:pt idx="13">
                  <c:v>Richmond upon Thames</c:v>
                </c:pt>
                <c:pt idx="14">
                  <c:v>Islington</c:v>
                </c:pt>
                <c:pt idx="15">
                  <c:v>Lewisham</c:v>
                </c:pt>
                <c:pt idx="16">
                  <c:v>Sutton</c:v>
                </c:pt>
                <c:pt idx="17">
                  <c:v>Greenwich</c:v>
                </c:pt>
                <c:pt idx="18">
                  <c:v>Harrow</c:v>
                </c:pt>
                <c:pt idx="19">
                  <c:v>Wandsworth</c:v>
                </c:pt>
                <c:pt idx="20">
                  <c:v>Redbridge</c:v>
                </c:pt>
                <c:pt idx="21">
                  <c:v>Barnet</c:v>
                </c:pt>
                <c:pt idx="22">
                  <c:v>Kensington and Chelsea</c:v>
                </c:pt>
                <c:pt idx="23">
                  <c:v>Havering</c:v>
                </c:pt>
                <c:pt idx="24">
                  <c:v>Hounslow</c:v>
                </c:pt>
                <c:pt idx="25">
                  <c:v>Kingston upon Thames</c:v>
                </c:pt>
                <c:pt idx="26">
                  <c:v>Waltham Forest</c:v>
                </c:pt>
                <c:pt idx="27">
                  <c:v>Ealing</c:v>
                </c:pt>
                <c:pt idx="28">
                  <c:v>Bexley</c:v>
                </c:pt>
                <c:pt idx="29">
                  <c:v>Southwark</c:v>
                </c:pt>
                <c:pt idx="30">
                  <c:v>Bromley</c:v>
                </c:pt>
                <c:pt idx="31">
                  <c:v>Merton</c:v>
                </c:pt>
                <c:pt idx="32">
                  <c:v>City of London</c:v>
                </c:pt>
              </c:strCache>
            </c:strRef>
          </c:cat>
          <c:val>
            <c:numRef>
              <c:f>'14. Smoking prevalence NEW'!$C$42:$C$74</c:f>
              <c:numCache>
                <c:formatCode>0.0</c:formatCode>
                <c:ptCount val="33"/>
                <c:pt idx="0">
                  <c:v>18.957989999999999</c:v>
                </c:pt>
                <c:pt idx="1">
                  <c:v>15.38472</c:v>
                </c:pt>
                <c:pt idx="2">
                  <c:v>15.045809999999999</c:v>
                </c:pt>
                <c:pt idx="3">
                  <c:v>14.16057</c:v>
                </c:pt>
                <c:pt idx="4">
                  <c:v>14.07864</c:v>
                </c:pt>
                <c:pt idx="5">
                  <c:v>13.67576</c:v>
                </c:pt>
                <c:pt idx="6">
                  <c:v>12.61422</c:v>
                </c:pt>
                <c:pt idx="7">
                  <c:v>12.020429999999999</c:v>
                </c:pt>
                <c:pt idx="8">
                  <c:v>11.71777</c:v>
                </c:pt>
                <c:pt idx="9">
                  <c:v>11.01999</c:v>
                </c:pt>
                <c:pt idx="10">
                  <c:v>10.67146</c:v>
                </c:pt>
                <c:pt idx="11">
                  <c:v>10.63977</c:v>
                </c:pt>
                <c:pt idx="12">
                  <c:v>10.5563</c:v>
                </c:pt>
                <c:pt idx="13">
                  <c:v>9.2687399999999993</c:v>
                </c:pt>
                <c:pt idx="14">
                  <c:v>9.1044900000000002</c:v>
                </c:pt>
                <c:pt idx="15">
                  <c:v>8.8284199999999995</c:v>
                </c:pt>
                <c:pt idx="16">
                  <c:v>8.7099700000000002</c:v>
                </c:pt>
                <c:pt idx="17">
                  <c:v>8.6366399999999999</c:v>
                </c:pt>
                <c:pt idx="18">
                  <c:v>8.6052700000000009</c:v>
                </c:pt>
                <c:pt idx="19">
                  <c:v>8.5139600000000009</c:v>
                </c:pt>
                <c:pt idx="20">
                  <c:v>8.4999300000000009</c:v>
                </c:pt>
                <c:pt idx="21">
                  <c:v>8.46143</c:v>
                </c:pt>
                <c:pt idx="22">
                  <c:v>8.3917099999999998</c:v>
                </c:pt>
                <c:pt idx="23">
                  <c:v>8.1744500000000002</c:v>
                </c:pt>
                <c:pt idx="24">
                  <c:v>8.1251800000000003</c:v>
                </c:pt>
                <c:pt idx="25">
                  <c:v>7.8094200000000003</c:v>
                </c:pt>
                <c:pt idx="26">
                  <c:v>7.4454200000000004</c:v>
                </c:pt>
                <c:pt idx="27">
                  <c:v>7.4223299999999997</c:v>
                </c:pt>
                <c:pt idx="28">
                  <c:v>7.18879</c:v>
                </c:pt>
                <c:pt idx="29">
                  <c:v>6.7927</c:v>
                </c:pt>
                <c:pt idx="30">
                  <c:v>6.5724600000000004</c:v>
                </c:pt>
                <c:pt idx="31">
                  <c:v>6.14595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A-4060-B7F9-1D933DAEE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1129216"/>
        <c:axId val="101135104"/>
      </c:barChart>
      <c:catAx>
        <c:axId val="1011292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01135104"/>
        <c:crosses val="autoZero"/>
        <c:auto val="1"/>
        <c:lblAlgn val="ctr"/>
        <c:lblOffset val="100"/>
        <c:noMultiLvlLbl val="0"/>
      </c:catAx>
      <c:valAx>
        <c:axId val="1011351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1129216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0300250930172"/>
          <c:y val="0.11029617102660437"/>
          <c:w val="0.83062319476279955"/>
          <c:h val="0.69773780463854562"/>
        </c:manualLayout>
      </c:layout>
      <c:lineChart>
        <c:grouping val="standard"/>
        <c:varyColors val="0"/>
        <c:ser>
          <c:idx val="0"/>
          <c:order val="0"/>
          <c:tx>
            <c:strRef>
              <c:f>'14. Smoking prevalence NEW'!$B$84</c:f>
              <c:strCache>
                <c:ptCount val="1"/>
                <c:pt idx="0">
                  <c:v>Routine and Manual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 NEW'!$G$84:$G$96</c:f>
                <c:numCache>
                  <c:formatCode>General</c:formatCode>
                  <c:ptCount val="13"/>
                  <c:pt idx="0">
                    <c:v>1.7739960000000004</c:v>
                  </c:pt>
                  <c:pt idx="1">
                    <c:v>1.829463999999998</c:v>
                  </c:pt>
                  <c:pt idx="2">
                    <c:v>1.760472</c:v>
                  </c:pt>
                  <c:pt idx="3">
                    <c:v>1.8669000000000011</c:v>
                  </c:pt>
                  <c:pt idx="4">
                    <c:v>1.7508680000000005</c:v>
                  </c:pt>
                  <c:pt idx="5">
                    <c:v>1.8427919999999993</c:v>
                  </c:pt>
                  <c:pt idx="6">
                    <c:v>2.1203280000000007</c:v>
                  </c:pt>
                  <c:pt idx="7">
                    <c:v>1.9666640000000015</c:v>
                  </c:pt>
                  <c:pt idx="8">
                    <c:v>2.0119559335212998</c:v>
                  </c:pt>
                  <c:pt idx="9">
                    <c:v>2.8873905299999976</c:v>
                  </c:pt>
                  <c:pt idx="10">
                    <c:v>2.7215926600000024</c:v>
                  </c:pt>
                  <c:pt idx="11">
                    <c:v>3.1046086799999983</c:v>
                  </c:pt>
                  <c:pt idx="12">
                    <c:v>3.0638075499999982</c:v>
                  </c:pt>
                </c:numCache>
              </c:numRef>
            </c:plus>
            <c:minus>
              <c:numRef>
                <c:f>'14. Smoking prevalence NEW'!$F$84:$F$96</c:f>
                <c:numCache>
                  <c:formatCode>General</c:formatCode>
                  <c:ptCount val="13"/>
                  <c:pt idx="0">
                    <c:v>1.7739960000000004</c:v>
                  </c:pt>
                  <c:pt idx="1">
                    <c:v>1.8294640000000015</c:v>
                  </c:pt>
                  <c:pt idx="2">
                    <c:v>1.760472</c:v>
                  </c:pt>
                  <c:pt idx="3">
                    <c:v>1.8669000000000011</c:v>
                  </c:pt>
                  <c:pt idx="4">
                    <c:v>1.750867999999997</c:v>
                  </c:pt>
                  <c:pt idx="5">
                    <c:v>1.8427920000000029</c:v>
                  </c:pt>
                  <c:pt idx="6">
                    <c:v>2.1203279999999971</c:v>
                  </c:pt>
                  <c:pt idx="7">
                    <c:v>1.966663999999998</c:v>
                  </c:pt>
                  <c:pt idx="8">
                    <c:v>2.0119559335212998</c:v>
                  </c:pt>
                  <c:pt idx="9">
                    <c:v>2.8873905300000011</c:v>
                  </c:pt>
                  <c:pt idx="10">
                    <c:v>2.7215926499999981</c:v>
                  </c:pt>
                  <c:pt idx="11">
                    <c:v>3.1046086700000011</c:v>
                  </c:pt>
                  <c:pt idx="12">
                    <c:v>3.0638075400000009</c:v>
                  </c:pt>
                </c:numCache>
              </c:numRef>
            </c:minus>
          </c:errBars>
          <c:cat>
            <c:strRef>
              <c:f>'14. Smoking prevalence NEW'!$A$84:$A$97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'14. Smoking prevalence NEW'!$C$84:$C$97</c:f>
              <c:numCache>
                <c:formatCode>0.0</c:formatCode>
                <c:ptCount val="14"/>
                <c:pt idx="0">
                  <c:v>28.528400000000001</c:v>
                </c:pt>
                <c:pt idx="1">
                  <c:v>26.7712</c:v>
                </c:pt>
                <c:pt idx="2">
                  <c:v>25.668399999999998</c:v>
                </c:pt>
                <c:pt idx="3">
                  <c:v>26.0124</c:v>
                </c:pt>
                <c:pt idx="4">
                  <c:v>25.209399999999999</c:v>
                </c:pt>
                <c:pt idx="5">
                  <c:v>23.932300000000001</c:v>
                </c:pt>
                <c:pt idx="6">
                  <c:v>24.692699999999999</c:v>
                </c:pt>
                <c:pt idx="7">
                  <c:v>23.639099999999999</c:v>
                </c:pt>
                <c:pt idx="8">
                  <c:v>20.747663939144701</c:v>
                </c:pt>
                <c:pt idx="9">
                  <c:v>21.906172980000001</c:v>
                </c:pt>
                <c:pt idx="10">
                  <c:v>19.213125439999999</c:v>
                </c:pt>
                <c:pt idx="11">
                  <c:v>20.215541850000001</c:v>
                </c:pt>
                <c:pt idx="12">
                  <c:v>15.217139080000001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D-4C82-AFA3-F7F06F197C86}"/>
            </c:ext>
          </c:extLst>
        </c:ser>
        <c:ser>
          <c:idx val="1"/>
          <c:order val="1"/>
          <c:tx>
            <c:v>All smokers</c:v>
          </c:tx>
          <c:errBars>
            <c:errDir val="y"/>
            <c:errBarType val="both"/>
            <c:errValType val="cust"/>
            <c:noEndCap val="0"/>
            <c:plus>
              <c:numRef>
                <c:f>'14. Smoking prevalence NEW'!$G$23:$G$36</c:f>
                <c:numCache>
                  <c:formatCode>General</c:formatCode>
                  <c:ptCount val="14"/>
                  <c:pt idx="0">
                    <c:v>0.6967800000000004</c:v>
                  </c:pt>
                  <c:pt idx="1">
                    <c:v>0.66679200000000094</c:v>
                  </c:pt>
                  <c:pt idx="2">
                    <c:v>0.65248399999999762</c:v>
                  </c:pt>
                  <c:pt idx="3">
                    <c:v>0.66443999999999903</c:v>
                  </c:pt>
                  <c:pt idx="4">
                    <c:v>0.6530719999999981</c:v>
                  </c:pt>
                  <c:pt idx="5">
                    <c:v>0.67600399999999894</c:v>
                  </c:pt>
                  <c:pt idx="6">
                    <c:v>0.69481999999999999</c:v>
                  </c:pt>
                  <c:pt idx="7">
                    <c:v>0.67485975619940142</c:v>
                  </c:pt>
                  <c:pt idx="8">
                    <c:v>0.67146741792100073</c:v>
                  </c:pt>
                  <c:pt idx="9">
                    <c:v>0.80000000000000071</c:v>
                  </c:pt>
                  <c:pt idx="10">
                    <c:v>0.80000000000000071</c:v>
                  </c:pt>
                  <c:pt idx="11">
                    <c:v>0.90000000000000036</c:v>
                  </c:pt>
                  <c:pt idx="12">
                    <c:v>1</c:v>
                  </c:pt>
                  <c:pt idx="13">
                    <c:v>0.84487000000000023</c:v>
                  </c:pt>
                </c:numCache>
              </c:numRef>
            </c:plus>
            <c:minus>
              <c:numRef>
                <c:f>'14. Smoking prevalence NEW'!$F$23:$F$36</c:f>
                <c:numCache>
                  <c:formatCode>General</c:formatCode>
                  <c:ptCount val="14"/>
                  <c:pt idx="0">
                    <c:v>0.6967800000000004</c:v>
                  </c:pt>
                  <c:pt idx="1">
                    <c:v>0.66679200000000094</c:v>
                  </c:pt>
                  <c:pt idx="2">
                    <c:v>0.65248400000000117</c:v>
                  </c:pt>
                  <c:pt idx="3">
                    <c:v>0.66444000000000258</c:v>
                  </c:pt>
                  <c:pt idx="4">
                    <c:v>0.65307200000000165</c:v>
                  </c:pt>
                  <c:pt idx="5">
                    <c:v>0.67600400000000072</c:v>
                  </c:pt>
                  <c:pt idx="6">
                    <c:v>0.69481999999999999</c:v>
                  </c:pt>
                  <c:pt idx="7">
                    <c:v>0.67485975619939964</c:v>
                  </c:pt>
                  <c:pt idx="8">
                    <c:v>0.67146741792100073</c:v>
                  </c:pt>
                  <c:pt idx="9">
                    <c:v>0.79999999999999893</c:v>
                  </c:pt>
                  <c:pt idx="10">
                    <c:v>0.79999999999999893</c:v>
                  </c:pt>
                  <c:pt idx="11">
                    <c:v>0.79999999999999893</c:v>
                  </c:pt>
                  <c:pt idx="12">
                    <c:v>1</c:v>
                  </c:pt>
                  <c:pt idx="13">
                    <c:v>0.84487000000000023</c:v>
                  </c:pt>
                </c:numCache>
              </c:numRef>
            </c:minus>
          </c:errBars>
          <c:cat>
            <c:strRef>
              <c:f>'14. Smoking prevalence NEW'!$A$84:$A$97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'14. Smoking prevalence NEW'!$C$23:$C$36</c:f>
              <c:numCache>
                <c:formatCode>0.0</c:formatCode>
                <c:ptCount val="14"/>
                <c:pt idx="0">
                  <c:v>19.245699999999999</c:v>
                </c:pt>
                <c:pt idx="1">
                  <c:v>18.198499999999999</c:v>
                </c:pt>
                <c:pt idx="2">
                  <c:v>17.072900000000001</c:v>
                </c:pt>
                <c:pt idx="3">
                  <c:v>17.232500000000002</c:v>
                </c:pt>
                <c:pt idx="4">
                  <c:v>16.257200000000001</c:v>
                </c:pt>
                <c:pt idx="5">
                  <c:v>15.1584</c:v>
                </c:pt>
                <c:pt idx="6">
                  <c:v>14.5861</c:v>
                </c:pt>
                <c:pt idx="7">
                  <c:v>13.895944582106299</c:v>
                </c:pt>
                <c:pt idx="8">
                  <c:v>12.9480408159713</c:v>
                </c:pt>
                <c:pt idx="9">
                  <c:v>11.6</c:v>
                </c:pt>
                <c:pt idx="10">
                  <c:v>10.6</c:v>
                </c:pt>
                <c:pt idx="11">
                  <c:v>10.6</c:v>
                </c:pt>
                <c:pt idx="12">
                  <c:v>11</c:v>
                </c:pt>
                <c:pt idx="13">
                  <c:v>10.169890000000001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0-4D6B-8959-2C6AEF16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3872"/>
        <c:axId val="101185792"/>
      </c:lineChart>
      <c:catAx>
        <c:axId val="10118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85792"/>
        <c:crosses val="autoZero"/>
        <c:auto val="1"/>
        <c:lblAlgn val="ctr"/>
        <c:lblOffset val="100"/>
        <c:noMultiLvlLbl val="0"/>
      </c:catAx>
      <c:valAx>
        <c:axId val="10118579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1183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 NEW'!$B$197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'14. Smoking prevalence NEW'!$A$198:$A$211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'14. Smoking prevalence NEW'!$B$198:$B$211</c:f>
              <c:numCache>
                <c:formatCode>0.0</c:formatCode>
                <c:ptCount val="14"/>
                <c:pt idx="0">
                  <c:v>14.635400000000001</c:v>
                </c:pt>
                <c:pt idx="1">
                  <c:v>11.139999999999999</c:v>
                </c:pt>
                <c:pt idx="2">
                  <c:v>11.4933</c:v>
                </c:pt>
                <c:pt idx="3">
                  <c:v>11.164299999999999</c:v>
                </c:pt>
                <c:pt idx="4">
                  <c:v>10.4381</c:v>
                </c:pt>
                <c:pt idx="5">
                  <c:v>14.948700000000002</c:v>
                </c:pt>
                <c:pt idx="6">
                  <c:v>12.383700000000001</c:v>
                </c:pt>
                <c:pt idx="7">
                  <c:v>16.569349033711891</c:v>
                </c:pt>
                <c:pt idx="8">
                  <c:v>10.065550799610749</c:v>
                </c:pt>
                <c:pt idx="9">
                  <c:v>13.7</c:v>
                </c:pt>
                <c:pt idx="10">
                  <c:v>11.2</c:v>
                </c:pt>
                <c:pt idx="11">
                  <c:v>9.3000000000000007</c:v>
                </c:pt>
                <c:pt idx="12">
                  <c:v>16.200000000000003</c:v>
                </c:pt>
                <c:pt idx="13">
                  <c:v>12.81204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2-4641-951B-C5390C5B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03400"/>
        <c:axId val="680596184"/>
      </c:barChart>
      <c:catAx>
        <c:axId val="680603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596184"/>
        <c:crosses val="autoZero"/>
        <c:auto val="1"/>
        <c:lblAlgn val="ctr"/>
        <c:lblOffset val="100"/>
        <c:noMultiLvlLbl val="0"/>
      </c:catAx>
      <c:valAx>
        <c:axId val="68059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Smoking</a:t>
                </a:r>
                <a:r>
                  <a:rPr lang="en-GB" baseline="0"/>
                  <a:t> prevalence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0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 NEW'!$B$161</c:f>
              <c:strCache>
                <c:ptCount val="1"/>
                <c:pt idx="0">
                  <c:v>Gap b/t Routine &amp; Manual and all smokers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'14. Smoking prevalence NEW'!$A$162:$A$174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'14. Smoking prevalence NEW'!$B$162:$B$174</c:f>
              <c:numCache>
                <c:formatCode>0.0</c:formatCode>
                <c:ptCount val="13"/>
                <c:pt idx="0">
                  <c:v>9.2827000000000019</c:v>
                </c:pt>
                <c:pt idx="1">
                  <c:v>8.5727000000000011</c:v>
                </c:pt>
                <c:pt idx="2">
                  <c:v>8.5954999999999977</c:v>
                </c:pt>
                <c:pt idx="3">
                  <c:v>8.7798999999999978</c:v>
                </c:pt>
                <c:pt idx="4">
                  <c:v>8.9521999999999977</c:v>
                </c:pt>
                <c:pt idx="5">
                  <c:v>8.7739000000000011</c:v>
                </c:pt>
                <c:pt idx="6">
                  <c:v>10.106599999999998</c:v>
                </c:pt>
                <c:pt idx="7">
                  <c:v>9.7431554178936999</c:v>
                </c:pt>
                <c:pt idx="8">
                  <c:v>7.7996231231734008</c:v>
                </c:pt>
                <c:pt idx="9">
                  <c:v>10.306172980000001</c:v>
                </c:pt>
                <c:pt idx="10">
                  <c:v>8.6131254399999992</c:v>
                </c:pt>
                <c:pt idx="11">
                  <c:v>9.6155418500000014</c:v>
                </c:pt>
                <c:pt idx="12">
                  <c:v>4.2171390800000008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7-4CAF-A80E-0A201455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680520"/>
        <c:axId val="509680848"/>
      </c:barChart>
      <c:catAx>
        <c:axId val="50968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680848"/>
        <c:crosses val="autoZero"/>
        <c:auto val="1"/>
        <c:lblAlgn val="ctr"/>
        <c:lblOffset val="100"/>
        <c:noMultiLvlLbl val="0"/>
      </c:catAx>
      <c:valAx>
        <c:axId val="509680848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Smoking</a:t>
                </a:r>
                <a:r>
                  <a:rPr lang="en-GB" baseline="0"/>
                  <a:t> prevalence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68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Female HLE - Difference between highest and lowest borough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HLE female'!$B$492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cat>
            <c:strRef>
              <c:f>'2. HLE female'!$A$493:$A$504</c:f>
              <c:strCache>
                <c:ptCount val="12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  <c:pt idx="11">
                  <c:v>2022 - 24</c:v>
                </c:pt>
              </c:strCache>
            </c:strRef>
          </c:cat>
          <c:val>
            <c:numRef>
              <c:f>'2. HLE female'!$B$493:$B$504</c:f>
              <c:numCache>
                <c:formatCode>0.0</c:formatCode>
                <c:ptCount val="12"/>
                <c:pt idx="0">
                  <c:v>12.490000000000002</c:v>
                </c:pt>
                <c:pt idx="1">
                  <c:v>12.530000000000008</c:v>
                </c:pt>
                <c:pt idx="2">
                  <c:v>13</c:v>
                </c:pt>
                <c:pt idx="3">
                  <c:v>12.099999999999994</c:v>
                </c:pt>
                <c:pt idx="4">
                  <c:v>11.029999999999994</c:v>
                </c:pt>
                <c:pt idx="5">
                  <c:v>13.449999999999996</c:v>
                </c:pt>
                <c:pt idx="6">
                  <c:v>12.820000000000007</c:v>
                </c:pt>
                <c:pt idx="7">
                  <c:v>12.850000000000009</c:v>
                </c:pt>
                <c:pt idx="8">
                  <c:v>12.299999999999997</c:v>
                </c:pt>
                <c:pt idx="9">
                  <c:v>11.769999999999996</c:v>
                </c:pt>
                <c:pt idx="10">
                  <c:v>13</c:v>
                </c:pt>
                <c:pt idx="11">
                  <c:v>12.799999999999997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E-4D7A-B55F-D0947D25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006200"/>
        <c:axId val="335002920"/>
      </c:barChart>
      <c:catAx>
        <c:axId val="335006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2920"/>
        <c:crosses val="autoZero"/>
        <c:auto val="1"/>
        <c:lblAlgn val="ctr"/>
        <c:lblOffset val="100"/>
        <c:noMultiLvlLbl val="0"/>
      </c:catAx>
      <c:valAx>
        <c:axId val="33500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Healthy</a:t>
                </a:r>
                <a:r>
                  <a:rPr lang="en-GB" baseline="0"/>
                  <a:t> life expectancy (years)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6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8704647844386"/>
          <c:y val="4.9842943929957868E-2"/>
          <c:w val="0.71014842392218136"/>
          <c:h val="0.74249520842892325"/>
        </c:manualLayout>
      </c:layout>
      <c:lineChart>
        <c:grouping val="standard"/>
        <c:varyColors val="0"/>
        <c:ser>
          <c:idx val="0"/>
          <c:order val="0"/>
          <c:tx>
            <c:strRef>
              <c:f>'3. Low Birth Weight'!$B$7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'3. Low Birth Weight'!$G$7:$G$25</c:f>
                <c:numCache>
                  <c:formatCode>General</c:formatCode>
                  <c:ptCount val="19"/>
                  <c:pt idx="0">
                    <c:v>4.4424081040959962E-2</c:v>
                  </c:pt>
                  <c:pt idx="1">
                    <c:v>4.2895244048110293E-2</c:v>
                  </c:pt>
                  <c:pt idx="2">
                    <c:v>4.2190608797360252E-2</c:v>
                  </c:pt>
                  <c:pt idx="3">
                    <c:v>4.2443460207299832E-2</c:v>
                  </c:pt>
                  <c:pt idx="4">
                    <c:v>4.1604767758490091E-2</c:v>
                  </c:pt>
                  <c:pt idx="5">
                    <c:v>4.1427700703440262E-2</c:v>
                  </c:pt>
                  <c:pt idx="6">
                    <c:v>4.0780003424229605E-2</c:v>
                  </c:pt>
                  <c:pt idx="7">
                    <c:v>4.1905415783419997E-2</c:v>
                  </c:pt>
                  <c:pt idx="8">
                    <c:v>4.2449325529000159E-2</c:v>
                  </c:pt>
                  <c:pt idx="9">
                    <c:v>4.1733562477810349E-2</c:v>
                  </c:pt>
                  <c:pt idx="10">
                    <c:v>4.185671031141025E-2</c:v>
                  </c:pt>
                  <c:pt idx="11">
                    <c:v>4.2673798999999679E-2</c:v>
                  </c:pt>
                  <c:pt idx="12">
                    <c:v>4.3767272095019738E-2</c:v>
                  </c:pt>
                  <c:pt idx="13">
                    <c:v>4.4584666371660031E-2</c:v>
                  </c:pt>
                  <c:pt idx="14">
                    <c:v>4.5165628498579746E-2</c:v>
                  </c:pt>
                  <c:pt idx="15">
                    <c:v>4.4130000000000003E-2</c:v>
                  </c:pt>
                  <c:pt idx="16">
                    <c:v>4.5800000000000285E-2</c:v>
                  </c:pt>
                  <c:pt idx="17">
                    <c:v>4.6599999999999753E-2</c:v>
                  </c:pt>
                  <c:pt idx="18">
                    <c:v>4.7000000000000153E-2</c:v>
                  </c:pt>
                </c:numCache>
              </c:numRef>
            </c:plus>
            <c:minus>
              <c:numRef>
                <c:f>'3. Low Birth Weight'!$F$7:$F$25</c:f>
                <c:numCache>
                  <c:formatCode>General</c:formatCode>
                  <c:ptCount val="19"/>
                  <c:pt idx="0">
                    <c:v>4.3799437052160162E-2</c:v>
                  </c:pt>
                  <c:pt idx="1">
                    <c:v>4.2291096456889665E-2</c:v>
                  </c:pt>
                  <c:pt idx="2">
                    <c:v>4.160227727448973E-2</c:v>
                  </c:pt>
                  <c:pt idx="3">
                    <c:v>4.1853250852430079E-2</c:v>
                  </c:pt>
                  <c:pt idx="4">
                    <c:v>4.1024125909399967E-2</c:v>
                  </c:pt>
                  <c:pt idx="5">
                    <c:v>4.0850191462999952E-2</c:v>
                  </c:pt>
                  <c:pt idx="6">
                    <c:v>4.02108324155801E-2</c:v>
                  </c:pt>
                  <c:pt idx="7">
                    <c:v>4.1309829567679923E-2</c:v>
                  </c:pt>
                  <c:pt idx="8">
                    <c:v>4.1847385893840183E-2</c:v>
                  </c:pt>
                  <c:pt idx="9">
                    <c:v>4.1132503324239789E-2</c:v>
                  </c:pt>
                  <c:pt idx="10">
                    <c:v>4.12547031084598E-2</c:v>
                  </c:pt>
                  <c:pt idx="11">
                    <c:v>4.205570500000011E-2</c:v>
                  </c:pt>
                  <c:pt idx="12">
                    <c:v>4.3127819989030147E-2</c:v>
                  </c:pt>
                  <c:pt idx="13">
                    <c:v>4.3930134115340191E-2</c:v>
                  </c:pt>
                  <c:pt idx="14">
                    <c:v>4.4482882129800227E-2</c:v>
                  </c:pt>
                  <c:pt idx="15">
                    <c:v>4.3460000000000054E-2</c:v>
                  </c:pt>
                  <c:pt idx="16">
                    <c:v>4.5099999999999696E-2</c:v>
                  </c:pt>
                  <c:pt idx="17">
                    <c:v>4.5879999999999921E-2</c:v>
                  </c:pt>
                  <c:pt idx="18">
                    <c:v>4.6300000000000008E-2</c:v>
                  </c:pt>
                </c:numCache>
              </c:numRef>
            </c:minus>
          </c:errBars>
          <c:cat>
            <c:numRef>
              <c:f>[0]!LBWDates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[0]!LBWEngland</c:f>
              <c:numCache>
                <c:formatCode>0.00</c:formatCode>
                <c:ptCount val="19"/>
                <c:pt idx="0">
                  <c:v>3.0180372720681001</c:v>
                </c:pt>
                <c:pt idx="1">
                  <c:v>2.9126391941269598</c:v>
                </c:pt>
                <c:pt idx="2">
                  <c:v>2.8944677544424899</c:v>
                </c:pt>
                <c:pt idx="3">
                  <c:v>2.9192685430090801</c:v>
                </c:pt>
                <c:pt idx="4">
                  <c:v>2.8531720078482699</c:v>
                </c:pt>
                <c:pt idx="5">
                  <c:v>2.8445953485406399</c:v>
                </c:pt>
                <c:pt idx="6">
                  <c:v>2.7980940064160902</c:v>
                </c:pt>
                <c:pt idx="7">
                  <c:v>2.82214798736072</c:v>
                </c:pt>
                <c:pt idx="8">
                  <c:v>2.86410026262425</c:v>
                </c:pt>
                <c:pt idx="9">
                  <c:v>2.7744691848050298</c:v>
                </c:pt>
                <c:pt idx="10">
                  <c:v>2.7861726969016498</c:v>
                </c:pt>
                <c:pt idx="11">
                  <c:v>2.8193270720000001</c:v>
                </c:pt>
                <c:pt idx="12">
                  <c:v>2.8648215313657701</c:v>
                </c:pt>
                <c:pt idx="13">
                  <c:v>2.9029182939204801</c:v>
                </c:pt>
                <c:pt idx="14">
                  <c:v>2.8561518857539201</c:v>
                </c:pt>
                <c:pt idx="15">
                  <c:v>2.7742100000000001</c:v>
                </c:pt>
                <c:pt idx="16">
                  <c:v>2.8801999999999999</c:v>
                </c:pt>
                <c:pt idx="17">
                  <c:v>2.9090400000000001</c:v>
                </c:pt>
                <c:pt idx="18">
                  <c:v>2.98394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470-86FB-7C8534A8C27C}"/>
            </c:ext>
          </c:extLst>
        </c:ser>
        <c:ser>
          <c:idx val="1"/>
          <c:order val="1"/>
          <c:tx>
            <c:strRef>
              <c:f>'3. Low Birth Weight'!$B$28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'3. Low Birth Weight'!$G$28:$G$46</c:f>
                <c:numCache>
                  <c:formatCode>General</c:formatCode>
                  <c:ptCount val="19"/>
                  <c:pt idx="0">
                    <c:v>0.11117565849644029</c:v>
                  </c:pt>
                  <c:pt idx="1">
                    <c:v>0.10357311210032982</c:v>
                  </c:pt>
                  <c:pt idx="2">
                    <c:v>0.1038454690394599</c:v>
                  </c:pt>
                  <c:pt idx="3">
                    <c:v>0.10244625998800982</c:v>
                  </c:pt>
                  <c:pt idx="4">
                    <c:v>9.9096366856860296E-2</c:v>
                  </c:pt>
                  <c:pt idx="5">
                    <c:v>0.10136967518845985</c:v>
                  </c:pt>
                  <c:pt idx="6">
                    <c:v>9.8686974190000054E-2</c:v>
                  </c:pt>
                  <c:pt idx="7">
                    <c:v>0.10200432677740023</c:v>
                  </c:pt>
                  <c:pt idx="8">
                    <c:v>0.10241448219431959</c:v>
                  </c:pt>
                  <c:pt idx="9">
                    <c:v>9.9443889807879771E-2</c:v>
                  </c:pt>
                  <c:pt idx="10">
                    <c:v>9.928592879202025E-2</c:v>
                  </c:pt>
                  <c:pt idx="11">
                    <c:v>0.1003476649999997</c:v>
                  </c:pt>
                  <c:pt idx="12">
                    <c:v>0.10365512159292001</c:v>
                  </c:pt>
                  <c:pt idx="13">
                    <c:v>0.10678577942675993</c:v>
                  </c:pt>
                  <c:pt idx="14">
                    <c:v>0.11132915182509029</c:v>
                  </c:pt>
                  <c:pt idx="15">
                    <c:v>0.1117600000000003</c:v>
                  </c:pt>
                  <c:pt idx="16">
                    <c:v>0.11690000000000023</c:v>
                  </c:pt>
                  <c:pt idx="17">
                    <c:v>0.11892999999999976</c:v>
                  </c:pt>
                  <c:pt idx="18">
                    <c:v>0.11871999999999971</c:v>
                  </c:pt>
                </c:numCache>
              </c:numRef>
            </c:plus>
            <c:minus>
              <c:numRef>
                <c:f>'3. Low Birth Weight'!$F$28:$F$46</c:f>
                <c:numCache>
                  <c:formatCode>General</c:formatCode>
                  <c:ptCount val="19"/>
                  <c:pt idx="0">
                    <c:v>0.10786226866067006</c:v>
                  </c:pt>
                  <c:pt idx="1">
                    <c:v>0.10043019202122005</c:v>
                  </c:pt>
                  <c:pt idx="2">
                    <c:v>0.10073675849968033</c:v>
                  </c:pt>
                  <c:pt idx="3">
                    <c:v>9.9401140418609923E-2</c:v>
                  </c:pt>
                  <c:pt idx="4">
                    <c:v>9.6100704843289808E-2</c:v>
                  </c:pt>
                  <c:pt idx="5">
                    <c:v>9.8378813559750089E-2</c:v>
                  </c:pt>
                  <c:pt idx="6">
                    <c:v>9.5751133601340133E-2</c:v>
                  </c:pt>
                  <c:pt idx="7">
                    <c:v>9.8943218144179834E-2</c:v>
                  </c:pt>
                  <c:pt idx="8">
                    <c:v>9.9313247469080324E-2</c:v>
                  </c:pt>
                  <c:pt idx="9">
                    <c:v>9.6380843488360401E-2</c:v>
                  </c:pt>
                  <c:pt idx="10">
                    <c:v>9.6207848344179947E-2</c:v>
                  </c:pt>
                  <c:pt idx="11">
                    <c:v>9.7206368000000154E-2</c:v>
                  </c:pt>
                  <c:pt idx="12">
                    <c:v>0.10037801986655026</c:v>
                  </c:pt>
                  <c:pt idx="13">
                    <c:v>0.10344686339860987</c:v>
                  </c:pt>
                  <c:pt idx="14">
                    <c:v>0.10780942253760983</c:v>
                  </c:pt>
                  <c:pt idx="15">
                    <c:v>0.1082099999999997</c:v>
                  </c:pt>
                  <c:pt idx="16">
                    <c:v>0.11319999999999997</c:v>
                  </c:pt>
                  <c:pt idx="17">
                    <c:v>0.11515000000000031</c:v>
                  </c:pt>
                  <c:pt idx="18">
                    <c:v>0.11500000000000021</c:v>
                  </c:pt>
                </c:numCache>
              </c:numRef>
            </c:minus>
          </c:errBars>
          <c:cat>
            <c:numRef>
              <c:f>[0]!LBWDates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[0]!LBWLondon</c:f>
              <c:numCache>
                <c:formatCode>0.00</c:formatCode>
                <c:ptCount val="19"/>
                <c:pt idx="0">
                  <c:v>3.4883397468589199</c:v>
                </c:pt>
                <c:pt idx="1">
                  <c:v>3.20020279897552</c:v>
                </c:pt>
                <c:pt idx="2">
                  <c:v>3.2519691854929502</c:v>
                </c:pt>
                <c:pt idx="3">
                  <c:v>3.2324225371211601</c:v>
                </c:pt>
                <c:pt idx="4">
                  <c:v>3.0780481318973498</c:v>
                </c:pt>
                <c:pt idx="5">
                  <c:v>3.2233096973933901</c:v>
                </c:pt>
                <c:pt idx="6">
                  <c:v>3.1151429200185801</c:v>
                </c:pt>
                <c:pt idx="7">
                  <c:v>3.1884650085967698</c:v>
                </c:pt>
                <c:pt idx="8">
                  <c:v>3.1722497112218302</c:v>
                </c:pt>
                <c:pt idx="9">
                  <c:v>3.0312547747992502</c:v>
                </c:pt>
                <c:pt idx="10">
                  <c:v>3.0070508393653399</c:v>
                </c:pt>
                <c:pt idx="11">
                  <c:v>3.0088926790000001</c:v>
                </c:pt>
                <c:pt idx="12">
                  <c:v>3.0742659758203801</c:v>
                </c:pt>
                <c:pt idx="13">
                  <c:v>3.1991159482198199</c:v>
                </c:pt>
                <c:pt idx="14">
                  <c:v>3.2938683825909498</c:v>
                </c:pt>
                <c:pt idx="15">
                  <c:v>3.2959299999999998</c:v>
                </c:pt>
                <c:pt idx="16">
                  <c:v>3.4264999999999999</c:v>
                </c:pt>
                <c:pt idx="17">
                  <c:v>3.4931700000000001</c:v>
                </c:pt>
                <c:pt idx="18">
                  <c:v>3.5347200000000001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4-4470-86FB-7C8534A8C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3232"/>
        <c:axId val="55197696"/>
      </c:lineChart>
      <c:catAx>
        <c:axId val="5518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197696"/>
        <c:crosses val="autoZero"/>
        <c:auto val="1"/>
        <c:lblAlgn val="ctr"/>
        <c:lblOffset val="100"/>
        <c:noMultiLvlLbl val="0"/>
      </c:catAx>
      <c:valAx>
        <c:axId val="5519769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Low birth weight of term babies (%)</a:t>
                </a:r>
              </a:p>
            </c:rich>
          </c:tx>
          <c:layout>
            <c:manualLayout>
              <c:xMode val="edge"/>
              <c:yMode val="edge"/>
              <c:x val="3.6134711168285295E-2"/>
              <c:y val="0.1670946939281344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5183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'3. Low Birth Weight'!$G$52:$G$83</c:f>
                <c:numCache>
                  <c:formatCode>General</c:formatCode>
                  <c:ptCount val="32"/>
                  <c:pt idx="0">
                    <c:v>0.64312000000000058</c:v>
                  </c:pt>
                  <c:pt idx="1">
                    <c:v>0.70916000000000068</c:v>
                  </c:pt>
                  <c:pt idx="2">
                    <c:v>0.82000000000000028</c:v>
                  </c:pt>
                  <c:pt idx="3">
                    <c:v>0.65210999999999952</c:v>
                  </c:pt>
                  <c:pt idx="4">
                    <c:v>0.73695000000000022</c:v>
                  </c:pt>
                  <c:pt idx="5">
                    <c:v>0.73399999999999999</c:v>
                  </c:pt>
                  <c:pt idx="6">
                    <c:v>0.64433000000000007</c:v>
                  </c:pt>
                  <c:pt idx="7">
                    <c:v>0.66672999999999938</c:v>
                  </c:pt>
                  <c:pt idx="8">
                    <c:v>0.5875199999999996</c:v>
                  </c:pt>
                  <c:pt idx="9">
                    <c:v>0.9809300000000003</c:v>
                  </c:pt>
                  <c:pt idx="10">
                    <c:v>0.66279999999999983</c:v>
                  </c:pt>
                  <c:pt idx="11">
                    <c:v>0.67389999999999972</c:v>
                  </c:pt>
                  <c:pt idx="12">
                    <c:v>0.64814999999999978</c:v>
                  </c:pt>
                  <c:pt idx="13">
                    <c:v>0.90797999999999979</c:v>
                  </c:pt>
                  <c:pt idx="14">
                    <c:v>0.7935500000000002</c:v>
                  </c:pt>
                  <c:pt idx="15">
                    <c:v>0.69489000000000001</c:v>
                  </c:pt>
                  <c:pt idx="16">
                    <c:v>0.69420999999999999</c:v>
                  </c:pt>
                  <c:pt idx="17">
                    <c:v>0.8118000000000003</c:v>
                  </c:pt>
                  <c:pt idx="18">
                    <c:v>0.69157000000000002</c:v>
                  </c:pt>
                  <c:pt idx="19">
                    <c:v>0.8898600000000001</c:v>
                  </c:pt>
                  <c:pt idx="20">
                    <c:v>0.69874999999999998</c:v>
                  </c:pt>
                  <c:pt idx="21">
                    <c:v>0.8194300000000001</c:v>
                  </c:pt>
                  <c:pt idx="22">
                    <c:v>0.65800999999999998</c:v>
                  </c:pt>
                  <c:pt idx="23">
                    <c:v>0.61073999999999984</c:v>
                  </c:pt>
                  <c:pt idx="24">
                    <c:v>0.84668999999999972</c:v>
                  </c:pt>
                  <c:pt idx="25">
                    <c:v>0.53570000000000029</c:v>
                  </c:pt>
                  <c:pt idx="26">
                    <c:v>0.62129000000000012</c:v>
                  </c:pt>
                  <c:pt idx="27">
                    <c:v>1.0830599999999997</c:v>
                  </c:pt>
                  <c:pt idx="28">
                    <c:v>0.90568999999999988</c:v>
                  </c:pt>
                  <c:pt idx="29">
                    <c:v>0.92464000000000013</c:v>
                  </c:pt>
                  <c:pt idx="30">
                    <c:v>0.54272000000000009</c:v>
                  </c:pt>
                </c:numCache>
              </c:numRef>
            </c:plus>
            <c:minus>
              <c:numRef>
                <c:f>'3. Low Birth Weight'!$F$52:$F$83</c:f>
                <c:numCache>
                  <c:formatCode>General</c:formatCode>
                  <c:ptCount val="32"/>
                  <c:pt idx="0">
                    <c:v>0.57337999999999933</c:v>
                  </c:pt>
                  <c:pt idx="1">
                    <c:v>0.62216999999999967</c:v>
                  </c:pt>
                  <c:pt idx="2">
                    <c:v>0.70161999999999969</c:v>
                  </c:pt>
                  <c:pt idx="3">
                    <c:v>0.56753000000000009</c:v>
                  </c:pt>
                  <c:pt idx="4">
                    <c:v>0.6297600000000001</c:v>
                  </c:pt>
                  <c:pt idx="5">
                    <c:v>0.62561</c:v>
                  </c:pt>
                  <c:pt idx="6">
                    <c:v>0.55685999999999991</c:v>
                  </c:pt>
                  <c:pt idx="7">
                    <c:v>0.57313999999999998</c:v>
                  </c:pt>
                  <c:pt idx="8">
                    <c:v>0.50946999999999987</c:v>
                  </c:pt>
                  <c:pt idx="9">
                    <c:v>0.77886999999999995</c:v>
                  </c:pt>
                  <c:pt idx="10">
                    <c:v>0.56088000000000005</c:v>
                  </c:pt>
                  <c:pt idx="11">
                    <c:v>0.5640900000000002</c:v>
                  </c:pt>
                  <c:pt idx="12">
                    <c:v>0.54328000000000021</c:v>
                  </c:pt>
                  <c:pt idx="13">
                    <c:v>0.71292</c:v>
                  </c:pt>
                  <c:pt idx="14">
                    <c:v>0.64021999999999979</c:v>
                  </c:pt>
                  <c:pt idx="15">
                    <c:v>0.57351999999999981</c:v>
                  </c:pt>
                  <c:pt idx="16">
                    <c:v>0.57294</c:v>
                  </c:pt>
                  <c:pt idx="17">
                    <c:v>0.6488299999999998</c:v>
                  </c:pt>
                  <c:pt idx="18">
                    <c:v>0.56620999999999988</c:v>
                  </c:pt>
                  <c:pt idx="19">
                    <c:v>0.69216999999999995</c:v>
                  </c:pt>
                  <c:pt idx="20">
                    <c:v>0.56854000000000005</c:v>
                  </c:pt>
                  <c:pt idx="21">
                    <c:v>0.64528000000000008</c:v>
                  </c:pt>
                  <c:pt idx="22">
                    <c:v>0.5357700000000003</c:v>
                  </c:pt>
                  <c:pt idx="23">
                    <c:v>0.50178000000000011</c:v>
                  </c:pt>
                  <c:pt idx="24">
                    <c:v>0.64979000000000031</c:v>
                  </c:pt>
                  <c:pt idx="25">
                    <c:v>0.44937999999999967</c:v>
                  </c:pt>
                  <c:pt idx="26">
                    <c:v>0.50753000000000004</c:v>
                  </c:pt>
                  <c:pt idx="27">
                    <c:v>0.77415000000000012</c:v>
                  </c:pt>
                  <c:pt idx="28">
                    <c:v>0.67334999999999989</c:v>
                  </c:pt>
                  <c:pt idx="29">
                    <c:v>0.6821299999999999</c:v>
                  </c:pt>
                  <c:pt idx="30">
                    <c:v>0.43561000000000005</c:v>
                  </c:pt>
                </c:numCache>
              </c:numRef>
            </c:minus>
          </c:errBars>
          <c:cat>
            <c:strRef>
              <c:f>'3. Low Birth Weight'!$B$52:$B$83</c:f>
              <c:strCache>
                <c:ptCount val="32"/>
                <c:pt idx="0">
                  <c:v>Newham</c:v>
                </c:pt>
                <c:pt idx="1">
                  <c:v>Tower Hamlets</c:v>
                </c:pt>
                <c:pt idx="2">
                  <c:v>Harrow</c:v>
                </c:pt>
                <c:pt idx="3">
                  <c:v>Ealing</c:v>
                </c:pt>
                <c:pt idx="4">
                  <c:v>Barking and Dagenham</c:v>
                </c:pt>
                <c:pt idx="5">
                  <c:v>Hounslow</c:v>
                </c:pt>
                <c:pt idx="6">
                  <c:v>Brent</c:v>
                </c:pt>
                <c:pt idx="7">
                  <c:v>Hillingdon</c:v>
                </c:pt>
                <c:pt idx="8">
                  <c:v>Croydon</c:v>
                </c:pt>
                <c:pt idx="9">
                  <c:v>Westminster</c:v>
                </c:pt>
                <c:pt idx="10">
                  <c:v>Waltham Forest</c:v>
                </c:pt>
                <c:pt idx="11">
                  <c:v>Enfield</c:v>
                </c:pt>
                <c:pt idx="12">
                  <c:v>Lewisham</c:v>
                </c:pt>
                <c:pt idx="13">
                  <c:v>Camden</c:v>
                </c:pt>
                <c:pt idx="14">
                  <c:v>Bexley</c:v>
                </c:pt>
                <c:pt idx="15">
                  <c:v>Havering</c:v>
                </c:pt>
                <c:pt idx="16">
                  <c:v>Bromley</c:v>
                </c:pt>
                <c:pt idx="17">
                  <c:v>Merton</c:v>
                </c:pt>
                <c:pt idx="18">
                  <c:v>Southwark</c:v>
                </c:pt>
                <c:pt idx="19">
                  <c:v>Sutton</c:v>
                </c:pt>
                <c:pt idx="20">
                  <c:v>Haringey</c:v>
                </c:pt>
                <c:pt idx="21">
                  <c:v>Islington</c:v>
                </c:pt>
                <c:pt idx="22">
                  <c:v>Lambeth</c:v>
                </c:pt>
                <c:pt idx="23">
                  <c:v>Hackney</c:v>
                </c:pt>
                <c:pt idx="24">
                  <c:v>Hammersmith and Fulham</c:v>
                </c:pt>
                <c:pt idx="25">
                  <c:v>Barnet</c:v>
                </c:pt>
                <c:pt idx="26">
                  <c:v>Greenwich</c:v>
                </c:pt>
                <c:pt idx="27">
                  <c:v>Kensington and Chelsea</c:v>
                </c:pt>
                <c:pt idx="28">
                  <c:v>Richmond upon Thames</c:v>
                </c:pt>
                <c:pt idx="29">
                  <c:v>Kingston upon Thames</c:v>
                </c:pt>
                <c:pt idx="30">
                  <c:v>Wandsworth</c:v>
                </c:pt>
                <c:pt idx="31">
                  <c:v>City of London</c:v>
                </c:pt>
              </c:strCache>
            </c:strRef>
          </c:cat>
          <c:val>
            <c:numRef>
              <c:f>'3. Low Birth Weight'!$C$52:$C$83</c:f>
              <c:numCache>
                <c:formatCode>0.00</c:formatCode>
                <c:ptCount val="32"/>
                <c:pt idx="0">
                  <c:v>5.0080799999999996</c:v>
                </c:pt>
                <c:pt idx="1">
                  <c:v>4.8156499999999998</c:v>
                </c:pt>
                <c:pt idx="2">
                  <c:v>4.6242799999999997</c:v>
                </c:pt>
                <c:pt idx="3">
                  <c:v>4.1847000000000003</c:v>
                </c:pt>
                <c:pt idx="4">
                  <c:v>4.14255</c:v>
                </c:pt>
                <c:pt idx="5">
                  <c:v>4.0577899999999998</c:v>
                </c:pt>
                <c:pt idx="6">
                  <c:v>3.9337</c:v>
                </c:pt>
                <c:pt idx="7">
                  <c:v>3.9163800000000002</c:v>
                </c:pt>
                <c:pt idx="8">
                  <c:v>3.68825</c:v>
                </c:pt>
                <c:pt idx="9">
                  <c:v>3.6384300000000001</c:v>
                </c:pt>
                <c:pt idx="10">
                  <c:v>3.5142899999999999</c:v>
                </c:pt>
                <c:pt idx="11">
                  <c:v>3.34253</c:v>
                </c:pt>
                <c:pt idx="12">
                  <c:v>3.2446700000000002</c:v>
                </c:pt>
                <c:pt idx="13">
                  <c:v>3.2082700000000002</c:v>
                </c:pt>
                <c:pt idx="14">
                  <c:v>3.2037599999999999</c:v>
                </c:pt>
                <c:pt idx="15">
                  <c:v>3.1756799999999998</c:v>
                </c:pt>
                <c:pt idx="16">
                  <c:v>3.1724600000000001</c:v>
                </c:pt>
                <c:pt idx="17">
                  <c:v>3.1278299999999999</c:v>
                </c:pt>
                <c:pt idx="18">
                  <c:v>3.0260899999999999</c:v>
                </c:pt>
                <c:pt idx="19">
                  <c:v>3.0186600000000001</c:v>
                </c:pt>
                <c:pt idx="20">
                  <c:v>2.9581499999999998</c:v>
                </c:pt>
                <c:pt idx="21">
                  <c:v>2.9440200000000001</c:v>
                </c:pt>
                <c:pt idx="22">
                  <c:v>2.8012100000000002</c:v>
                </c:pt>
                <c:pt idx="23">
                  <c:v>2.7335500000000001</c:v>
                </c:pt>
                <c:pt idx="24">
                  <c:v>2.7159200000000001</c:v>
                </c:pt>
                <c:pt idx="25">
                  <c:v>2.7110599999999998</c:v>
                </c:pt>
                <c:pt idx="26">
                  <c:v>2.6950799999999999</c:v>
                </c:pt>
                <c:pt idx="27">
                  <c:v>2.6405500000000002</c:v>
                </c:pt>
                <c:pt idx="28">
                  <c:v>2.5559099999999999</c:v>
                </c:pt>
                <c:pt idx="29">
                  <c:v>2.5333299999999999</c:v>
                </c:pt>
                <c:pt idx="30">
                  <c:v>2.15869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D-432D-8C6D-63A1937D7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038720"/>
        <c:axId val="55040256"/>
      </c:barChart>
      <c:catAx>
        <c:axId val="550387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55040256"/>
        <c:crosses val="autoZero"/>
        <c:auto val="1"/>
        <c:lblAlgn val="ctr"/>
        <c:lblOffset val="100"/>
        <c:noMultiLvlLbl val="0"/>
      </c:catAx>
      <c:valAx>
        <c:axId val="5504025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Low birth weight of term babies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503872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Low Birth Weight'!$B$776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[0]!LBWGapDates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strCache>
            </c:strRef>
          </c:cat>
          <c:val>
            <c:numRef>
              <c:f>[0]!LBWGap</c:f>
              <c:numCache>
                <c:formatCode>0.00</c:formatCode>
                <c:ptCount val="19"/>
                <c:pt idx="0">
                  <c:v>4.7126283133807192</c:v>
                </c:pt>
                <c:pt idx="1">
                  <c:v>3.5781094672902505</c:v>
                </c:pt>
                <c:pt idx="2">
                  <c:v>3.29163765516408</c:v>
                </c:pt>
                <c:pt idx="3">
                  <c:v>3.0094879020525203</c:v>
                </c:pt>
                <c:pt idx="4">
                  <c:v>2.9091187214266299</c:v>
                </c:pt>
                <c:pt idx="5">
                  <c:v>2.4144894146554794</c:v>
                </c:pt>
                <c:pt idx="6">
                  <c:v>3.4881942838296496</c:v>
                </c:pt>
                <c:pt idx="7">
                  <c:v>2.7452567605247205</c:v>
                </c:pt>
                <c:pt idx="8">
                  <c:v>2.8379924215342798</c:v>
                </c:pt>
                <c:pt idx="9">
                  <c:v>1.9823373069847399</c:v>
                </c:pt>
                <c:pt idx="10">
                  <c:v>2.6966765873015897</c:v>
                </c:pt>
                <c:pt idx="11">
                  <c:v>2.5286666440000003</c:v>
                </c:pt>
                <c:pt idx="12">
                  <c:v>2.7336350683094399</c:v>
                </c:pt>
                <c:pt idx="13">
                  <c:v>2.5506457069769302</c:v>
                </c:pt>
                <c:pt idx="14">
                  <c:v>2.5074457467473796</c:v>
                </c:pt>
                <c:pt idx="15">
                  <c:v>2.9860700000000002</c:v>
                </c:pt>
                <c:pt idx="16">
                  <c:v>2.3386</c:v>
                </c:pt>
                <c:pt idx="17">
                  <c:v>3.00244</c:v>
                </c:pt>
                <c:pt idx="18">
                  <c:v>3.04521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D-4B1F-B5F1-B69C3FB2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001608"/>
        <c:axId val="335006528"/>
      </c:barChart>
      <c:catAx>
        <c:axId val="335001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6528"/>
        <c:crosses val="autoZero"/>
        <c:auto val="1"/>
        <c:lblAlgn val="ctr"/>
        <c:lblOffset val="100"/>
        <c:noMultiLvlLbl val="0"/>
      </c:catAx>
      <c:valAx>
        <c:axId val="33500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Low birth weight of term babies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1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9524</xdr:rowOff>
    </xdr:from>
    <xdr:to>
      <xdr:col>14</xdr:col>
      <xdr:colOff>481371</xdr:colOff>
      <xdr:row>25</xdr:row>
      <xdr:rowOff>102419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507C76-995D-414A-85B4-75105D3F4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163153</xdr:colOff>
      <xdr:row>32</xdr:row>
      <xdr:rowOff>64526</xdr:rowOff>
    </xdr:from>
    <xdr:to>
      <xdr:col>14</xdr:col>
      <xdr:colOff>116554</xdr:colOff>
      <xdr:row>68</xdr:row>
      <xdr:rowOff>162439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3CDB7-ABF9-42F1-9925-63CE12D10F3A}"/>
            </a:ext>
            <a:ext uri="{147F2762-F138-4A5C-976F-8EAC2B608ADB}">
              <a16:predDERef xmlns:a16="http://schemas.microsoft.com/office/drawing/2014/main" pred="{F4507C76-995D-414A-85B4-75105D3F4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36974</xdr:colOff>
      <xdr:row>489</xdr:row>
      <xdr:rowOff>85135</xdr:rowOff>
    </xdr:from>
    <xdr:to>
      <xdr:col>11</xdr:col>
      <xdr:colOff>771220</xdr:colOff>
      <xdr:row>511</xdr:row>
      <xdr:rowOff>13648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B11F2B-5847-4D16-8CA3-D7B8D28E5D90}"/>
            </a:ext>
            <a:ext uri="{147F2762-F138-4A5C-976F-8EAC2B608ADB}">
              <a16:predDERef xmlns:a16="http://schemas.microsoft.com/office/drawing/2014/main" pred="{BC8DD3D8-0416-4624-9584-CED1B4DCE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595312</xdr:colOff>
      <xdr:row>8</xdr:row>
      <xdr:rowOff>133350</xdr:rowOff>
    </xdr:from>
    <xdr:to>
      <xdr:col>15</xdr:col>
      <xdr:colOff>583405</xdr:colOff>
      <xdr:row>36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CDAC17-72BE-420F-BA1C-515E3477D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638174</xdr:colOff>
      <xdr:row>39</xdr:row>
      <xdr:rowOff>98426</xdr:rowOff>
    </xdr:from>
    <xdr:to>
      <xdr:col>13</xdr:col>
      <xdr:colOff>492125</xdr:colOff>
      <xdr:row>76</xdr:row>
      <xdr:rowOff>41276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F2C7D7-7285-43E2-9728-8C5A3A9ABB71}"/>
            </a:ext>
            <a:ext uri="{147F2762-F138-4A5C-976F-8EAC2B608ADB}">
              <a16:predDERef xmlns:a16="http://schemas.microsoft.com/office/drawing/2014/main" pred="{04CDAC17-72BE-420F-BA1C-515E3477D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716756</xdr:colOff>
      <xdr:row>80</xdr:row>
      <xdr:rowOff>126206</xdr:rowOff>
    </xdr:from>
    <xdr:to>
      <xdr:col>12</xdr:col>
      <xdr:colOff>281781</xdr:colOff>
      <xdr:row>103</xdr:row>
      <xdr:rowOff>123031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5F7B5A-90E3-4868-B30A-B5E6064263F4}"/>
            </a:ext>
            <a:ext uri="{147F2762-F138-4A5C-976F-8EAC2B608ADB}">
              <a16:predDERef xmlns:a16="http://schemas.microsoft.com/office/drawing/2014/main" pred="{0FF2C7D7-7285-43E2-9728-8C5A3A9AB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0.81035</cdr:x>
      <cdr:y>0.48202</cdr:y>
    </cdr:from>
    <cdr:to>
      <cdr:x>0.93706</cdr:x>
      <cdr:y>0.56944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E9839AB-B252-4D26-881F-EBB89592FA99}"/>
            </a:ext>
          </a:extLst>
        </cdr:cNvPr>
        <cdr:cNvSpPr txBox="1"/>
      </cdr:nvSpPr>
      <cdr:spPr>
        <a:xfrm xmlns:a="http://schemas.openxmlformats.org/drawingml/2006/main">
          <a:off x="4405188" y="1571343"/>
          <a:ext cx="688812" cy="2849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1">
              <a:solidFill>
                <a:srgbClr val="00AE9E"/>
              </a:solidFill>
              <a:latin typeface="Arial" panose="020B0604020202020204" pitchFamily="34" charset="0"/>
              <a:cs typeface="Arial" panose="020B0604020202020204" pitchFamily="34" charset="0"/>
            </a:rPr>
            <a:t>England</a:t>
          </a:r>
        </a:p>
      </cdr:txBody>
    </cdr:sp>
  </cdr:relSizeAnchor>
  <cdr:relSizeAnchor xmlns:cdr="http://schemas.openxmlformats.org/drawingml/2006/chartDrawing">
    <cdr:from>
      <cdr:x>0.8329</cdr:x>
      <cdr:y>0.33244</cdr:y>
    </cdr:from>
    <cdr:to>
      <cdr:x>0.9583</cdr:x>
      <cdr:y>0.4152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5CD7E7A5-258C-4E31-84AA-4FD215DC62A8}"/>
            </a:ext>
          </a:extLst>
        </cdr:cNvPr>
        <cdr:cNvSpPr txBox="1"/>
      </cdr:nvSpPr>
      <cdr:spPr>
        <a:xfrm xmlns:a="http://schemas.openxmlformats.org/drawingml/2006/main">
          <a:off x="5454181" y="1527043"/>
          <a:ext cx="821174" cy="38015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1">
              <a:solidFill>
                <a:srgbClr val="862633"/>
              </a:solidFill>
              <a:latin typeface="Arial" panose="020B0604020202020204" pitchFamily="34" charset="0"/>
              <a:cs typeface="Arial" panose="020B0604020202020204" pitchFamily="34" charset="0"/>
            </a:rPr>
            <a:t>London</a:t>
          </a:r>
        </a:p>
      </cdr:txBody>
    </cdr:sp>
  </cdr:relSizeAnchor>
  <cdr:relSizeAnchor xmlns:cdr="http://schemas.openxmlformats.org/drawingml/2006/chartDrawing">
    <cdr:from>
      <cdr:x>0.01988</cdr:x>
      <cdr:y>0.02988</cdr:y>
    </cdr:from>
    <cdr:to>
      <cdr:x>0.44094</cdr:x>
      <cdr:y>0.08364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CD7E7A5-258C-4E31-84AA-4FD215DC62A8}"/>
            </a:ext>
          </a:extLst>
        </cdr:cNvPr>
        <cdr:cNvSpPr txBox="1"/>
      </cdr:nvSpPr>
      <cdr:spPr>
        <a:xfrm xmlns:a="http://schemas.openxmlformats.org/drawingml/2006/main">
          <a:off x="161925" y="156525"/>
          <a:ext cx="3429000" cy="2816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Percentage (%)</a:t>
          </a:r>
          <a:r>
            <a:rPr lang="en-GB" sz="12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of attributable mortality</a:t>
          </a:r>
          <a:endParaRPr lang="en-GB" sz="12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350308</xdr:colOff>
      <xdr:row>8</xdr:row>
      <xdr:rowOff>6880</xdr:rowOff>
    </xdr:from>
    <xdr:to>
      <xdr:col>15</xdr:col>
      <xdr:colOff>178593</xdr:colOff>
      <xdr:row>30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4195C9-8ADA-4205-8B4D-67379C5AB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269874</xdr:colOff>
      <xdr:row>31</xdr:row>
      <xdr:rowOff>101601</xdr:rowOff>
    </xdr:from>
    <xdr:to>
      <xdr:col>15</xdr:col>
      <xdr:colOff>307258</xdr:colOff>
      <xdr:row>72</xdr:row>
      <xdr:rowOff>122904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2E2C87-CF03-44C0-9164-684F4194B4D6}"/>
            </a:ext>
            <a:ext uri="{147F2762-F138-4A5C-976F-8EAC2B608ADB}">
              <a16:predDERef xmlns:a16="http://schemas.microsoft.com/office/drawing/2014/main" pred="{9F4195C9-8ADA-4205-8B4D-67379C5AB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771217</xdr:colOff>
      <xdr:row>77</xdr:row>
      <xdr:rowOff>7887</xdr:rowOff>
    </xdr:from>
    <xdr:to>
      <xdr:col>11</xdr:col>
      <xdr:colOff>1382661</xdr:colOff>
      <xdr:row>99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FF7A53-417A-4168-9C16-E363986F4D3E}"/>
            </a:ext>
            <a:ext uri="{147F2762-F138-4A5C-976F-8EAC2B608ADB}">
              <a16:predDERef xmlns:a16="http://schemas.microsoft.com/office/drawing/2014/main" pred="{C62E2C87-CF03-44C0-9164-684F4194B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190601</xdr:colOff>
      <xdr:row>114</xdr:row>
      <xdr:rowOff>49466</xdr:rowOff>
    </xdr:from>
    <xdr:to>
      <xdr:col>11</xdr:col>
      <xdr:colOff>1321209</xdr:colOff>
      <xdr:row>137</xdr:row>
      <xdr:rowOff>61450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6B72DB-1A12-44B6-A76A-F4C6E1CFB2FF}"/>
            </a:ext>
            <a:ext uri="{147F2762-F138-4A5C-976F-8EAC2B608ADB}">
              <a16:predDERef xmlns:a16="http://schemas.microsoft.com/office/drawing/2014/main" pred="{34FF7A53-417A-4168-9C16-E363986F4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63499</xdr:colOff>
      <xdr:row>4</xdr:row>
      <xdr:rowOff>127000</xdr:rowOff>
    </xdr:from>
    <xdr:to>
      <xdr:col>16</xdr:col>
      <xdr:colOff>464345</xdr:colOff>
      <xdr:row>28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B0085D-CF62-43F9-8D53-46B880F0A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259555</xdr:colOff>
      <xdr:row>38</xdr:row>
      <xdr:rowOff>101601</xdr:rowOff>
    </xdr:from>
    <xdr:to>
      <xdr:col>16</xdr:col>
      <xdr:colOff>211931</xdr:colOff>
      <xdr:row>75</xdr:row>
      <xdr:rowOff>64294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304B8A-DDD4-4390-8DB6-8C26CF78AFA4}"/>
            </a:ext>
            <a:ext uri="{147F2762-F138-4A5C-976F-8EAC2B608ADB}">
              <a16:predDERef xmlns:a16="http://schemas.microsoft.com/office/drawing/2014/main" pred="{04B0085D-CF62-43F9-8D53-46B880F0A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237859</xdr:colOff>
      <xdr:row>80</xdr:row>
      <xdr:rowOff>53711</xdr:rowOff>
    </xdr:from>
    <xdr:to>
      <xdr:col>19</xdr:col>
      <xdr:colOff>634999</xdr:colOff>
      <xdr:row>108</xdr:row>
      <xdr:rowOff>99219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66461F-E07B-4131-B560-2C27D8857970}"/>
            </a:ext>
            <a:ext uri="{147F2762-F138-4A5C-976F-8EAC2B608ADB}">
              <a16:predDERef xmlns:a16="http://schemas.microsoft.com/office/drawing/2014/main" pred="{38304B8A-DDD4-4390-8DB6-8C26CF78A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286104</xdr:colOff>
      <xdr:row>157</xdr:row>
      <xdr:rowOff>106184</xdr:rowOff>
    </xdr:from>
    <xdr:to>
      <xdr:col>11</xdr:col>
      <xdr:colOff>436563</xdr:colOff>
      <xdr:row>177</xdr:row>
      <xdr:rowOff>13229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246183-D7B8-49D4-B967-05DAF7B91E5C}"/>
            </a:ext>
            <a:ext uri="{147F2762-F138-4A5C-976F-8EAC2B608ADB}">
              <a16:predDERef xmlns:a16="http://schemas.microsoft.com/office/drawing/2014/main" pred="{4766461F-E07B-4131-B560-2C27D8857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515938</xdr:colOff>
      <xdr:row>186</xdr:row>
      <xdr:rowOff>39687</xdr:rowOff>
    </xdr:from>
    <xdr:to>
      <xdr:col>12</xdr:col>
      <xdr:colOff>34572</xdr:colOff>
      <xdr:row>205</xdr:row>
      <xdr:rowOff>131941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57D8AA-56BE-45F0-939F-67546192A5DF}"/>
            </a:ext>
            <a:ext uri="{147F2762-F138-4A5C-976F-8EAC2B608ADB}">
              <a16:predDERef xmlns:a16="http://schemas.microsoft.com/office/drawing/2014/main" pred="{60246183-D7B8-49D4-B967-05DAF7B91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716756</xdr:colOff>
      <xdr:row>211</xdr:row>
      <xdr:rowOff>126206</xdr:rowOff>
    </xdr:from>
    <xdr:to>
      <xdr:col>14</xdr:col>
      <xdr:colOff>281781</xdr:colOff>
      <xdr:row>234</xdr:row>
      <xdr:rowOff>123031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342FDFD-80EE-4B81-8CFC-615107C790E1}"/>
            </a:ext>
            <a:ext uri="{147F2762-F138-4A5C-976F-8EAC2B608ADB}">
              <a16:predDERef xmlns:a16="http://schemas.microsoft.com/office/drawing/2014/main" pred="{8157D8AA-56BE-45F0-939F-67546192A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407457</xdr:colOff>
      <xdr:row>8</xdr:row>
      <xdr:rowOff>31220</xdr:rowOff>
    </xdr:from>
    <xdr:to>
      <xdr:col>18</xdr:col>
      <xdr:colOff>250031</xdr:colOff>
      <xdr:row>39</xdr:row>
      <xdr:rowOff>71436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DDBE40-2A76-4BDB-B523-D4142D56A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402696</xdr:colOff>
      <xdr:row>96</xdr:row>
      <xdr:rowOff>30426</xdr:rowOff>
    </xdr:from>
    <xdr:to>
      <xdr:col>9</xdr:col>
      <xdr:colOff>264584</xdr:colOff>
      <xdr:row>115</xdr:row>
      <xdr:rowOff>79375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2533D86-C5BC-4CF1-B698-C4B926995BCA}"/>
            </a:ext>
            <a:ext uri="{147F2762-F138-4A5C-976F-8EAC2B608ADB}">
              <a16:predDERef xmlns:a16="http://schemas.microsoft.com/office/drawing/2014/main" pred="{CBDDBE40-2A76-4BDB-B523-D4142D56A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63498</xdr:colOff>
      <xdr:row>4</xdr:row>
      <xdr:rowOff>127000</xdr:rowOff>
    </xdr:from>
    <xdr:to>
      <xdr:col>17</xdr:col>
      <xdr:colOff>452436</xdr:colOff>
      <xdr:row>34</xdr:row>
      <xdr:rowOff>107156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04740F-EA84-4433-9C8E-A6EB49645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95111</xdr:colOff>
      <xdr:row>39</xdr:row>
      <xdr:rowOff>115681</xdr:rowOff>
    </xdr:from>
    <xdr:to>
      <xdr:col>14</xdr:col>
      <xdr:colOff>168137</xdr:colOff>
      <xdr:row>80</xdr:row>
      <xdr:rowOff>177525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149EC9-0621-4606-B245-CA8CBF4234B6}"/>
            </a:ext>
            <a:ext uri="{147F2762-F138-4A5C-976F-8EAC2B608ADB}">
              <a16:predDERef xmlns:a16="http://schemas.microsoft.com/office/drawing/2014/main" pred="{C1385E61-DB80-4937-AE6E-B775230D5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1288406</xdr:colOff>
      <xdr:row>83</xdr:row>
      <xdr:rowOff>110434</xdr:rowOff>
    </xdr:from>
    <xdr:to>
      <xdr:col>7</xdr:col>
      <xdr:colOff>202464</xdr:colOff>
      <xdr:row>106</xdr:row>
      <xdr:rowOff>9202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2A0EDA-D541-43A1-AA8B-2167F802BC37}"/>
            </a:ext>
            <a:ext uri="{147F2762-F138-4A5C-976F-8EAC2B608ADB}">
              <a16:predDERef xmlns:a16="http://schemas.microsoft.com/office/drawing/2014/main" pred="{D0CDB95E-2A27-43AA-8ACF-B1126AA36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63498</xdr:colOff>
      <xdr:row>4</xdr:row>
      <xdr:rowOff>127000</xdr:rowOff>
    </xdr:from>
    <xdr:to>
      <xdr:col>17</xdr:col>
      <xdr:colOff>452436</xdr:colOff>
      <xdr:row>34</xdr:row>
      <xdr:rowOff>107156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385E61-DB80-4937-AE6E-B775230D5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95111</xdr:colOff>
      <xdr:row>39</xdr:row>
      <xdr:rowOff>115681</xdr:rowOff>
    </xdr:from>
    <xdr:to>
      <xdr:col>14</xdr:col>
      <xdr:colOff>168137</xdr:colOff>
      <xdr:row>80</xdr:row>
      <xdr:rowOff>177525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C61CA3-2299-438B-9592-D29D3B20956C}"/>
            </a:ext>
            <a:ext uri="{147F2762-F138-4A5C-976F-8EAC2B608ADB}">
              <a16:predDERef xmlns:a16="http://schemas.microsoft.com/office/drawing/2014/main" pred="{C1385E61-DB80-4937-AE6E-B775230D5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116416</xdr:colOff>
      <xdr:row>82</xdr:row>
      <xdr:rowOff>96677</xdr:rowOff>
    </xdr:from>
    <xdr:to>
      <xdr:col>21</xdr:col>
      <xdr:colOff>606425</xdr:colOff>
      <xdr:row>113</xdr:row>
      <xdr:rowOff>145821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CDB95E-2A27-43AA-8ACF-B1126AA369D5}"/>
            </a:ext>
            <a:ext uri="{147F2762-F138-4A5C-976F-8EAC2B608ADB}">
              <a16:predDERef xmlns:a16="http://schemas.microsoft.com/office/drawing/2014/main" pred="{F2C61CA3-2299-438B-9592-D29D3B209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1288406</xdr:colOff>
      <xdr:row>199</xdr:row>
      <xdr:rowOff>110434</xdr:rowOff>
    </xdr:from>
    <xdr:to>
      <xdr:col>7</xdr:col>
      <xdr:colOff>202464</xdr:colOff>
      <xdr:row>222</xdr:row>
      <xdr:rowOff>9202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DAED60-A4E3-40D7-A0FA-69088867FAC8}"/>
            </a:ext>
            <a:ext uri="{147F2762-F138-4A5C-976F-8EAC2B608ADB}">
              <a16:predDERef xmlns:a16="http://schemas.microsoft.com/office/drawing/2014/main" pred="{D0CDB95E-2A27-43AA-8ACF-B1126AA36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165652</xdr:colOff>
      <xdr:row>178</xdr:row>
      <xdr:rowOff>101234</xdr:rowOff>
    </xdr:from>
    <xdr:to>
      <xdr:col>2</xdr:col>
      <xdr:colOff>841375</xdr:colOff>
      <xdr:row>194</xdr:row>
      <xdr:rowOff>9204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2E1CC5-389C-4255-9FDF-3996CE8F1174}"/>
            </a:ext>
            <a:ext uri="{147F2762-F138-4A5C-976F-8EAC2B608ADB}">
              <a16:predDERef xmlns:a16="http://schemas.microsoft.com/office/drawing/2014/main" pred="{99DAED60-A4E3-40D7-A0FA-69088867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1283481</xdr:colOff>
      <xdr:row>178</xdr:row>
      <xdr:rowOff>105375</xdr:rowOff>
    </xdr:from>
    <xdr:to>
      <xdr:col>5</xdr:col>
      <xdr:colOff>1460499</xdr:colOff>
      <xdr:row>194</xdr:row>
      <xdr:rowOff>68563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55AA053-ACC1-423F-9037-583E30EFB6BA}"/>
            </a:ext>
            <a:ext uri="{147F2762-F138-4A5C-976F-8EAC2B608ADB}">
              <a16:predDERef xmlns:a16="http://schemas.microsoft.com/office/drawing/2014/main" pred="{102E1CC5-389C-4255-9FDF-3996CE8F1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517479</xdr:colOff>
      <xdr:row>178</xdr:row>
      <xdr:rowOff>40767</xdr:rowOff>
    </xdr:from>
    <xdr:to>
      <xdr:col>10</xdr:col>
      <xdr:colOff>793749</xdr:colOff>
      <xdr:row>194</xdr:row>
      <xdr:rowOff>2530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66BDBA5-C725-42AB-A78E-6598AF4D6427}"/>
            </a:ext>
            <a:ext uri="{147F2762-F138-4A5C-976F-8EAC2B608ADB}">
              <a16:predDERef xmlns:a16="http://schemas.microsoft.com/office/drawing/2014/main" pred="{455AA053-ACC1-423F-9037-583E30EFB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63498</xdr:colOff>
      <xdr:row>4</xdr:row>
      <xdr:rowOff>127000</xdr:rowOff>
    </xdr:from>
    <xdr:to>
      <xdr:col>17</xdr:col>
      <xdr:colOff>452436</xdr:colOff>
      <xdr:row>34</xdr:row>
      <xdr:rowOff>107156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1CCB48-2BEA-4BE2-B9AF-DA66EC297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95111</xdr:colOff>
      <xdr:row>39</xdr:row>
      <xdr:rowOff>115681</xdr:rowOff>
    </xdr:from>
    <xdr:to>
      <xdr:col>14</xdr:col>
      <xdr:colOff>168137</xdr:colOff>
      <xdr:row>80</xdr:row>
      <xdr:rowOff>177525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632C22-72CE-4EAB-9289-9A9611EBA420}"/>
            </a:ext>
            <a:ext uri="{147F2762-F138-4A5C-976F-8EAC2B608ADB}">
              <a16:predDERef xmlns:a16="http://schemas.microsoft.com/office/drawing/2014/main" pred="{C1385E61-DB80-4937-AE6E-B775230D5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1295135</xdr:colOff>
      <xdr:row>83</xdr:row>
      <xdr:rowOff>164939</xdr:rowOff>
    </xdr:from>
    <xdr:to>
      <xdr:col>23</xdr:col>
      <xdr:colOff>264319</xdr:colOff>
      <xdr:row>166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2CCDEB-EC5B-4F64-B975-4F6070DB769B}"/>
            </a:ext>
            <a:ext uri="{147F2762-F138-4A5C-976F-8EAC2B608ADB}">
              <a16:predDERef xmlns:a16="http://schemas.microsoft.com/office/drawing/2014/main" pred="{F2C61CA3-2299-438B-9592-D29D3B209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1288406</xdr:colOff>
      <xdr:row>189</xdr:row>
      <xdr:rowOff>110434</xdr:rowOff>
    </xdr:from>
    <xdr:to>
      <xdr:col>7</xdr:col>
      <xdr:colOff>202464</xdr:colOff>
      <xdr:row>212</xdr:row>
      <xdr:rowOff>9202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15DDF6-AE9B-4A0D-AC43-6986256699B1}"/>
            </a:ext>
            <a:ext uri="{147F2762-F138-4A5C-976F-8EAC2B608ADB}">
              <a16:predDERef xmlns:a16="http://schemas.microsoft.com/office/drawing/2014/main" pred="{D0CDB95E-2A27-43AA-8ACF-B1126AA36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254552</xdr:colOff>
      <xdr:row>159</xdr:row>
      <xdr:rowOff>428</xdr:rowOff>
    </xdr:from>
    <xdr:to>
      <xdr:col>10</xdr:col>
      <xdr:colOff>595313</xdr:colOff>
      <xdr:row>182</xdr:row>
      <xdr:rowOff>20635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E4AD99-324D-4CA3-956E-DAC6A7E91E70}"/>
            </a:ext>
            <a:ext uri="{147F2762-F138-4A5C-976F-8EAC2B608ADB}">
              <a16:predDERef xmlns:a16="http://schemas.microsoft.com/office/drawing/2014/main" pred="{99DAED60-A4E3-40D7-A0FA-69088867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9524</xdr:rowOff>
    </xdr:from>
    <xdr:to>
      <xdr:col>14</xdr:col>
      <xdr:colOff>481371</xdr:colOff>
      <xdr:row>25</xdr:row>
      <xdr:rowOff>102419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E30BF9-DC6C-4C8E-BEA5-C1198687B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163153</xdr:colOff>
      <xdr:row>32</xdr:row>
      <xdr:rowOff>64526</xdr:rowOff>
    </xdr:from>
    <xdr:to>
      <xdr:col>14</xdr:col>
      <xdr:colOff>116554</xdr:colOff>
      <xdr:row>68</xdr:row>
      <xdr:rowOff>162439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832EC6-864F-440F-BD14-DAA232E406D6}"/>
            </a:ext>
            <a:ext uri="{147F2762-F138-4A5C-976F-8EAC2B608ADB}">
              <a16:predDERef xmlns:a16="http://schemas.microsoft.com/office/drawing/2014/main" pred="{F4507C76-995D-414A-85B4-75105D3F4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941849</xdr:colOff>
      <xdr:row>489</xdr:row>
      <xdr:rowOff>97041</xdr:rowOff>
    </xdr:from>
    <xdr:to>
      <xdr:col>11</xdr:col>
      <xdr:colOff>521189</xdr:colOff>
      <xdr:row>511</xdr:row>
      <xdr:rowOff>25554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4F9B64-7988-4C93-93C7-CC6404E46E86}"/>
            </a:ext>
            <a:ext uri="{147F2762-F138-4A5C-976F-8EAC2B608ADB}">
              <a16:predDERef xmlns:a16="http://schemas.microsoft.com/office/drawing/2014/main" pred="{BC8DD3D8-0416-4624-9584-CED1B4DCE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6</xdr:row>
      <xdr:rowOff>104772</xdr:rowOff>
    </xdr:from>
    <xdr:to>
      <xdr:col>14</xdr:col>
      <xdr:colOff>171449</xdr:colOff>
      <xdr:row>27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C9B7C0-415F-42A0-ACA0-9160043A9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200024</xdr:colOff>
      <xdr:row>47</xdr:row>
      <xdr:rowOff>104776</xdr:rowOff>
    </xdr:from>
    <xdr:to>
      <xdr:col>13</xdr:col>
      <xdr:colOff>209550</xdr:colOff>
      <xdr:row>85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D31A73-CB8E-4A4B-917F-10E0FFBC71E3}"/>
            </a:ext>
            <a:ext uri="{147F2762-F138-4A5C-976F-8EAC2B608ADB}">
              <a16:predDERef xmlns:a16="http://schemas.microsoft.com/office/drawing/2014/main" pred="{ACC9B7C0-415F-42A0-ACA0-9160043A9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28575</xdr:colOff>
      <xdr:row>84</xdr:row>
      <xdr:rowOff>85725</xdr:rowOff>
    </xdr:from>
    <xdr:to>
      <xdr:col>11</xdr:col>
      <xdr:colOff>447675</xdr:colOff>
      <xdr:row>107</xdr:row>
      <xdr:rowOff>107274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6C783E-C582-4103-B18E-6F6A3D9B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15025" y="14230350"/>
          <a:ext cx="5978525" cy="4180799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775</xdr:row>
      <xdr:rowOff>6350</xdr:rowOff>
    </xdr:from>
    <xdr:to>
      <xdr:col>8</xdr:col>
      <xdr:colOff>561975</xdr:colOff>
      <xdr:row>796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F95780-D0AF-4183-B884-FD83E956F24C}"/>
            </a:ext>
            <a:ext uri="{147F2762-F138-4A5C-976F-8EAC2B608ADB}">
              <a16:predDERef xmlns:a16="http://schemas.microsoft.com/office/drawing/2014/main" pred="{C16C783E-C582-4103-B18E-6F6A3D9B2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6</xdr:row>
      <xdr:rowOff>9524</xdr:rowOff>
    </xdr:from>
    <xdr:to>
      <xdr:col>14</xdr:col>
      <xdr:colOff>19051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88F8FB-C9D5-4A16-B2B0-66C0101D0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498474</xdr:colOff>
      <xdr:row>30</xdr:row>
      <xdr:rowOff>9526</xdr:rowOff>
    </xdr:from>
    <xdr:to>
      <xdr:col>13</xdr:col>
      <xdr:colOff>476250</xdr:colOff>
      <xdr:row>66</xdr:row>
      <xdr:rowOff>95251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A85D91-77ED-46C3-911D-8F0BB7B37294}"/>
            </a:ext>
            <a:ext uri="{147F2762-F138-4A5C-976F-8EAC2B608ADB}">
              <a16:predDERef xmlns:a16="http://schemas.microsoft.com/office/drawing/2014/main" pred="{DE88F8FB-C9D5-4A16-B2B0-66C0101D0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932669</xdr:colOff>
      <xdr:row>103</xdr:row>
      <xdr:rowOff>3175</xdr:rowOff>
    </xdr:from>
    <xdr:to>
      <xdr:col>12</xdr:col>
      <xdr:colOff>1427</xdr:colOff>
      <xdr:row>119</xdr:row>
      <xdr:rowOff>150422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233429-0416-42D2-8855-30343800E09D}"/>
            </a:ext>
            <a:ext uri="{147F2762-F138-4A5C-976F-8EAC2B608ADB}">
              <a16:predDERef xmlns:a16="http://schemas.microsoft.com/office/drawing/2014/main" pred="{E0A85D91-77ED-46C3-911D-8F0BB7B37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854443</xdr:colOff>
      <xdr:row>121</xdr:row>
      <xdr:rowOff>72197</xdr:rowOff>
    </xdr:from>
    <xdr:to>
      <xdr:col>12</xdr:col>
      <xdr:colOff>185485</xdr:colOff>
      <xdr:row>137</xdr:row>
      <xdr:rowOff>115036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79E69C-3F73-48E5-9301-C9FAEB5AF499}"/>
            </a:ext>
            <a:ext uri="{147F2762-F138-4A5C-976F-8EAC2B608ADB}">
              <a16:predDERef xmlns:a16="http://schemas.microsoft.com/office/drawing/2014/main" pred="{8D233429-0416-42D2-8855-30343800E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535194</xdr:colOff>
      <xdr:row>67</xdr:row>
      <xdr:rowOff>48866</xdr:rowOff>
    </xdr:from>
    <xdr:to>
      <xdr:col>19</xdr:col>
      <xdr:colOff>96631</xdr:colOff>
      <xdr:row>91</xdr:row>
      <xdr:rowOff>27608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E650541-3ED3-4FDA-8DC9-E269A0D8DD72}"/>
            </a:ext>
            <a:ext uri="{147F2762-F138-4A5C-976F-8EAC2B608ADB}">
              <a16:predDERef xmlns:a16="http://schemas.microsoft.com/office/drawing/2014/main" pred="{D179E69C-3F73-48E5-9301-C9FAEB5AF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48</xdr:row>
      <xdr:rowOff>152401</xdr:rowOff>
    </xdr:from>
    <xdr:to>
      <xdr:col>13</xdr:col>
      <xdr:colOff>92075</xdr:colOff>
      <xdr:row>84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9DA27E-2FF0-44F1-909F-61163130A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714308</xdr:colOff>
      <xdr:row>92</xdr:row>
      <xdr:rowOff>95250</xdr:rowOff>
    </xdr:from>
    <xdr:to>
      <xdr:col>11</xdr:col>
      <xdr:colOff>1062640</xdr:colOff>
      <xdr:row>112</xdr:row>
      <xdr:rowOff>133504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CFE80B-EBF1-4F74-A486-D42FE64FCE26}"/>
            </a:ext>
            <a:ext uri="{147F2762-F138-4A5C-976F-8EAC2B608ADB}">
              <a16:predDERef xmlns:a16="http://schemas.microsoft.com/office/drawing/2014/main" pred="{9F9DA27E-2FF0-44F1-909F-61163130A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6</xdr:row>
      <xdr:rowOff>95250</xdr:rowOff>
    </xdr:from>
    <xdr:to>
      <xdr:col>17</xdr:col>
      <xdr:colOff>59531</xdr:colOff>
      <xdr:row>34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CF1356-1800-4853-A4C3-90B88DE39BA1}"/>
            </a:ext>
            <a:ext uri="{147F2762-F138-4A5C-976F-8EAC2B608ADB}">
              <a16:predDERef xmlns:a16="http://schemas.microsoft.com/office/drawing/2014/main" pred="{8ECFE80B-EBF1-4F74-A486-D42FE64FC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0.87329</cdr:x>
      <cdr:y>0.33593</cdr:y>
    </cdr:from>
    <cdr:to>
      <cdr:x>1</cdr:x>
      <cdr:y>0.42335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E9839AB-B252-4D26-881F-EBB89592FA99}"/>
            </a:ext>
          </a:extLst>
        </cdr:cNvPr>
        <cdr:cNvSpPr txBox="1"/>
      </cdr:nvSpPr>
      <cdr:spPr>
        <a:xfrm xmlns:a="http://schemas.openxmlformats.org/drawingml/2006/main">
          <a:off x="5458745" y="1503890"/>
          <a:ext cx="792036" cy="3913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1">
              <a:solidFill>
                <a:srgbClr val="00AE9E"/>
              </a:solidFill>
              <a:latin typeface="Arial" panose="020B0604020202020204" pitchFamily="34" charset="0"/>
              <a:cs typeface="Arial" panose="020B0604020202020204" pitchFamily="34" charset="0"/>
            </a:rPr>
            <a:t>England</a:t>
          </a:r>
        </a:p>
      </cdr:txBody>
    </cdr:sp>
  </cdr:relSizeAnchor>
  <cdr:relSizeAnchor xmlns:cdr="http://schemas.openxmlformats.org/drawingml/2006/chartDrawing">
    <cdr:from>
      <cdr:x>0.8727</cdr:x>
      <cdr:y>0.24034</cdr:y>
    </cdr:from>
    <cdr:to>
      <cdr:x>0.9981</cdr:x>
      <cdr:y>0.3231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CD7E7A5-258C-4E31-84AA-4FD215DC62A8}"/>
            </a:ext>
          </a:extLst>
        </cdr:cNvPr>
        <cdr:cNvSpPr txBox="1"/>
      </cdr:nvSpPr>
      <cdr:spPr>
        <a:xfrm xmlns:a="http://schemas.openxmlformats.org/drawingml/2006/main">
          <a:off x="5455027" y="1075964"/>
          <a:ext cx="783848" cy="37049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1">
              <a:solidFill>
                <a:srgbClr val="862633"/>
              </a:solidFill>
              <a:latin typeface="Arial" panose="020B0604020202020204" pitchFamily="34" charset="0"/>
              <a:cs typeface="Arial" panose="020B0604020202020204" pitchFamily="34" charset="0"/>
            </a:rPr>
            <a:t>London</a:t>
          </a:r>
        </a:p>
      </cdr:txBody>
    </cdr:sp>
  </cdr:relSizeAnchor>
  <cdr:relSizeAnchor xmlns:cdr="http://schemas.openxmlformats.org/drawingml/2006/chartDrawing">
    <cdr:from>
      <cdr:x>0.01988</cdr:x>
      <cdr:y>0.02988</cdr:y>
    </cdr:from>
    <cdr:to>
      <cdr:x>0.44094</cdr:x>
      <cdr:y>0.08364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CD7E7A5-258C-4E31-84AA-4FD215DC62A8}"/>
            </a:ext>
          </a:extLst>
        </cdr:cNvPr>
        <cdr:cNvSpPr txBox="1"/>
      </cdr:nvSpPr>
      <cdr:spPr>
        <a:xfrm xmlns:a="http://schemas.openxmlformats.org/drawingml/2006/main">
          <a:off x="161925" y="156525"/>
          <a:ext cx="3429000" cy="2816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Percentage of children with excess weight 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66673</xdr:colOff>
      <xdr:row>8</xdr:row>
      <xdr:rowOff>123825</xdr:rowOff>
    </xdr:from>
    <xdr:to>
      <xdr:col>15</xdr:col>
      <xdr:colOff>428624</xdr:colOff>
      <xdr:row>32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03E340-0812-4575-A0ED-7EE7B103F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114299</xdr:colOff>
      <xdr:row>48</xdr:row>
      <xdr:rowOff>152401</xdr:rowOff>
    </xdr:from>
    <xdr:to>
      <xdr:col>13</xdr:col>
      <xdr:colOff>92075</xdr:colOff>
      <xdr:row>84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89D588-A2E2-4B9C-93C6-F9208D044685}"/>
            </a:ext>
            <a:ext uri="{147F2762-F138-4A5C-976F-8EAC2B608ADB}">
              <a16:predDERef xmlns:a16="http://schemas.microsoft.com/office/drawing/2014/main" pred="{8003E340-0812-4575-A0ED-7EE7B103F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499996</xdr:colOff>
      <xdr:row>89</xdr:row>
      <xdr:rowOff>47624</xdr:rowOff>
    </xdr:from>
    <xdr:to>
      <xdr:col>11</xdr:col>
      <xdr:colOff>848328</xdr:colOff>
      <xdr:row>109</xdr:row>
      <xdr:rowOff>38253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5A5824-70D0-42E1-8DC0-DDC8F307BAA3}"/>
            </a:ext>
            <a:ext uri="{147F2762-F138-4A5C-976F-8EAC2B608ADB}">
              <a16:predDERef xmlns:a16="http://schemas.microsoft.com/office/drawing/2014/main" pred="{0F89D588-A2E2-4B9C-93C6-F9208D044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63498</xdr:colOff>
      <xdr:row>4</xdr:row>
      <xdr:rowOff>127000</xdr:rowOff>
    </xdr:from>
    <xdr:to>
      <xdr:col>17</xdr:col>
      <xdr:colOff>452436</xdr:colOff>
      <xdr:row>34</xdr:row>
      <xdr:rowOff>107156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17D84D-730E-402D-AB54-D305A066D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95111</xdr:colOff>
      <xdr:row>39</xdr:row>
      <xdr:rowOff>115681</xdr:rowOff>
    </xdr:from>
    <xdr:to>
      <xdr:col>14</xdr:col>
      <xdr:colOff>168137</xdr:colOff>
      <xdr:row>80</xdr:row>
      <xdr:rowOff>177525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F4A00B-A44E-4A44-86C8-E76E2FB1903D}"/>
            </a:ext>
            <a:ext uri="{147F2762-F138-4A5C-976F-8EAC2B608ADB}">
              <a16:predDERef xmlns:a16="http://schemas.microsoft.com/office/drawing/2014/main" pred="{C1385E61-DB80-4937-AE6E-B775230D5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1288406</xdr:colOff>
      <xdr:row>83</xdr:row>
      <xdr:rowOff>110434</xdr:rowOff>
    </xdr:from>
    <xdr:to>
      <xdr:col>7</xdr:col>
      <xdr:colOff>202464</xdr:colOff>
      <xdr:row>106</xdr:row>
      <xdr:rowOff>9202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6677D8-CE92-4EE4-996D-E7F9D8FEB95A}"/>
            </a:ext>
            <a:ext uri="{147F2762-F138-4A5C-976F-8EAC2B608ADB}">
              <a16:predDERef xmlns:a16="http://schemas.microsoft.com/office/drawing/2014/main" pred="{D0CDB95E-2A27-43AA-8ACF-B1126AA36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6</xdr:row>
      <xdr:rowOff>9523</xdr:rowOff>
    </xdr:from>
    <xdr:to>
      <xdr:col>15</xdr:col>
      <xdr:colOff>333374</xdr:colOff>
      <xdr:row>30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C18085-33BD-47C3-BC16-3EDD0C0E1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644524</xdr:colOff>
      <xdr:row>48</xdr:row>
      <xdr:rowOff>152401</xdr:rowOff>
    </xdr:from>
    <xdr:to>
      <xdr:col>13</xdr:col>
      <xdr:colOff>622300</xdr:colOff>
      <xdr:row>89</xdr:row>
      <xdr:rowOff>57151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9E9B3A-D0D6-4D60-A448-FFEC24331225}"/>
            </a:ext>
            <a:ext uri="{147F2762-F138-4A5C-976F-8EAC2B608ADB}">
              <a16:predDERef xmlns:a16="http://schemas.microsoft.com/office/drawing/2014/main" pred="{1FC18085-33BD-47C3-BC16-3EDD0C0E1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317500</xdr:colOff>
      <xdr:row>96</xdr:row>
      <xdr:rowOff>19051</xdr:rowOff>
    </xdr:from>
    <xdr:to>
      <xdr:col>18</xdr:col>
      <xdr:colOff>635001</xdr:colOff>
      <xdr:row>121</xdr:row>
      <xdr:rowOff>79375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90A21C-4EC4-43B6-94D6-6BDBA11A55A8}"/>
            </a:ext>
            <a:ext uri="{147F2762-F138-4A5C-976F-8EAC2B608ADB}">
              <a16:predDERef xmlns:a16="http://schemas.microsoft.com/office/drawing/2014/main" pred="{FF9E9B3A-D0D6-4D60-A448-FFEC24331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525095</xdr:colOff>
      <xdr:row>161</xdr:row>
      <xdr:rowOff>134326</xdr:rowOff>
    </xdr:from>
    <xdr:to>
      <xdr:col>12</xdr:col>
      <xdr:colOff>146537</xdr:colOff>
      <xdr:row>182</xdr:row>
      <xdr:rowOff>122114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86F518-ADFA-4563-BE63-71A7C0BE035F}"/>
            </a:ext>
            <a:ext uri="{147F2762-F138-4A5C-976F-8EAC2B608ADB}">
              <a16:predDERef xmlns:a16="http://schemas.microsoft.com/office/drawing/2014/main" pred="{4490A21C-4EC4-43B6-94D6-6BDBA11A5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507021</xdr:colOff>
      <xdr:row>191</xdr:row>
      <xdr:rowOff>103553</xdr:rowOff>
    </xdr:from>
    <xdr:to>
      <xdr:col>14</xdr:col>
      <xdr:colOff>421297</xdr:colOff>
      <xdr:row>217</xdr:row>
      <xdr:rowOff>18317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D95308-364E-4648-87D8-E524D6CF99B6}"/>
            </a:ext>
            <a:ext uri="{147F2762-F138-4A5C-976F-8EAC2B608ADB}">
              <a16:predDERef xmlns:a16="http://schemas.microsoft.com/office/drawing/2014/main" pred="{0D86F518-ADFA-4563-BE63-71A7C0BE0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ealthsharedservice.sharepoint.com/sites/ORG-LondonLKIS/Shared%20Documents/HIS%20updates/2602%20HIS%20update%20Feb%2026/Feb%2026%20London%20HIS%20data.xlsx" TargetMode="External"/><Relationship Id="rId1" Type="http://schemas.openxmlformats.org/officeDocument/2006/relationships/externalLinkPath" Target="https://healthsharedservice.sharepoint.com/sites/ORG-LondonLKIS/Shared%20Documents/HIS%20updates/2602%20HIS%20update%20Feb%2026/Feb%2026%20London%20HIS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ealthsharedservice-my.sharepoint.com/personal/anita_brock_dhsc_gov_uk/Documents/Desktop/HIS%20update%20Nov%2024/Nov%2024%20London%20HIS%20dataq.xlsx" TargetMode="External"/><Relationship Id="rId1" Type="http://schemas.openxmlformats.org/officeDocument/2006/relationships/externalLinkPath" Target="https://healthsharedservice-my.sharepoint.com/personal/anita_brock_dhsc_gov_uk/Documents/Desktop/HIS%20update%20Nov%2024/Nov%2024%20London%20HIS%20dataq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ealthsharedservice.sharepoint.com/sites/ORG-LondonLKIS/Shared%20Documents/HIS%20updates/2602%20HIS%20update%20Feb%2026/Feb%2026%20London%20HIS%20data%20FINALv3.xlsx" TargetMode="External"/><Relationship Id="rId1" Type="http://schemas.openxmlformats.org/officeDocument/2006/relationships/externalLinkPath" Target="https://healthsharedservice.sharepoint.com/sites/ORG-LondonLKIS/Shared%20Documents/HIS%20updates/2602%20HIS%20update%20Feb%2026/Feb%2026%20London%20HIS%20data%20FINAL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uis.halpin\Desktop\HIS%20Power%20BI%20update\TB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table new mthd"/>
      <sheetName val="Summary table"/>
      <sheetName val="Index"/>
      <sheetName val="1. HLE male"/>
      <sheetName val="2. HLE female"/>
      <sheetName val="3. Low Birth Weight"/>
      <sheetName val="4. School readiness FSM"/>
      <sheetName val="5. Excess weight age 10-11"/>
      <sheetName val="6. Excess weight age 04-05"/>
      <sheetName val="7. Suicide rate"/>
      <sheetName val="8. Mortality caused by PM2.5"/>
      <sheetName val="9. Employment gap LongtermCond."/>
      <sheetName val="11. HIV late diagnosis"/>
      <sheetName val="12. TB Incidence"/>
      <sheetName val="13. Physical activity new"/>
      <sheetName val="14. Smoking prevalence"/>
      <sheetName val="14. Smoking prevalence new mthd"/>
      <sheetName val="Excess mortality in SMI"/>
      <sheetName val="pivot"/>
      <sheetName val="dataFeb26"/>
      <sheetName val="LBWwardNov24"/>
      <sheetName val="API"/>
      <sheetName val="metadata"/>
      <sheetName val="OLD GAP"/>
    </sheetNames>
    <sheetDataSet>
      <sheetData sheetId="0"/>
      <sheetData sheetId="1"/>
      <sheetData sheetId="2"/>
      <sheetData sheetId="3">
        <row r="7">
          <cell r="A7" t="str">
            <v>2011 - 13</v>
          </cell>
          <cell r="C7">
            <v>63.02</v>
          </cell>
        </row>
        <row r="8">
          <cell r="A8" t="str">
            <v>2012 - 14</v>
          </cell>
          <cell r="C8">
            <v>63.17</v>
          </cell>
        </row>
        <row r="9">
          <cell r="A9" t="str">
            <v>2013 - 15</v>
          </cell>
          <cell r="C9">
            <v>63.22</v>
          </cell>
        </row>
        <row r="10">
          <cell r="A10" t="str">
            <v>2014 - 16</v>
          </cell>
          <cell r="C10">
            <v>63.27</v>
          </cell>
        </row>
        <row r="11">
          <cell r="A11" t="str">
            <v>2015 - 17</v>
          </cell>
          <cell r="C11">
            <v>63.33</v>
          </cell>
        </row>
        <row r="12">
          <cell r="A12" t="str">
            <v>2016 - 18</v>
          </cell>
          <cell r="C12">
            <v>63.32</v>
          </cell>
        </row>
        <row r="13">
          <cell r="A13" t="str">
            <v>2017 - 19</v>
          </cell>
          <cell r="C13">
            <v>63.19</v>
          </cell>
        </row>
        <row r="14">
          <cell r="A14" t="str">
            <v>2018 - 20</v>
          </cell>
          <cell r="C14">
            <v>63.08</v>
          </cell>
        </row>
        <row r="15">
          <cell r="A15" t="str">
            <v>2019 - 21</v>
          </cell>
          <cell r="C15">
            <v>62.74</v>
          </cell>
        </row>
        <row r="16">
          <cell r="A16" t="str">
            <v>2020 - 22</v>
          </cell>
          <cell r="C16">
            <v>62.29</v>
          </cell>
        </row>
        <row r="17">
          <cell r="A17" t="str">
            <v>2021 - 23</v>
          </cell>
          <cell r="C17">
            <v>61.52</v>
          </cell>
        </row>
        <row r="18">
          <cell r="A18" t="str">
            <v>2022 - 24</v>
          </cell>
          <cell r="C18">
            <v>60.9</v>
          </cell>
        </row>
        <row r="20">
          <cell r="C20">
            <v>63.45</v>
          </cell>
        </row>
        <row r="21">
          <cell r="C21">
            <v>63.89</v>
          </cell>
        </row>
        <row r="22">
          <cell r="C22">
            <v>64.069999999999993</v>
          </cell>
        </row>
        <row r="23">
          <cell r="C23">
            <v>63.69</v>
          </cell>
        </row>
        <row r="24">
          <cell r="C24">
            <v>64</v>
          </cell>
        </row>
        <row r="25">
          <cell r="C25">
            <v>64.2</v>
          </cell>
        </row>
        <row r="26">
          <cell r="C26">
            <v>63.72</v>
          </cell>
        </row>
        <row r="27">
          <cell r="C27">
            <v>63.5</v>
          </cell>
        </row>
        <row r="28">
          <cell r="C28">
            <v>63.8</v>
          </cell>
        </row>
        <row r="29">
          <cell r="C29">
            <v>64.02</v>
          </cell>
        </row>
        <row r="30">
          <cell r="C30">
            <v>63.9</v>
          </cell>
        </row>
        <row r="31">
          <cell r="C31">
            <v>62.9</v>
          </cell>
        </row>
        <row r="493">
          <cell r="A493" t="str">
            <v>2011 - 13</v>
          </cell>
          <cell r="B493">
            <v>11.849999999999994</v>
          </cell>
        </row>
        <row r="494">
          <cell r="A494" t="str">
            <v>2012 - 14</v>
          </cell>
          <cell r="B494">
            <v>11.589999999999996</v>
          </cell>
        </row>
        <row r="495">
          <cell r="A495" t="str">
            <v>2013 - 15</v>
          </cell>
          <cell r="B495">
            <v>11.930000000000007</v>
          </cell>
        </row>
        <row r="496">
          <cell r="A496" t="str">
            <v>2014 - 16</v>
          </cell>
          <cell r="B496">
            <v>10.879999999999995</v>
          </cell>
        </row>
        <row r="497">
          <cell r="A497" t="str">
            <v>2015 - 17</v>
          </cell>
          <cell r="B497">
            <v>10.490000000000002</v>
          </cell>
        </row>
        <row r="498">
          <cell r="A498" t="str">
            <v>2016 - 18</v>
          </cell>
          <cell r="B498">
            <v>12.210000000000008</v>
          </cell>
        </row>
        <row r="499">
          <cell r="A499" t="str">
            <v>2017 - 19</v>
          </cell>
          <cell r="B499">
            <v>11.469999999999992</v>
          </cell>
        </row>
        <row r="500">
          <cell r="A500" t="str">
            <v>2018 - 20</v>
          </cell>
          <cell r="B500">
            <v>11.629999999999995</v>
          </cell>
        </row>
        <row r="501">
          <cell r="A501" t="str">
            <v>2019 - 21</v>
          </cell>
          <cell r="B501">
            <v>11.099999999999994</v>
          </cell>
        </row>
        <row r="502">
          <cell r="A502" t="str">
            <v>2020 - 22</v>
          </cell>
          <cell r="B502">
            <v>10.060000000000002</v>
          </cell>
        </row>
        <row r="503">
          <cell r="A503" t="str">
            <v>2021 - 23</v>
          </cell>
          <cell r="B503">
            <v>11.649999999999991</v>
          </cell>
        </row>
        <row r="504">
          <cell r="A504" t="str">
            <v>2022 - 24</v>
          </cell>
          <cell r="B504">
            <v>11</v>
          </cell>
        </row>
      </sheetData>
      <sheetData sheetId="4"/>
      <sheetData sheetId="5">
        <row r="7">
          <cell r="A7">
            <v>2006</v>
          </cell>
          <cell r="C7">
            <v>3.0180372720681001</v>
          </cell>
        </row>
        <row r="8">
          <cell r="A8">
            <v>2007</v>
          </cell>
          <cell r="C8">
            <v>2.9126391941269598</v>
          </cell>
        </row>
        <row r="9">
          <cell r="A9">
            <v>2008</v>
          </cell>
          <cell r="C9">
            <v>2.8944677544424899</v>
          </cell>
        </row>
        <row r="10">
          <cell r="A10">
            <v>2009</v>
          </cell>
          <cell r="C10">
            <v>2.9192685430090801</v>
          </cell>
        </row>
        <row r="11">
          <cell r="A11">
            <v>2010</v>
          </cell>
          <cell r="C11">
            <v>2.8531720078482699</v>
          </cell>
        </row>
        <row r="12">
          <cell r="A12">
            <v>2011</v>
          </cell>
          <cell r="C12">
            <v>2.8445953485406399</v>
          </cell>
        </row>
        <row r="13">
          <cell r="A13">
            <v>2012</v>
          </cell>
          <cell r="C13">
            <v>2.7980940064160902</v>
          </cell>
        </row>
        <row r="14">
          <cell r="A14">
            <v>2013</v>
          </cell>
          <cell r="C14">
            <v>2.82214798736072</v>
          </cell>
        </row>
        <row r="15">
          <cell r="A15">
            <v>2014</v>
          </cell>
          <cell r="C15">
            <v>2.86410026262425</v>
          </cell>
        </row>
        <row r="16">
          <cell r="A16">
            <v>2015</v>
          </cell>
          <cell r="C16">
            <v>2.7744691848050298</v>
          </cell>
        </row>
        <row r="17">
          <cell r="A17">
            <v>2016</v>
          </cell>
          <cell r="C17">
            <v>2.7861726969016498</v>
          </cell>
        </row>
        <row r="18">
          <cell r="A18">
            <v>2017</v>
          </cell>
          <cell r="C18">
            <v>2.8193270720000001</v>
          </cell>
        </row>
        <row r="19">
          <cell r="A19">
            <v>2018</v>
          </cell>
          <cell r="C19">
            <v>2.8648215313657701</v>
          </cell>
        </row>
        <row r="20">
          <cell r="A20">
            <v>2019</v>
          </cell>
          <cell r="C20">
            <v>2.9029182939204801</v>
          </cell>
        </row>
        <row r="21">
          <cell r="A21">
            <v>2020</v>
          </cell>
          <cell r="C21">
            <v>2.8561518857539201</v>
          </cell>
        </row>
        <row r="22">
          <cell r="A22">
            <v>2021</v>
          </cell>
          <cell r="C22">
            <v>2.7742100000000001</v>
          </cell>
        </row>
        <row r="23">
          <cell r="A23">
            <v>2022</v>
          </cell>
          <cell r="C23">
            <v>2.8801999999999999</v>
          </cell>
        </row>
        <row r="24">
          <cell r="A24">
            <v>2023</v>
          </cell>
          <cell r="C24">
            <v>2.9090400000000001</v>
          </cell>
        </row>
        <row r="25">
          <cell r="A25">
            <v>2024</v>
          </cell>
          <cell r="C25">
            <v>2.98394</v>
          </cell>
        </row>
        <row r="28">
          <cell r="C28">
            <v>3.4883397468589199</v>
          </cell>
        </row>
        <row r="29">
          <cell r="C29">
            <v>3.20020279897552</v>
          </cell>
        </row>
        <row r="30">
          <cell r="C30">
            <v>3.2519691854929502</v>
          </cell>
        </row>
        <row r="31">
          <cell r="C31">
            <v>3.2324225371211601</v>
          </cell>
        </row>
        <row r="32">
          <cell r="C32">
            <v>3.0780481318973498</v>
          </cell>
        </row>
        <row r="33">
          <cell r="C33">
            <v>3.2233096973933901</v>
          </cell>
        </row>
        <row r="34">
          <cell r="C34">
            <v>3.1151429200185801</v>
          </cell>
        </row>
        <row r="35">
          <cell r="C35">
            <v>3.1884650085967698</v>
          </cell>
        </row>
        <row r="36">
          <cell r="C36">
            <v>3.1722497112218302</v>
          </cell>
        </row>
        <row r="37">
          <cell r="C37">
            <v>3.0312547747992502</v>
          </cell>
        </row>
        <row r="38">
          <cell r="C38">
            <v>3.0070508393653399</v>
          </cell>
        </row>
        <row r="39">
          <cell r="C39">
            <v>3.0088926790000001</v>
          </cell>
        </row>
        <row r="40">
          <cell r="C40">
            <v>3.0742659758203801</v>
          </cell>
        </row>
        <row r="41">
          <cell r="C41">
            <v>3.1991159482198199</v>
          </cell>
        </row>
        <row r="42">
          <cell r="C42">
            <v>3.2938683825909498</v>
          </cell>
        </row>
        <row r="43">
          <cell r="C43">
            <v>3.2959299999999998</v>
          </cell>
        </row>
        <row r="44">
          <cell r="C44">
            <v>3.4264999999999999</v>
          </cell>
        </row>
        <row r="45">
          <cell r="C45">
            <v>3.4931700000000001</v>
          </cell>
        </row>
        <row r="46">
          <cell r="C46">
            <v>3.5347200000000001</v>
          </cell>
        </row>
        <row r="777">
          <cell r="A777" t="str">
            <v>2006</v>
          </cell>
          <cell r="B777">
            <v>4.7126283133807192</v>
          </cell>
        </row>
        <row r="778">
          <cell r="A778" t="str">
            <v>2007</v>
          </cell>
          <cell r="B778">
            <v>3.5781094672902505</v>
          </cell>
        </row>
        <row r="779">
          <cell r="A779" t="str">
            <v>2008</v>
          </cell>
          <cell r="B779">
            <v>3.29163765516408</v>
          </cell>
        </row>
        <row r="780">
          <cell r="A780" t="str">
            <v>2009</v>
          </cell>
          <cell r="B780">
            <v>3.0094879020525203</v>
          </cell>
        </row>
        <row r="781">
          <cell r="A781" t="str">
            <v>2010</v>
          </cell>
          <cell r="B781">
            <v>2.9091187214266299</v>
          </cell>
        </row>
        <row r="782">
          <cell r="A782" t="str">
            <v>2011</v>
          </cell>
          <cell r="B782">
            <v>2.4144894146554794</v>
          </cell>
        </row>
        <row r="783">
          <cell r="A783" t="str">
            <v>2012</v>
          </cell>
          <cell r="B783">
            <v>3.4881942838296496</v>
          </cell>
        </row>
        <row r="784">
          <cell r="A784" t="str">
            <v>2013</v>
          </cell>
          <cell r="B784">
            <v>2.7452567605247205</v>
          </cell>
        </row>
        <row r="785">
          <cell r="A785" t="str">
            <v>2014</v>
          </cell>
          <cell r="B785">
            <v>2.8379924215342798</v>
          </cell>
        </row>
        <row r="786">
          <cell r="A786" t="str">
            <v>2015</v>
          </cell>
          <cell r="B786">
            <v>1.9823373069847399</v>
          </cell>
        </row>
        <row r="787">
          <cell r="A787" t="str">
            <v>2016</v>
          </cell>
          <cell r="B787">
            <v>2.6966765873015897</v>
          </cell>
        </row>
        <row r="788">
          <cell r="A788" t="str">
            <v>2017</v>
          </cell>
          <cell r="B788">
            <v>2.5286666440000003</v>
          </cell>
        </row>
        <row r="789">
          <cell r="A789" t="str">
            <v>2018</v>
          </cell>
          <cell r="B789">
            <v>2.7336350683094399</v>
          </cell>
        </row>
        <row r="790">
          <cell r="A790" t="str">
            <v>2019</v>
          </cell>
          <cell r="B790">
            <v>2.5506457069769302</v>
          </cell>
        </row>
        <row r="791">
          <cell r="A791" t="str">
            <v>2020</v>
          </cell>
          <cell r="B791">
            <v>2.5074457467473796</v>
          </cell>
        </row>
        <row r="792">
          <cell r="A792" t="str">
            <v>2021</v>
          </cell>
          <cell r="B792">
            <v>2.9860700000000002</v>
          </cell>
        </row>
        <row r="793">
          <cell r="A793" t="str">
            <v>2022</v>
          </cell>
          <cell r="B793">
            <v>2.3386</v>
          </cell>
        </row>
        <row r="794">
          <cell r="A794" t="str">
            <v>2023</v>
          </cell>
          <cell r="B794">
            <v>3.00244</v>
          </cell>
        </row>
        <row r="795">
          <cell r="A795" t="str">
            <v>2024</v>
          </cell>
          <cell r="B795">
            <v>3.04521</v>
          </cell>
        </row>
        <row r="802">
          <cell r="A802" t="str">
            <v>London borough trend data</v>
          </cell>
        </row>
      </sheetData>
      <sheetData sheetId="6">
        <row r="7">
          <cell r="A7" t="str">
            <v>2021/22</v>
          </cell>
          <cell r="C7">
            <v>49.1</v>
          </cell>
        </row>
        <row r="8">
          <cell r="A8" t="str">
            <v>2022/23</v>
          </cell>
          <cell r="C8">
            <v>51.55</v>
          </cell>
        </row>
        <row r="9">
          <cell r="A9" t="str">
            <v>2023/24</v>
          </cell>
          <cell r="C9">
            <v>51.523200000000003</v>
          </cell>
        </row>
        <row r="10">
          <cell r="A10" t="str">
            <v>2024/25</v>
          </cell>
          <cell r="C10">
            <v>51.257100000000001</v>
          </cell>
        </row>
        <row r="19">
          <cell r="C19">
            <v>56.2</v>
          </cell>
        </row>
        <row r="20">
          <cell r="C20">
            <v>57.78</v>
          </cell>
        </row>
        <row r="21">
          <cell r="C21">
            <v>58.303800000000003</v>
          </cell>
        </row>
        <row r="22">
          <cell r="C22">
            <v>58.858699999999999</v>
          </cell>
        </row>
        <row r="70">
          <cell r="A70" t="str">
            <v>2021/22</v>
          </cell>
          <cell r="C70">
            <v>56.2</v>
          </cell>
        </row>
        <row r="71">
          <cell r="A71" t="str">
            <v>2022/23</v>
          </cell>
          <cell r="C71">
            <v>57.78</v>
          </cell>
        </row>
        <row r="72">
          <cell r="A72" t="str">
            <v>2023/24</v>
          </cell>
          <cell r="C72">
            <v>58.303800000000003</v>
          </cell>
        </row>
        <row r="73">
          <cell r="A73" t="str">
            <v>2024/25</v>
          </cell>
          <cell r="C73">
            <v>58.858699999999999</v>
          </cell>
        </row>
        <row r="81">
          <cell r="C81">
            <v>67.8</v>
          </cell>
        </row>
        <row r="107">
          <cell r="A107" t="str">
            <v>2021/22</v>
          </cell>
          <cell r="B107">
            <v>11.599999999999994</v>
          </cell>
        </row>
        <row r="108">
          <cell r="A108" t="str">
            <v>2022/23</v>
          </cell>
          <cell r="B108">
            <v>11.319999999999993</v>
          </cell>
        </row>
        <row r="109">
          <cell r="A109" t="str">
            <v>2023/24</v>
          </cell>
          <cell r="B109">
            <v>11.675199999999997</v>
          </cell>
        </row>
        <row r="110">
          <cell r="A110" t="str">
            <v>2024/25</v>
          </cell>
          <cell r="B110">
            <v>11.798100000000005</v>
          </cell>
        </row>
        <row r="120">
          <cell r="A120" t="str">
            <v>2021/22</v>
          </cell>
          <cell r="B120">
            <v>25.6</v>
          </cell>
        </row>
        <row r="121">
          <cell r="A121" t="str">
            <v>2022/23</v>
          </cell>
          <cell r="B121">
            <v>32.659999999999997</v>
          </cell>
        </row>
        <row r="122">
          <cell r="A122" t="str">
            <v>2023/24</v>
          </cell>
          <cell r="B122">
            <v>56.395299999999999</v>
          </cell>
        </row>
        <row r="123">
          <cell r="A123" t="str">
            <v>2024/25</v>
          </cell>
          <cell r="B123">
            <v>51.263500000000001</v>
          </cell>
        </row>
      </sheetData>
      <sheetData sheetId="7">
        <row r="7">
          <cell r="A7" t="str">
            <v>2006/07</v>
          </cell>
          <cell r="C7">
            <v>31.653279999999999</v>
          </cell>
        </row>
        <row r="8">
          <cell r="A8" t="str">
            <v>2007/08</v>
          </cell>
          <cell r="C8">
            <v>32.59066</v>
          </cell>
        </row>
        <row r="9">
          <cell r="A9" t="str">
            <v>2008/09</v>
          </cell>
          <cell r="C9">
            <v>32.639119999999998</v>
          </cell>
        </row>
        <row r="10">
          <cell r="A10" t="str">
            <v>2009/10</v>
          </cell>
          <cell r="C10">
            <v>33.361139999999999</v>
          </cell>
        </row>
        <row r="11">
          <cell r="A11" t="str">
            <v>2010/11</v>
          </cell>
          <cell r="C11">
            <v>33.407890000000002</v>
          </cell>
        </row>
        <row r="12">
          <cell r="A12" t="str">
            <v>2011/12</v>
          </cell>
          <cell r="C12">
            <v>33.893479999999997</v>
          </cell>
        </row>
        <row r="13">
          <cell r="A13" t="str">
            <v>2012/13</v>
          </cell>
          <cell r="C13">
            <v>33.320729999999998</v>
          </cell>
        </row>
        <row r="14">
          <cell r="A14" t="str">
            <v>2013/14</v>
          </cell>
          <cell r="C14">
            <v>33.523890000000002</v>
          </cell>
        </row>
        <row r="15">
          <cell r="A15" t="str">
            <v>2014/15</v>
          </cell>
          <cell r="C15">
            <v>33.239710000000002</v>
          </cell>
        </row>
        <row r="16">
          <cell r="A16" t="str">
            <v>2015/16</v>
          </cell>
          <cell r="C16">
            <v>34.166150000000002</v>
          </cell>
        </row>
        <row r="17">
          <cell r="A17" t="str">
            <v>2016/17</v>
          </cell>
          <cell r="C17">
            <v>34.248060000000002</v>
          </cell>
        </row>
        <row r="18">
          <cell r="A18" t="str">
            <v>2017/18</v>
          </cell>
          <cell r="C18">
            <v>34.321350000000002</v>
          </cell>
        </row>
        <row r="19">
          <cell r="A19" t="str">
            <v>2018/19</v>
          </cell>
          <cell r="C19">
            <v>34.294840000000001</v>
          </cell>
        </row>
        <row r="20">
          <cell r="A20" t="str">
            <v>2019/20</v>
          </cell>
          <cell r="C20">
            <v>35.189909999999998</v>
          </cell>
        </row>
        <row r="21">
          <cell r="A21" t="str">
            <v>2020/21</v>
          </cell>
          <cell r="C21">
            <v>40.9144933937283</v>
          </cell>
        </row>
        <row r="22">
          <cell r="A22" t="str">
            <v>2021/22</v>
          </cell>
          <cell r="C22">
            <v>37.759799999999998</v>
          </cell>
        </row>
        <row r="23">
          <cell r="A23" t="str">
            <v>2022/23</v>
          </cell>
          <cell r="C23">
            <v>36.56832</v>
          </cell>
        </row>
        <row r="24">
          <cell r="A24" t="str">
            <v>2023/24</v>
          </cell>
          <cell r="C24">
            <v>35.845320000000001</v>
          </cell>
        </row>
        <row r="25">
          <cell r="A25" t="str">
            <v>2024/25</v>
          </cell>
          <cell r="C25">
            <v>36.16451</v>
          </cell>
        </row>
        <row r="29">
          <cell r="C29">
            <v>36.310639999999999</v>
          </cell>
        </row>
        <row r="30">
          <cell r="C30">
            <v>36.013339999999999</v>
          </cell>
        </row>
        <row r="31">
          <cell r="C31">
            <v>36.907499999999999</v>
          </cell>
        </row>
        <row r="32">
          <cell r="C32">
            <v>37.079970000000003</v>
          </cell>
        </row>
        <row r="33">
          <cell r="C33">
            <v>37.538690000000003</v>
          </cell>
        </row>
        <row r="34">
          <cell r="C34">
            <v>37.431420000000003</v>
          </cell>
        </row>
        <row r="35">
          <cell r="C35">
            <v>37.62256</v>
          </cell>
        </row>
        <row r="36">
          <cell r="C36">
            <v>37.208440000000003</v>
          </cell>
        </row>
        <row r="37">
          <cell r="C37">
            <v>38.068730000000002</v>
          </cell>
        </row>
        <row r="38">
          <cell r="C38">
            <v>38.551139999999997</v>
          </cell>
        </row>
        <row r="39">
          <cell r="C39">
            <v>37.719349999999999</v>
          </cell>
        </row>
        <row r="40">
          <cell r="C40">
            <v>37.943550000000002</v>
          </cell>
        </row>
        <row r="41">
          <cell r="C41">
            <v>38.245040000000003</v>
          </cell>
        </row>
        <row r="42">
          <cell r="C42">
            <v>45.186104218362303</v>
          </cell>
        </row>
        <row r="43">
          <cell r="C43">
            <v>40.453560000000003</v>
          </cell>
        </row>
        <row r="95">
          <cell r="A95" t="str">
            <v>2006/07</v>
          </cell>
          <cell r="B95">
            <v>15.034960000000002</v>
          </cell>
        </row>
        <row r="96">
          <cell r="A96" t="str">
            <v>2007/08</v>
          </cell>
          <cell r="B96">
            <v>13.99579</v>
          </cell>
        </row>
        <row r="97">
          <cell r="A97" t="str">
            <v>2008/09</v>
          </cell>
          <cell r="B97">
            <v>17.319109999999998</v>
          </cell>
        </row>
        <row r="98">
          <cell r="A98" t="str">
            <v>2009/10</v>
          </cell>
          <cell r="B98">
            <v>16.274490000000004</v>
          </cell>
        </row>
        <row r="99">
          <cell r="A99" t="str">
            <v>2010/11</v>
          </cell>
          <cell r="B99">
            <v>17.869829999999997</v>
          </cell>
        </row>
        <row r="100">
          <cell r="A100" t="str">
            <v>2011/12</v>
          </cell>
          <cell r="B100">
            <v>17.395890000000001</v>
          </cell>
        </row>
        <row r="101">
          <cell r="A101" t="str">
            <v>2012/13</v>
          </cell>
          <cell r="B101">
            <v>19.116610000000001</v>
          </cell>
        </row>
        <row r="102">
          <cell r="A102" t="str">
            <v>2013/14</v>
          </cell>
          <cell r="B102">
            <v>20.334720000000001</v>
          </cell>
        </row>
        <row r="103">
          <cell r="A103" t="str">
            <v>2014/15</v>
          </cell>
          <cell r="B103">
            <v>21.90869</v>
          </cell>
        </row>
        <row r="104">
          <cell r="A104" t="str">
            <v>2015/16</v>
          </cell>
          <cell r="B104">
            <v>20.522859999999998</v>
          </cell>
        </row>
        <row r="105">
          <cell r="A105" t="str">
            <v>2016/17</v>
          </cell>
          <cell r="B105">
            <v>18.587280000000003</v>
          </cell>
        </row>
        <row r="106">
          <cell r="A106" t="str">
            <v>2017/18</v>
          </cell>
          <cell r="B106">
            <v>22.692670000000003</v>
          </cell>
        </row>
        <row r="107">
          <cell r="A107" t="str">
            <v>2018/19</v>
          </cell>
          <cell r="B107">
            <v>22.422980000000003</v>
          </cell>
        </row>
        <row r="108">
          <cell r="A108" t="str">
            <v>2019/20</v>
          </cell>
          <cell r="B108">
            <v>22.678660000000001</v>
          </cell>
        </row>
        <row r="109">
          <cell r="A109" t="str">
            <v>2020/21</v>
          </cell>
        </row>
        <row r="110">
          <cell r="A110" t="str">
            <v>2021/22</v>
          </cell>
          <cell r="B110">
            <v>24.572749999999999</v>
          </cell>
        </row>
        <row r="111">
          <cell r="A111" t="str">
            <v>2022/23</v>
          </cell>
          <cell r="B111">
            <v>22.196560000000002</v>
          </cell>
        </row>
        <row r="112">
          <cell r="A112" t="str">
            <v>2023/24</v>
          </cell>
          <cell r="B112">
            <v>18.747800000000002</v>
          </cell>
        </row>
        <row r="113">
          <cell r="A113" t="str">
            <v>2024/25</v>
          </cell>
          <cell r="B113">
            <v>20.720479999999998</v>
          </cell>
        </row>
      </sheetData>
      <sheetData sheetId="8"/>
      <sheetData sheetId="9">
        <row r="7">
          <cell r="A7" t="str">
            <v>2001 - 03</v>
          </cell>
          <cell r="B7" t="str">
            <v>England</v>
          </cell>
          <cell r="C7">
            <v>10.26206238919</v>
          </cell>
        </row>
        <row r="8">
          <cell r="A8" t="str">
            <v>2002 - 04</v>
          </cell>
          <cell r="B8" t="str">
            <v>England</v>
          </cell>
          <cell r="C8">
            <v>10.180410442781101</v>
          </cell>
        </row>
        <row r="9">
          <cell r="A9" t="str">
            <v>2003 - 05</v>
          </cell>
          <cell r="B9" t="str">
            <v>England</v>
          </cell>
          <cell r="C9">
            <v>10.09870678679</v>
          </cell>
        </row>
        <row r="10">
          <cell r="A10" t="str">
            <v>2004 - 06</v>
          </cell>
          <cell r="B10" t="str">
            <v>England</v>
          </cell>
          <cell r="C10">
            <v>9.8352036187773209</v>
          </cell>
        </row>
        <row r="11">
          <cell r="A11" t="str">
            <v>2005 - 07</v>
          </cell>
          <cell r="B11" t="str">
            <v>England</v>
          </cell>
          <cell r="C11">
            <v>9.3634809537988808</v>
          </cell>
        </row>
        <row r="12">
          <cell r="A12" t="str">
            <v>2006 - 08</v>
          </cell>
          <cell r="B12" t="str">
            <v>England</v>
          </cell>
          <cell r="C12">
            <v>9.2025320412532405</v>
          </cell>
        </row>
        <row r="13">
          <cell r="A13" t="str">
            <v>2007 - 09</v>
          </cell>
          <cell r="B13" t="str">
            <v>England</v>
          </cell>
          <cell r="C13">
            <v>9.2846069092143608</v>
          </cell>
        </row>
        <row r="14">
          <cell r="A14" t="str">
            <v>2008 - 10</v>
          </cell>
          <cell r="B14" t="str">
            <v>England</v>
          </cell>
          <cell r="C14">
            <v>9.3766214787210203</v>
          </cell>
        </row>
        <row r="15">
          <cell r="A15" t="str">
            <v>2009 - 11</v>
          </cell>
          <cell r="B15" t="str">
            <v>England</v>
          </cell>
          <cell r="C15">
            <v>9.4769804860909108</v>
          </cell>
        </row>
        <row r="16">
          <cell r="A16" t="str">
            <v>2010 - 12</v>
          </cell>
          <cell r="B16" t="str">
            <v>England</v>
          </cell>
          <cell r="C16">
            <v>9.48583</v>
          </cell>
        </row>
        <row r="17">
          <cell r="A17" t="str">
            <v>2011 - 13</v>
          </cell>
          <cell r="B17" t="str">
            <v>England</v>
          </cell>
          <cell r="C17">
            <v>9.7887699999999995</v>
          </cell>
        </row>
        <row r="18">
          <cell r="A18" t="str">
            <v>2012 - 14</v>
          </cell>
          <cell r="B18" t="str">
            <v>England</v>
          </cell>
          <cell r="C18">
            <v>9.9718499999999999</v>
          </cell>
        </row>
        <row r="19">
          <cell r="A19" t="str">
            <v>2013 - 15</v>
          </cell>
          <cell r="B19" t="str">
            <v>England</v>
          </cell>
          <cell r="C19">
            <v>10.119389999999999</v>
          </cell>
        </row>
        <row r="20">
          <cell r="A20" t="str">
            <v>2014 - 16</v>
          </cell>
          <cell r="B20" t="str">
            <v>England</v>
          </cell>
          <cell r="C20">
            <v>9.9091799999999992</v>
          </cell>
        </row>
        <row r="21">
          <cell r="A21" t="str">
            <v>2015 - 17</v>
          </cell>
          <cell r="B21" t="str">
            <v>England</v>
          </cell>
          <cell r="C21">
            <v>9.5359300000000005</v>
          </cell>
        </row>
        <row r="22">
          <cell r="A22" t="str">
            <v>2016 - 18</v>
          </cell>
          <cell r="B22" t="str">
            <v>England</v>
          </cell>
          <cell r="C22">
            <v>9.6021599999999996</v>
          </cell>
        </row>
        <row r="23">
          <cell r="A23" t="str">
            <v>2017 - 19</v>
          </cell>
          <cell r="B23" t="str">
            <v>England</v>
          </cell>
          <cell r="C23">
            <v>10.048349999999999</v>
          </cell>
        </row>
        <row r="24">
          <cell r="A24" t="str">
            <v>2018 - 20</v>
          </cell>
          <cell r="B24" t="str">
            <v>England</v>
          </cell>
          <cell r="C24">
            <v>10.30949</v>
          </cell>
        </row>
        <row r="25">
          <cell r="A25" t="str">
            <v>2019 - 21</v>
          </cell>
          <cell r="B25" t="str">
            <v>England</v>
          </cell>
          <cell r="C25">
            <v>10.39691</v>
          </cell>
        </row>
        <row r="26">
          <cell r="A26" t="str">
            <v>2020 - 22</v>
          </cell>
          <cell r="B26" t="str">
            <v>England</v>
          </cell>
          <cell r="C26">
            <v>10.325855049999999</v>
          </cell>
        </row>
        <row r="27">
          <cell r="A27" t="str">
            <v>2021 - 23</v>
          </cell>
          <cell r="B27" t="str">
            <v>England</v>
          </cell>
          <cell r="C27">
            <v>10.73307138</v>
          </cell>
        </row>
        <row r="28">
          <cell r="A28" t="str">
            <v>2022 - 24</v>
          </cell>
          <cell r="B28" t="str">
            <v>England</v>
          </cell>
          <cell r="C28">
            <v>10.94744158</v>
          </cell>
        </row>
        <row r="31">
          <cell r="C31">
            <v>10.1122704370701</v>
          </cell>
        </row>
        <row r="32">
          <cell r="C32">
            <v>10.018514654295601</v>
          </cell>
        </row>
        <row r="33">
          <cell r="C33">
            <v>10.012679126099201</v>
          </cell>
        </row>
        <row r="34">
          <cell r="C34">
            <v>9.6656400748850295</v>
          </cell>
        </row>
        <row r="35">
          <cell r="C35">
            <v>9.1715070261316907</v>
          </cell>
        </row>
        <row r="36">
          <cell r="C36">
            <v>8.7850071016275493</v>
          </cell>
        </row>
        <row r="37">
          <cell r="C37">
            <v>8.4882247026988704</v>
          </cell>
        </row>
        <row r="38">
          <cell r="C38">
            <v>8.5124036065773705</v>
          </cell>
        </row>
        <row r="39">
          <cell r="C39">
            <v>8.4311328242445303</v>
          </cell>
        </row>
        <row r="40">
          <cell r="C40">
            <v>8.3673699999999993</v>
          </cell>
        </row>
        <row r="41">
          <cell r="C41">
            <v>8.0321800000000003</v>
          </cell>
        </row>
        <row r="42">
          <cell r="C42">
            <v>7.819</v>
          </cell>
        </row>
        <row r="43">
          <cell r="C43">
            <v>8.5582499999999992</v>
          </cell>
        </row>
        <row r="44">
          <cell r="C44">
            <v>8.6575299999999995</v>
          </cell>
        </row>
        <row r="45">
          <cell r="C45">
            <v>8.6493900000000004</v>
          </cell>
        </row>
        <row r="46">
          <cell r="C46">
            <v>8.1322299999999998</v>
          </cell>
        </row>
        <row r="47">
          <cell r="C47">
            <v>8.2420899999999993</v>
          </cell>
        </row>
        <row r="48">
          <cell r="C48">
            <v>8.0146800000000002</v>
          </cell>
        </row>
        <row r="49">
          <cell r="C49">
            <v>7.33141</v>
          </cell>
        </row>
        <row r="50">
          <cell r="C50">
            <v>6.9451127970000002</v>
          </cell>
        </row>
        <row r="51">
          <cell r="C51">
            <v>7.0104878279999996</v>
          </cell>
        </row>
        <row r="52">
          <cell r="C52">
            <v>7.5216469620000002</v>
          </cell>
        </row>
        <row r="99">
          <cell r="A99" t="str">
            <v>2001 - 03</v>
          </cell>
          <cell r="C99">
            <v>14.9220643270304</v>
          </cell>
        </row>
        <row r="100">
          <cell r="A100" t="str">
            <v>2002 - 04</v>
          </cell>
          <cell r="C100">
            <v>14.816106433131001</v>
          </cell>
        </row>
        <row r="101">
          <cell r="A101" t="str">
            <v>2003 - 05</v>
          </cell>
          <cell r="C101">
            <v>14.848142323455701</v>
          </cell>
        </row>
        <row r="102">
          <cell r="A102" t="str">
            <v>2004 - 06</v>
          </cell>
          <cell r="C102">
            <v>14.7478910453165</v>
          </cell>
        </row>
        <row r="103">
          <cell r="A103" t="str">
            <v>2005 - 07</v>
          </cell>
          <cell r="C103">
            <v>14.015049797463501</v>
          </cell>
        </row>
        <row r="104">
          <cell r="A104" t="str">
            <v>2006 - 08</v>
          </cell>
          <cell r="C104">
            <v>13.5463588485001</v>
          </cell>
        </row>
        <row r="105">
          <cell r="A105" t="str">
            <v>2007 - 09</v>
          </cell>
          <cell r="C105">
            <v>13.0310411039487</v>
          </cell>
        </row>
        <row r="106">
          <cell r="A106" t="str">
            <v>2008 - 10</v>
          </cell>
          <cell r="C106">
            <v>13.236379655626999</v>
          </cell>
        </row>
        <row r="107">
          <cell r="A107" t="str">
            <v>2009 - 11</v>
          </cell>
          <cell r="C107">
            <v>12.903263047569901</v>
          </cell>
        </row>
        <row r="108">
          <cell r="A108" t="str">
            <v>2010 - 12</v>
          </cell>
          <cell r="C108">
            <v>12.82274</v>
          </cell>
        </row>
        <row r="109">
          <cell r="A109" t="str">
            <v>2011 - 13</v>
          </cell>
          <cell r="C109">
            <v>12.2713</v>
          </cell>
        </row>
        <row r="110">
          <cell r="A110" t="str">
            <v>2012 - 14</v>
          </cell>
          <cell r="C110">
            <v>12.318099999999999</v>
          </cell>
        </row>
        <row r="111">
          <cell r="A111" t="str">
            <v>2013 - 15</v>
          </cell>
          <cell r="C111">
            <v>13.46772</v>
          </cell>
        </row>
        <row r="112">
          <cell r="A112" t="str">
            <v>2014 - 16</v>
          </cell>
          <cell r="C112">
            <v>13.60249</v>
          </cell>
        </row>
        <row r="113">
          <cell r="A113" t="str">
            <v>2015 - 17</v>
          </cell>
          <cell r="C113">
            <v>13.37406</v>
          </cell>
        </row>
        <row r="114">
          <cell r="A114" t="str">
            <v>2016 - 18</v>
          </cell>
          <cell r="C114">
            <v>12.75493</v>
          </cell>
        </row>
        <row r="115">
          <cell r="A115" t="str">
            <v>2017 - 19</v>
          </cell>
          <cell r="C115">
            <v>12.728820000000001</v>
          </cell>
        </row>
        <row r="116">
          <cell r="A116" t="str">
            <v>2018 - 20</v>
          </cell>
          <cell r="C116">
            <v>12.50591</v>
          </cell>
        </row>
        <row r="117">
          <cell r="A117" t="str">
            <v>2019 - 21</v>
          </cell>
          <cell r="C117">
            <v>11.275589999999999</v>
          </cell>
        </row>
        <row r="118">
          <cell r="A118" t="str">
            <v>2020 - 22</v>
          </cell>
          <cell r="C118">
            <v>10.835188560000001</v>
          </cell>
        </row>
        <row r="119">
          <cell r="A119" t="str">
            <v>2021 - 23</v>
          </cell>
          <cell r="C119">
            <v>10.77682697</v>
          </cell>
        </row>
        <row r="120">
          <cell r="A120" t="str">
            <v>2022 - 24</v>
          </cell>
          <cell r="C120">
            <v>11.53818424</v>
          </cell>
        </row>
        <row r="124">
          <cell r="C124">
            <v>5.68258194796661</v>
          </cell>
        </row>
        <row r="125">
          <cell r="C125">
            <v>5.5684682213706296</v>
          </cell>
        </row>
        <row r="126">
          <cell r="C126">
            <v>5.5445043046702702</v>
          </cell>
        </row>
        <row r="127">
          <cell r="C127">
            <v>5.0239325271828799</v>
          </cell>
        </row>
        <row r="128">
          <cell r="C128">
            <v>4.7110444139791596</v>
          </cell>
        </row>
        <row r="129">
          <cell r="C129">
            <v>4.3516394859923402</v>
          </cell>
        </row>
        <row r="130">
          <cell r="C130">
            <v>4.2257029842714502</v>
          </cell>
        </row>
        <row r="131">
          <cell r="C131">
            <v>4.1227471055461598</v>
          </cell>
        </row>
        <row r="132">
          <cell r="C132">
            <v>4.2675055180764598</v>
          </cell>
        </row>
        <row r="133">
          <cell r="C133">
            <v>4.22621</v>
          </cell>
        </row>
        <row r="134">
          <cell r="C134">
            <v>4.05708</v>
          </cell>
        </row>
        <row r="135">
          <cell r="C135">
            <v>3.66635</v>
          </cell>
        </row>
        <row r="136">
          <cell r="C136">
            <v>4.0937799999999998</v>
          </cell>
        </row>
        <row r="137">
          <cell r="C137">
            <v>4.1648899999999998</v>
          </cell>
        </row>
        <row r="138">
          <cell r="C138">
            <v>4.33202</v>
          </cell>
        </row>
        <row r="139">
          <cell r="C139">
            <v>3.9058299999999999</v>
          </cell>
        </row>
        <row r="140">
          <cell r="C140">
            <v>4.1744899999999996</v>
          </cell>
        </row>
        <row r="141">
          <cell r="C141">
            <v>3.9503200000000001</v>
          </cell>
        </row>
        <row r="142">
          <cell r="C142">
            <v>3.7333099999999999</v>
          </cell>
        </row>
        <row r="143">
          <cell r="C143">
            <v>3.4084338750000001</v>
          </cell>
        </row>
        <row r="144">
          <cell r="C144">
            <v>3.5989637480000001</v>
          </cell>
        </row>
        <row r="145">
          <cell r="C145">
            <v>3.9198430609999999</v>
          </cell>
        </row>
        <row r="166">
          <cell r="A166" t="str">
            <v>2001 - 03</v>
          </cell>
          <cell r="B166">
            <v>11.431826098293051</v>
          </cell>
        </row>
        <row r="167">
          <cell r="A167" t="str">
            <v>2002 - 04</v>
          </cell>
          <cell r="B167">
            <v>13.97402840894782</v>
          </cell>
        </row>
        <row r="168">
          <cell r="A168" t="str">
            <v>2003 - 05</v>
          </cell>
          <cell r="B168">
            <v>14.38046472026107</v>
          </cell>
        </row>
        <row r="169">
          <cell r="A169" t="str">
            <v>2004 - 06</v>
          </cell>
          <cell r="B169">
            <v>14.633136728901402</v>
          </cell>
        </row>
        <row r="170">
          <cell r="A170" t="str">
            <v>2005 - 07</v>
          </cell>
          <cell r="B170">
            <v>13.140483690739261</v>
          </cell>
        </row>
        <row r="171">
          <cell r="A171" t="str">
            <v>2006 - 08</v>
          </cell>
          <cell r="B171">
            <v>11.274002218313761</v>
          </cell>
        </row>
        <row r="172">
          <cell r="A172" t="str">
            <v>2007 - 09</v>
          </cell>
          <cell r="B172">
            <v>9.6447630825103108</v>
          </cell>
        </row>
        <row r="173">
          <cell r="A173" t="str">
            <v>2008 - 10</v>
          </cell>
          <cell r="B173">
            <v>9.6458638562610908</v>
          </cell>
        </row>
        <row r="174">
          <cell r="A174" t="str">
            <v>2009 - 11</v>
          </cell>
          <cell r="B174">
            <v>6.7285845363907297</v>
          </cell>
        </row>
        <row r="175">
          <cell r="A175" t="str">
            <v>2010 - 12</v>
          </cell>
          <cell r="B175">
            <v>7.1961300000000001</v>
          </cell>
        </row>
        <row r="176">
          <cell r="A176" t="str">
            <v>2011 - 13</v>
          </cell>
          <cell r="B176">
            <v>6.0022000000000011</v>
          </cell>
        </row>
        <row r="177">
          <cell r="A177" t="str">
            <v>2012 - 14</v>
          </cell>
          <cell r="B177">
            <v>6.1474999999999991</v>
          </cell>
        </row>
        <row r="178">
          <cell r="A178" t="str">
            <v>2013 - 15</v>
          </cell>
          <cell r="B178">
            <v>6.2676500000000006</v>
          </cell>
        </row>
        <row r="179">
          <cell r="A179" t="str">
            <v>2014 - 16</v>
          </cell>
          <cell r="B179">
            <v>5.8288899999999995</v>
          </cell>
        </row>
        <row r="180">
          <cell r="A180" t="str">
            <v>2015 - 17</v>
          </cell>
          <cell r="B180">
            <v>7.507060000000001</v>
          </cell>
        </row>
        <row r="181">
          <cell r="A181" t="str">
            <v>2016 - 18</v>
          </cell>
          <cell r="B181">
            <v>6.8867099999999999</v>
          </cell>
        </row>
        <row r="182">
          <cell r="A182" t="str">
            <v>2017 - 19</v>
          </cell>
          <cell r="B182">
            <v>8.8411200000000001</v>
          </cell>
        </row>
        <row r="183">
          <cell r="A183" t="str">
            <v>2018 - 20</v>
          </cell>
          <cell r="B183">
            <v>10.82367</v>
          </cell>
        </row>
        <row r="184">
          <cell r="A184" t="str">
            <v>2019 - 21</v>
          </cell>
          <cell r="B184">
            <v>8.0052200000000013</v>
          </cell>
        </row>
        <row r="185">
          <cell r="A185" t="str">
            <v>2020 - 22</v>
          </cell>
          <cell r="B185">
            <v>6.8897677659999994</v>
          </cell>
        </row>
        <row r="186">
          <cell r="A186" t="str">
            <v>2021 - 23</v>
          </cell>
          <cell r="B186">
            <v>6.4799949739999994</v>
          </cell>
        </row>
        <row r="187">
          <cell r="A187" t="str">
            <v>2022 - 24</v>
          </cell>
          <cell r="B187">
            <v>7.5673018910000005</v>
          </cell>
        </row>
        <row r="194">
          <cell r="A194" t="str">
            <v>2001 - 03</v>
          </cell>
          <cell r="B194">
            <v>9.2394823790637908</v>
          </cell>
        </row>
        <row r="195">
          <cell r="A195" t="str">
            <v>2002 - 04</v>
          </cell>
          <cell r="B195">
            <v>9.2476382117603713</v>
          </cell>
        </row>
        <row r="196">
          <cell r="A196" t="str">
            <v>2003 - 05</v>
          </cell>
          <cell r="B196">
            <v>9.3036380187854313</v>
          </cell>
        </row>
        <row r="197">
          <cell r="A197" t="str">
            <v>2004 - 06</v>
          </cell>
          <cell r="B197">
            <v>9.723958518133621</v>
          </cell>
        </row>
        <row r="198">
          <cell r="A198" t="str">
            <v>2005 - 07</v>
          </cell>
          <cell r="B198">
            <v>9.3040053834843413</v>
          </cell>
        </row>
        <row r="199">
          <cell r="A199" t="str">
            <v>2006 - 08</v>
          </cell>
          <cell r="B199">
            <v>9.1947193625077599</v>
          </cell>
        </row>
        <row r="200">
          <cell r="A200" t="str">
            <v>2007 - 09</v>
          </cell>
          <cell r="B200">
            <v>8.8053381196772502</v>
          </cell>
        </row>
        <row r="201">
          <cell r="A201" t="str">
            <v>2008 - 10</v>
          </cell>
          <cell r="B201">
            <v>9.1136325500808404</v>
          </cell>
        </row>
        <row r="202">
          <cell r="A202" t="str">
            <v>2009 - 11</v>
          </cell>
          <cell r="B202">
            <v>8.635757529493441</v>
          </cell>
        </row>
        <row r="203">
          <cell r="A203" t="str">
            <v>2010 - 12</v>
          </cell>
          <cell r="B203">
            <v>8.5965299999999996</v>
          </cell>
        </row>
        <row r="204">
          <cell r="A204" t="str">
            <v>2011 - 13</v>
          </cell>
          <cell r="B204">
            <v>8.214220000000001</v>
          </cell>
        </row>
        <row r="205">
          <cell r="A205" t="str">
            <v>2012 - 14</v>
          </cell>
          <cell r="B205">
            <v>8.6517499999999998</v>
          </cell>
        </row>
        <row r="206">
          <cell r="A206" t="str">
            <v>2013 - 15</v>
          </cell>
          <cell r="B206">
            <v>9.373940000000001</v>
          </cell>
        </row>
        <row r="207">
          <cell r="A207" t="str">
            <v>2014 - 16</v>
          </cell>
          <cell r="B207">
            <v>9.4375999999999998</v>
          </cell>
        </row>
        <row r="208">
          <cell r="A208" t="str">
            <v>2015 - 17</v>
          </cell>
          <cell r="B208">
            <v>9.0420400000000001</v>
          </cell>
        </row>
        <row r="209">
          <cell r="A209" t="str">
            <v>2016 - 18</v>
          </cell>
          <cell r="B209">
            <v>8.8491</v>
          </cell>
        </row>
        <row r="210">
          <cell r="A210" t="str">
            <v>2017 - 19</v>
          </cell>
          <cell r="B210">
            <v>8.5543300000000002</v>
          </cell>
        </row>
        <row r="211">
          <cell r="A211" t="str">
            <v>2018 - 20</v>
          </cell>
          <cell r="B211">
            <v>8.5555900000000005</v>
          </cell>
        </row>
        <row r="212">
          <cell r="A212" t="str">
            <v>2019 - 21</v>
          </cell>
          <cell r="B212">
            <v>7.5422799999999999</v>
          </cell>
        </row>
        <row r="213">
          <cell r="A213" t="str">
            <v>2020 - 22</v>
          </cell>
          <cell r="B213">
            <v>7.4267546850000006</v>
          </cell>
        </row>
        <row r="214">
          <cell r="A214" t="str">
            <v>2021 - 23</v>
          </cell>
          <cell r="B214">
            <v>7.177863222</v>
          </cell>
        </row>
        <row r="215">
          <cell r="A215" t="str">
            <v>2022 - 24</v>
          </cell>
          <cell r="B215">
            <v>7.6183411789999997</v>
          </cell>
        </row>
      </sheetData>
      <sheetData sheetId="10">
        <row r="7">
          <cell r="A7" t="str">
            <v>2018</v>
          </cell>
          <cell r="C7">
            <v>7.0679943573865902</v>
          </cell>
        </row>
        <row r="8">
          <cell r="A8" t="str">
            <v>2019</v>
          </cell>
          <cell r="C8">
            <v>7.1033907270585397</v>
          </cell>
        </row>
        <row r="9">
          <cell r="A9" t="str">
            <v>2020</v>
          </cell>
          <cell r="C9">
            <v>5.6353025916483599</v>
          </cell>
        </row>
        <row r="10">
          <cell r="A10" t="str">
            <v>2021</v>
          </cell>
          <cell r="C10">
            <v>5.5024800000000003</v>
          </cell>
        </row>
        <row r="11">
          <cell r="A11" t="str">
            <v>2022</v>
          </cell>
          <cell r="C11">
            <v>5.81677</v>
          </cell>
        </row>
        <row r="12">
          <cell r="A12" t="str">
            <v>2023</v>
          </cell>
          <cell r="C12">
            <v>5.2205000000000004</v>
          </cell>
        </row>
        <row r="13">
          <cell r="A13" t="str">
            <v>2024</v>
          </cell>
          <cell r="C13">
            <v>5.2906500000000003</v>
          </cell>
        </row>
        <row r="22">
          <cell r="C22">
            <v>9.0038375404066606</v>
          </cell>
        </row>
        <row r="23">
          <cell r="C23">
            <v>8.7746090154525707</v>
          </cell>
        </row>
        <row r="24">
          <cell r="C24">
            <v>7.1047205096175503</v>
          </cell>
        </row>
        <row r="25">
          <cell r="C25">
            <v>6.4753999999999996</v>
          </cell>
        </row>
        <row r="26">
          <cell r="C26">
            <v>7.1311799999999996</v>
          </cell>
        </row>
        <row r="27">
          <cell r="C27">
            <v>6.1827500000000004</v>
          </cell>
        </row>
        <row r="28">
          <cell r="C28">
            <v>6.6166</v>
          </cell>
        </row>
        <row r="82">
          <cell r="A82">
            <v>2018</v>
          </cell>
          <cell r="B82">
            <v>1.7764244638491498</v>
          </cell>
        </row>
        <row r="83">
          <cell r="A83">
            <v>2019</v>
          </cell>
          <cell r="B83">
            <v>1.7087979882755704</v>
          </cell>
        </row>
        <row r="84">
          <cell r="A84">
            <v>2020</v>
          </cell>
          <cell r="B84">
            <v>1.4257436819679805</v>
          </cell>
        </row>
        <row r="85">
          <cell r="A85">
            <v>2021</v>
          </cell>
          <cell r="B85">
            <v>1.5112399999999999</v>
          </cell>
        </row>
        <row r="86">
          <cell r="A86">
            <v>2022</v>
          </cell>
          <cell r="B86">
            <v>2.11869</v>
          </cell>
        </row>
        <row r="87">
          <cell r="A87">
            <v>2023</v>
          </cell>
          <cell r="B87">
            <v>1.7283500000000007</v>
          </cell>
        </row>
        <row r="88">
          <cell r="A88">
            <v>2024</v>
          </cell>
          <cell r="B88">
            <v>2.0244099999999996</v>
          </cell>
        </row>
      </sheetData>
      <sheetData sheetId="11"/>
      <sheetData sheetId="12">
        <row r="7">
          <cell r="A7" t="str">
            <v>2009 - 11</v>
          </cell>
          <cell r="C7">
            <v>46.129428859999997</v>
          </cell>
        </row>
        <row r="8">
          <cell r="A8" t="str">
            <v>2010 - 12</v>
          </cell>
          <cell r="C8">
            <v>43.708560939999998</v>
          </cell>
        </row>
        <row r="9">
          <cell r="A9" t="str">
            <v>2011 - 13</v>
          </cell>
          <cell r="C9">
            <v>40.77399063</v>
          </cell>
        </row>
        <row r="10">
          <cell r="A10" t="str">
            <v>2012 - 14</v>
          </cell>
          <cell r="C10">
            <v>37.817432400000001</v>
          </cell>
        </row>
        <row r="11">
          <cell r="A11" t="str">
            <v>2013 - 15</v>
          </cell>
          <cell r="C11">
            <v>35.42216492</v>
          </cell>
        </row>
        <row r="12">
          <cell r="A12" t="str">
            <v>2014 - 16</v>
          </cell>
          <cell r="C12">
            <v>35.322551730000001</v>
          </cell>
        </row>
        <row r="13">
          <cell r="A13" t="str">
            <v>2015 - 17</v>
          </cell>
          <cell r="C13">
            <v>37.008888239999997</v>
          </cell>
        </row>
        <row r="14">
          <cell r="A14" t="str">
            <v>2016 - 18</v>
          </cell>
          <cell r="C14">
            <v>40.174552919999996</v>
          </cell>
        </row>
        <row r="15">
          <cell r="A15" t="str">
            <v>2017 - 19</v>
          </cell>
          <cell r="C15">
            <v>41.716659550000003</v>
          </cell>
        </row>
        <row r="16">
          <cell r="A16" t="str">
            <v>2018 - 20</v>
          </cell>
          <cell r="C16">
            <v>41.835174559999999</v>
          </cell>
        </row>
        <row r="17">
          <cell r="A17" t="str">
            <v>2019 - 21</v>
          </cell>
          <cell r="C17">
            <v>42.735206599999998</v>
          </cell>
        </row>
        <row r="18">
          <cell r="A18" t="str">
            <v>2020 - 22</v>
          </cell>
          <cell r="C18">
            <v>44.633430480000001</v>
          </cell>
        </row>
        <row r="19">
          <cell r="A19" t="str">
            <v>2021 - 23</v>
          </cell>
          <cell r="C19">
            <v>44.43672943</v>
          </cell>
        </row>
        <row r="20">
          <cell r="A20" t="str">
            <v>2022 - 24</v>
          </cell>
          <cell r="C20">
            <v>43.31913376</v>
          </cell>
        </row>
        <row r="23">
          <cell r="C23">
            <v>43.132492069999998</v>
          </cell>
        </row>
        <row r="24">
          <cell r="C24">
            <v>40.293743130000003</v>
          </cell>
        </row>
        <row r="25">
          <cell r="C25">
            <v>35.937004090000002</v>
          </cell>
        </row>
        <row r="26">
          <cell r="C26">
            <v>32.033115389999999</v>
          </cell>
        </row>
        <row r="27">
          <cell r="C27">
            <v>28.748012540000001</v>
          </cell>
        </row>
        <row r="28">
          <cell r="C28">
            <v>28.31337929</v>
          </cell>
        </row>
        <row r="29">
          <cell r="C29">
            <v>29.910585399999999</v>
          </cell>
        </row>
        <row r="30">
          <cell r="C30">
            <v>33.566432949999999</v>
          </cell>
        </row>
        <row r="31">
          <cell r="C31">
            <v>34.760490419999996</v>
          </cell>
        </row>
        <row r="32">
          <cell r="C32">
            <v>35.219852449999998</v>
          </cell>
        </row>
        <row r="33">
          <cell r="C33">
            <v>36.947608950000003</v>
          </cell>
        </row>
        <row r="34">
          <cell r="C34">
            <v>40.410957340000003</v>
          </cell>
        </row>
        <row r="35">
          <cell r="C35">
            <v>41.484340670000002</v>
          </cell>
        </row>
        <row r="36">
          <cell r="C36">
            <v>39.189189910000003</v>
          </cell>
        </row>
        <row r="80">
          <cell r="A80" t="str">
            <v>2011 - 13</v>
          </cell>
          <cell r="C80">
            <v>24.651898443698883</v>
          </cell>
        </row>
        <row r="81">
          <cell r="A81" t="str">
            <v>2012 - 14</v>
          </cell>
          <cell r="C81">
            <v>21.031500399112701</v>
          </cell>
        </row>
        <row r="82">
          <cell r="A82" t="str">
            <v>2013 - 15</v>
          </cell>
          <cell r="C82">
            <v>18.446601927280426</v>
          </cell>
        </row>
        <row r="83">
          <cell r="A83" t="str">
            <v>2014 - 16</v>
          </cell>
          <cell r="C83">
            <v>18.152739107608795</v>
          </cell>
        </row>
        <row r="84">
          <cell r="A84" t="str">
            <v>2015 - 17</v>
          </cell>
          <cell r="C84">
            <v>20.826259255409241</v>
          </cell>
        </row>
        <row r="85">
          <cell r="A85" t="str">
            <v>2016 - 18</v>
          </cell>
          <cell r="C85">
            <v>25.038403272628784</v>
          </cell>
        </row>
        <row r="86">
          <cell r="A86" t="str">
            <v>2017 - 19</v>
          </cell>
          <cell r="C86">
            <v>26.819923520088196</v>
          </cell>
        </row>
        <row r="87">
          <cell r="A87" t="str">
            <v>2018 - 20</v>
          </cell>
          <cell r="C87">
            <v>26.884919404983521</v>
          </cell>
        </row>
        <row r="88">
          <cell r="A88" t="str">
            <v>2019 - 21</v>
          </cell>
          <cell r="C88">
            <v>28.571429848670959</v>
          </cell>
        </row>
        <row r="89">
          <cell r="A89" t="str">
            <v>2020 - 22</v>
          </cell>
          <cell r="C89">
            <v>30.851063132286072</v>
          </cell>
        </row>
        <row r="90">
          <cell r="A90" t="str">
            <v>2021 - 23</v>
          </cell>
          <cell r="C90">
            <v>32.352942228317261</v>
          </cell>
        </row>
        <row r="91">
          <cell r="A91" t="str">
            <v>2022 - 24</v>
          </cell>
          <cell r="C91">
            <v>31.372550129890442</v>
          </cell>
        </row>
        <row r="104">
          <cell r="C104">
            <v>41.558441519737244</v>
          </cell>
        </row>
        <row r="105">
          <cell r="C105">
            <v>37.883958220481873</v>
          </cell>
        </row>
        <row r="106">
          <cell r="C106">
            <v>35.094338655471802</v>
          </cell>
        </row>
        <row r="107">
          <cell r="C107">
            <v>36.180904507637024</v>
          </cell>
        </row>
        <row r="108">
          <cell r="C108">
            <v>39.610388875007629</v>
          </cell>
        </row>
        <row r="109">
          <cell r="C109">
            <v>43.589743971824646</v>
          </cell>
        </row>
        <row r="110">
          <cell r="C110">
            <v>43.243244290351868</v>
          </cell>
        </row>
        <row r="111">
          <cell r="C111">
            <v>34.444445371627808</v>
          </cell>
        </row>
        <row r="112">
          <cell r="C112">
            <v>34.065935015678406</v>
          </cell>
        </row>
        <row r="113">
          <cell r="C113">
            <v>34.999999403953552</v>
          </cell>
        </row>
        <row r="114">
          <cell r="C114">
            <v>38.636362552642822</v>
          </cell>
        </row>
        <row r="115">
          <cell r="C115">
            <v>36.734694242477417</v>
          </cell>
        </row>
        <row r="123">
          <cell r="C123">
            <v>56.350743770599365</v>
          </cell>
        </row>
        <row r="124">
          <cell r="C124">
            <v>53.40086817741394</v>
          </cell>
        </row>
        <row r="125">
          <cell r="C125">
            <v>51.426023244857788</v>
          </cell>
        </row>
        <row r="126">
          <cell r="C126">
            <v>51.573032140731812</v>
          </cell>
        </row>
        <row r="127">
          <cell r="C127">
            <v>53.290528059005737</v>
          </cell>
        </row>
        <row r="128">
          <cell r="C128">
            <v>57.623761892318726</v>
          </cell>
        </row>
        <row r="129">
          <cell r="C129">
            <v>56.292903423309326</v>
          </cell>
        </row>
        <row r="130">
          <cell r="C130">
            <v>57.46268630027771</v>
          </cell>
        </row>
        <row r="131">
          <cell r="C131">
            <v>57.908165454864502</v>
          </cell>
        </row>
        <row r="132">
          <cell r="C132">
            <v>60.80402135848999</v>
          </cell>
        </row>
        <row r="133">
          <cell r="C133">
            <v>55.368423461914063</v>
          </cell>
        </row>
        <row r="134">
          <cell r="C134">
            <v>48.679244518280029</v>
          </cell>
        </row>
        <row r="160">
          <cell r="A160" t="str">
            <v>2011 - 13</v>
          </cell>
          <cell r="B160">
            <v>31.698845326900482</v>
          </cell>
        </row>
        <row r="161">
          <cell r="A161" t="str">
            <v>2012 - 14</v>
          </cell>
          <cell r="B161">
            <v>32.369367778301239</v>
          </cell>
        </row>
        <row r="162">
          <cell r="A162" t="str">
            <v>2013 - 15</v>
          </cell>
          <cell r="B162">
            <v>32.979421317577362</v>
          </cell>
        </row>
        <row r="163">
          <cell r="A163" t="str">
            <v>2014 - 16</v>
          </cell>
          <cell r="B163">
            <v>33.420293033123016</v>
          </cell>
        </row>
        <row r="164">
          <cell r="A164" t="str">
            <v>2015 - 17</v>
          </cell>
          <cell r="B164">
            <v>32.464268803596497</v>
          </cell>
        </row>
        <row r="165">
          <cell r="A165" t="str">
            <v>2016 - 18</v>
          </cell>
          <cell r="B165">
            <v>32.585358619689941</v>
          </cell>
        </row>
        <row r="166">
          <cell r="A166" t="str">
            <v>2017 - 19</v>
          </cell>
          <cell r="B166">
            <v>29.47297990322113</v>
          </cell>
        </row>
        <row r="167">
          <cell r="A167" t="str">
            <v>2018 - 20</v>
          </cell>
          <cell r="B167">
            <v>30.577766895294189</v>
          </cell>
        </row>
        <row r="168">
          <cell r="A168" t="str">
            <v>2019 - 21</v>
          </cell>
          <cell r="B168">
            <v>29.336735606193542</v>
          </cell>
        </row>
        <row r="169">
          <cell r="A169" t="str">
            <v>2020 - 22</v>
          </cell>
          <cell r="B169">
            <v>29.952958226203918</v>
          </cell>
        </row>
        <row r="170">
          <cell r="A170" t="str">
            <v>2021 - 23</v>
          </cell>
          <cell r="B170">
            <v>23.015481233596802</v>
          </cell>
        </row>
        <row r="171">
          <cell r="A171" t="str">
            <v>2022 - 24</v>
          </cell>
          <cell r="B171">
            <v>17.306694388389587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">
          <cell r="A7" t="str">
            <v>Apr 2013-Mar 2014</v>
          </cell>
          <cell r="C7">
            <v>29</v>
          </cell>
        </row>
        <row r="8">
          <cell r="A8" t="str">
            <v>Apr 2014-Mar 2015</v>
          </cell>
          <cell r="C8">
            <v>29.2</v>
          </cell>
        </row>
        <row r="9">
          <cell r="A9" t="str">
            <v>Apr 2015-Mar 2016</v>
          </cell>
          <cell r="C9">
            <v>29.7</v>
          </cell>
        </row>
        <row r="10">
          <cell r="A10" t="str">
            <v>Apr 2016-Mar 2017</v>
          </cell>
          <cell r="C10">
            <v>29.3</v>
          </cell>
        </row>
        <row r="11">
          <cell r="A11" t="str">
            <v>Apr 2017-Mar 2018</v>
          </cell>
          <cell r="C11">
            <v>29.4</v>
          </cell>
        </row>
        <row r="12">
          <cell r="A12" t="str">
            <v>Apr 2018-Mar 2019</v>
          </cell>
          <cell r="C12">
            <v>29.1</v>
          </cell>
        </row>
        <row r="13">
          <cell r="A13" t="str">
            <v>Apr 2019-Mar 2020</v>
          </cell>
          <cell r="C13">
            <v>28.2</v>
          </cell>
        </row>
        <row r="14">
          <cell r="A14" t="str">
            <v>Apr 2020-Mar 2021</v>
          </cell>
          <cell r="C14">
            <v>27.4</v>
          </cell>
        </row>
        <row r="15">
          <cell r="A15" t="str">
            <v>Apr 2021-Mar 2022</v>
          </cell>
          <cell r="C15">
            <v>26.700000000000003</v>
          </cell>
        </row>
        <row r="16">
          <cell r="A16" t="str">
            <v>Apr 2022-Mar 2023</v>
          </cell>
          <cell r="C16">
            <v>26.700000000000003</v>
          </cell>
        </row>
        <row r="19">
          <cell r="C19">
            <v>24.8</v>
          </cell>
        </row>
        <row r="20">
          <cell r="C20">
            <v>24</v>
          </cell>
        </row>
        <row r="21">
          <cell r="C21">
            <v>24.2</v>
          </cell>
        </row>
        <row r="22">
          <cell r="C22">
            <v>24.6</v>
          </cell>
        </row>
        <row r="23">
          <cell r="C23">
            <v>24.9</v>
          </cell>
        </row>
        <row r="24">
          <cell r="C24">
            <v>25.5</v>
          </cell>
        </row>
        <row r="25">
          <cell r="C25">
            <v>23.8</v>
          </cell>
        </row>
        <row r="26">
          <cell r="C26">
            <v>23.1</v>
          </cell>
        </row>
        <row r="27">
          <cell r="C27">
            <v>20.800000000000004</v>
          </cell>
        </row>
        <row r="28">
          <cell r="C28">
            <v>22.099999999999994</v>
          </cell>
        </row>
        <row r="81">
          <cell r="A81" t="str">
            <v>Apr 2013-Mar 2014</v>
          </cell>
          <cell r="B81">
            <v>19.399999999999999</v>
          </cell>
        </row>
        <row r="82">
          <cell r="A82" t="str">
            <v>Apr 2014-Mar 2015</v>
          </cell>
          <cell r="B82">
            <v>19.7</v>
          </cell>
        </row>
        <row r="83">
          <cell r="A83" t="str">
            <v>Apr 2015-Mar 2016</v>
          </cell>
          <cell r="B83">
            <v>20.2</v>
          </cell>
        </row>
        <row r="84">
          <cell r="A84" t="str">
            <v>Apr 2016-Mar 2017</v>
          </cell>
          <cell r="B84">
            <v>20.3</v>
          </cell>
        </row>
        <row r="85">
          <cell r="A85" t="str">
            <v>Apr 2017-Mar 2018</v>
          </cell>
          <cell r="B85">
            <v>18.600000000000001</v>
          </cell>
        </row>
        <row r="86">
          <cell r="A86" t="str">
            <v>Apr 2018-Mar 2019</v>
          </cell>
          <cell r="B86">
            <v>24</v>
          </cell>
        </row>
        <row r="87">
          <cell r="A87" t="str">
            <v>Apr 2019-Mar 2020</v>
          </cell>
          <cell r="B87">
            <v>18.8</v>
          </cell>
        </row>
        <row r="88">
          <cell r="A88" t="str">
            <v>Apr 2020-Mar 2021</v>
          </cell>
          <cell r="B88">
            <v>21.5</v>
          </cell>
        </row>
        <row r="89">
          <cell r="A89" t="str">
            <v>Apr 2021-Mar 2022</v>
          </cell>
          <cell r="B89">
            <v>23.5</v>
          </cell>
        </row>
        <row r="90">
          <cell r="A90" t="str">
            <v>Apr 2022-Mar 2023</v>
          </cell>
          <cell r="B90">
            <v>25.200000000000003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table"/>
      <sheetName val="Index"/>
      <sheetName val="1. HLE male"/>
      <sheetName val="2. HLE female"/>
      <sheetName val="3. Low Birth Weight"/>
      <sheetName val="4. School readiness FSM"/>
      <sheetName val="5. Excess weight age 10-11"/>
      <sheetName val="6. Excess weight age 04-05"/>
      <sheetName val="7. Suicide rate"/>
      <sheetName val="8. Mortality caused by PM2.5"/>
      <sheetName val="9. Employment gap LongtermCond."/>
      <sheetName val="11. HIV late diagnosis"/>
      <sheetName val="12. TB Incidence"/>
      <sheetName val="14. Smoking prevalence"/>
      <sheetName val="pivot"/>
      <sheetName val="dataNov24"/>
      <sheetName val="API"/>
      <sheetName val="metadata"/>
      <sheetName val="9. Employment gap LongtermOLD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table new mthd"/>
      <sheetName val="Summary table"/>
      <sheetName val="Index"/>
      <sheetName val="1. HLE male"/>
      <sheetName val="2. HLE female"/>
      <sheetName val="3. Low Birth Weight"/>
      <sheetName val="4. School readiness FSM"/>
      <sheetName val="5. Excess weight age 10-11"/>
      <sheetName val="6. Excess weight age 04-05"/>
      <sheetName val="7. Suicide rate"/>
      <sheetName val="8. Mortality caused by PM2.5"/>
      <sheetName val="9. Employment gap LongtermCond."/>
      <sheetName val="11. HIV late diagnosis"/>
      <sheetName val="12. TB Incidence"/>
      <sheetName val="13. Physical activity new"/>
      <sheetName val="14. Smoking prevalence"/>
      <sheetName val="14. Smoking prevalence new mthd"/>
      <sheetName val="pivot"/>
      <sheetName val="dataFeb26"/>
      <sheetName val="LBWwardNov24"/>
      <sheetName val="API"/>
      <sheetName val="metadata"/>
      <sheetName val="OLD GAP"/>
    </sheetNames>
    <sheetDataSet>
      <sheetData sheetId="0"/>
      <sheetData sheetId="1"/>
      <sheetData sheetId="2"/>
      <sheetData sheetId="3">
        <row r="7">
          <cell r="A7" t="str">
            <v>2011 - 13</v>
          </cell>
          <cell r="C7">
            <v>63.02</v>
          </cell>
        </row>
        <row r="8">
          <cell r="A8" t="str">
            <v>2012 - 14</v>
          </cell>
          <cell r="C8">
            <v>63.17</v>
          </cell>
        </row>
        <row r="9">
          <cell r="A9" t="str">
            <v>2013 - 15</v>
          </cell>
          <cell r="C9">
            <v>63.22</v>
          </cell>
        </row>
        <row r="10">
          <cell r="A10" t="str">
            <v>2014 - 16</v>
          </cell>
          <cell r="C10">
            <v>63.27</v>
          </cell>
        </row>
        <row r="11">
          <cell r="A11" t="str">
            <v>2015 - 17</v>
          </cell>
          <cell r="C11">
            <v>63.33</v>
          </cell>
        </row>
        <row r="12">
          <cell r="A12" t="str">
            <v>2016 - 18</v>
          </cell>
          <cell r="C12">
            <v>63.32</v>
          </cell>
        </row>
        <row r="13">
          <cell r="A13" t="str">
            <v>2017 - 19</v>
          </cell>
          <cell r="C13">
            <v>63.19</v>
          </cell>
        </row>
        <row r="14">
          <cell r="A14" t="str">
            <v>2018 - 20</v>
          </cell>
          <cell r="C14">
            <v>63.08</v>
          </cell>
        </row>
        <row r="15">
          <cell r="A15" t="str">
            <v>2019 - 21</v>
          </cell>
          <cell r="C15">
            <v>62.74</v>
          </cell>
        </row>
        <row r="16">
          <cell r="A16" t="str">
            <v>2020 - 22</v>
          </cell>
          <cell r="C16">
            <v>62.29</v>
          </cell>
        </row>
        <row r="17">
          <cell r="A17" t="str">
            <v>2021 - 23</v>
          </cell>
          <cell r="C17">
            <v>61.52</v>
          </cell>
        </row>
        <row r="18">
          <cell r="A18" t="str">
            <v>2022 - 24</v>
          </cell>
          <cell r="C18">
            <v>60.9</v>
          </cell>
        </row>
        <row r="20">
          <cell r="C20">
            <v>63.45</v>
          </cell>
        </row>
        <row r="21">
          <cell r="C21">
            <v>63.89</v>
          </cell>
        </row>
        <row r="22">
          <cell r="C22">
            <v>64.069999999999993</v>
          </cell>
        </row>
        <row r="23">
          <cell r="C23">
            <v>63.69</v>
          </cell>
        </row>
        <row r="24">
          <cell r="C24">
            <v>64</v>
          </cell>
        </row>
        <row r="25">
          <cell r="C25">
            <v>64.2</v>
          </cell>
        </row>
        <row r="26">
          <cell r="C26">
            <v>63.72</v>
          </cell>
        </row>
        <row r="27">
          <cell r="C27">
            <v>63.5</v>
          </cell>
        </row>
        <row r="28">
          <cell r="C28">
            <v>63.8</v>
          </cell>
        </row>
        <row r="29">
          <cell r="C29">
            <v>64.02</v>
          </cell>
        </row>
        <row r="30">
          <cell r="C30">
            <v>63.9</v>
          </cell>
        </row>
        <row r="31">
          <cell r="C31">
            <v>62.9</v>
          </cell>
        </row>
        <row r="493">
          <cell r="A493" t="str">
            <v>2011 - 13</v>
          </cell>
          <cell r="B493">
            <v>11.849999999999994</v>
          </cell>
        </row>
        <row r="494">
          <cell r="A494" t="str">
            <v>2012 - 14</v>
          </cell>
          <cell r="B494">
            <v>11.589999999999996</v>
          </cell>
        </row>
        <row r="495">
          <cell r="A495" t="str">
            <v>2013 - 15</v>
          </cell>
          <cell r="B495">
            <v>11.930000000000007</v>
          </cell>
        </row>
        <row r="496">
          <cell r="A496" t="str">
            <v>2014 - 16</v>
          </cell>
          <cell r="B496">
            <v>10.879999999999995</v>
          </cell>
        </row>
        <row r="497">
          <cell r="A497" t="str">
            <v>2015 - 17</v>
          </cell>
          <cell r="B497">
            <v>10.490000000000002</v>
          </cell>
        </row>
        <row r="498">
          <cell r="A498" t="str">
            <v>2016 - 18</v>
          </cell>
          <cell r="B498">
            <v>12.210000000000008</v>
          </cell>
        </row>
        <row r="499">
          <cell r="A499" t="str">
            <v>2017 - 19</v>
          </cell>
          <cell r="B499">
            <v>11.469999999999992</v>
          </cell>
        </row>
        <row r="500">
          <cell r="A500" t="str">
            <v>2018 - 20</v>
          </cell>
          <cell r="B500">
            <v>11.629999999999995</v>
          </cell>
        </row>
        <row r="501">
          <cell r="A501" t="str">
            <v>2019 - 21</v>
          </cell>
          <cell r="B501">
            <v>11.099999999999994</v>
          </cell>
        </row>
        <row r="502">
          <cell r="A502" t="str">
            <v>2020 - 22</v>
          </cell>
          <cell r="B502">
            <v>10.060000000000002</v>
          </cell>
        </row>
        <row r="503">
          <cell r="A503" t="str">
            <v>2021 - 23</v>
          </cell>
          <cell r="B503">
            <v>11.649999999999991</v>
          </cell>
        </row>
        <row r="504">
          <cell r="A504" t="str">
            <v>2022 - 24</v>
          </cell>
          <cell r="B504">
            <v>11</v>
          </cell>
        </row>
      </sheetData>
      <sheetData sheetId="4"/>
      <sheetData sheetId="5">
        <row r="7">
          <cell r="A7">
            <v>2006</v>
          </cell>
          <cell r="C7">
            <v>3.0180372720681001</v>
          </cell>
        </row>
        <row r="8">
          <cell r="A8">
            <v>2007</v>
          </cell>
          <cell r="C8">
            <v>2.9126391941269598</v>
          </cell>
        </row>
        <row r="9">
          <cell r="A9">
            <v>2008</v>
          </cell>
          <cell r="C9">
            <v>2.8944677544424899</v>
          </cell>
        </row>
        <row r="10">
          <cell r="A10">
            <v>2009</v>
          </cell>
          <cell r="C10">
            <v>2.9192685430090801</v>
          </cell>
        </row>
        <row r="11">
          <cell r="A11">
            <v>2010</v>
          </cell>
          <cell r="C11">
            <v>2.8531720078482699</v>
          </cell>
        </row>
        <row r="12">
          <cell r="A12">
            <v>2011</v>
          </cell>
          <cell r="C12">
            <v>2.8445953485406399</v>
          </cell>
        </row>
        <row r="13">
          <cell r="A13">
            <v>2012</v>
          </cell>
          <cell r="C13">
            <v>2.7980940064160902</v>
          </cell>
        </row>
        <row r="14">
          <cell r="A14">
            <v>2013</v>
          </cell>
          <cell r="C14">
            <v>2.82214798736072</v>
          </cell>
        </row>
        <row r="15">
          <cell r="A15">
            <v>2014</v>
          </cell>
          <cell r="C15">
            <v>2.86410026262425</v>
          </cell>
        </row>
        <row r="16">
          <cell r="A16">
            <v>2015</v>
          </cell>
          <cell r="C16">
            <v>2.7744691848050298</v>
          </cell>
        </row>
        <row r="17">
          <cell r="A17">
            <v>2016</v>
          </cell>
          <cell r="C17">
            <v>2.7861726969016498</v>
          </cell>
        </row>
        <row r="18">
          <cell r="A18">
            <v>2017</v>
          </cell>
          <cell r="C18">
            <v>2.8193270720000001</v>
          </cell>
        </row>
        <row r="19">
          <cell r="A19">
            <v>2018</v>
          </cell>
          <cell r="C19">
            <v>2.8648215313657701</v>
          </cell>
        </row>
        <row r="20">
          <cell r="A20">
            <v>2019</v>
          </cell>
          <cell r="C20">
            <v>2.9029182939204801</v>
          </cell>
        </row>
        <row r="21">
          <cell r="A21">
            <v>2020</v>
          </cell>
          <cell r="C21">
            <v>2.8561518857539201</v>
          </cell>
        </row>
        <row r="22">
          <cell r="A22">
            <v>2021</v>
          </cell>
          <cell r="C22">
            <v>2.7742100000000001</v>
          </cell>
        </row>
        <row r="23">
          <cell r="A23">
            <v>2022</v>
          </cell>
          <cell r="C23">
            <v>2.8801999999999999</v>
          </cell>
        </row>
        <row r="24">
          <cell r="A24">
            <v>2023</v>
          </cell>
          <cell r="C24">
            <v>2.9090400000000001</v>
          </cell>
        </row>
        <row r="25">
          <cell r="A25">
            <v>2024</v>
          </cell>
          <cell r="C25">
            <v>2.98394</v>
          </cell>
        </row>
        <row r="28">
          <cell r="C28">
            <v>3.4883397468589199</v>
          </cell>
        </row>
        <row r="29">
          <cell r="C29">
            <v>3.20020279897552</v>
          </cell>
        </row>
        <row r="30">
          <cell r="C30">
            <v>3.2519691854929502</v>
          </cell>
        </row>
        <row r="31">
          <cell r="C31">
            <v>3.2324225371211601</v>
          </cell>
        </row>
        <row r="32">
          <cell r="C32">
            <v>3.0780481318973498</v>
          </cell>
        </row>
        <row r="33">
          <cell r="C33">
            <v>3.2233096973933901</v>
          </cell>
        </row>
        <row r="34">
          <cell r="C34">
            <v>3.1151429200185801</v>
          </cell>
        </row>
        <row r="35">
          <cell r="C35">
            <v>3.1884650085967698</v>
          </cell>
        </row>
        <row r="36">
          <cell r="C36">
            <v>3.1722497112218302</v>
          </cell>
        </row>
        <row r="37">
          <cell r="C37">
            <v>3.0312547747992502</v>
          </cell>
        </row>
        <row r="38">
          <cell r="C38">
            <v>3.0070508393653399</v>
          </cell>
        </row>
        <row r="39">
          <cell r="C39">
            <v>3.0088926790000001</v>
          </cell>
        </row>
        <row r="40">
          <cell r="C40">
            <v>3.0742659758203801</v>
          </cell>
        </row>
        <row r="41">
          <cell r="C41">
            <v>3.1991159482198199</v>
          </cell>
        </row>
        <row r="42">
          <cell r="C42">
            <v>3.2938683825909498</v>
          </cell>
        </row>
        <row r="43">
          <cell r="C43">
            <v>3.2959299999999998</v>
          </cell>
        </row>
        <row r="44">
          <cell r="C44">
            <v>3.4264999999999999</v>
          </cell>
        </row>
        <row r="45">
          <cell r="C45">
            <v>3.4931700000000001</v>
          </cell>
        </row>
        <row r="46">
          <cell r="C46">
            <v>3.5347200000000001</v>
          </cell>
        </row>
        <row r="777">
          <cell r="A777" t="str">
            <v>2006</v>
          </cell>
          <cell r="B777">
            <v>4.7126283133807192</v>
          </cell>
        </row>
        <row r="778">
          <cell r="A778" t="str">
            <v>2007</v>
          </cell>
          <cell r="B778">
            <v>3.5781094672902505</v>
          </cell>
        </row>
        <row r="779">
          <cell r="A779" t="str">
            <v>2008</v>
          </cell>
          <cell r="B779">
            <v>3.29163765516408</v>
          </cell>
        </row>
        <row r="780">
          <cell r="A780" t="str">
            <v>2009</v>
          </cell>
          <cell r="B780">
            <v>3.0094879020525203</v>
          </cell>
        </row>
        <row r="781">
          <cell r="A781" t="str">
            <v>2010</v>
          </cell>
          <cell r="B781">
            <v>2.9091187214266299</v>
          </cell>
        </row>
        <row r="782">
          <cell r="A782" t="str">
            <v>2011</v>
          </cell>
          <cell r="B782">
            <v>2.4144894146554794</v>
          </cell>
        </row>
        <row r="783">
          <cell r="A783" t="str">
            <v>2012</v>
          </cell>
          <cell r="B783">
            <v>3.4881942838296496</v>
          </cell>
        </row>
        <row r="784">
          <cell r="A784" t="str">
            <v>2013</v>
          </cell>
          <cell r="B784">
            <v>2.7452567605247205</v>
          </cell>
        </row>
        <row r="785">
          <cell r="A785" t="str">
            <v>2014</v>
          </cell>
          <cell r="B785">
            <v>2.8379924215342798</v>
          </cell>
        </row>
        <row r="786">
          <cell r="A786" t="str">
            <v>2015</v>
          </cell>
          <cell r="B786">
            <v>1.9823373069847399</v>
          </cell>
        </row>
        <row r="787">
          <cell r="A787" t="str">
            <v>2016</v>
          </cell>
          <cell r="B787">
            <v>2.6966765873015897</v>
          </cell>
        </row>
        <row r="788">
          <cell r="A788" t="str">
            <v>2017</v>
          </cell>
          <cell r="B788">
            <v>2.5286666440000003</v>
          </cell>
        </row>
        <row r="789">
          <cell r="A789" t="str">
            <v>2018</v>
          </cell>
          <cell r="B789">
            <v>2.7336350683094399</v>
          </cell>
        </row>
        <row r="790">
          <cell r="A790" t="str">
            <v>2019</v>
          </cell>
          <cell r="B790">
            <v>2.5506457069769302</v>
          </cell>
        </row>
        <row r="791">
          <cell r="A791" t="str">
            <v>2020</v>
          </cell>
          <cell r="B791">
            <v>2.5074457467473796</v>
          </cell>
        </row>
        <row r="792">
          <cell r="A792" t="str">
            <v>2021</v>
          </cell>
          <cell r="B792">
            <v>2.9860700000000002</v>
          </cell>
        </row>
        <row r="793">
          <cell r="A793" t="str">
            <v>2022</v>
          </cell>
          <cell r="B793">
            <v>2.3386</v>
          </cell>
        </row>
        <row r="794">
          <cell r="A794" t="str">
            <v>2023</v>
          </cell>
          <cell r="B794">
            <v>3.00244</v>
          </cell>
        </row>
        <row r="795">
          <cell r="A795" t="str">
            <v>2024</v>
          </cell>
          <cell r="B795">
            <v>3.04521</v>
          </cell>
        </row>
        <row r="802">
          <cell r="A802" t="str">
            <v>London borough trend data</v>
          </cell>
        </row>
      </sheetData>
      <sheetData sheetId="6">
        <row r="7">
          <cell r="A7" t="str">
            <v>2021/22</v>
          </cell>
          <cell r="C7">
            <v>49.1</v>
          </cell>
        </row>
        <row r="8">
          <cell r="A8" t="str">
            <v>2022/23</v>
          </cell>
          <cell r="C8">
            <v>51.55</v>
          </cell>
        </row>
        <row r="9">
          <cell r="A9" t="str">
            <v>2023/24</v>
          </cell>
          <cell r="C9">
            <v>51.523200000000003</v>
          </cell>
        </row>
        <row r="10">
          <cell r="A10" t="str">
            <v>2024/25</v>
          </cell>
          <cell r="C10">
            <v>51.257100000000001</v>
          </cell>
        </row>
        <row r="19">
          <cell r="C19">
            <v>56.2</v>
          </cell>
        </row>
        <row r="20">
          <cell r="C20">
            <v>57.78</v>
          </cell>
        </row>
        <row r="21">
          <cell r="C21">
            <v>58.303800000000003</v>
          </cell>
        </row>
        <row r="22">
          <cell r="C22">
            <v>58.858699999999999</v>
          </cell>
        </row>
        <row r="70">
          <cell r="A70" t="str">
            <v>2021/22</v>
          </cell>
          <cell r="C70">
            <v>56.2</v>
          </cell>
        </row>
        <row r="71">
          <cell r="A71" t="str">
            <v>2022/23</v>
          </cell>
          <cell r="C71">
            <v>57.78</v>
          </cell>
        </row>
        <row r="72">
          <cell r="A72" t="str">
            <v>2023/24</v>
          </cell>
          <cell r="C72">
            <v>58.303800000000003</v>
          </cell>
        </row>
        <row r="73">
          <cell r="A73" t="str">
            <v>2024/25</v>
          </cell>
          <cell r="C73">
            <v>58.858699999999999</v>
          </cell>
        </row>
        <row r="81">
          <cell r="C81">
            <v>67.8</v>
          </cell>
        </row>
        <row r="107">
          <cell r="A107" t="str">
            <v>2021/22</v>
          </cell>
          <cell r="B107">
            <v>11.599999999999994</v>
          </cell>
        </row>
        <row r="108">
          <cell r="A108" t="str">
            <v>2022/23</v>
          </cell>
          <cell r="B108">
            <v>11.319999999999993</v>
          </cell>
        </row>
        <row r="109">
          <cell r="A109" t="str">
            <v>2023/24</v>
          </cell>
          <cell r="B109">
            <v>11.675199999999997</v>
          </cell>
        </row>
        <row r="110">
          <cell r="A110" t="str">
            <v>2024/25</v>
          </cell>
          <cell r="B110">
            <v>11.798100000000005</v>
          </cell>
        </row>
        <row r="120">
          <cell r="A120" t="str">
            <v>2021/22</v>
          </cell>
          <cell r="B120">
            <v>25.6</v>
          </cell>
        </row>
        <row r="121">
          <cell r="A121" t="str">
            <v>2022/23</v>
          </cell>
          <cell r="B121">
            <v>32.659999999999997</v>
          </cell>
        </row>
        <row r="122">
          <cell r="A122" t="str">
            <v>2023/24</v>
          </cell>
          <cell r="B122">
            <v>56.395299999999999</v>
          </cell>
        </row>
        <row r="123">
          <cell r="A123" t="str">
            <v>2024/25</v>
          </cell>
          <cell r="B123">
            <v>51.263500000000001</v>
          </cell>
        </row>
      </sheetData>
      <sheetData sheetId="7">
        <row r="7">
          <cell r="A7" t="str">
            <v>2006/07</v>
          </cell>
          <cell r="C7">
            <v>31.653279999999999</v>
          </cell>
        </row>
        <row r="8">
          <cell r="A8" t="str">
            <v>2007/08</v>
          </cell>
          <cell r="C8">
            <v>32.59066</v>
          </cell>
        </row>
        <row r="9">
          <cell r="A9" t="str">
            <v>2008/09</v>
          </cell>
          <cell r="C9">
            <v>32.639119999999998</v>
          </cell>
        </row>
        <row r="10">
          <cell r="A10" t="str">
            <v>2009/10</v>
          </cell>
          <cell r="C10">
            <v>33.361139999999999</v>
          </cell>
        </row>
        <row r="11">
          <cell r="A11" t="str">
            <v>2010/11</v>
          </cell>
          <cell r="C11">
            <v>33.407890000000002</v>
          </cell>
        </row>
        <row r="12">
          <cell r="A12" t="str">
            <v>2011/12</v>
          </cell>
          <cell r="C12">
            <v>33.893479999999997</v>
          </cell>
        </row>
        <row r="13">
          <cell r="A13" t="str">
            <v>2012/13</v>
          </cell>
          <cell r="C13">
            <v>33.320729999999998</v>
          </cell>
        </row>
        <row r="14">
          <cell r="A14" t="str">
            <v>2013/14</v>
          </cell>
          <cell r="C14">
            <v>33.523890000000002</v>
          </cell>
        </row>
        <row r="15">
          <cell r="A15" t="str">
            <v>2014/15</v>
          </cell>
          <cell r="C15">
            <v>33.239710000000002</v>
          </cell>
        </row>
        <row r="16">
          <cell r="A16" t="str">
            <v>2015/16</v>
          </cell>
          <cell r="C16">
            <v>34.166150000000002</v>
          </cell>
        </row>
        <row r="17">
          <cell r="A17" t="str">
            <v>2016/17</v>
          </cell>
          <cell r="C17">
            <v>34.248060000000002</v>
          </cell>
        </row>
        <row r="18">
          <cell r="A18" t="str">
            <v>2017/18</v>
          </cell>
          <cell r="C18">
            <v>34.321350000000002</v>
          </cell>
        </row>
        <row r="19">
          <cell r="A19" t="str">
            <v>2018/19</v>
          </cell>
          <cell r="C19">
            <v>34.294840000000001</v>
          </cell>
        </row>
        <row r="20">
          <cell r="A20" t="str">
            <v>2019/20</v>
          </cell>
          <cell r="C20">
            <v>35.189909999999998</v>
          </cell>
        </row>
        <row r="21">
          <cell r="A21" t="str">
            <v>2020/21</v>
          </cell>
          <cell r="C21">
            <v>40.9144933937283</v>
          </cell>
        </row>
        <row r="22">
          <cell r="A22" t="str">
            <v>2021/22</v>
          </cell>
          <cell r="C22">
            <v>37.759799999999998</v>
          </cell>
        </row>
        <row r="23">
          <cell r="A23" t="str">
            <v>2022/23</v>
          </cell>
          <cell r="C23">
            <v>36.56832</v>
          </cell>
        </row>
        <row r="24">
          <cell r="A24" t="str">
            <v>2023/24</v>
          </cell>
          <cell r="C24">
            <v>35.845320000000001</v>
          </cell>
        </row>
        <row r="25">
          <cell r="A25" t="str">
            <v>2024/25</v>
          </cell>
          <cell r="C25">
            <v>36.16451</v>
          </cell>
        </row>
        <row r="29">
          <cell r="C29">
            <v>36.310639999999999</v>
          </cell>
        </row>
        <row r="30">
          <cell r="C30">
            <v>36.013339999999999</v>
          </cell>
        </row>
        <row r="31">
          <cell r="C31">
            <v>36.907499999999999</v>
          </cell>
        </row>
        <row r="32">
          <cell r="C32">
            <v>37.079970000000003</v>
          </cell>
        </row>
        <row r="33">
          <cell r="C33">
            <v>37.538690000000003</v>
          </cell>
        </row>
        <row r="34">
          <cell r="C34">
            <v>37.431420000000003</v>
          </cell>
        </row>
        <row r="35">
          <cell r="C35">
            <v>37.62256</v>
          </cell>
        </row>
        <row r="36">
          <cell r="C36">
            <v>37.208440000000003</v>
          </cell>
        </row>
        <row r="37">
          <cell r="C37">
            <v>38.068730000000002</v>
          </cell>
        </row>
        <row r="38">
          <cell r="C38">
            <v>38.551139999999997</v>
          </cell>
        </row>
        <row r="39">
          <cell r="C39">
            <v>37.719349999999999</v>
          </cell>
        </row>
        <row r="40">
          <cell r="C40">
            <v>37.943550000000002</v>
          </cell>
        </row>
        <row r="41">
          <cell r="C41">
            <v>38.245040000000003</v>
          </cell>
        </row>
        <row r="42">
          <cell r="C42">
            <v>45.186104218362303</v>
          </cell>
        </row>
        <row r="43">
          <cell r="C43">
            <v>40.453560000000003</v>
          </cell>
        </row>
        <row r="95">
          <cell r="A95" t="str">
            <v>2006/07</v>
          </cell>
          <cell r="B95">
            <v>15.034960000000002</v>
          </cell>
        </row>
        <row r="96">
          <cell r="A96" t="str">
            <v>2007/08</v>
          </cell>
          <cell r="B96">
            <v>13.99579</v>
          </cell>
        </row>
        <row r="97">
          <cell r="A97" t="str">
            <v>2008/09</v>
          </cell>
          <cell r="B97">
            <v>17.319109999999998</v>
          </cell>
        </row>
        <row r="98">
          <cell r="A98" t="str">
            <v>2009/10</v>
          </cell>
          <cell r="B98">
            <v>16.274490000000004</v>
          </cell>
        </row>
        <row r="99">
          <cell r="A99" t="str">
            <v>2010/11</v>
          </cell>
          <cell r="B99">
            <v>17.869829999999997</v>
          </cell>
        </row>
        <row r="100">
          <cell r="A100" t="str">
            <v>2011/12</v>
          </cell>
          <cell r="B100">
            <v>17.395890000000001</v>
          </cell>
        </row>
        <row r="101">
          <cell r="A101" t="str">
            <v>2012/13</v>
          </cell>
          <cell r="B101">
            <v>19.116610000000001</v>
          </cell>
        </row>
        <row r="102">
          <cell r="A102" t="str">
            <v>2013/14</v>
          </cell>
          <cell r="B102">
            <v>20.334720000000001</v>
          </cell>
        </row>
        <row r="103">
          <cell r="A103" t="str">
            <v>2014/15</v>
          </cell>
          <cell r="B103">
            <v>21.90869</v>
          </cell>
        </row>
        <row r="104">
          <cell r="A104" t="str">
            <v>2015/16</v>
          </cell>
          <cell r="B104">
            <v>20.522859999999998</v>
          </cell>
        </row>
        <row r="105">
          <cell r="A105" t="str">
            <v>2016/17</v>
          </cell>
          <cell r="B105">
            <v>18.587280000000003</v>
          </cell>
        </row>
        <row r="106">
          <cell r="A106" t="str">
            <v>2017/18</v>
          </cell>
          <cell r="B106">
            <v>22.692670000000003</v>
          </cell>
        </row>
        <row r="107">
          <cell r="A107" t="str">
            <v>2018/19</v>
          </cell>
          <cell r="B107">
            <v>22.422980000000003</v>
          </cell>
        </row>
        <row r="108">
          <cell r="A108" t="str">
            <v>2019/20</v>
          </cell>
          <cell r="B108">
            <v>22.678660000000001</v>
          </cell>
        </row>
        <row r="109">
          <cell r="A109" t="str">
            <v>2020/21</v>
          </cell>
        </row>
        <row r="110">
          <cell r="A110" t="str">
            <v>2021/22</v>
          </cell>
          <cell r="B110">
            <v>24.572749999999999</v>
          </cell>
        </row>
        <row r="111">
          <cell r="A111" t="str">
            <v>2022/23</v>
          </cell>
          <cell r="B111">
            <v>22.196560000000002</v>
          </cell>
        </row>
        <row r="112">
          <cell r="A112" t="str">
            <v>2023/24</v>
          </cell>
          <cell r="B112">
            <v>18.747800000000002</v>
          </cell>
        </row>
        <row r="113">
          <cell r="A113" t="str">
            <v>2024/25</v>
          </cell>
          <cell r="B113">
            <v>20.720479999999998</v>
          </cell>
        </row>
      </sheetData>
      <sheetData sheetId="8"/>
      <sheetData sheetId="9">
        <row r="7">
          <cell r="A7" t="str">
            <v>2001 - 03</v>
          </cell>
          <cell r="B7" t="str">
            <v>England</v>
          </cell>
          <cell r="C7">
            <v>10.26206238919</v>
          </cell>
        </row>
        <row r="8">
          <cell r="A8" t="str">
            <v>2002 - 04</v>
          </cell>
          <cell r="B8" t="str">
            <v>England</v>
          </cell>
          <cell r="C8">
            <v>10.180410442781101</v>
          </cell>
        </row>
        <row r="9">
          <cell r="A9" t="str">
            <v>2003 - 05</v>
          </cell>
          <cell r="B9" t="str">
            <v>England</v>
          </cell>
          <cell r="C9">
            <v>10.09870678679</v>
          </cell>
        </row>
        <row r="10">
          <cell r="A10" t="str">
            <v>2004 - 06</v>
          </cell>
          <cell r="B10" t="str">
            <v>England</v>
          </cell>
          <cell r="C10">
            <v>9.8352036187773209</v>
          </cell>
        </row>
        <row r="11">
          <cell r="A11" t="str">
            <v>2005 - 07</v>
          </cell>
          <cell r="B11" t="str">
            <v>England</v>
          </cell>
          <cell r="C11">
            <v>9.3634809537988808</v>
          </cell>
        </row>
        <row r="12">
          <cell r="A12" t="str">
            <v>2006 - 08</v>
          </cell>
          <cell r="B12" t="str">
            <v>England</v>
          </cell>
          <cell r="C12">
            <v>9.2025320412532405</v>
          </cell>
        </row>
        <row r="13">
          <cell r="A13" t="str">
            <v>2007 - 09</v>
          </cell>
          <cell r="B13" t="str">
            <v>England</v>
          </cell>
          <cell r="C13">
            <v>9.2846069092143608</v>
          </cell>
        </row>
        <row r="14">
          <cell r="A14" t="str">
            <v>2008 - 10</v>
          </cell>
          <cell r="B14" t="str">
            <v>England</v>
          </cell>
          <cell r="C14">
            <v>9.3766214787210203</v>
          </cell>
        </row>
        <row r="15">
          <cell r="A15" t="str">
            <v>2009 - 11</v>
          </cell>
          <cell r="B15" t="str">
            <v>England</v>
          </cell>
          <cell r="C15">
            <v>9.4769804860909108</v>
          </cell>
        </row>
        <row r="16">
          <cell r="A16" t="str">
            <v>2010 - 12</v>
          </cell>
          <cell r="B16" t="str">
            <v>England</v>
          </cell>
          <cell r="C16">
            <v>9.48583</v>
          </cell>
        </row>
        <row r="17">
          <cell r="A17" t="str">
            <v>2011 - 13</v>
          </cell>
          <cell r="B17" t="str">
            <v>England</v>
          </cell>
          <cell r="C17">
            <v>9.7887699999999995</v>
          </cell>
        </row>
        <row r="18">
          <cell r="A18" t="str">
            <v>2012 - 14</v>
          </cell>
          <cell r="B18" t="str">
            <v>England</v>
          </cell>
          <cell r="C18">
            <v>9.9718499999999999</v>
          </cell>
        </row>
        <row r="19">
          <cell r="A19" t="str">
            <v>2013 - 15</v>
          </cell>
          <cell r="B19" t="str">
            <v>England</v>
          </cell>
          <cell r="C19">
            <v>10.119389999999999</v>
          </cell>
        </row>
        <row r="20">
          <cell r="A20" t="str">
            <v>2014 - 16</v>
          </cell>
          <cell r="B20" t="str">
            <v>England</v>
          </cell>
          <cell r="C20">
            <v>9.9091799999999992</v>
          </cell>
        </row>
        <row r="21">
          <cell r="A21" t="str">
            <v>2015 - 17</v>
          </cell>
          <cell r="B21" t="str">
            <v>England</v>
          </cell>
          <cell r="C21">
            <v>9.5359300000000005</v>
          </cell>
        </row>
        <row r="22">
          <cell r="A22" t="str">
            <v>2016 - 18</v>
          </cell>
          <cell r="B22" t="str">
            <v>England</v>
          </cell>
          <cell r="C22">
            <v>9.6021599999999996</v>
          </cell>
        </row>
        <row r="23">
          <cell r="A23" t="str">
            <v>2017 - 19</v>
          </cell>
          <cell r="B23" t="str">
            <v>England</v>
          </cell>
          <cell r="C23">
            <v>10.048349999999999</v>
          </cell>
        </row>
        <row r="24">
          <cell r="A24" t="str">
            <v>2018 - 20</v>
          </cell>
          <cell r="B24" t="str">
            <v>England</v>
          </cell>
          <cell r="C24">
            <v>10.30949</v>
          </cell>
        </row>
        <row r="25">
          <cell r="A25" t="str">
            <v>2019 - 21</v>
          </cell>
          <cell r="B25" t="str">
            <v>England</v>
          </cell>
          <cell r="C25">
            <v>10.39691</v>
          </cell>
        </row>
        <row r="26">
          <cell r="A26" t="str">
            <v>2020 - 22</v>
          </cell>
          <cell r="B26" t="str">
            <v>England</v>
          </cell>
          <cell r="C26">
            <v>10.325855049999999</v>
          </cell>
        </row>
        <row r="27">
          <cell r="A27" t="str">
            <v>2021 - 23</v>
          </cell>
          <cell r="B27" t="str">
            <v>England</v>
          </cell>
          <cell r="C27">
            <v>10.73307138</v>
          </cell>
        </row>
        <row r="28">
          <cell r="A28" t="str">
            <v>2022 - 24</v>
          </cell>
          <cell r="B28" t="str">
            <v>England</v>
          </cell>
          <cell r="C28">
            <v>10.94744158</v>
          </cell>
        </row>
        <row r="31">
          <cell r="C31">
            <v>10.1122704370701</v>
          </cell>
        </row>
        <row r="32">
          <cell r="C32">
            <v>10.018514654295601</v>
          </cell>
        </row>
        <row r="33">
          <cell r="C33">
            <v>10.012679126099201</v>
          </cell>
        </row>
        <row r="34">
          <cell r="C34">
            <v>9.6656400748850295</v>
          </cell>
        </row>
        <row r="35">
          <cell r="C35">
            <v>9.1715070261316907</v>
          </cell>
        </row>
        <row r="36">
          <cell r="C36">
            <v>8.7850071016275493</v>
          </cell>
        </row>
        <row r="37">
          <cell r="C37">
            <v>8.4882247026988704</v>
          </cell>
        </row>
        <row r="38">
          <cell r="C38">
            <v>8.5124036065773705</v>
          </cell>
        </row>
        <row r="39">
          <cell r="C39">
            <v>8.4311328242445303</v>
          </cell>
        </row>
        <row r="40">
          <cell r="C40">
            <v>8.3673699999999993</v>
          </cell>
        </row>
        <row r="41">
          <cell r="C41">
            <v>8.0321800000000003</v>
          </cell>
        </row>
        <row r="42">
          <cell r="C42">
            <v>7.819</v>
          </cell>
        </row>
        <row r="43">
          <cell r="C43">
            <v>8.5582499999999992</v>
          </cell>
        </row>
        <row r="44">
          <cell r="C44">
            <v>8.6575299999999995</v>
          </cell>
        </row>
        <row r="45">
          <cell r="C45">
            <v>8.6493900000000004</v>
          </cell>
        </row>
        <row r="46">
          <cell r="C46">
            <v>8.1322299999999998</v>
          </cell>
        </row>
        <row r="47">
          <cell r="C47">
            <v>8.2420899999999993</v>
          </cell>
        </row>
        <row r="48">
          <cell r="C48">
            <v>8.0146800000000002</v>
          </cell>
        </row>
        <row r="49">
          <cell r="C49">
            <v>7.33141</v>
          </cell>
        </row>
        <row r="50">
          <cell r="C50">
            <v>6.9451127970000002</v>
          </cell>
        </row>
        <row r="51">
          <cell r="C51">
            <v>7.0104878279999996</v>
          </cell>
        </row>
        <row r="52">
          <cell r="C52">
            <v>7.5216469620000002</v>
          </cell>
        </row>
        <row r="99">
          <cell r="A99" t="str">
            <v>2001 - 03</v>
          </cell>
          <cell r="C99">
            <v>14.9220643270304</v>
          </cell>
        </row>
        <row r="100">
          <cell r="A100" t="str">
            <v>2002 - 04</v>
          </cell>
          <cell r="C100">
            <v>14.816106433131001</v>
          </cell>
        </row>
        <row r="101">
          <cell r="A101" t="str">
            <v>2003 - 05</v>
          </cell>
          <cell r="C101">
            <v>14.848142323455701</v>
          </cell>
        </row>
        <row r="102">
          <cell r="A102" t="str">
            <v>2004 - 06</v>
          </cell>
          <cell r="C102">
            <v>14.7478910453165</v>
          </cell>
        </row>
        <row r="103">
          <cell r="A103" t="str">
            <v>2005 - 07</v>
          </cell>
          <cell r="C103">
            <v>14.015049797463501</v>
          </cell>
        </row>
        <row r="104">
          <cell r="A104" t="str">
            <v>2006 - 08</v>
          </cell>
          <cell r="C104">
            <v>13.5463588485001</v>
          </cell>
        </row>
        <row r="105">
          <cell r="A105" t="str">
            <v>2007 - 09</v>
          </cell>
          <cell r="C105">
            <v>13.0310411039487</v>
          </cell>
        </row>
        <row r="106">
          <cell r="A106" t="str">
            <v>2008 - 10</v>
          </cell>
          <cell r="C106">
            <v>13.236379655626999</v>
          </cell>
        </row>
        <row r="107">
          <cell r="A107" t="str">
            <v>2009 - 11</v>
          </cell>
          <cell r="C107">
            <v>12.903263047569901</v>
          </cell>
        </row>
        <row r="108">
          <cell r="A108" t="str">
            <v>2010 - 12</v>
          </cell>
          <cell r="C108">
            <v>12.82274</v>
          </cell>
        </row>
        <row r="109">
          <cell r="A109" t="str">
            <v>2011 - 13</v>
          </cell>
          <cell r="C109">
            <v>12.2713</v>
          </cell>
        </row>
        <row r="110">
          <cell r="A110" t="str">
            <v>2012 - 14</v>
          </cell>
          <cell r="C110">
            <v>12.318099999999999</v>
          </cell>
        </row>
        <row r="111">
          <cell r="A111" t="str">
            <v>2013 - 15</v>
          </cell>
          <cell r="C111">
            <v>13.46772</v>
          </cell>
        </row>
        <row r="112">
          <cell r="A112" t="str">
            <v>2014 - 16</v>
          </cell>
          <cell r="C112">
            <v>13.60249</v>
          </cell>
        </row>
        <row r="113">
          <cell r="A113" t="str">
            <v>2015 - 17</v>
          </cell>
          <cell r="C113">
            <v>13.37406</v>
          </cell>
        </row>
        <row r="114">
          <cell r="A114" t="str">
            <v>2016 - 18</v>
          </cell>
          <cell r="C114">
            <v>12.75493</v>
          </cell>
        </row>
        <row r="115">
          <cell r="A115" t="str">
            <v>2017 - 19</v>
          </cell>
          <cell r="C115">
            <v>12.728820000000001</v>
          </cell>
        </row>
        <row r="116">
          <cell r="A116" t="str">
            <v>2018 - 20</v>
          </cell>
          <cell r="C116">
            <v>12.50591</v>
          </cell>
        </row>
        <row r="117">
          <cell r="A117" t="str">
            <v>2019 - 21</v>
          </cell>
          <cell r="C117">
            <v>11.275589999999999</v>
          </cell>
        </row>
        <row r="118">
          <cell r="A118" t="str">
            <v>2020 - 22</v>
          </cell>
          <cell r="C118">
            <v>10.835188560000001</v>
          </cell>
        </row>
        <row r="119">
          <cell r="A119" t="str">
            <v>2021 - 23</v>
          </cell>
          <cell r="C119">
            <v>10.77682697</v>
          </cell>
        </row>
        <row r="120">
          <cell r="A120" t="str">
            <v>2022 - 24</v>
          </cell>
          <cell r="C120">
            <v>11.53818424</v>
          </cell>
        </row>
        <row r="124">
          <cell r="C124">
            <v>5.68258194796661</v>
          </cell>
        </row>
        <row r="125">
          <cell r="C125">
            <v>5.5684682213706296</v>
          </cell>
        </row>
        <row r="126">
          <cell r="C126">
            <v>5.5445043046702702</v>
          </cell>
        </row>
        <row r="127">
          <cell r="C127">
            <v>5.0239325271828799</v>
          </cell>
        </row>
        <row r="128">
          <cell r="C128">
            <v>4.7110444139791596</v>
          </cell>
        </row>
        <row r="129">
          <cell r="C129">
            <v>4.3516394859923402</v>
          </cell>
        </row>
        <row r="130">
          <cell r="C130">
            <v>4.2257029842714502</v>
          </cell>
        </row>
        <row r="131">
          <cell r="C131">
            <v>4.1227471055461598</v>
          </cell>
        </row>
        <row r="132">
          <cell r="C132">
            <v>4.2675055180764598</v>
          </cell>
        </row>
        <row r="133">
          <cell r="C133">
            <v>4.22621</v>
          </cell>
        </row>
        <row r="134">
          <cell r="C134">
            <v>4.05708</v>
          </cell>
        </row>
        <row r="135">
          <cell r="C135">
            <v>3.66635</v>
          </cell>
        </row>
        <row r="136">
          <cell r="C136">
            <v>4.0937799999999998</v>
          </cell>
        </row>
        <row r="137">
          <cell r="C137">
            <v>4.1648899999999998</v>
          </cell>
        </row>
        <row r="138">
          <cell r="C138">
            <v>4.33202</v>
          </cell>
        </row>
        <row r="139">
          <cell r="C139">
            <v>3.9058299999999999</v>
          </cell>
        </row>
        <row r="140">
          <cell r="C140">
            <v>4.1744899999999996</v>
          </cell>
        </row>
        <row r="141">
          <cell r="C141">
            <v>3.9503200000000001</v>
          </cell>
        </row>
        <row r="142">
          <cell r="C142">
            <v>3.7333099999999999</v>
          </cell>
        </row>
        <row r="143">
          <cell r="C143">
            <v>3.4084338750000001</v>
          </cell>
        </row>
        <row r="144">
          <cell r="C144">
            <v>3.5989637480000001</v>
          </cell>
        </row>
        <row r="145">
          <cell r="C145">
            <v>3.9198430609999999</v>
          </cell>
        </row>
        <row r="166">
          <cell r="A166" t="str">
            <v>2001 - 03</v>
          </cell>
          <cell r="B166">
            <v>11.431826098293051</v>
          </cell>
        </row>
        <row r="167">
          <cell r="A167" t="str">
            <v>2002 - 04</v>
          </cell>
          <cell r="B167">
            <v>13.97402840894782</v>
          </cell>
        </row>
        <row r="168">
          <cell r="A168" t="str">
            <v>2003 - 05</v>
          </cell>
          <cell r="B168">
            <v>14.38046472026107</v>
          </cell>
        </row>
        <row r="169">
          <cell r="A169" t="str">
            <v>2004 - 06</v>
          </cell>
          <cell r="B169">
            <v>14.633136728901402</v>
          </cell>
        </row>
        <row r="170">
          <cell r="A170" t="str">
            <v>2005 - 07</v>
          </cell>
          <cell r="B170">
            <v>13.140483690739261</v>
          </cell>
        </row>
        <row r="171">
          <cell r="A171" t="str">
            <v>2006 - 08</v>
          </cell>
          <cell r="B171">
            <v>11.274002218313761</v>
          </cell>
        </row>
        <row r="172">
          <cell r="A172" t="str">
            <v>2007 - 09</v>
          </cell>
          <cell r="B172">
            <v>9.6447630825103108</v>
          </cell>
        </row>
        <row r="173">
          <cell r="A173" t="str">
            <v>2008 - 10</v>
          </cell>
          <cell r="B173">
            <v>9.6458638562610908</v>
          </cell>
        </row>
        <row r="174">
          <cell r="A174" t="str">
            <v>2009 - 11</v>
          </cell>
          <cell r="B174">
            <v>6.7285845363907297</v>
          </cell>
        </row>
        <row r="175">
          <cell r="A175" t="str">
            <v>2010 - 12</v>
          </cell>
          <cell r="B175">
            <v>7.1961300000000001</v>
          </cell>
        </row>
        <row r="176">
          <cell r="A176" t="str">
            <v>2011 - 13</v>
          </cell>
          <cell r="B176">
            <v>6.0022000000000011</v>
          </cell>
        </row>
        <row r="177">
          <cell r="A177" t="str">
            <v>2012 - 14</v>
          </cell>
          <cell r="B177">
            <v>6.1474999999999991</v>
          </cell>
        </row>
        <row r="178">
          <cell r="A178" t="str">
            <v>2013 - 15</v>
          </cell>
          <cell r="B178">
            <v>6.2676500000000006</v>
          </cell>
        </row>
        <row r="179">
          <cell r="A179" t="str">
            <v>2014 - 16</v>
          </cell>
          <cell r="B179">
            <v>5.8288899999999995</v>
          </cell>
        </row>
        <row r="180">
          <cell r="A180" t="str">
            <v>2015 - 17</v>
          </cell>
          <cell r="B180">
            <v>7.507060000000001</v>
          </cell>
        </row>
        <row r="181">
          <cell r="A181" t="str">
            <v>2016 - 18</v>
          </cell>
          <cell r="B181">
            <v>6.8867099999999999</v>
          </cell>
        </row>
        <row r="182">
          <cell r="A182" t="str">
            <v>2017 - 19</v>
          </cell>
          <cell r="B182">
            <v>8.8411200000000001</v>
          </cell>
        </row>
        <row r="183">
          <cell r="A183" t="str">
            <v>2018 - 20</v>
          </cell>
          <cell r="B183">
            <v>10.82367</v>
          </cell>
        </row>
        <row r="184">
          <cell r="A184" t="str">
            <v>2019 - 21</v>
          </cell>
          <cell r="B184">
            <v>8.0052200000000013</v>
          </cell>
        </row>
        <row r="185">
          <cell r="A185" t="str">
            <v>2020 - 22</v>
          </cell>
          <cell r="B185">
            <v>6.8897677659999994</v>
          </cell>
        </row>
        <row r="186">
          <cell r="A186" t="str">
            <v>2021 - 23</v>
          </cell>
          <cell r="B186">
            <v>6.4799949739999994</v>
          </cell>
        </row>
        <row r="187">
          <cell r="A187" t="str">
            <v>2022 - 24</v>
          </cell>
          <cell r="B187">
            <v>7.5673018910000005</v>
          </cell>
        </row>
        <row r="194">
          <cell r="A194" t="str">
            <v>2001 - 03</v>
          </cell>
          <cell r="B194">
            <v>9.2394823790637908</v>
          </cell>
        </row>
        <row r="195">
          <cell r="A195" t="str">
            <v>2002 - 04</v>
          </cell>
          <cell r="B195">
            <v>9.2476382117603713</v>
          </cell>
        </row>
        <row r="196">
          <cell r="A196" t="str">
            <v>2003 - 05</v>
          </cell>
          <cell r="B196">
            <v>9.3036380187854313</v>
          </cell>
        </row>
        <row r="197">
          <cell r="A197" t="str">
            <v>2004 - 06</v>
          </cell>
          <cell r="B197">
            <v>9.723958518133621</v>
          </cell>
        </row>
        <row r="198">
          <cell r="A198" t="str">
            <v>2005 - 07</v>
          </cell>
          <cell r="B198">
            <v>9.3040053834843413</v>
          </cell>
        </row>
        <row r="199">
          <cell r="A199" t="str">
            <v>2006 - 08</v>
          </cell>
          <cell r="B199">
            <v>9.1947193625077599</v>
          </cell>
        </row>
        <row r="200">
          <cell r="A200" t="str">
            <v>2007 - 09</v>
          </cell>
          <cell r="B200">
            <v>8.8053381196772502</v>
          </cell>
        </row>
        <row r="201">
          <cell r="A201" t="str">
            <v>2008 - 10</v>
          </cell>
          <cell r="B201">
            <v>9.1136325500808404</v>
          </cell>
        </row>
        <row r="202">
          <cell r="A202" t="str">
            <v>2009 - 11</v>
          </cell>
          <cell r="B202">
            <v>8.635757529493441</v>
          </cell>
        </row>
        <row r="203">
          <cell r="A203" t="str">
            <v>2010 - 12</v>
          </cell>
          <cell r="B203">
            <v>8.5965299999999996</v>
          </cell>
        </row>
        <row r="204">
          <cell r="A204" t="str">
            <v>2011 - 13</v>
          </cell>
          <cell r="B204">
            <v>8.214220000000001</v>
          </cell>
        </row>
        <row r="205">
          <cell r="A205" t="str">
            <v>2012 - 14</v>
          </cell>
          <cell r="B205">
            <v>8.6517499999999998</v>
          </cell>
        </row>
        <row r="206">
          <cell r="A206" t="str">
            <v>2013 - 15</v>
          </cell>
          <cell r="B206">
            <v>9.373940000000001</v>
          </cell>
        </row>
        <row r="207">
          <cell r="A207" t="str">
            <v>2014 - 16</v>
          </cell>
          <cell r="B207">
            <v>9.4375999999999998</v>
          </cell>
        </row>
        <row r="208">
          <cell r="A208" t="str">
            <v>2015 - 17</v>
          </cell>
          <cell r="B208">
            <v>9.0420400000000001</v>
          </cell>
        </row>
        <row r="209">
          <cell r="A209" t="str">
            <v>2016 - 18</v>
          </cell>
          <cell r="B209">
            <v>8.8491</v>
          </cell>
        </row>
        <row r="210">
          <cell r="A210" t="str">
            <v>2017 - 19</v>
          </cell>
          <cell r="B210">
            <v>8.5543300000000002</v>
          </cell>
        </row>
        <row r="211">
          <cell r="A211" t="str">
            <v>2018 - 20</v>
          </cell>
          <cell r="B211">
            <v>8.5555900000000005</v>
          </cell>
        </row>
        <row r="212">
          <cell r="A212" t="str">
            <v>2019 - 21</v>
          </cell>
          <cell r="B212">
            <v>7.5422799999999999</v>
          </cell>
        </row>
        <row r="213">
          <cell r="A213" t="str">
            <v>2020 - 22</v>
          </cell>
          <cell r="B213">
            <v>7.4267546850000006</v>
          </cell>
        </row>
        <row r="214">
          <cell r="A214" t="str">
            <v>2021 - 23</v>
          </cell>
          <cell r="B214">
            <v>7.177863222</v>
          </cell>
        </row>
        <row r="215">
          <cell r="A215" t="str">
            <v>2022 - 24</v>
          </cell>
          <cell r="B215">
            <v>7.6183411789999997</v>
          </cell>
        </row>
      </sheetData>
      <sheetData sheetId="10">
        <row r="7">
          <cell r="A7" t="str">
            <v>2018</v>
          </cell>
          <cell r="C7">
            <v>7.0679943573865902</v>
          </cell>
        </row>
        <row r="8">
          <cell r="A8" t="str">
            <v>2019</v>
          </cell>
          <cell r="C8">
            <v>7.1033907270585397</v>
          </cell>
        </row>
        <row r="9">
          <cell r="A9" t="str">
            <v>2020</v>
          </cell>
          <cell r="C9">
            <v>5.6353025916483599</v>
          </cell>
        </row>
        <row r="10">
          <cell r="A10" t="str">
            <v>2021</v>
          </cell>
          <cell r="C10">
            <v>5.5024800000000003</v>
          </cell>
        </row>
        <row r="11">
          <cell r="A11" t="str">
            <v>2022</v>
          </cell>
          <cell r="C11">
            <v>5.81677</v>
          </cell>
        </row>
        <row r="12">
          <cell r="A12" t="str">
            <v>2023</v>
          </cell>
          <cell r="C12">
            <v>5.2205000000000004</v>
          </cell>
        </row>
        <row r="13">
          <cell r="A13" t="str">
            <v>2024</v>
          </cell>
          <cell r="C13">
            <v>5.2906500000000003</v>
          </cell>
        </row>
        <row r="22">
          <cell r="C22">
            <v>9.0038375404066606</v>
          </cell>
        </row>
        <row r="23">
          <cell r="C23">
            <v>8.7746090154525707</v>
          </cell>
        </row>
        <row r="24">
          <cell r="C24">
            <v>7.1047205096175503</v>
          </cell>
        </row>
        <row r="25">
          <cell r="C25">
            <v>6.4753999999999996</v>
          </cell>
        </row>
        <row r="26">
          <cell r="C26">
            <v>7.1311799999999996</v>
          </cell>
        </row>
        <row r="27">
          <cell r="C27">
            <v>6.1827500000000004</v>
          </cell>
        </row>
        <row r="28">
          <cell r="C28">
            <v>6.6166</v>
          </cell>
        </row>
        <row r="82">
          <cell r="A82">
            <v>2018</v>
          </cell>
          <cell r="B82">
            <v>1.7764244638491498</v>
          </cell>
        </row>
        <row r="83">
          <cell r="A83">
            <v>2019</v>
          </cell>
          <cell r="B83">
            <v>1.7087979882755704</v>
          </cell>
        </row>
        <row r="84">
          <cell r="A84">
            <v>2020</v>
          </cell>
          <cell r="B84">
            <v>1.4257436819679805</v>
          </cell>
        </row>
        <row r="85">
          <cell r="A85">
            <v>2021</v>
          </cell>
          <cell r="B85">
            <v>1.5112399999999999</v>
          </cell>
        </row>
        <row r="86">
          <cell r="A86">
            <v>2022</v>
          </cell>
          <cell r="B86">
            <v>2.11869</v>
          </cell>
        </row>
        <row r="87">
          <cell r="A87">
            <v>2023</v>
          </cell>
          <cell r="B87">
            <v>1.7283500000000007</v>
          </cell>
        </row>
        <row r="88">
          <cell r="A88">
            <v>2024</v>
          </cell>
          <cell r="B88">
            <v>2.0244099999999996</v>
          </cell>
        </row>
      </sheetData>
      <sheetData sheetId="11"/>
      <sheetData sheetId="12">
        <row r="7">
          <cell r="A7" t="str">
            <v>2009 - 11</v>
          </cell>
          <cell r="C7">
            <v>46.129428859999997</v>
          </cell>
        </row>
        <row r="8">
          <cell r="A8" t="str">
            <v>2010 - 12</v>
          </cell>
          <cell r="C8">
            <v>43.708560939999998</v>
          </cell>
        </row>
        <row r="9">
          <cell r="A9" t="str">
            <v>2011 - 13</v>
          </cell>
          <cell r="C9">
            <v>40.77399063</v>
          </cell>
        </row>
        <row r="10">
          <cell r="A10" t="str">
            <v>2012 - 14</v>
          </cell>
          <cell r="C10">
            <v>37.817432400000001</v>
          </cell>
        </row>
        <row r="11">
          <cell r="A11" t="str">
            <v>2013 - 15</v>
          </cell>
          <cell r="C11">
            <v>35.42216492</v>
          </cell>
        </row>
        <row r="12">
          <cell r="A12" t="str">
            <v>2014 - 16</v>
          </cell>
          <cell r="C12">
            <v>35.322551730000001</v>
          </cell>
        </row>
        <row r="13">
          <cell r="A13" t="str">
            <v>2015 - 17</v>
          </cell>
          <cell r="C13">
            <v>37.008888239999997</v>
          </cell>
        </row>
        <row r="14">
          <cell r="A14" t="str">
            <v>2016 - 18</v>
          </cell>
          <cell r="C14">
            <v>40.174552919999996</v>
          </cell>
        </row>
        <row r="15">
          <cell r="A15" t="str">
            <v>2017 - 19</v>
          </cell>
          <cell r="C15">
            <v>41.716659550000003</v>
          </cell>
        </row>
        <row r="16">
          <cell r="A16" t="str">
            <v>2018 - 20</v>
          </cell>
          <cell r="C16">
            <v>41.835174559999999</v>
          </cell>
        </row>
        <row r="17">
          <cell r="A17" t="str">
            <v>2019 - 21</v>
          </cell>
          <cell r="C17">
            <v>42.735206599999998</v>
          </cell>
        </row>
        <row r="18">
          <cell r="A18" t="str">
            <v>2020 - 22</v>
          </cell>
          <cell r="C18">
            <v>44.633430480000001</v>
          </cell>
        </row>
        <row r="19">
          <cell r="A19" t="str">
            <v>2021 - 23</v>
          </cell>
          <cell r="C19">
            <v>44.43672943</v>
          </cell>
        </row>
        <row r="20">
          <cell r="A20" t="str">
            <v>2022 - 24</v>
          </cell>
          <cell r="C20">
            <v>43.31913376</v>
          </cell>
        </row>
        <row r="23">
          <cell r="C23">
            <v>43.132492069999998</v>
          </cell>
        </row>
        <row r="24">
          <cell r="C24">
            <v>40.293743130000003</v>
          </cell>
        </row>
        <row r="25">
          <cell r="C25">
            <v>35.937004090000002</v>
          </cell>
        </row>
        <row r="26">
          <cell r="C26">
            <v>32.033115389999999</v>
          </cell>
        </row>
        <row r="27">
          <cell r="C27">
            <v>28.748012540000001</v>
          </cell>
        </row>
        <row r="28">
          <cell r="C28">
            <v>28.31337929</v>
          </cell>
        </row>
        <row r="29">
          <cell r="C29">
            <v>29.910585399999999</v>
          </cell>
        </row>
        <row r="30">
          <cell r="C30">
            <v>33.566432949999999</v>
          </cell>
        </row>
        <row r="31">
          <cell r="C31">
            <v>34.760490419999996</v>
          </cell>
        </row>
        <row r="32">
          <cell r="C32">
            <v>35.219852449999998</v>
          </cell>
        </row>
        <row r="33">
          <cell r="C33">
            <v>36.947608950000003</v>
          </cell>
        </row>
        <row r="34">
          <cell r="C34">
            <v>40.410957340000003</v>
          </cell>
        </row>
        <row r="35">
          <cell r="C35">
            <v>41.484340670000002</v>
          </cell>
        </row>
        <row r="36">
          <cell r="C36">
            <v>39.189189910000003</v>
          </cell>
        </row>
        <row r="80">
          <cell r="A80" t="str">
            <v>2011 - 13</v>
          </cell>
          <cell r="C80">
            <v>24.651898443698883</v>
          </cell>
        </row>
        <row r="81">
          <cell r="A81" t="str">
            <v>2012 - 14</v>
          </cell>
          <cell r="C81">
            <v>21.031500399112701</v>
          </cell>
        </row>
        <row r="82">
          <cell r="A82" t="str">
            <v>2013 - 15</v>
          </cell>
          <cell r="C82">
            <v>18.446601927280426</v>
          </cell>
        </row>
        <row r="83">
          <cell r="A83" t="str">
            <v>2014 - 16</v>
          </cell>
          <cell r="C83">
            <v>18.152739107608795</v>
          </cell>
        </row>
        <row r="84">
          <cell r="A84" t="str">
            <v>2015 - 17</v>
          </cell>
          <cell r="C84">
            <v>20.826259255409241</v>
          </cell>
        </row>
        <row r="85">
          <cell r="A85" t="str">
            <v>2016 - 18</v>
          </cell>
          <cell r="C85">
            <v>25.038403272628784</v>
          </cell>
        </row>
        <row r="86">
          <cell r="A86" t="str">
            <v>2017 - 19</v>
          </cell>
          <cell r="C86">
            <v>26.819923520088196</v>
          </cell>
        </row>
        <row r="87">
          <cell r="A87" t="str">
            <v>2018 - 20</v>
          </cell>
          <cell r="C87">
            <v>26.884919404983521</v>
          </cell>
        </row>
        <row r="88">
          <cell r="A88" t="str">
            <v>2019 - 21</v>
          </cell>
          <cell r="C88">
            <v>28.571429848670959</v>
          </cell>
        </row>
        <row r="89">
          <cell r="A89" t="str">
            <v>2020 - 22</v>
          </cell>
          <cell r="C89">
            <v>30.851063132286072</v>
          </cell>
        </row>
        <row r="90">
          <cell r="A90" t="str">
            <v>2021 - 23</v>
          </cell>
          <cell r="C90">
            <v>32.352942228317261</v>
          </cell>
        </row>
        <row r="91">
          <cell r="A91" t="str">
            <v>2022 - 24</v>
          </cell>
          <cell r="C91">
            <v>31.372550129890442</v>
          </cell>
        </row>
        <row r="104">
          <cell r="C104">
            <v>41.558441519737244</v>
          </cell>
        </row>
        <row r="105">
          <cell r="C105">
            <v>37.883958220481873</v>
          </cell>
        </row>
        <row r="106">
          <cell r="C106">
            <v>35.094338655471802</v>
          </cell>
        </row>
        <row r="107">
          <cell r="C107">
            <v>36.180904507637024</v>
          </cell>
        </row>
        <row r="108">
          <cell r="C108">
            <v>39.610388875007629</v>
          </cell>
        </row>
        <row r="109">
          <cell r="C109">
            <v>43.589743971824646</v>
          </cell>
        </row>
        <row r="110">
          <cell r="C110">
            <v>43.243244290351868</v>
          </cell>
        </row>
        <row r="111">
          <cell r="C111">
            <v>34.444445371627808</v>
          </cell>
        </row>
        <row r="112">
          <cell r="C112">
            <v>34.065935015678406</v>
          </cell>
        </row>
        <row r="113">
          <cell r="C113">
            <v>34.999999403953552</v>
          </cell>
        </row>
        <row r="114">
          <cell r="C114">
            <v>38.636362552642822</v>
          </cell>
        </row>
        <row r="115">
          <cell r="C115">
            <v>36.734694242477417</v>
          </cell>
        </row>
        <row r="123">
          <cell r="C123">
            <v>56.350743770599365</v>
          </cell>
        </row>
        <row r="124">
          <cell r="C124">
            <v>53.40086817741394</v>
          </cell>
        </row>
        <row r="125">
          <cell r="C125">
            <v>51.426023244857788</v>
          </cell>
        </row>
        <row r="126">
          <cell r="C126">
            <v>51.573032140731812</v>
          </cell>
        </row>
        <row r="127">
          <cell r="C127">
            <v>53.290528059005737</v>
          </cell>
        </row>
        <row r="128">
          <cell r="C128">
            <v>57.623761892318726</v>
          </cell>
        </row>
        <row r="129">
          <cell r="C129">
            <v>56.292903423309326</v>
          </cell>
        </row>
        <row r="130">
          <cell r="C130">
            <v>57.46268630027771</v>
          </cell>
        </row>
        <row r="131">
          <cell r="C131">
            <v>57.908165454864502</v>
          </cell>
        </row>
        <row r="132">
          <cell r="C132">
            <v>60.80402135848999</v>
          </cell>
        </row>
        <row r="133">
          <cell r="C133">
            <v>55.368423461914063</v>
          </cell>
        </row>
        <row r="134">
          <cell r="C134">
            <v>48.679244518280029</v>
          </cell>
        </row>
        <row r="160">
          <cell r="A160" t="str">
            <v>2011 - 13</v>
          </cell>
          <cell r="B160">
            <v>31.698845326900482</v>
          </cell>
        </row>
        <row r="161">
          <cell r="A161" t="str">
            <v>2012 - 14</v>
          </cell>
          <cell r="B161">
            <v>32.369367778301239</v>
          </cell>
        </row>
        <row r="162">
          <cell r="A162" t="str">
            <v>2013 - 15</v>
          </cell>
          <cell r="B162">
            <v>32.979421317577362</v>
          </cell>
        </row>
        <row r="163">
          <cell r="A163" t="str">
            <v>2014 - 16</v>
          </cell>
          <cell r="B163">
            <v>33.420293033123016</v>
          </cell>
        </row>
        <row r="164">
          <cell r="A164" t="str">
            <v>2015 - 17</v>
          </cell>
          <cell r="B164">
            <v>32.464268803596497</v>
          </cell>
        </row>
        <row r="165">
          <cell r="A165" t="str">
            <v>2016 - 18</v>
          </cell>
          <cell r="B165">
            <v>32.585358619689941</v>
          </cell>
        </row>
        <row r="166">
          <cell r="A166" t="str">
            <v>2017 - 19</v>
          </cell>
          <cell r="B166">
            <v>29.47297990322113</v>
          </cell>
        </row>
        <row r="167">
          <cell r="A167" t="str">
            <v>2018 - 20</v>
          </cell>
          <cell r="B167">
            <v>30.577766895294189</v>
          </cell>
        </row>
        <row r="168">
          <cell r="A168" t="str">
            <v>2019 - 21</v>
          </cell>
          <cell r="B168">
            <v>29.336735606193542</v>
          </cell>
        </row>
        <row r="169">
          <cell r="A169" t="str">
            <v>2020 - 22</v>
          </cell>
          <cell r="B169">
            <v>29.952958226203918</v>
          </cell>
        </row>
        <row r="170">
          <cell r="A170" t="str">
            <v>2021 - 23</v>
          </cell>
          <cell r="B170">
            <v>23.015481233596802</v>
          </cell>
        </row>
        <row r="171">
          <cell r="A171" t="str">
            <v>2022 - 24</v>
          </cell>
          <cell r="B171">
            <v>17.306694388389587</v>
          </cell>
        </row>
      </sheetData>
      <sheetData sheetId="13"/>
      <sheetData sheetId="14"/>
      <sheetData sheetId="15">
        <row r="7">
          <cell r="A7" t="str">
            <v>2011</v>
          </cell>
          <cell r="C7">
            <v>19.841999999999999</v>
          </cell>
        </row>
        <row r="8">
          <cell r="A8" t="str">
            <v>2012</v>
          </cell>
          <cell r="C8">
            <v>19.3157</v>
          </cell>
        </row>
        <row r="9">
          <cell r="A9" t="str">
            <v>2013</v>
          </cell>
          <cell r="C9">
            <v>18.392499999999998</v>
          </cell>
        </row>
        <row r="10">
          <cell r="A10" t="str">
            <v>2014</v>
          </cell>
          <cell r="C10">
            <v>17.849799999999998</v>
          </cell>
        </row>
        <row r="11">
          <cell r="A11" t="str">
            <v>2015</v>
          </cell>
          <cell r="C11">
            <v>16.923400000000001</v>
          </cell>
        </row>
        <row r="12">
          <cell r="A12" t="str">
            <v>2016</v>
          </cell>
          <cell r="C12">
            <v>15.519500000000001</v>
          </cell>
        </row>
        <row r="13">
          <cell r="A13" t="str">
            <v>2017</v>
          </cell>
          <cell r="C13">
            <v>14.8681</v>
          </cell>
        </row>
        <row r="14">
          <cell r="A14" t="str">
            <v>2018</v>
          </cell>
          <cell r="C14">
            <v>14.449311672190399</v>
          </cell>
        </row>
        <row r="15">
          <cell r="A15" t="str">
            <v>2019</v>
          </cell>
          <cell r="C15">
            <v>13.8821327715042</v>
          </cell>
        </row>
        <row r="16">
          <cell r="A16" t="str">
            <v>2020</v>
          </cell>
          <cell r="C16">
            <v>12.8</v>
          </cell>
        </row>
        <row r="17">
          <cell r="A17" t="str">
            <v>2021</v>
          </cell>
          <cell r="C17">
            <v>12.1</v>
          </cell>
        </row>
        <row r="18">
          <cell r="A18" t="str">
            <v>2022</v>
          </cell>
          <cell r="C18">
            <v>11.5</v>
          </cell>
        </row>
        <row r="19">
          <cell r="A19" t="str">
            <v>2023</v>
          </cell>
          <cell r="C19">
            <v>10.9</v>
          </cell>
        </row>
        <row r="20">
          <cell r="A20" t="str">
            <v>2024</v>
          </cell>
          <cell r="C20">
            <v>10.43214</v>
          </cell>
        </row>
        <row r="23">
          <cell r="C23">
            <v>19.245699999999999</v>
          </cell>
        </row>
        <row r="24">
          <cell r="C24">
            <v>18.198499999999999</v>
          </cell>
        </row>
        <row r="25">
          <cell r="C25">
            <v>17.072900000000001</v>
          </cell>
        </row>
        <row r="26">
          <cell r="C26">
            <v>17.232500000000002</v>
          </cell>
        </row>
        <row r="27">
          <cell r="C27">
            <v>16.257200000000001</v>
          </cell>
        </row>
        <row r="28">
          <cell r="C28">
            <v>15.1584</v>
          </cell>
        </row>
        <row r="29">
          <cell r="C29">
            <v>14.5861</v>
          </cell>
        </row>
        <row r="30">
          <cell r="C30">
            <v>13.895944582106299</v>
          </cell>
        </row>
        <row r="31">
          <cell r="C31">
            <v>12.9480408159713</v>
          </cell>
        </row>
        <row r="32">
          <cell r="C32">
            <v>11.6</v>
          </cell>
        </row>
        <row r="33">
          <cell r="C33">
            <v>10.6</v>
          </cell>
        </row>
        <row r="84">
          <cell r="A84" t="str">
            <v>2011</v>
          </cell>
          <cell r="C84">
            <v>28.528400000000001</v>
          </cell>
        </row>
        <row r="85">
          <cell r="A85" t="str">
            <v>2012</v>
          </cell>
          <cell r="C85">
            <v>26.7712</v>
          </cell>
        </row>
        <row r="86">
          <cell r="A86" t="str">
            <v>2013</v>
          </cell>
          <cell r="C86">
            <v>25.668399999999998</v>
          </cell>
        </row>
        <row r="87">
          <cell r="A87" t="str">
            <v>2014</v>
          </cell>
          <cell r="C87">
            <v>26.0124</v>
          </cell>
        </row>
        <row r="88">
          <cell r="A88" t="str">
            <v>2015</v>
          </cell>
          <cell r="C88">
            <v>25.209399999999999</v>
          </cell>
        </row>
        <row r="89">
          <cell r="A89" t="str">
            <v>2016</v>
          </cell>
          <cell r="C89">
            <v>23.932300000000001</v>
          </cell>
        </row>
        <row r="90">
          <cell r="A90" t="str">
            <v>2017</v>
          </cell>
          <cell r="C90">
            <v>24.692699999999999</v>
          </cell>
        </row>
        <row r="91">
          <cell r="A91" t="str">
            <v>2018</v>
          </cell>
          <cell r="C91">
            <v>23.639099999999999</v>
          </cell>
        </row>
        <row r="92">
          <cell r="A92" t="str">
            <v>2019</v>
          </cell>
          <cell r="C92">
            <v>20.747663939144701</v>
          </cell>
        </row>
        <row r="93">
          <cell r="A93" t="str">
            <v>2020</v>
          </cell>
          <cell r="C93" t="e">
            <v>#N/A</v>
          </cell>
        </row>
        <row r="94">
          <cell r="A94" t="str">
            <v>2021</v>
          </cell>
          <cell r="C94" t="e">
            <v>#N/A</v>
          </cell>
        </row>
        <row r="95">
          <cell r="A95" t="str">
            <v>2022</v>
          </cell>
          <cell r="C95" t="e">
            <v>#N/A</v>
          </cell>
        </row>
        <row r="96">
          <cell r="A96" t="str">
            <v>2023</v>
          </cell>
          <cell r="C96" t="e">
            <v>#N/A</v>
          </cell>
        </row>
        <row r="97">
          <cell r="A97" t="str">
            <v>2024</v>
          </cell>
          <cell r="C97" t="e">
            <v>#N/A</v>
          </cell>
        </row>
        <row r="100">
          <cell r="C100">
            <v>19.200099999999999</v>
          </cell>
        </row>
        <row r="101">
          <cell r="C101">
            <v>18.3079</v>
          </cell>
        </row>
        <row r="102">
          <cell r="C102">
            <v>18.880700000000001</v>
          </cell>
        </row>
        <row r="103">
          <cell r="C103">
            <v>18.7227</v>
          </cell>
        </row>
        <row r="104">
          <cell r="C104">
            <v>17.386399999999998</v>
          </cell>
        </row>
        <row r="105">
          <cell r="C105">
            <v>16.4116</v>
          </cell>
        </row>
        <row r="106">
          <cell r="C106">
            <v>16.758900000000001</v>
          </cell>
        </row>
        <row r="107">
          <cell r="C107">
            <v>15.5344</v>
          </cell>
        </row>
        <row r="108">
          <cell r="C108">
            <v>12.833736054325</v>
          </cell>
        </row>
        <row r="109">
          <cell r="C109" t="e">
            <v>#N/A</v>
          </cell>
        </row>
        <row r="110">
          <cell r="C110" t="e">
            <v>#N/A</v>
          </cell>
        </row>
        <row r="111">
          <cell r="C111" t="e">
            <v>#N/A</v>
          </cell>
        </row>
        <row r="112">
          <cell r="C112" t="e">
            <v>#N/A</v>
          </cell>
        </row>
        <row r="113">
          <cell r="C113" t="e">
            <v>#N/A</v>
          </cell>
        </row>
        <row r="116">
          <cell r="C116">
            <v>16.436</v>
          </cell>
        </row>
        <row r="117">
          <cell r="C117">
            <v>15.689399999999999</v>
          </cell>
        </row>
        <row r="118">
          <cell r="C118">
            <v>13.9147</v>
          </cell>
        </row>
        <row r="119">
          <cell r="C119">
            <v>14.023099999999999</v>
          </cell>
        </row>
        <row r="120">
          <cell r="C120">
            <v>12.860099999999999</v>
          </cell>
        </row>
        <row r="121">
          <cell r="C121">
            <v>11.5341</v>
          </cell>
        </row>
        <row r="122">
          <cell r="C122">
            <v>11.2689</v>
          </cell>
        </row>
        <row r="123">
          <cell r="C123">
            <v>10.8255</v>
          </cell>
        </row>
        <row r="124">
          <cell r="C124">
            <v>10.3407294498738</v>
          </cell>
        </row>
        <row r="125">
          <cell r="C125" t="e">
            <v>#N/A</v>
          </cell>
        </row>
        <row r="126">
          <cell r="C126" t="e">
            <v>#N/A</v>
          </cell>
        </row>
        <row r="127">
          <cell r="C127" t="e">
            <v>#N/A</v>
          </cell>
        </row>
        <row r="128">
          <cell r="C128" t="e">
            <v>#N/A</v>
          </cell>
        </row>
        <row r="129">
          <cell r="C129" t="e">
            <v>#N/A</v>
          </cell>
        </row>
        <row r="133">
          <cell r="C133">
            <v>22.3583</v>
          </cell>
        </row>
        <row r="134">
          <cell r="C134">
            <v>21.307200000000002</v>
          </cell>
        </row>
        <row r="135">
          <cell r="C135">
            <v>20.325800000000001</v>
          </cell>
        </row>
        <row r="136">
          <cell r="C136">
            <v>21.373000000000001</v>
          </cell>
        </row>
        <row r="137">
          <cell r="C137">
            <v>19.876300000000001</v>
          </cell>
        </row>
        <row r="138">
          <cell r="C138">
            <v>19.765999999999998</v>
          </cell>
        </row>
        <row r="139">
          <cell r="C139">
            <v>17.391500000000001</v>
          </cell>
        </row>
        <row r="140">
          <cell r="C140">
            <v>16.3005</v>
          </cell>
        </row>
        <row r="141">
          <cell r="C141">
            <v>16.980506551298902</v>
          </cell>
        </row>
        <row r="142">
          <cell r="C142" t="e">
            <v>#N/A</v>
          </cell>
        </row>
        <row r="143">
          <cell r="C143" t="e">
            <v>#N/A</v>
          </cell>
        </row>
        <row r="144">
          <cell r="C144" t="e">
            <v>#N/A</v>
          </cell>
        </row>
        <row r="145">
          <cell r="C145" t="e">
            <v>#N/A</v>
          </cell>
        </row>
        <row r="146">
          <cell r="C146" t="e">
            <v>#N/A</v>
          </cell>
        </row>
        <row r="208">
          <cell r="A208" t="str">
            <v>2011</v>
          </cell>
          <cell r="B208">
            <v>14.635400000000001</v>
          </cell>
        </row>
        <row r="209">
          <cell r="A209" t="str">
            <v>2012</v>
          </cell>
          <cell r="B209">
            <v>11.139999999999999</v>
          </cell>
        </row>
        <row r="210">
          <cell r="A210" t="str">
            <v>2013</v>
          </cell>
          <cell r="B210">
            <v>11.4933</v>
          </cell>
        </row>
        <row r="211">
          <cell r="A211" t="str">
            <v>2014</v>
          </cell>
          <cell r="B211">
            <v>11.164299999999999</v>
          </cell>
        </row>
        <row r="212">
          <cell r="A212" t="str">
            <v>2015</v>
          </cell>
          <cell r="B212">
            <v>10.4381</v>
          </cell>
        </row>
        <row r="213">
          <cell r="A213" t="str">
            <v>2016</v>
          </cell>
          <cell r="B213">
            <v>14.948700000000002</v>
          </cell>
        </row>
        <row r="214">
          <cell r="A214" t="str">
            <v>2017</v>
          </cell>
          <cell r="B214">
            <v>12.383700000000001</v>
          </cell>
        </row>
        <row r="215">
          <cell r="A215" t="str">
            <v>2018</v>
          </cell>
          <cell r="B215">
            <v>16.569349033711891</v>
          </cell>
        </row>
        <row r="216">
          <cell r="A216" t="str">
            <v>2019</v>
          </cell>
          <cell r="B216">
            <v>10.065550799610749</v>
          </cell>
        </row>
        <row r="217">
          <cell r="A217" t="str">
            <v>2020</v>
          </cell>
          <cell r="B217">
            <v>13.7</v>
          </cell>
        </row>
        <row r="218">
          <cell r="A218" t="str">
            <v>2021</v>
          </cell>
          <cell r="B218">
            <v>11.2</v>
          </cell>
        </row>
        <row r="219">
          <cell r="A219" t="str">
            <v>2022</v>
          </cell>
          <cell r="B219">
            <v>9.3000000000000007</v>
          </cell>
        </row>
        <row r="220">
          <cell r="A220" t="str">
            <v>2023</v>
          </cell>
          <cell r="B220">
            <v>16.200000000000003</v>
          </cell>
        </row>
        <row r="221">
          <cell r="A221" t="str">
            <v>2024</v>
          </cell>
          <cell r="B221">
            <v>12.81204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7">
          <cell r="A7" t="str">
            <v>Apr 2013-Mar 2014</v>
          </cell>
          <cell r="C7">
            <v>29</v>
          </cell>
        </row>
        <row r="8">
          <cell r="A8" t="str">
            <v>Apr 2014-Mar 2015</v>
          </cell>
          <cell r="C8">
            <v>29.2</v>
          </cell>
        </row>
        <row r="9">
          <cell r="A9" t="str">
            <v>Apr 2015-Mar 2016</v>
          </cell>
          <cell r="C9">
            <v>29.7</v>
          </cell>
        </row>
        <row r="10">
          <cell r="A10" t="str">
            <v>Apr 2016-Mar 2017</v>
          </cell>
          <cell r="C10">
            <v>29.3</v>
          </cell>
        </row>
        <row r="11">
          <cell r="A11" t="str">
            <v>Apr 2017-Mar 2018</v>
          </cell>
          <cell r="C11">
            <v>29.4</v>
          </cell>
        </row>
        <row r="12">
          <cell r="A12" t="str">
            <v>Apr 2018-Mar 2019</v>
          </cell>
          <cell r="C12">
            <v>29.1</v>
          </cell>
        </row>
        <row r="13">
          <cell r="A13" t="str">
            <v>Apr 2019-Mar 2020</v>
          </cell>
          <cell r="C13">
            <v>28.2</v>
          </cell>
        </row>
        <row r="14">
          <cell r="A14" t="str">
            <v>Apr 2020-Mar 2021</v>
          </cell>
          <cell r="C14">
            <v>27.4</v>
          </cell>
        </row>
        <row r="15">
          <cell r="A15" t="str">
            <v>Apr 2021-Mar 2022</v>
          </cell>
          <cell r="C15">
            <v>26.700000000000003</v>
          </cell>
        </row>
        <row r="16">
          <cell r="A16" t="str">
            <v>Apr 2022-Mar 2023</v>
          </cell>
          <cell r="C16">
            <v>26.700000000000003</v>
          </cell>
        </row>
        <row r="19">
          <cell r="C19">
            <v>24.8</v>
          </cell>
        </row>
        <row r="20">
          <cell r="C20">
            <v>24</v>
          </cell>
        </row>
        <row r="21">
          <cell r="C21">
            <v>24.2</v>
          </cell>
        </row>
        <row r="22">
          <cell r="C22">
            <v>24.6</v>
          </cell>
        </row>
        <row r="23">
          <cell r="C23">
            <v>24.9</v>
          </cell>
        </row>
        <row r="24">
          <cell r="C24">
            <v>25.5</v>
          </cell>
        </row>
        <row r="25">
          <cell r="C25">
            <v>23.8</v>
          </cell>
        </row>
        <row r="26">
          <cell r="C26">
            <v>23.1</v>
          </cell>
        </row>
        <row r="27">
          <cell r="C27">
            <v>20.800000000000004</v>
          </cell>
        </row>
        <row r="28">
          <cell r="C28">
            <v>22.099999999999994</v>
          </cell>
        </row>
        <row r="81">
          <cell r="A81" t="str">
            <v>Apr 2013-Mar 2014</v>
          </cell>
          <cell r="B81">
            <v>19.399999999999999</v>
          </cell>
        </row>
        <row r="82">
          <cell r="A82" t="str">
            <v>Apr 2014-Mar 2015</v>
          </cell>
          <cell r="B82">
            <v>19.7</v>
          </cell>
        </row>
        <row r="83">
          <cell r="A83" t="str">
            <v>Apr 2015-Mar 2016</v>
          </cell>
          <cell r="B83">
            <v>20.2</v>
          </cell>
        </row>
        <row r="84">
          <cell r="A84" t="str">
            <v>Apr 2016-Mar 2017</v>
          </cell>
          <cell r="B84">
            <v>20.3</v>
          </cell>
        </row>
        <row r="85">
          <cell r="A85" t="str">
            <v>Apr 2017-Mar 2018</v>
          </cell>
          <cell r="B85">
            <v>18.600000000000001</v>
          </cell>
        </row>
        <row r="86">
          <cell r="A86" t="str">
            <v>Apr 2018-Mar 2019</v>
          </cell>
          <cell r="B86">
            <v>24</v>
          </cell>
        </row>
        <row r="87">
          <cell r="A87" t="str">
            <v>Apr 2019-Mar 2020</v>
          </cell>
          <cell r="B87">
            <v>18.8</v>
          </cell>
        </row>
        <row r="88">
          <cell r="A88" t="str">
            <v>Apr 2020-Mar 2021</v>
          </cell>
          <cell r="B88">
            <v>21.5</v>
          </cell>
        </row>
        <row r="89">
          <cell r="A89" t="str">
            <v>Apr 2021-Mar 2022</v>
          </cell>
          <cell r="B89">
            <v>23.5</v>
          </cell>
        </row>
        <row r="90">
          <cell r="A90" t="str">
            <v>Apr 2022-Mar 2023</v>
          </cell>
          <cell r="B90">
            <v>25.200000000000003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. TB incidenc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fingertips.phe.org.uk/search/93582" TargetMode="External"/><Relationship Id="rId2" Type="http://schemas.openxmlformats.org/officeDocument/2006/relationships/hyperlink" Target="https://fingertips.phe.org.uk/search/walking" TargetMode="External"/><Relationship Id="rId1" Type="http://schemas.openxmlformats.org/officeDocument/2006/relationships/hyperlink" Target="https://www.london.gov.uk/what-we-do/health/health-inequalities-strategy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ons.gov.uk/peoplepopulationandcommunity/healthandsocialcare/healthandlifeexpectancies/bulletins/healthstatelifeexpectanciesuk/between2011to2013and2022to202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ons.gov.uk/peoplepopulationandcommunity/healthandsocialcare/healthandlifeexpectancies/bulletins/healthstatelifeexpectanciesuk/between2011to2013and2022to202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EF16-A953-4A4A-AD55-09C87DB3103A}">
  <sheetPr>
    <tabColor theme="8" tint="0.39997558519241921"/>
  </sheetPr>
  <dimension ref="B1:N17"/>
  <sheetViews>
    <sheetView topLeftCell="A7" zoomScale="90" zoomScaleNormal="90" workbookViewId="0">
      <selection activeCell="B11" sqref="B11"/>
    </sheetView>
  </sheetViews>
  <sheetFormatPr defaultRowHeight="15" x14ac:dyDescent="0.25"/>
  <cols>
    <col min="2" max="2" width="59.42578125" customWidth="1"/>
    <col min="3" max="3" width="38.5703125" customWidth="1"/>
    <col min="4" max="4" width="23.5703125" bestFit="1" customWidth="1"/>
    <col min="5" max="5" width="14.5703125" bestFit="1" customWidth="1"/>
    <col min="6" max="6" width="23.5703125" bestFit="1" customWidth="1"/>
    <col min="7" max="7" width="14.140625" customWidth="1"/>
    <col min="8" max="8" width="12.42578125" bestFit="1" customWidth="1"/>
    <col min="9" max="9" width="12" customWidth="1"/>
    <col min="10" max="10" width="4.85546875" customWidth="1"/>
    <col min="11" max="11" width="12.85546875" style="98" customWidth="1"/>
    <col min="12" max="12" width="3.5703125" bestFit="1" customWidth="1"/>
  </cols>
  <sheetData>
    <row r="1" spans="2:14" x14ac:dyDescent="0.25">
      <c r="G1" s="92"/>
    </row>
    <row r="2" spans="2:14" ht="31.5" x14ac:dyDescent="0.25">
      <c r="B2" s="103" t="s">
        <v>0</v>
      </c>
      <c r="C2" s="103" t="s">
        <v>1</v>
      </c>
      <c r="D2" s="103" t="s">
        <v>2</v>
      </c>
      <c r="E2" s="103" t="s">
        <v>3</v>
      </c>
      <c r="F2" s="103" t="s">
        <v>4</v>
      </c>
      <c r="G2" s="103" t="s">
        <v>5</v>
      </c>
      <c r="H2" s="104" t="s">
        <v>6</v>
      </c>
      <c r="I2" s="158" t="s">
        <v>7</v>
      </c>
      <c r="J2" s="158"/>
      <c r="K2" s="158" t="s">
        <v>8</v>
      </c>
      <c r="L2" s="158"/>
      <c r="N2" s="99"/>
    </row>
    <row r="3" spans="2:14" ht="15.75" x14ac:dyDescent="0.25">
      <c r="B3" s="105"/>
      <c r="C3" s="105"/>
      <c r="D3" s="105"/>
      <c r="E3" s="105"/>
      <c r="F3" s="105"/>
      <c r="G3" s="105"/>
      <c r="H3" s="105"/>
      <c r="I3" s="105"/>
      <c r="J3" s="105"/>
      <c r="K3" s="106"/>
      <c r="L3" s="105"/>
    </row>
    <row r="4" spans="2:14" ht="30" x14ac:dyDescent="0.3">
      <c r="B4" s="124" t="s">
        <v>9</v>
      </c>
      <c r="C4" s="100" t="s">
        <v>10</v>
      </c>
      <c r="D4" s="101" t="s">
        <v>11</v>
      </c>
      <c r="E4" s="102">
        <v>18.587280000000003</v>
      </c>
      <c r="F4" s="101" t="s">
        <v>70</v>
      </c>
      <c r="G4" s="102">
        <v>20.720479999999998</v>
      </c>
      <c r="H4" s="102">
        <v>18.747800000000002</v>
      </c>
      <c r="I4" s="102">
        <v>2.1331999999999951</v>
      </c>
      <c r="J4" s="107" t="s">
        <v>1571</v>
      </c>
      <c r="K4" s="102">
        <v>1.9726799999999969</v>
      </c>
      <c r="L4" s="107" t="s">
        <v>1571</v>
      </c>
    </row>
    <row r="5" spans="2:14" ht="30" x14ac:dyDescent="0.3">
      <c r="B5" s="124" t="s">
        <v>13</v>
      </c>
      <c r="C5" s="100" t="s">
        <v>10</v>
      </c>
      <c r="D5" s="101" t="s">
        <v>11</v>
      </c>
      <c r="E5" s="102">
        <v>12.651590000000002</v>
      </c>
      <c r="F5" s="101" t="s">
        <v>70</v>
      </c>
      <c r="G5" s="102">
        <v>8.5293799999999997</v>
      </c>
      <c r="H5" s="102">
        <v>9.1085700000000003</v>
      </c>
      <c r="I5" s="102">
        <v>-4.1222100000000026</v>
      </c>
      <c r="J5" s="107" t="s">
        <v>1572</v>
      </c>
      <c r="K5" s="102">
        <v>-0.57919000000000054</v>
      </c>
      <c r="L5" s="107" t="s">
        <v>1572</v>
      </c>
    </row>
    <row r="6" spans="2:14" ht="30.75" x14ac:dyDescent="0.3">
      <c r="B6" s="124" t="s">
        <v>14</v>
      </c>
      <c r="C6" s="100" t="s">
        <v>10</v>
      </c>
      <c r="D6" s="101">
        <v>2018</v>
      </c>
      <c r="E6" s="102">
        <v>1.7764244638491498</v>
      </c>
      <c r="F6" s="101">
        <v>2024</v>
      </c>
      <c r="G6" s="102">
        <v>2.0244099999999996</v>
      </c>
      <c r="H6" s="102">
        <v>1.7283500000000007</v>
      </c>
      <c r="I6" s="102">
        <v>0.24798553615084984</v>
      </c>
      <c r="J6" s="107" t="s">
        <v>1571</v>
      </c>
      <c r="K6" s="102">
        <v>0.29605999999999888</v>
      </c>
      <c r="L6" s="107" t="s">
        <v>1571</v>
      </c>
    </row>
    <row r="7" spans="2:14" ht="44.25" x14ac:dyDescent="0.3">
      <c r="B7" s="124" t="s">
        <v>16</v>
      </c>
      <c r="C7" s="100" t="s">
        <v>17</v>
      </c>
      <c r="D7" s="101" t="s">
        <v>11</v>
      </c>
      <c r="E7" s="102">
        <v>12.5</v>
      </c>
      <c r="F7" s="101" t="s">
        <v>83</v>
      </c>
      <c r="G7" s="102">
        <v>10.199999999999999</v>
      </c>
      <c r="H7" s="102">
        <v>8.7720729907327097</v>
      </c>
      <c r="I7" s="102">
        <v>-2.3000000000000007</v>
      </c>
      <c r="J7" s="107" t="s">
        <v>1572</v>
      </c>
      <c r="K7" s="102">
        <v>1.4279270092672895</v>
      </c>
      <c r="L7" s="107" t="s">
        <v>1571</v>
      </c>
    </row>
    <row r="8" spans="2:14" ht="30" x14ac:dyDescent="0.3">
      <c r="B8" s="124" t="s">
        <v>18</v>
      </c>
      <c r="C8" s="100" t="s">
        <v>19</v>
      </c>
      <c r="D8" s="101" t="s">
        <v>20</v>
      </c>
      <c r="E8" s="102">
        <v>12.099999999999994</v>
      </c>
      <c r="F8" s="101" t="s">
        <v>78</v>
      </c>
      <c r="G8" s="102">
        <v>12.799999999999997</v>
      </c>
      <c r="H8" s="102">
        <v>13</v>
      </c>
      <c r="I8" s="102">
        <v>0.70000000000000284</v>
      </c>
      <c r="J8" s="107" t="s">
        <v>1571</v>
      </c>
      <c r="K8" s="102">
        <v>-0.20000000000000284</v>
      </c>
      <c r="L8" s="107" t="s">
        <v>1572</v>
      </c>
    </row>
    <row r="9" spans="2:14" ht="30" x14ac:dyDescent="0.3">
      <c r="B9" s="124" t="s">
        <v>21</v>
      </c>
      <c r="C9" s="100" t="s">
        <v>19</v>
      </c>
      <c r="D9" s="101" t="s">
        <v>20</v>
      </c>
      <c r="E9" s="102">
        <v>10.879999999999995</v>
      </c>
      <c r="F9" s="101" t="s">
        <v>78</v>
      </c>
      <c r="G9" s="102">
        <v>11</v>
      </c>
      <c r="H9" s="102">
        <v>11.649999999999991</v>
      </c>
      <c r="I9" s="102">
        <v>0.12000000000000455</v>
      </c>
      <c r="J9" s="107" t="s">
        <v>1571</v>
      </c>
      <c r="K9" s="102">
        <v>-0.64999999999999147</v>
      </c>
      <c r="L9" s="107" t="s">
        <v>1572</v>
      </c>
    </row>
    <row r="10" spans="2:14" ht="30" x14ac:dyDescent="0.3">
      <c r="B10" s="124" t="s">
        <v>22</v>
      </c>
      <c r="C10" s="100" t="s">
        <v>23</v>
      </c>
      <c r="D10" s="101" t="s">
        <v>20</v>
      </c>
      <c r="E10" s="102">
        <v>33.420293033123016</v>
      </c>
      <c r="F10" s="101" t="s">
        <v>78</v>
      </c>
      <c r="G10" s="102">
        <v>17.306694388389587</v>
      </c>
      <c r="H10" s="102">
        <v>23.015481233596802</v>
      </c>
      <c r="I10" s="102">
        <v>-16.113598644733429</v>
      </c>
      <c r="J10" s="107" t="s">
        <v>1572</v>
      </c>
      <c r="K10" s="102">
        <v>-5.7087868452072144</v>
      </c>
      <c r="L10" s="107" t="s">
        <v>1572</v>
      </c>
    </row>
    <row r="11" spans="2:14" ht="30" x14ac:dyDescent="0.3">
      <c r="B11" s="124" t="s">
        <v>24</v>
      </c>
      <c r="C11" s="100" t="s">
        <v>25</v>
      </c>
      <c r="D11" s="101" t="s">
        <v>26</v>
      </c>
      <c r="E11" s="102">
        <v>9.65339400834279</v>
      </c>
      <c r="F11" s="101" t="s">
        <v>218</v>
      </c>
      <c r="G11" s="102">
        <v>9.0951357986804187</v>
      </c>
      <c r="H11" s="102">
        <v>9.65339400834279</v>
      </c>
      <c r="I11" s="102">
        <v>-0.55825820966237139</v>
      </c>
      <c r="J11" s="107" t="s">
        <v>1572</v>
      </c>
      <c r="K11" s="102">
        <v>-0.55825820966237139</v>
      </c>
      <c r="L11" s="107" t="s">
        <v>1572</v>
      </c>
    </row>
    <row r="12" spans="2:14" ht="44.25" x14ac:dyDescent="0.3">
      <c r="B12" s="124" t="s">
        <v>27</v>
      </c>
      <c r="C12" s="100" t="s">
        <v>28</v>
      </c>
      <c r="D12" s="101" t="s">
        <v>11</v>
      </c>
      <c r="E12" s="102">
        <v>9.4700000000000006</v>
      </c>
      <c r="F12" s="101" t="s">
        <v>70</v>
      </c>
      <c r="G12" s="102">
        <v>11.798100000000005</v>
      </c>
      <c r="H12" s="102">
        <v>11.675199999999997</v>
      </c>
      <c r="I12" s="102">
        <v>2.3281000000000045</v>
      </c>
      <c r="J12" s="107" t="s">
        <v>1571</v>
      </c>
      <c r="K12" s="102">
        <v>0.12290000000000845</v>
      </c>
      <c r="L12" s="107" t="s">
        <v>1571</v>
      </c>
    </row>
    <row r="13" spans="2:14" ht="44.25" x14ac:dyDescent="0.3">
      <c r="B13" s="124" t="s">
        <v>29</v>
      </c>
      <c r="C13" s="100" t="s">
        <v>30</v>
      </c>
      <c r="D13" s="101">
        <v>2016</v>
      </c>
      <c r="E13" s="102">
        <v>8.7739000000000011</v>
      </c>
      <c r="F13" s="101">
        <v>2023</v>
      </c>
      <c r="G13" s="102">
        <v>4.2171390800000008</v>
      </c>
      <c r="H13" s="102">
        <v>9.6155418500000014</v>
      </c>
      <c r="I13" s="102">
        <v>-4.5567609200000003</v>
      </c>
      <c r="J13" s="107" t="s">
        <v>1572</v>
      </c>
      <c r="K13" s="102">
        <v>-5.3984027700000006</v>
      </c>
      <c r="L13" s="107" t="s">
        <v>1572</v>
      </c>
      <c r="M13" s="133"/>
    </row>
    <row r="14" spans="2:14" ht="30" x14ac:dyDescent="0.3">
      <c r="B14" s="124" t="s">
        <v>31</v>
      </c>
      <c r="C14" s="100" t="s">
        <v>32</v>
      </c>
      <c r="D14" s="101" t="s">
        <v>20</v>
      </c>
      <c r="E14" s="102">
        <v>5.8288899999999995</v>
      </c>
      <c r="F14" s="101" t="s">
        <v>78</v>
      </c>
      <c r="G14" s="102">
        <v>7.5673018910000005</v>
      </c>
      <c r="H14" s="102">
        <v>6.4799949739999994</v>
      </c>
      <c r="I14" s="102">
        <v>1.738411891000001</v>
      </c>
      <c r="J14" s="107" t="s">
        <v>1571</v>
      </c>
      <c r="K14" s="102">
        <v>1.0873069170000011</v>
      </c>
      <c r="L14" s="107" t="s">
        <v>1571</v>
      </c>
    </row>
    <row r="15" spans="2:14" ht="30" x14ac:dyDescent="0.3">
      <c r="B15" s="124" t="s">
        <v>33</v>
      </c>
      <c r="C15" s="100" t="s">
        <v>34</v>
      </c>
      <c r="D15" s="101">
        <v>2016</v>
      </c>
      <c r="E15" s="102">
        <v>22.714932126696823</v>
      </c>
      <c r="F15" s="101">
        <v>2024</v>
      </c>
      <c r="G15" s="102">
        <v>23.777261797814063</v>
      </c>
      <c r="H15" s="102">
        <v>16.70790943251539</v>
      </c>
      <c r="I15" s="102">
        <v>1.0623296711172401</v>
      </c>
      <c r="J15" s="107" t="s">
        <v>1571</v>
      </c>
      <c r="K15" s="102">
        <v>7.0693523652986734</v>
      </c>
      <c r="L15" s="107" t="s">
        <v>1571</v>
      </c>
    </row>
    <row r="16" spans="2:14" ht="39.6" customHeight="1" x14ac:dyDescent="0.3">
      <c r="B16" s="124" t="s">
        <v>35</v>
      </c>
      <c r="C16" s="100" t="s">
        <v>19</v>
      </c>
      <c r="D16" s="101" t="s">
        <v>11</v>
      </c>
      <c r="E16" s="102">
        <v>32.398030000000006</v>
      </c>
      <c r="F16" s="101" t="s">
        <v>83</v>
      </c>
      <c r="G16" s="102">
        <v>20.985920000000004</v>
      </c>
      <c r="H16" s="102">
        <v>27.645780000000002</v>
      </c>
      <c r="I16" s="102">
        <v>-11.412110000000002</v>
      </c>
      <c r="J16" s="107" t="s">
        <v>1572</v>
      </c>
      <c r="K16" s="102">
        <v>-6.6598599999999983</v>
      </c>
      <c r="L16" s="107" t="s">
        <v>1572</v>
      </c>
    </row>
    <row r="17" spans="2:12" ht="30.75" x14ac:dyDescent="0.3">
      <c r="B17" s="124" t="s">
        <v>1576</v>
      </c>
      <c r="C17" s="100" t="s">
        <v>19</v>
      </c>
      <c r="D17" s="101" t="s">
        <v>119</v>
      </c>
      <c r="E17" s="102">
        <v>374.90000000000003</v>
      </c>
      <c r="F17" s="101" t="s">
        <v>59</v>
      </c>
      <c r="G17" s="102">
        <v>266.8</v>
      </c>
      <c r="H17" s="102">
        <v>261.2</v>
      </c>
      <c r="I17" s="102">
        <v>-108.10000000000002</v>
      </c>
      <c r="J17" s="107" t="s">
        <v>1572</v>
      </c>
      <c r="K17" s="102">
        <v>5.6000000000000227</v>
      </c>
      <c r="L17" s="107" t="s">
        <v>1571</v>
      </c>
    </row>
  </sheetData>
  <mergeCells count="2">
    <mergeCell ref="I2:J2"/>
    <mergeCell ref="K2:L2"/>
  </mergeCells>
  <phoneticPr fontId="11" type="noConversion"/>
  <conditionalFormatting sqref="J4:J17">
    <cfRule type="cellIs" dxfId="11" priority="4" operator="equal">
      <formula>"q"</formula>
    </cfRule>
    <cfRule type="cellIs" dxfId="10" priority="5" operator="equal">
      <formula>"t"</formula>
    </cfRule>
    <cfRule type="cellIs" dxfId="9" priority="6" operator="equal">
      <formula>"p"</formula>
    </cfRule>
  </conditionalFormatting>
  <conditionalFormatting sqref="L4:L17">
    <cfRule type="cellIs" dxfId="8" priority="1" operator="equal">
      <formula>"q"</formula>
    </cfRule>
    <cfRule type="cellIs" dxfId="7" priority="2" operator="equal">
      <formula>"t"</formula>
    </cfRule>
    <cfRule type="cellIs" dxfId="6" priority="3" operator="equal">
      <formula>"p"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E6A0-6528-4DBD-A0AE-E402E7E3261D}">
  <sheetPr>
    <tabColor theme="8" tint="0.39997558519241921"/>
  </sheetPr>
  <dimension ref="A1:Y625"/>
  <sheetViews>
    <sheetView showGridLines="0" zoomScale="80" zoomScaleNormal="80" workbookViewId="0">
      <selection activeCell="A2" sqref="A2"/>
    </sheetView>
  </sheetViews>
  <sheetFormatPr defaultColWidth="10.85546875" defaultRowHeight="15" x14ac:dyDescent="0.25"/>
  <cols>
    <col min="1" max="1" width="15" customWidth="1"/>
    <col min="2" max="2" width="39.140625" customWidth="1"/>
    <col min="3" max="3" width="27.5703125" customWidth="1"/>
    <col min="4" max="4" width="24.5703125" customWidth="1"/>
    <col min="5" max="5" width="11.5703125" bestFit="1" customWidth="1"/>
    <col min="6" max="6" width="21.85546875" customWidth="1"/>
    <col min="7" max="7" width="22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4" max="24" width="22.5703125" customWidth="1"/>
    <col min="26" max="28" width="34.85546875" bestFit="1" customWidth="1"/>
    <col min="29" max="29" width="45.42578125" bestFit="1" customWidth="1"/>
  </cols>
  <sheetData>
    <row r="1" spans="1:25" ht="15" customHeight="1" x14ac:dyDescent="0.3">
      <c r="A1" s="67" t="s">
        <v>1588</v>
      </c>
      <c r="Y1" s="85"/>
    </row>
    <row r="2" spans="1:25" ht="15" customHeight="1" x14ac:dyDescent="0.25">
      <c r="A2" s="65"/>
      <c r="E2" s="1"/>
      <c r="G2" s="1"/>
    </row>
    <row r="3" spans="1:25" x14ac:dyDescent="0.25">
      <c r="A3" s="29" t="s">
        <v>192</v>
      </c>
    </row>
    <row r="4" spans="1:25" ht="14.1" customHeight="1" x14ac:dyDescent="0.25"/>
    <row r="5" spans="1:25" ht="18.75" thickBot="1" x14ac:dyDescent="0.3">
      <c r="A5" s="160" t="s">
        <v>1494</v>
      </c>
      <c r="B5" s="162"/>
      <c r="C5" s="162"/>
      <c r="D5" s="162"/>
      <c r="E5" s="162"/>
      <c r="F5" s="162"/>
      <c r="G5" s="162"/>
      <c r="T5" s="72"/>
    </row>
    <row r="6" spans="1:25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</row>
    <row r="7" spans="1:25" ht="14.1" customHeight="1" x14ac:dyDescent="0.25">
      <c r="A7" s="32" t="s">
        <v>118</v>
      </c>
      <c r="B7" s="2" t="s">
        <v>110</v>
      </c>
      <c r="C7" s="77">
        <v>350.6</v>
      </c>
      <c r="D7" s="2">
        <v>347.4</v>
      </c>
      <c r="E7" s="2">
        <v>353.8</v>
      </c>
      <c r="F7" s="2">
        <v>3.2000000000000455</v>
      </c>
      <c r="G7" s="2">
        <v>3.1999999999999886</v>
      </c>
    </row>
    <row r="8" spans="1:25" ht="14.1" customHeight="1" x14ac:dyDescent="0.25">
      <c r="A8" s="32" t="s">
        <v>119</v>
      </c>
      <c r="B8" s="2" t="s">
        <v>110</v>
      </c>
      <c r="C8" s="77">
        <v>359.7</v>
      </c>
      <c r="D8" s="2">
        <v>356.5</v>
      </c>
      <c r="E8" s="2">
        <v>362.9</v>
      </c>
      <c r="F8" s="2">
        <v>3.1999999999999886</v>
      </c>
      <c r="G8" s="2">
        <v>3.1999999999999886</v>
      </c>
    </row>
    <row r="9" spans="1:25" ht="14.1" customHeight="1" x14ac:dyDescent="0.25">
      <c r="A9" s="32" t="s">
        <v>121</v>
      </c>
      <c r="B9" s="2" t="s">
        <v>110</v>
      </c>
      <c r="C9" s="77">
        <v>377</v>
      </c>
      <c r="D9" s="2">
        <v>373.8</v>
      </c>
      <c r="E9" s="2">
        <v>380.3</v>
      </c>
      <c r="F9" s="2">
        <v>3.1999999999999886</v>
      </c>
      <c r="G9" s="2">
        <v>3.3000000000000114</v>
      </c>
    </row>
    <row r="10" spans="1:25" ht="14.1" customHeight="1" x14ac:dyDescent="0.25">
      <c r="A10" s="32" t="s">
        <v>124</v>
      </c>
      <c r="B10" s="2" t="s">
        <v>110</v>
      </c>
      <c r="C10" s="77">
        <v>383.5</v>
      </c>
      <c r="D10" s="2">
        <v>380.3</v>
      </c>
      <c r="E10" s="2">
        <v>386.7</v>
      </c>
      <c r="F10" s="2">
        <v>3.1999999999999886</v>
      </c>
      <c r="G10" s="2">
        <v>3.1999999999999886</v>
      </c>
    </row>
    <row r="11" spans="1:25" ht="14.1" customHeight="1" x14ac:dyDescent="0.25">
      <c r="A11" s="32" t="s">
        <v>126</v>
      </c>
      <c r="B11" s="2" t="s">
        <v>110</v>
      </c>
      <c r="C11" s="77">
        <v>385.9</v>
      </c>
      <c r="D11" s="2">
        <v>382.8</v>
      </c>
      <c r="E11" s="2">
        <v>389.1</v>
      </c>
      <c r="F11" s="2">
        <v>3.0999999999999659</v>
      </c>
      <c r="G11" s="2">
        <v>3.2000000000000455</v>
      </c>
    </row>
    <row r="12" spans="1:25" ht="14.1" customHeight="1" x14ac:dyDescent="0.25">
      <c r="A12" s="32" t="s">
        <v>128</v>
      </c>
      <c r="B12" s="2" t="s">
        <v>110</v>
      </c>
      <c r="C12" s="77">
        <v>385.9</v>
      </c>
      <c r="D12" s="2">
        <v>382.8</v>
      </c>
      <c r="E12" s="2">
        <v>389</v>
      </c>
      <c r="F12" s="2">
        <v>3.0999999999999659</v>
      </c>
      <c r="G12" s="2">
        <v>3.1000000000000227</v>
      </c>
    </row>
    <row r="13" spans="1:25" ht="14.1" customHeight="1" x14ac:dyDescent="0.25">
      <c r="A13" s="32" t="s">
        <v>59</v>
      </c>
      <c r="B13" s="2" t="s">
        <v>110</v>
      </c>
      <c r="C13" s="77">
        <v>383.7</v>
      </c>
      <c r="D13" s="2">
        <v>380.6</v>
      </c>
      <c r="E13" s="2">
        <v>386.8</v>
      </c>
      <c r="F13" s="2">
        <v>3.0999999999999659</v>
      </c>
      <c r="G13" s="2">
        <v>3.1000000000000227</v>
      </c>
    </row>
    <row r="14" spans="1:25" ht="14.1" customHeight="1" x14ac:dyDescent="0.25">
      <c r="A14" s="32"/>
      <c r="B14" s="2"/>
      <c r="C14" s="77"/>
      <c r="D14" s="2"/>
      <c r="E14" s="2"/>
      <c r="F14" s="2"/>
      <c r="G14" s="2"/>
    </row>
    <row r="15" spans="1:25" ht="14.1" customHeight="1" x14ac:dyDescent="0.25">
      <c r="A15" s="32"/>
      <c r="B15" s="2"/>
      <c r="C15" s="77"/>
      <c r="D15" s="2"/>
      <c r="E15" s="2"/>
      <c r="F15" s="2"/>
      <c r="G15" s="2"/>
    </row>
    <row r="16" spans="1:25" ht="14.1" customHeight="1" x14ac:dyDescent="0.25">
      <c r="A16" s="32"/>
      <c r="B16" s="2"/>
      <c r="C16" s="77"/>
      <c r="D16" s="2"/>
      <c r="E16" s="2"/>
      <c r="F16" s="2"/>
      <c r="G16" s="2"/>
    </row>
    <row r="17" spans="1:7" ht="14.1" customHeight="1" x14ac:dyDescent="0.25">
      <c r="A17" s="32"/>
      <c r="B17" s="2"/>
      <c r="C17" s="77"/>
      <c r="D17" s="2"/>
      <c r="E17" s="2"/>
      <c r="F17" s="2"/>
      <c r="G17" s="2"/>
    </row>
    <row r="18" spans="1:7" ht="14.1" customHeight="1" x14ac:dyDescent="0.25">
      <c r="A18" s="32"/>
      <c r="B18" s="2"/>
      <c r="C18" s="77"/>
      <c r="D18" s="2"/>
      <c r="E18" s="2"/>
      <c r="F18" s="2"/>
      <c r="G18" s="2"/>
    </row>
    <row r="19" spans="1:7" ht="14.1" customHeight="1" x14ac:dyDescent="0.25">
      <c r="A19" s="32"/>
      <c r="B19" s="2"/>
      <c r="C19" s="77"/>
      <c r="D19" s="2"/>
      <c r="E19" s="2"/>
      <c r="F19" s="2"/>
      <c r="G19" s="2"/>
    </row>
    <row r="20" spans="1:7" ht="14.1" customHeight="1" x14ac:dyDescent="0.25">
      <c r="A20" s="32"/>
      <c r="B20" s="2"/>
      <c r="C20" s="77"/>
      <c r="D20" s="2"/>
      <c r="E20" s="2"/>
      <c r="F20" s="2"/>
      <c r="G20" s="2"/>
    </row>
    <row r="21" spans="1:7" ht="14.1" customHeight="1" x14ac:dyDescent="0.25">
      <c r="A21" s="32"/>
      <c r="B21" s="2"/>
      <c r="C21" s="26"/>
      <c r="D21" s="2"/>
      <c r="E21" s="2"/>
      <c r="F21" s="2"/>
      <c r="G21" s="2"/>
    </row>
    <row r="22" spans="1:7" ht="14.1" customHeight="1" x14ac:dyDescent="0.25"/>
    <row r="23" spans="1:7" ht="15" customHeight="1" x14ac:dyDescent="0.25">
      <c r="A23" s="32" t="s">
        <v>118</v>
      </c>
      <c r="B23" s="2" t="s">
        <v>133</v>
      </c>
      <c r="C23" s="77">
        <v>319.5</v>
      </c>
      <c r="D23" s="2">
        <v>310.7</v>
      </c>
      <c r="E23" s="2">
        <v>328.5</v>
      </c>
      <c r="F23" s="2">
        <v>8.8000000000000114</v>
      </c>
      <c r="G23" s="2">
        <v>9</v>
      </c>
    </row>
    <row r="24" spans="1:7" ht="14.1" customHeight="1" x14ac:dyDescent="0.25">
      <c r="A24" s="32" t="s">
        <v>119</v>
      </c>
      <c r="B24" s="2" t="s">
        <v>133</v>
      </c>
      <c r="C24" s="77">
        <v>339.2</v>
      </c>
      <c r="D24" s="2">
        <v>330.2</v>
      </c>
      <c r="E24" s="2">
        <v>348.3</v>
      </c>
      <c r="F24" s="2">
        <v>9</v>
      </c>
      <c r="G24" s="2">
        <v>9.1000000000000227</v>
      </c>
    </row>
    <row r="25" spans="1:7" ht="14.1" customHeight="1" x14ac:dyDescent="0.25">
      <c r="A25" s="32" t="s">
        <v>121</v>
      </c>
      <c r="B25" s="2" t="s">
        <v>133</v>
      </c>
      <c r="C25" s="77">
        <v>363.3</v>
      </c>
      <c r="D25" s="2">
        <v>354</v>
      </c>
      <c r="E25" s="2">
        <v>372.7</v>
      </c>
      <c r="F25" s="2">
        <v>9.3000000000000114</v>
      </c>
      <c r="G25" s="2">
        <v>9.3999999999999773</v>
      </c>
    </row>
    <row r="26" spans="1:7" ht="14.1" customHeight="1" x14ac:dyDescent="0.25">
      <c r="A26" s="32" t="s">
        <v>124</v>
      </c>
      <c r="B26" s="2" t="s">
        <v>133</v>
      </c>
      <c r="C26" s="77">
        <v>371</v>
      </c>
      <c r="D26" s="2">
        <v>362</v>
      </c>
      <c r="E26" s="2">
        <v>380.1</v>
      </c>
      <c r="F26" s="2">
        <v>9</v>
      </c>
      <c r="G26" s="2">
        <v>9.1000000000000227</v>
      </c>
    </row>
    <row r="27" spans="1:7" ht="14.1" customHeight="1" x14ac:dyDescent="0.25">
      <c r="A27" s="32" t="s">
        <v>126</v>
      </c>
      <c r="B27" s="2" t="s">
        <v>133</v>
      </c>
      <c r="C27" s="77">
        <v>360</v>
      </c>
      <c r="D27" s="2">
        <v>351.5</v>
      </c>
      <c r="E27" s="2">
        <v>368.7</v>
      </c>
      <c r="F27" s="2">
        <v>8.5</v>
      </c>
      <c r="G27" s="2">
        <v>8.6999999999999886</v>
      </c>
    </row>
    <row r="28" spans="1:7" ht="14.1" customHeight="1" x14ac:dyDescent="0.25">
      <c r="A28" s="32" t="s">
        <v>128</v>
      </c>
      <c r="B28" s="2" t="s">
        <v>133</v>
      </c>
      <c r="C28" s="77">
        <v>358.1</v>
      </c>
      <c r="D28" s="2">
        <v>349.8</v>
      </c>
      <c r="E28" s="2">
        <v>366.7</v>
      </c>
      <c r="F28" s="2">
        <v>8.3000000000000114</v>
      </c>
      <c r="G28" s="2">
        <v>8.5999999999999659</v>
      </c>
    </row>
    <row r="29" spans="1:7" ht="14.1" customHeight="1" x14ac:dyDescent="0.25">
      <c r="A29" s="32" t="s">
        <v>59</v>
      </c>
      <c r="B29" s="2" t="s">
        <v>133</v>
      </c>
      <c r="C29" s="77">
        <v>359.6</v>
      </c>
      <c r="D29" s="2">
        <v>351</v>
      </c>
      <c r="E29" s="2">
        <v>368.3</v>
      </c>
      <c r="F29" s="2">
        <v>8.6000000000000227</v>
      </c>
      <c r="G29" s="2">
        <v>8.6999999999999886</v>
      </c>
    </row>
    <row r="30" spans="1:7" ht="14.1" customHeight="1" x14ac:dyDescent="0.25">
      <c r="A30" s="32"/>
      <c r="B30" s="2"/>
      <c r="C30" s="77"/>
      <c r="D30" s="2"/>
      <c r="E30" s="2"/>
      <c r="F30" s="2"/>
      <c r="G30" s="2"/>
    </row>
    <row r="31" spans="1:7" ht="14.1" customHeight="1" x14ac:dyDescent="0.25">
      <c r="A31" s="32"/>
      <c r="B31" s="2"/>
      <c r="C31" s="77"/>
      <c r="D31" s="2"/>
      <c r="E31" s="2"/>
      <c r="F31" s="2"/>
      <c r="G31" s="2"/>
    </row>
    <row r="32" spans="1:7" ht="14.1" customHeight="1" x14ac:dyDescent="0.25">
      <c r="A32" s="32"/>
      <c r="B32" s="2"/>
      <c r="C32" s="77"/>
      <c r="D32" s="2"/>
      <c r="E32" s="2"/>
      <c r="F32" s="2"/>
      <c r="G32" s="2"/>
    </row>
    <row r="33" spans="1:7" ht="14.1" customHeight="1" x14ac:dyDescent="0.25">
      <c r="A33" s="32"/>
      <c r="B33" s="2"/>
      <c r="C33" s="77"/>
      <c r="D33" s="2"/>
      <c r="E33" s="2"/>
      <c r="F33" s="2"/>
      <c r="G33" s="2"/>
    </row>
    <row r="34" spans="1:7" ht="14.1" customHeight="1" x14ac:dyDescent="0.25">
      <c r="A34" s="32"/>
      <c r="B34" s="2"/>
      <c r="C34" s="77"/>
      <c r="D34" s="2"/>
      <c r="E34" s="2"/>
      <c r="F34" s="2"/>
      <c r="G34" s="2"/>
    </row>
    <row r="35" spans="1:7" ht="14.1" customHeight="1" x14ac:dyDescent="0.25">
      <c r="A35" s="33"/>
      <c r="B35" s="2"/>
      <c r="C35" s="77"/>
      <c r="D35" s="2"/>
      <c r="E35" s="2"/>
      <c r="F35" s="2"/>
      <c r="G35" s="2"/>
    </row>
    <row r="36" spans="1:7" ht="14.1" customHeight="1" x14ac:dyDescent="0.25">
      <c r="A36" s="33"/>
      <c r="B36" s="2"/>
      <c r="C36" s="77"/>
      <c r="D36" s="2"/>
      <c r="E36" s="2"/>
      <c r="F36" s="2"/>
      <c r="G36" s="2"/>
    </row>
    <row r="37" spans="1:7" ht="14.1" customHeight="1" x14ac:dyDescent="0.25"/>
    <row r="38" spans="1:7" ht="14.1" customHeight="1" x14ac:dyDescent="0.25"/>
    <row r="39" spans="1:7" ht="14.1" customHeight="1" x14ac:dyDescent="0.25"/>
    <row r="40" spans="1:7" ht="18.75" thickBot="1" x14ac:dyDescent="0.3">
      <c r="A40" s="160" t="s">
        <v>1533</v>
      </c>
      <c r="B40" s="162"/>
      <c r="C40" s="162"/>
      <c r="D40" s="162"/>
      <c r="E40" s="162"/>
      <c r="F40" s="162"/>
      <c r="G40" s="162"/>
    </row>
    <row r="41" spans="1:7" ht="14.1" customHeight="1" x14ac:dyDescent="0.25">
      <c r="A41" s="69" t="s">
        <v>101</v>
      </c>
      <c r="B41" s="69" t="s">
        <v>102</v>
      </c>
      <c r="C41" s="69" t="s">
        <v>103</v>
      </c>
      <c r="D41" s="69" t="s">
        <v>104</v>
      </c>
      <c r="E41" s="69" t="s">
        <v>105</v>
      </c>
      <c r="F41" s="69" t="s">
        <v>106</v>
      </c>
      <c r="G41" s="69" t="s">
        <v>107</v>
      </c>
    </row>
    <row r="42" spans="1:7" ht="14.1" customHeight="1" x14ac:dyDescent="0.25">
      <c r="A42" s="115" t="s">
        <v>59</v>
      </c>
      <c r="B42" s="49" t="s">
        <v>157</v>
      </c>
      <c r="C42" s="77">
        <v>496</v>
      </c>
      <c r="D42" s="2">
        <v>444.8</v>
      </c>
      <c r="E42" s="2">
        <v>552</v>
      </c>
      <c r="F42" s="2">
        <v>51.199999999999989</v>
      </c>
      <c r="G42" s="2">
        <v>56</v>
      </c>
    </row>
    <row r="43" spans="1:7" ht="14.1" customHeight="1" x14ac:dyDescent="0.25">
      <c r="A43" s="115" t="s">
        <v>59</v>
      </c>
      <c r="B43" s="2" t="s">
        <v>151</v>
      </c>
      <c r="C43" s="77">
        <v>472.4</v>
      </c>
      <c r="D43" s="2">
        <v>421.1</v>
      </c>
      <c r="E43" s="2">
        <v>528.79999999999995</v>
      </c>
      <c r="F43" s="2">
        <v>51.299999999999955</v>
      </c>
      <c r="G43" s="2">
        <v>56.399999999999977</v>
      </c>
    </row>
    <row r="44" spans="1:7" ht="14.1" customHeight="1" x14ac:dyDescent="0.25">
      <c r="A44" s="115" t="s">
        <v>59</v>
      </c>
      <c r="B44" s="2" t="s">
        <v>171</v>
      </c>
      <c r="C44" s="77">
        <v>449.7</v>
      </c>
      <c r="D44" s="2">
        <v>405.2</v>
      </c>
      <c r="E44" s="2">
        <v>498.1</v>
      </c>
      <c r="F44" s="2">
        <v>44.5</v>
      </c>
      <c r="G44" s="2">
        <v>48.400000000000034</v>
      </c>
    </row>
    <row r="45" spans="1:7" ht="14.1" customHeight="1" x14ac:dyDescent="0.25">
      <c r="A45" s="115" t="s">
        <v>59</v>
      </c>
      <c r="B45" s="2" t="s">
        <v>149</v>
      </c>
      <c r="C45" s="77">
        <v>445.8</v>
      </c>
      <c r="D45" s="2">
        <v>372.2</v>
      </c>
      <c r="E45" s="2">
        <v>530.9</v>
      </c>
      <c r="F45" s="2">
        <v>73.600000000000023</v>
      </c>
      <c r="G45" s="2">
        <v>85.099999999999966</v>
      </c>
    </row>
    <row r="46" spans="1:7" ht="14.1" customHeight="1" x14ac:dyDescent="0.25">
      <c r="A46" s="115" t="s">
        <v>59</v>
      </c>
      <c r="B46" s="2" t="s">
        <v>180</v>
      </c>
      <c r="C46" s="77">
        <v>444.8</v>
      </c>
      <c r="D46" s="2">
        <v>395.3</v>
      </c>
      <c r="E46" s="2">
        <v>499.3</v>
      </c>
      <c r="F46" s="2">
        <v>49.5</v>
      </c>
      <c r="G46" s="2">
        <v>54.5</v>
      </c>
    </row>
    <row r="47" spans="1:7" ht="14.1" customHeight="1" x14ac:dyDescent="0.25">
      <c r="A47" s="115" t="s">
        <v>59</v>
      </c>
      <c r="B47" s="2" t="s">
        <v>172</v>
      </c>
      <c r="C47" s="77">
        <v>415.3</v>
      </c>
      <c r="D47" s="2">
        <v>366</v>
      </c>
      <c r="E47" s="2">
        <v>469.8</v>
      </c>
      <c r="F47" s="2">
        <v>49.300000000000011</v>
      </c>
      <c r="G47" s="2">
        <v>54.5</v>
      </c>
    </row>
    <row r="48" spans="1:7" ht="14.1" customHeight="1" x14ac:dyDescent="0.25">
      <c r="A48" s="115" t="s">
        <v>59</v>
      </c>
      <c r="B48" s="2" t="s">
        <v>177</v>
      </c>
      <c r="C48" s="77">
        <v>412.9</v>
      </c>
      <c r="D48" s="2">
        <v>363.2</v>
      </c>
      <c r="E48" s="2">
        <v>467.8</v>
      </c>
      <c r="F48" s="2">
        <v>49.699999999999989</v>
      </c>
      <c r="G48" s="2">
        <v>54.900000000000034</v>
      </c>
    </row>
    <row r="49" spans="1:7" ht="14.1" customHeight="1" x14ac:dyDescent="0.25">
      <c r="A49" s="115" t="s">
        <v>59</v>
      </c>
      <c r="B49" s="2" t="s">
        <v>150</v>
      </c>
      <c r="C49" s="77">
        <v>403.9</v>
      </c>
      <c r="D49" s="2">
        <v>333.6</v>
      </c>
      <c r="E49" s="2">
        <v>485.7</v>
      </c>
      <c r="F49" s="2">
        <v>70.299999999999955</v>
      </c>
      <c r="G49" s="2">
        <v>81.800000000000011</v>
      </c>
    </row>
    <row r="50" spans="1:7" ht="14.1" customHeight="1" x14ac:dyDescent="0.25">
      <c r="A50" s="115" t="s">
        <v>59</v>
      </c>
      <c r="B50" s="2" t="s">
        <v>153</v>
      </c>
      <c r="C50" s="77">
        <v>397.6</v>
      </c>
      <c r="D50" s="2">
        <v>340.1</v>
      </c>
      <c r="E50" s="2">
        <v>462.7</v>
      </c>
      <c r="F50" s="2">
        <v>57.5</v>
      </c>
      <c r="G50" s="2">
        <v>65.099999999999966</v>
      </c>
    </row>
    <row r="51" spans="1:7" ht="14.1" customHeight="1" x14ac:dyDescent="0.25">
      <c r="A51" s="115" t="s">
        <v>59</v>
      </c>
      <c r="B51" s="2" t="s">
        <v>162</v>
      </c>
      <c r="C51" s="77">
        <v>389.5</v>
      </c>
      <c r="D51" s="2">
        <v>339.4</v>
      </c>
      <c r="E51" s="2">
        <v>445.2</v>
      </c>
      <c r="F51" s="2">
        <v>50.100000000000023</v>
      </c>
      <c r="G51" s="2">
        <v>55.699999999999989</v>
      </c>
    </row>
    <row r="52" spans="1:7" ht="14.1" customHeight="1" x14ac:dyDescent="0.25">
      <c r="A52" s="115" t="s">
        <v>59</v>
      </c>
      <c r="B52" s="2" t="s">
        <v>152</v>
      </c>
      <c r="C52" s="77">
        <v>387.7</v>
      </c>
      <c r="D52" s="2">
        <v>320.10000000000002</v>
      </c>
      <c r="E52" s="2">
        <v>466.1</v>
      </c>
      <c r="F52" s="2">
        <v>67.599999999999966</v>
      </c>
      <c r="G52" s="2">
        <v>78.400000000000034</v>
      </c>
    </row>
    <row r="53" spans="1:7" ht="14.1" customHeight="1" x14ac:dyDescent="0.25">
      <c r="A53" s="115" t="s">
        <v>59</v>
      </c>
      <c r="B53" s="2" t="s">
        <v>154</v>
      </c>
      <c r="C53" s="77">
        <v>375.8</v>
      </c>
      <c r="D53" s="2">
        <v>315</v>
      </c>
      <c r="E53" s="2">
        <v>445.7</v>
      </c>
      <c r="F53" s="2">
        <v>60.800000000000011</v>
      </c>
      <c r="G53" s="2">
        <v>69.899999999999977</v>
      </c>
    </row>
    <row r="54" spans="1:7" ht="14.1" customHeight="1" x14ac:dyDescent="0.25">
      <c r="A54" s="115" t="s">
        <v>59</v>
      </c>
      <c r="B54" s="2" t="s">
        <v>156</v>
      </c>
      <c r="C54" s="77">
        <v>374.9</v>
      </c>
      <c r="D54" s="2">
        <v>319.2</v>
      </c>
      <c r="E54" s="2">
        <v>438.1</v>
      </c>
      <c r="F54" s="2">
        <v>55.699999999999989</v>
      </c>
      <c r="G54" s="2">
        <v>63.200000000000045</v>
      </c>
    </row>
    <row r="55" spans="1:7" ht="14.1" customHeight="1" x14ac:dyDescent="0.25">
      <c r="A55" s="115" t="s">
        <v>59</v>
      </c>
      <c r="B55" s="2" t="s">
        <v>158</v>
      </c>
      <c r="C55" s="77">
        <v>373.7</v>
      </c>
      <c r="D55" s="2">
        <v>323.7</v>
      </c>
      <c r="E55" s="2">
        <v>429.5</v>
      </c>
      <c r="F55" s="2">
        <v>50</v>
      </c>
      <c r="G55" s="2">
        <v>55.800000000000011</v>
      </c>
    </row>
    <row r="56" spans="1:7" ht="14.1" customHeight="1" x14ac:dyDescent="0.25">
      <c r="A56" s="115" t="s">
        <v>59</v>
      </c>
      <c r="B56" s="2" t="s">
        <v>164</v>
      </c>
      <c r="C56" s="77">
        <v>370.9</v>
      </c>
      <c r="D56" s="2">
        <v>319.8</v>
      </c>
      <c r="E56" s="2">
        <v>428.2</v>
      </c>
      <c r="F56" s="2">
        <v>51.099999999999966</v>
      </c>
      <c r="G56" s="2">
        <v>57.300000000000011</v>
      </c>
    </row>
    <row r="57" spans="1:7" ht="14.1" customHeight="1" x14ac:dyDescent="0.25">
      <c r="A57" s="115" t="s">
        <v>59</v>
      </c>
      <c r="B57" s="2" t="s">
        <v>178</v>
      </c>
      <c r="C57" s="77">
        <v>364.8</v>
      </c>
      <c r="D57" s="2">
        <v>321.39999999999998</v>
      </c>
      <c r="E57" s="2">
        <v>412.8</v>
      </c>
      <c r="F57" s="2">
        <v>43.400000000000034</v>
      </c>
      <c r="G57" s="2">
        <v>48</v>
      </c>
    </row>
    <row r="58" spans="1:7" ht="14.1" customHeight="1" x14ac:dyDescent="0.25">
      <c r="A58" s="115" t="s">
        <v>59</v>
      </c>
      <c r="B58" s="2" t="s">
        <v>165</v>
      </c>
      <c r="C58" s="77">
        <v>357.4</v>
      </c>
      <c r="D58" s="2">
        <v>313.3</v>
      </c>
      <c r="E58" s="2">
        <v>406.1</v>
      </c>
      <c r="F58" s="2">
        <v>44.099999999999966</v>
      </c>
      <c r="G58" s="2">
        <v>48.700000000000045</v>
      </c>
    </row>
    <row r="59" spans="1:7" ht="14.1" customHeight="1" x14ac:dyDescent="0.25">
      <c r="A59" s="115" t="s">
        <v>59</v>
      </c>
      <c r="B59" s="2" t="s">
        <v>160</v>
      </c>
      <c r="C59" s="77">
        <v>356.9</v>
      </c>
      <c r="D59" s="2">
        <v>313.8</v>
      </c>
      <c r="E59" s="2">
        <v>404.5</v>
      </c>
      <c r="F59" s="2">
        <v>43.099999999999966</v>
      </c>
      <c r="G59" s="2">
        <v>47.600000000000023</v>
      </c>
    </row>
    <row r="60" spans="1:7" ht="14.1" customHeight="1" x14ac:dyDescent="0.25">
      <c r="A60" s="115" t="s">
        <v>59</v>
      </c>
      <c r="B60" s="2" t="s">
        <v>155</v>
      </c>
      <c r="C60" s="77">
        <v>355.8</v>
      </c>
      <c r="D60" s="2">
        <v>314.8</v>
      </c>
      <c r="E60" s="2">
        <v>400.8</v>
      </c>
      <c r="F60" s="2">
        <v>41</v>
      </c>
      <c r="G60" s="2">
        <v>45</v>
      </c>
    </row>
    <row r="61" spans="1:7" ht="14.1" customHeight="1" x14ac:dyDescent="0.25">
      <c r="A61" s="115" t="s">
        <v>59</v>
      </c>
      <c r="B61" s="2" t="s">
        <v>163</v>
      </c>
      <c r="C61" s="77">
        <v>336.4</v>
      </c>
      <c r="D61" s="2">
        <v>294.10000000000002</v>
      </c>
      <c r="E61" s="2">
        <v>383.3</v>
      </c>
      <c r="F61" s="2">
        <v>42.299999999999955</v>
      </c>
      <c r="G61" s="2">
        <v>46.900000000000034</v>
      </c>
    </row>
    <row r="62" spans="1:7" ht="14.1" customHeight="1" x14ac:dyDescent="0.25">
      <c r="A62" s="115" t="s">
        <v>59</v>
      </c>
      <c r="B62" s="2" t="s">
        <v>161</v>
      </c>
      <c r="C62" s="77">
        <v>331.2</v>
      </c>
      <c r="D62" s="2">
        <v>287.7</v>
      </c>
      <c r="E62" s="2">
        <v>379.5</v>
      </c>
      <c r="F62" s="2">
        <v>43.5</v>
      </c>
      <c r="G62" s="2">
        <v>48.300000000000011</v>
      </c>
    </row>
    <row r="63" spans="1:7" ht="14.1" customHeight="1" x14ac:dyDescent="0.25">
      <c r="A63" s="115" t="s">
        <v>59</v>
      </c>
      <c r="B63" s="2" t="s">
        <v>173</v>
      </c>
      <c r="C63" s="77">
        <v>323.89999999999998</v>
      </c>
      <c r="D63" s="2">
        <v>284.10000000000002</v>
      </c>
      <c r="E63" s="2">
        <v>367.8</v>
      </c>
      <c r="F63" s="2">
        <v>39.799999999999955</v>
      </c>
      <c r="G63" s="2">
        <v>43.900000000000034</v>
      </c>
    </row>
    <row r="64" spans="1:7" ht="14.1" customHeight="1" x14ac:dyDescent="0.25">
      <c r="A64" s="115" t="s">
        <v>59</v>
      </c>
      <c r="B64" s="2" t="s">
        <v>176</v>
      </c>
      <c r="C64" s="77">
        <v>316.8</v>
      </c>
      <c r="D64" s="2">
        <v>272.8</v>
      </c>
      <c r="E64" s="2">
        <v>366</v>
      </c>
      <c r="F64" s="2">
        <v>44</v>
      </c>
      <c r="G64" s="2">
        <v>49.199999999999989</v>
      </c>
    </row>
    <row r="65" spans="1:7" ht="14.1" customHeight="1" x14ac:dyDescent="0.25">
      <c r="A65" s="115" t="s">
        <v>59</v>
      </c>
      <c r="B65" s="2" t="s">
        <v>170</v>
      </c>
      <c r="C65" s="77">
        <v>312.60000000000002</v>
      </c>
      <c r="D65" s="2">
        <v>271.5</v>
      </c>
      <c r="E65" s="2">
        <v>358.1</v>
      </c>
      <c r="F65" s="2">
        <v>41.100000000000023</v>
      </c>
      <c r="G65" s="2">
        <v>45.5</v>
      </c>
    </row>
    <row r="66" spans="1:7" ht="14.1" customHeight="1" x14ac:dyDescent="0.25">
      <c r="A66" s="115" t="s">
        <v>59</v>
      </c>
      <c r="B66" s="2" t="s">
        <v>174</v>
      </c>
      <c r="C66" s="77">
        <v>306.5</v>
      </c>
      <c r="D66" s="2">
        <v>266.89999999999998</v>
      </c>
      <c r="E66" s="2">
        <v>350.4</v>
      </c>
      <c r="F66" s="2">
        <v>39.600000000000023</v>
      </c>
      <c r="G66" s="2">
        <v>43.899999999999977</v>
      </c>
    </row>
    <row r="67" spans="1:7" ht="14.1" customHeight="1" x14ac:dyDescent="0.25">
      <c r="A67" s="115" t="s">
        <v>59</v>
      </c>
      <c r="B67" s="2" t="s">
        <v>159</v>
      </c>
      <c r="C67" s="77">
        <v>306.3</v>
      </c>
      <c r="D67" s="2">
        <v>270.39999999999998</v>
      </c>
      <c r="E67" s="2">
        <v>345.8</v>
      </c>
      <c r="F67" s="2">
        <v>35.900000000000034</v>
      </c>
      <c r="G67" s="2">
        <v>39.5</v>
      </c>
    </row>
    <row r="68" spans="1:7" ht="14.1" customHeight="1" x14ac:dyDescent="0.25">
      <c r="A68" s="115" t="s">
        <v>59</v>
      </c>
      <c r="B68" s="2" t="s">
        <v>168</v>
      </c>
      <c r="C68" s="77">
        <v>295.89999999999998</v>
      </c>
      <c r="D68" s="2">
        <v>255.6</v>
      </c>
      <c r="E68" s="2">
        <v>340.9</v>
      </c>
      <c r="F68" s="2">
        <v>40.299999999999983</v>
      </c>
      <c r="G68" s="2">
        <v>45</v>
      </c>
    </row>
    <row r="69" spans="1:7" ht="14.1" customHeight="1" x14ac:dyDescent="0.25">
      <c r="A69" s="115" t="s">
        <v>59</v>
      </c>
      <c r="B69" s="2" t="s">
        <v>169</v>
      </c>
      <c r="C69" s="77">
        <v>295.60000000000002</v>
      </c>
      <c r="D69" s="2">
        <v>248.7</v>
      </c>
      <c r="E69" s="2">
        <v>348.8</v>
      </c>
      <c r="F69" s="2">
        <v>46.900000000000034</v>
      </c>
      <c r="G69" s="2">
        <v>53.199999999999989</v>
      </c>
    </row>
    <row r="70" spans="1:7" ht="14.1" customHeight="1" x14ac:dyDescent="0.25">
      <c r="A70" s="115" t="s">
        <v>59</v>
      </c>
      <c r="B70" s="2" t="s">
        <v>167</v>
      </c>
      <c r="C70" s="77">
        <v>291</v>
      </c>
      <c r="D70" s="2">
        <v>247.6</v>
      </c>
      <c r="E70" s="2">
        <v>339.9</v>
      </c>
      <c r="F70" s="2">
        <v>43.400000000000006</v>
      </c>
      <c r="G70" s="2">
        <v>48.899999999999977</v>
      </c>
    </row>
    <row r="71" spans="1:7" ht="14.1" customHeight="1" x14ac:dyDescent="0.25">
      <c r="A71" s="115" t="s">
        <v>59</v>
      </c>
      <c r="B71" s="2" t="s">
        <v>166</v>
      </c>
      <c r="C71" s="77">
        <v>265.2</v>
      </c>
      <c r="D71" s="2">
        <v>224.3</v>
      </c>
      <c r="E71" s="2">
        <v>311.3</v>
      </c>
      <c r="F71" s="2">
        <v>40.899999999999977</v>
      </c>
      <c r="G71" s="2">
        <v>46.100000000000023</v>
      </c>
    </row>
    <row r="72" spans="1:7" ht="14.1" customHeight="1" x14ac:dyDescent="0.25">
      <c r="A72" s="115" t="s">
        <v>59</v>
      </c>
      <c r="B72" s="2" t="s">
        <v>179</v>
      </c>
      <c r="C72" s="77">
        <v>261.7</v>
      </c>
      <c r="D72" s="2">
        <v>223.6</v>
      </c>
      <c r="E72" s="2">
        <v>304.3</v>
      </c>
      <c r="F72" s="2">
        <v>38.099999999999994</v>
      </c>
      <c r="G72" s="2">
        <v>42.600000000000023</v>
      </c>
    </row>
    <row r="73" spans="1:7" ht="14.1" customHeight="1" x14ac:dyDescent="0.25">
      <c r="A73" s="115" t="s">
        <v>59</v>
      </c>
      <c r="B73" s="2" t="s">
        <v>175</v>
      </c>
      <c r="C73" s="77">
        <v>229.2</v>
      </c>
      <c r="D73" s="2">
        <v>195.7</v>
      </c>
      <c r="E73" s="2">
        <v>266.5</v>
      </c>
      <c r="F73" s="2">
        <v>33.5</v>
      </c>
      <c r="G73" s="2">
        <v>37.300000000000011</v>
      </c>
    </row>
    <row r="74" spans="1:7" ht="14.1" customHeight="1" x14ac:dyDescent="0.25">
      <c r="A74" s="115" t="s">
        <v>59</v>
      </c>
      <c r="B74" s="2" t="s">
        <v>181</v>
      </c>
      <c r="C74" s="26"/>
      <c r="D74" s="2"/>
      <c r="E74" s="2"/>
      <c r="F74" s="2"/>
      <c r="G74" s="2"/>
    </row>
    <row r="75" spans="1:7" ht="14.1" customHeight="1" x14ac:dyDescent="0.25">
      <c r="A75" s="115"/>
      <c r="B75" s="11"/>
      <c r="C75" s="11"/>
      <c r="D75" s="11"/>
      <c r="E75" s="11"/>
      <c r="F75" s="11"/>
      <c r="G75" s="11"/>
    </row>
    <row r="76" spans="1:7" ht="14.1" customHeight="1" x14ac:dyDescent="0.25">
      <c r="A76" s="115"/>
      <c r="B76" s="89" t="s">
        <v>1486</v>
      </c>
      <c r="C76" s="90">
        <v>229.2</v>
      </c>
      <c r="D76" s="11"/>
      <c r="E76" s="11"/>
      <c r="F76" s="11"/>
      <c r="G76" s="11"/>
    </row>
    <row r="77" spans="1:7" ht="14.1" customHeight="1" x14ac:dyDescent="0.25">
      <c r="A77" s="115"/>
      <c r="B77" s="89" t="s">
        <v>1485</v>
      </c>
      <c r="C77" s="90">
        <v>496</v>
      </c>
      <c r="D77" s="11"/>
      <c r="E77" s="11"/>
      <c r="F77" s="11"/>
      <c r="G77" s="11"/>
    </row>
    <row r="78" spans="1:7" ht="14.1" customHeight="1" x14ac:dyDescent="0.25">
      <c r="A78" s="115"/>
      <c r="B78" s="89" t="s">
        <v>217</v>
      </c>
      <c r="C78" s="90">
        <v>266.8</v>
      </c>
      <c r="D78" s="11"/>
      <c r="E78" s="11"/>
      <c r="F78" s="11"/>
      <c r="G78" s="11"/>
    </row>
    <row r="79" spans="1:7" ht="14.1" customHeight="1" x14ac:dyDescent="0.25">
      <c r="A79" s="115"/>
      <c r="B79" s="11"/>
      <c r="C79" s="11"/>
      <c r="D79" s="11"/>
      <c r="E79" s="11"/>
      <c r="F79" s="11"/>
      <c r="G79" s="11"/>
    </row>
    <row r="80" spans="1:7" ht="15.6" customHeight="1" x14ac:dyDescent="0.25">
      <c r="A80" s="68" t="s">
        <v>182</v>
      </c>
    </row>
    <row r="81" spans="1:7" ht="15.75" thickBot="1" x14ac:dyDescent="0.3">
      <c r="A81" s="162"/>
      <c r="B81" s="162"/>
      <c r="C81" s="162"/>
      <c r="D81" s="162"/>
      <c r="E81" s="162"/>
      <c r="F81" s="162"/>
      <c r="G81" s="162"/>
    </row>
    <row r="82" spans="1:7" x14ac:dyDescent="0.25">
      <c r="A82" s="45"/>
      <c r="B82" s="45"/>
      <c r="C82" s="45"/>
      <c r="D82" s="45"/>
      <c r="E82" s="45"/>
      <c r="F82" s="45"/>
      <c r="G82" s="45"/>
    </row>
    <row r="83" spans="1:7" x14ac:dyDescent="0.25">
      <c r="A83" s="45"/>
      <c r="B83" s="45"/>
      <c r="C83" s="45"/>
      <c r="D83" s="45"/>
      <c r="E83" s="45"/>
      <c r="F83" s="45"/>
      <c r="G83" s="45"/>
    </row>
    <row r="84" spans="1:7" x14ac:dyDescent="0.25">
      <c r="A84" s="45"/>
      <c r="B84" s="45"/>
      <c r="C84" s="45"/>
      <c r="D84" s="45"/>
      <c r="E84" s="45"/>
      <c r="F84" s="45"/>
      <c r="G84" s="45"/>
    </row>
    <row r="85" spans="1:7" x14ac:dyDescent="0.25">
      <c r="A85" s="45"/>
      <c r="B85" s="45"/>
      <c r="C85" s="45"/>
      <c r="D85" s="45"/>
      <c r="E85" s="45"/>
      <c r="F85" s="45"/>
      <c r="G85" s="45"/>
    </row>
    <row r="86" spans="1:7" x14ac:dyDescent="0.25">
      <c r="A86" s="45"/>
      <c r="B86" s="45"/>
      <c r="C86" s="45"/>
      <c r="D86" s="45"/>
      <c r="E86" s="45"/>
      <c r="F86" s="45"/>
      <c r="G86" s="45"/>
    </row>
    <row r="87" spans="1:7" x14ac:dyDescent="0.25">
      <c r="A87" s="45"/>
      <c r="B87" s="45"/>
      <c r="C87" s="45"/>
      <c r="D87" s="45"/>
      <c r="E87" s="45"/>
      <c r="F87" s="45"/>
      <c r="G87" s="45"/>
    </row>
    <row r="88" spans="1:7" ht="18" customHeight="1" x14ac:dyDescent="0.25">
      <c r="A88" s="45"/>
      <c r="B88" s="118"/>
      <c r="C88" s="45"/>
      <c r="D88" s="45"/>
      <c r="E88" s="45"/>
      <c r="F88" s="45"/>
      <c r="G88" s="45"/>
    </row>
    <row r="89" spans="1:7" x14ac:dyDescent="0.25">
      <c r="A89" s="45"/>
      <c r="B89" s="45"/>
      <c r="C89" s="45"/>
      <c r="D89" s="45"/>
      <c r="E89" s="45"/>
      <c r="F89" s="45"/>
      <c r="G89" s="45"/>
    </row>
    <row r="90" spans="1:7" x14ac:dyDescent="0.25">
      <c r="A90" s="45"/>
      <c r="B90" s="45"/>
      <c r="C90" s="45"/>
      <c r="D90" s="45"/>
      <c r="E90" s="45"/>
      <c r="F90" s="45"/>
      <c r="G90" s="45"/>
    </row>
    <row r="91" spans="1:7" x14ac:dyDescent="0.25">
      <c r="A91" s="45" t="s">
        <v>101</v>
      </c>
      <c r="B91" s="45" t="s">
        <v>10</v>
      </c>
      <c r="C91" s="45"/>
      <c r="D91" s="45"/>
      <c r="E91" s="45"/>
      <c r="F91" s="45"/>
      <c r="G91" s="45"/>
    </row>
    <row r="92" spans="1:7" x14ac:dyDescent="0.25">
      <c r="A92" s="32" t="s">
        <v>118</v>
      </c>
      <c r="B92" s="77">
        <v>352.3</v>
      </c>
      <c r="C92" s="45"/>
      <c r="D92" s="45"/>
      <c r="E92" s="45"/>
      <c r="F92" s="45"/>
      <c r="G92" s="45"/>
    </row>
    <row r="93" spans="1:7" x14ac:dyDescent="0.25">
      <c r="A93" s="32" t="s">
        <v>119</v>
      </c>
      <c r="B93" s="77">
        <v>374.90000000000003</v>
      </c>
      <c r="C93" s="45"/>
      <c r="D93" s="45"/>
      <c r="E93" s="45"/>
      <c r="F93" s="45"/>
      <c r="G93" s="45"/>
    </row>
    <row r="94" spans="1:7" x14ac:dyDescent="0.25">
      <c r="A94" s="32" t="s">
        <v>121</v>
      </c>
      <c r="B94" s="77">
        <v>353.5</v>
      </c>
      <c r="C94" s="45"/>
      <c r="D94" s="45"/>
      <c r="E94" s="45"/>
      <c r="F94" s="45"/>
      <c r="G94" s="45"/>
    </row>
    <row r="95" spans="1:7" x14ac:dyDescent="0.25">
      <c r="A95" s="32" t="s">
        <v>124</v>
      </c>
      <c r="B95" s="77">
        <v>334.50000000000006</v>
      </c>
      <c r="C95" s="45"/>
      <c r="D95" s="45"/>
      <c r="E95" s="45"/>
      <c r="F95" s="45"/>
      <c r="G95" s="45"/>
    </row>
    <row r="96" spans="1:7" x14ac:dyDescent="0.25">
      <c r="A96" s="32" t="s">
        <v>126</v>
      </c>
      <c r="B96" s="77">
        <v>313.29999999999995</v>
      </c>
      <c r="C96" s="45"/>
      <c r="D96" s="45"/>
      <c r="E96" s="45"/>
      <c r="F96" s="45"/>
      <c r="G96" s="45"/>
    </row>
    <row r="97" spans="1:21" x14ac:dyDescent="0.25">
      <c r="A97" s="32" t="s">
        <v>128</v>
      </c>
      <c r="B97" s="77">
        <v>261.2</v>
      </c>
      <c r="C97" s="45"/>
      <c r="D97" s="45"/>
      <c r="E97" s="45"/>
      <c r="F97" s="45"/>
      <c r="G97" s="45"/>
    </row>
    <row r="98" spans="1:21" x14ac:dyDescent="0.25">
      <c r="A98" s="32" t="s">
        <v>59</v>
      </c>
      <c r="B98" s="77">
        <v>266.8</v>
      </c>
      <c r="C98" s="45"/>
      <c r="D98" s="45"/>
      <c r="E98" s="45"/>
      <c r="F98" s="45"/>
      <c r="G98" s="45"/>
    </row>
    <row r="99" spans="1:21" x14ac:dyDescent="0.25">
      <c r="A99" s="32"/>
      <c r="B99" s="77"/>
      <c r="C99" s="45"/>
      <c r="D99" s="45"/>
      <c r="E99" s="45"/>
      <c r="F99" s="45"/>
      <c r="G99" s="45"/>
    </row>
    <row r="100" spans="1:21" x14ac:dyDescent="0.25">
      <c r="A100" s="32"/>
      <c r="B100" s="77"/>
      <c r="C100" s="45"/>
      <c r="D100" s="45"/>
      <c r="E100" s="45"/>
      <c r="F100" s="45"/>
      <c r="G100" s="45"/>
    </row>
    <row r="101" spans="1:21" x14ac:dyDescent="0.25">
      <c r="A101" s="32"/>
      <c r="B101" s="77"/>
      <c r="C101" s="45"/>
      <c r="D101" s="45"/>
      <c r="E101" s="45"/>
      <c r="F101" s="45"/>
      <c r="G101" s="45"/>
    </row>
    <row r="102" spans="1:21" x14ac:dyDescent="0.25">
      <c r="A102" s="32"/>
      <c r="B102" s="77"/>
      <c r="C102" s="45"/>
      <c r="D102" s="45"/>
      <c r="E102" s="45"/>
      <c r="F102" s="45"/>
      <c r="G102" s="45"/>
    </row>
    <row r="103" spans="1:21" x14ac:dyDescent="0.25">
      <c r="A103" s="32"/>
      <c r="B103" s="77"/>
      <c r="C103" s="45"/>
      <c r="D103" s="45"/>
      <c r="E103" s="45"/>
      <c r="F103" s="45"/>
      <c r="G103" s="45"/>
    </row>
    <row r="104" spans="1:21" x14ac:dyDescent="0.25">
      <c r="A104" s="32"/>
      <c r="B104" s="77"/>
      <c r="C104" s="45"/>
      <c r="D104" s="45"/>
      <c r="E104" s="45"/>
      <c r="F104" s="45"/>
      <c r="G104" s="45"/>
    </row>
    <row r="105" spans="1:21" x14ac:dyDescent="0.25">
      <c r="A105" s="32"/>
      <c r="B105" s="77"/>
      <c r="C105" s="45"/>
      <c r="D105" s="45"/>
      <c r="E105" s="45"/>
      <c r="F105" s="45"/>
      <c r="G105" s="45"/>
    </row>
    <row r="106" spans="1:21" x14ac:dyDescent="0.25">
      <c r="A106" s="32"/>
      <c r="B106" s="26"/>
      <c r="C106" s="45"/>
      <c r="D106" s="45"/>
      <c r="E106" s="45"/>
      <c r="F106" s="45"/>
      <c r="G106" s="45"/>
    </row>
    <row r="107" spans="1:21" x14ac:dyDescent="0.25">
      <c r="A107" s="32"/>
      <c r="B107" s="26"/>
      <c r="C107" s="45"/>
      <c r="D107" s="45"/>
      <c r="E107" s="45"/>
      <c r="F107" s="45"/>
      <c r="G107" s="45"/>
    </row>
    <row r="108" spans="1:21" x14ac:dyDescent="0.25">
      <c r="A108" s="32"/>
      <c r="B108" s="26"/>
      <c r="C108" s="45"/>
      <c r="D108" s="45"/>
      <c r="E108" s="45"/>
      <c r="F108" s="45"/>
      <c r="G108" s="45"/>
    </row>
    <row r="109" spans="1:21" x14ac:dyDescent="0.25">
      <c r="A109" s="45"/>
      <c r="B109" s="45"/>
      <c r="C109" s="45"/>
      <c r="D109" s="45"/>
      <c r="E109" s="45"/>
      <c r="F109" s="45"/>
      <c r="G109" s="45"/>
    </row>
    <row r="110" spans="1:21" x14ac:dyDescent="0.25">
      <c r="A110" s="45"/>
      <c r="B110" s="45"/>
      <c r="C110" s="45"/>
      <c r="D110" s="45"/>
      <c r="E110" s="45"/>
      <c r="F110" s="45"/>
      <c r="G110" s="45"/>
    </row>
    <row r="111" spans="1:21" ht="18" x14ac:dyDescent="0.25">
      <c r="A111" s="68" t="s">
        <v>183</v>
      </c>
      <c r="B111" s="3"/>
      <c r="C111" s="3"/>
      <c r="D111" s="3"/>
      <c r="E111" s="3"/>
      <c r="F111" s="3"/>
      <c r="G111" s="3"/>
      <c r="U111" s="86"/>
    </row>
    <row r="112" spans="1:21" x14ac:dyDescent="0.25">
      <c r="A112" s="69" t="s">
        <v>101</v>
      </c>
      <c r="B112" s="69" t="s">
        <v>102</v>
      </c>
      <c r="C112" s="69" t="s">
        <v>103</v>
      </c>
      <c r="D112" s="69" t="s">
        <v>104</v>
      </c>
      <c r="E112" s="69" t="s">
        <v>105</v>
      </c>
      <c r="F112" s="69" t="s">
        <v>106</v>
      </c>
      <c r="G112" s="69" t="s">
        <v>107</v>
      </c>
      <c r="U112" s="86"/>
    </row>
    <row r="113" spans="1:7" x14ac:dyDescent="0.25">
      <c r="A113" s="45"/>
      <c r="B113" s="45"/>
      <c r="C113" s="45"/>
      <c r="D113" s="45"/>
      <c r="E113" s="45"/>
      <c r="F113" s="45"/>
      <c r="G113" s="45"/>
    </row>
    <row r="114" spans="1:7" x14ac:dyDescent="0.25">
      <c r="A114" s="86" t="s">
        <v>118</v>
      </c>
      <c r="B114" s="45" t="s">
        <v>166</v>
      </c>
      <c r="C114" s="77">
        <v>245</v>
      </c>
      <c r="D114" s="2">
        <v>200</v>
      </c>
      <c r="E114" s="2">
        <v>296.7</v>
      </c>
      <c r="F114" s="2">
        <v>45</v>
      </c>
      <c r="G114" s="2">
        <v>51.699999999999989</v>
      </c>
    </row>
    <row r="115" spans="1:7" x14ac:dyDescent="0.25">
      <c r="A115" s="86" t="s">
        <v>118</v>
      </c>
      <c r="B115" s="45" t="s">
        <v>160</v>
      </c>
      <c r="C115" s="77">
        <v>334</v>
      </c>
      <c r="D115" s="2">
        <v>288.8</v>
      </c>
      <c r="E115" s="2">
        <v>384.5</v>
      </c>
      <c r="F115" s="2">
        <v>45.199999999999989</v>
      </c>
      <c r="G115" s="2">
        <v>50.5</v>
      </c>
    </row>
    <row r="116" spans="1:7" x14ac:dyDescent="0.25">
      <c r="A116" s="86" t="s">
        <v>118</v>
      </c>
      <c r="B116" s="45" t="s">
        <v>162</v>
      </c>
      <c r="C116" s="77">
        <v>382.2</v>
      </c>
      <c r="D116" s="2">
        <v>327.2</v>
      </c>
      <c r="E116" s="2">
        <v>444.3</v>
      </c>
      <c r="F116" s="2">
        <v>55</v>
      </c>
      <c r="G116" s="2">
        <v>62.100000000000023</v>
      </c>
    </row>
    <row r="117" spans="1:7" x14ac:dyDescent="0.25">
      <c r="A117" s="86" t="s">
        <v>118</v>
      </c>
      <c r="B117" s="45" t="s">
        <v>155</v>
      </c>
      <c r="C117" s="77">
        <v>272.60000000000002</v>
      </c>
      <c r="D117" s="2">
        <v>233.3</v>
      </c>
      <c r="E117" s="2">
        <v>316.5</v>
      </c>
      <c r="F117" s="2">
        <v>39.300000000000011</v>
      </c>
      <c r="G117" s="2">
        <v>43.899999999999977</v>
      </c>
    </row>
    <row r="118" spans="1:7" x14ac:dyDescent="0.25">
      <c r="A118" s="86" t="s">
        <v>118</v>
      </c>
      <c r="B118" s="45" t="s">
        <v>151</v>
      </c>
      <c r="C118" s="77">
        <v>439.1</v>
      </c>
      <c r="D118" s="2">
        <v>384.7</v>
      </c>
      <c r="E118" s="2">
        <v>499.5</v>
      </c>
      <c r="F118" s="2">
        <v>54.400000000000034</v>
      </c>
      <c r="G118" s="2">
        <v>60.399999999999977</v>
      </c>
    </row>
    <row r="119" spans="1:7" x14ac:dyDescent="0.25">
      <c r="A119" s="86" t="s">
        <v>118</v>
      </c>
      <c r="B119" s="45" t="s">
        <v>167</v>
      </c>
      <c r="C119" s="77">
        <v>286.3</v>
      </c>
      <c r="D119" s="2">
        <v>242.3</v>
      </c>
      <c r="E119" s="2">
        <v>335.9</v>
      </c>
      <c r="F119" s="2">
        <v>44</v>
      </c>
      <c r="G119" s="2">
        <v>49.599999999999966</v>
      </c>
    </row>
    <row r="120" spans="1:7" x14ac:dyDescent="0.25">
      <c r="A120" s="86" t="s">
        <v>118</v>
      </c>
      <c r="B120" s="45" t="s">
        <v>181</v>
      </c>
      <c r="C120" s="77">
        <v>188.3</v>
      </c>
      <c r="D120" s="2">
        <v>155.5</v>
      </c>
      <c r="E120" s="2">
        <v>225.2</v>
      </c>
      <c r="F120" s="2">
        <v>32.800000000000011</v>
      </c>
      <c r="G120" s="2">
        <v>36.899999999999977</v>
      </c>
    </row>
    <row r="121" spans="1:7" x14ac:dyDescent="0.25">
      <c r="A121" s="86" t="s">
        <v>118</v>
      </c>
      <c r="B121" s="45" t="s">
        <v>171</v>
      </c>
      <c r="C121" s="77">
        <v>396.8</v>
      </c>
      <c r="D121" s="2">
        <v>350.8</v>
      </c>
      <c r="E121" s="2">
        <v>447.5</v>
      </c>
      <c r="F121" s="2">
        <v>46</v>
      </c>
      <c r="G121" s="2">
        <v>50.699999999999989</v>
      </c>
    </row>
    <row r="122" spans="1:7" x14ac:dyDescent="0.25">
      <c r="A122" s="86" t="s">
        <v>118</v>
      </c>
      <c r="B122" s="45" t="s">
        <v>159</v>
      </c>
      <c r="C122" s="77">
        <v>285.89999999999998</v>
      </c>
      <c r="D122" s="2">
        <v>246.6</v>
      </c>
      <c r="E122" s="2">
        <v>329.7</v>
      </c>
      <c r="F122" s="2">
        <v>39.299999999999983</v>
      </c>
      <c r="G122" s="2">
        <v>43.800000000000011</v>
      </c>
    </row>
    <row r="123" spans="1:7" x14ac:dyDescent="0.25">
      <c r="A123" s="86" t="s">
        <v>118</v>
      </c>
      <c r="B123" s="45" t="s">
        <v>174</v>
      </c>
      <c r="C123" s="77">
        <v>302.8</v>
      </c>
      <c r="D123" s="2">
        <v>259.60000000000002</v>
      </c>
      <c r="E123" s="2">
        <v>351.1</v>
      </c>
      <c r="F123" s="2">
        <v>43.199999999999989</v>
      </c>
      <c r="G123" s="2">
        <v>48.300000000000011</v>
      </c>
    </row>
    <row r="124" spans="1:7" x14ac:dyDescent="0.25">
      <c r="A124" s="86" t="s">
        <v>118</v>
      </c>
      <c r="B124" s="45" t="s">
        <v>178</v>
      </c>
      <c r="C124" s="77">
        <v>345.8</v>
      </c>
      <c r="D124" s="2">
        <v>298.8</v>
      </c>
      <c r="E124" s="2">
        <v>398.4</v>
      </c>
      <c r="F124" s="2">
        <v>47</v>
      </c>
      <c r="G124" s="2">
        <v>52.599999999999966</v>
      </c>
    </row>
    <row r="125" spans="1:7" x14ac:dyDescent="0.25">
      <c r="A125" s="86" t="s">
        <v>118</v>
      </c>
      <c r="B125" s="45" t="s">
        <v>175</v>
      </c>
      <c r="C125" s="77">
        <v>188.3</v>
      </c>
      <c r="D125" s="2">
        <v>155.5</v>
      </c>
      <c r="E125" s="2">
        <v>225.2</v>
      </c>
      <c r="F125" s="2">
        <v>32.800000000000011</v>
      </c>
      <c r="G125" s="2">
        <v>36.899999999999977</v>
      </c>
    </row>
    <row r="126" spans="1:7" x14ac:dyDescent="0.25">
      <c r="A126" s="86" t="s">
        <v>118</v>
      </c>
      <c r="B126" s="45" t="s">
        <v>156</v>
      </c>
      <c r="C126" s="77">
        <v>241.1</v>
      </c>
      <c r="D126" s="2">
        <v>195.7</v>
      </c>
      <c r="E126" s="2">
        <v>293.39999999999998</v>
      </c>
      <c r="F126" s="2">
        <v>45.400000000000006</v>
      </c>
      <c r="G126" s="2">
        <v>52.299999999999983</v>
      </c>
    </row>
    <row r="127" spans="1:7" x14ac:dyDescent="0.25">
      <c r="A127" s="86" t="s">
        <v>118</v>
      </c>
      <c r="B127" s="45" t="s">
        <v>168</v>
      </c>
      <c r="C127" s="77">
        <v>291.7</v>
      </c>
      <c r="D127" s="2">
        <v>245.7</v>
      </c>
      <c r="E127" s="2">
        <v>343.9</v>
      </c>
      <c r="F127" s="2">
        <v>46</v>
      </c>
      <c r="G127" s="2">
        <v>52.199999999999989</v>
      </c>
    </row>
    <row r="128" spans="1:7" x14ac:dyDescent="0.25">
      <c r="A128" s="86" t="s">
        <v>118</v>
      </c>
      <c r="B128" s="45" t="s">
        <v>164</v>
      </c>
      <c r="C128" s="77">
        <v>267.89999999999998</v>
      </c>
      <c r="D128" s="2">
        <v>221.1</v>
      </c>
      <c r="E128" s="2">
        <v>321.39999999999998</v>
      </c>
      <c r="F128" s="2">
        <v>46.799999999999983</v>
      </c>
      <c r="G128" s="2">
        <v>53.5</v>
      </c>
    </row>
    <row r="129" spans="1:7" x14ac:dyDescent="0.25">
      <c r="A129" s="86" t="s">
        <v>118</v>
      </c>
      <c r="B129" s="45" t="s">
        <v>172</v>
      </c>
      <c r="C129" s="77">
        <v>311.89999999999998</v>
      </c>
      <c r="D129" s="2">
        <v>264</v>
      </c>
      <c r="E129" s="2">
        <v>366.1</v>
      </c>
      <c r="F129" s="2">
        <v>47.899999999999977</v>
      </c>
      <c r="G129" s="2">
        <v>54.200000000000045</v>
      </c>
    </row>
    <row r="130" spans="1:7" x14ac:dyDescent="0.25">
      <c r="A130" s="86" t="s">
        <v>118</v>
      </c>
      <c r="B130" s="45" t="s">
        <v>157</v>
      </c>
      <c r="C130" s="77">
        <v>304.2</v>
      </c>
      <c r="D130" s="2">
        <v>262.39999999999998</v>
      </c>
      <c r="E130" s="2">
        <v>350.7</v>
      </c>
      <c r="F130" s="2">
        <v>41.800000000000011</v>
      </c>
      <c r="G130" s="2">
        <v>46.5</v>
      </c>
    </row>
    <row r="131" spans="1:7" x14ac:dyDescent="0.25">
      <c r="A131" s="86" t="s">
        <v>118</v>
      </c>
      <c r="B131" s="45" t="s">
        <v>170</v>
      </c>
      <c r="C131" s="77">
        <v>302.3</v>
      </c>
      <c r="D131" s="2">
        <v>255.7</v>
      </c>
      <c r="E131" s="2">
        <v>355.1</v>
      </c>
      <c r="F131" s="2">
        <v>46.600000000000023</v>
      </c>
      <c r="G131" s="2">
        <v>52.800000000000011</v>
      </c>
    </row>
    <row r="132" spans="1:7" x14ac:dyDescent="0.25">
      <c r="A132" s="86" t="s">
        <v>118</v>
      </c>
      <c r="B132" s="45" t="s">
        <v>176</v>
      </c>
      <c r="C132" s="77">
        <v>289.8</v>
      </c>
      <c r="D132" s="2">
        <v>245.2</v>
      </c>
      <c r="E132" s="2">
        <v>340.1</v>
      </c>
      <c r="F132" s="2">
        <v>44.600000000000023</v>
      </c>
      <c r="G132" s="2">
        <v>50.300000000000011</v>
      </c>
    </row>
    <row r="133" spans="1:7" x14ac:dyDescent="0.25">
      <c r="A133" s="86" t="s">
        <v>118</v>
      </c>
      <c r="B133" s="45" t="s">
        <v>152</v>
      </c>
      <c r="C133" s="77">
        <v>306</v>
      </c>
      <c r="D133" s="2">
        <v>247.4</v>
      </c>
      <c r="E133" s="2">
        <v>374.4</v>
      </c>
      <c r="F133" s="2">
        <v>58.599999999999994</v>
      </c>
      <c r="G133" s="2">
        <v>68.399999999999977</v>
      </c>
    </row>
    <row r="134" spans="1:7" x14ac:dyDescent="0.25">
      <c r="A134" s="86" t="s">
        <v>118</v>
      </c>
      <c r="B134" s="45" t="s">
        <v>150</v>
      </c>
      <c r="C134" s="77">
        <v>421.8</v>
      </c>
      <c r="D134" s="2">
        <v>341.9</v>
      </c>
      <c r="E134" s="2">
        <v>516.29999999999995</v>
      </c>
      <c r="F134" s="2">
        <v>79.900000000000034</v>
      </c>
      <c r="G134" s="2">
        <v>94.499999999999943</v>
      </c>
    </row>
    <row r="135" spans="1:7" x14ac:dyDescent="0.25">
      <c r="A135" s="86" t="s">
        <v>118</v>
      </c>
      <c r="B135" s="45" t="s">
        <v>163</v>
      </c>
      <c r="C135" s="77">
        <v>353.5</v>
      </c>
      <c r="D135" s="2">
        <v>307.60000000000002</v>
      </c>
      <c r="E135" s="2">
        <v>404.6</v>
      </c>
      <c r="F135" s="2">
        <v>45.899999999999977</v>
      </c>
      <c r="G135" s="2">
        <v>51.100000000000023</v>
      </c>
    </row>
    <row r="136" spans="1:7" x14ac:dyDescent="0.25">
      <c r="A136" s="86" t="s">
        <v>118</v>
      </c>
      <c r="B136" s="45" t="s">
        <v>180</v>
      </c>
      <c r="C136" s="77">
        <v>304.8</v>
      </c>
      <c r="D136" s="2">
        <v>262.60000000000002</v>
      </c>
      <c r="E136" s="2">
        <v>352</v>
      </c>
      <c r="F136" s="2">
        <v>42.199999999999989</v>
      </c>
      <c r="G136" s="2">
        <v>47.199999999999989</v>
      </c>
    </row>
    <row r="137" spans="1:7" x14ac:dyDescent="0.25">
      <c r="A137" s="86" t="s">
        <v>118</v>
      </c>
      <c r="B137" s="45" t="s">
        <v>154</v>
      </c>
      <c r="C137" s="77">
        <v>385.9</v>
      </c>
      <c r="D137" s="2">
        <v>315.60000000000002</v>
      </c>
      <c r="E137" s="2">
        <v>468.2</v>
      </c>
      <c r="F137" s="2">
        <v>70.299999999999955</v>
      </c>
      <c r="G137" s="2">
        <v>82.300000000000011</v>
      </c>
    </row>
    <row r="138" spans="1:7" x14ac:dyDescent="0.25">
      <c r="A138" s="86" t="s">
        <v>118</v>
      </c>
      <c r="B138" s="45" t="s">
        <v>173</v>
      </c>
      <c r="C138" s="77">
        <v>278.2</v>
      </c>
      <c r="D138" s="2">
        <v>239.3</v>
      </c>
      <c r="E138" s="2">
        <v>321.60000000000002</v>
      </c>
      <c r="F138" s="2">
        <v>38.899999999999977</v>
      </c>
      <c r="G138" s="2">
        <v>43.400000000000034</v>
      </c>
    </row>
    <row r="139" spans="1:7" x14ac:dyDescent="0.25">
      <c r="A139" s="86" t="s">
        <v>118</v>
      </c>
      <c r="B139" s="45" t="s">
        <v>165</v>
      </c>
      <c r="C139" s="77">
        <v>281.60000000000002</v>
      </c>
      <c r="D139" s="2">
        <v>234.3</v>
      </c>
      <c r="E139" s="2">
        <v>335.7</v>
      </c>
      <c r="F139" s="2">
        <v>47.300000000000011</v>
      </c>
      <c r="G139" s="2">
        <v>54.099999999999966</v>
      </c>
    </row>
    <row r="140" spans="1:7" x14ac:dyDescent="0.25">
      <c r="A140" s="86" t="s">
        <v>118</v>
      </c>
      <c r="B140" s="45" t="s">
        <v>149</v>
      </c>
      <c r="C140" s="77">
        <v>447.1</v>
      </c>
      <c r="D140" s="2">
        <v>370.7</v>
      </c>
      <c r="E140" s="2">
        <v>535.9</v>
      </c>
      <c r="F140" s="2">
        <v>76.400000000000034</v>
      </c>
      <c r="G140" s="2">
        <v>88.799999999999955</v>
      </c>
    </row>
    <row r="141" spans="1:7" x14ac:dyDescent="0.25">
      <c r="A141" s="86" t="s">
        <v>118</v>
      </c>
      <c r="B141" s="45" t="s">
        <v>177</v>
      </c>
      <c r="C141" s="77">
        <v>346.5</v>
      </c>
      <c r="D141" s="2">
        <v>300</v>
      </c>
      <c r="E141" s="2">
        <v>398.5</v>
      </c>
      <c r="F141" s="2">
        <v>46.5</v>
      </c>
      <c r="G141" s="2">
        <v>52</v>
      </c>
    </row>
    <row r="142" spans="1:7" x14ac:dyDescent="0.25">
      <c r="A142" s="86" t="s">
        <v>118</v>
      </c>
      <c r="B142" s="45" t="s">
        <v>153</v>
      </c>
      <c r="C142" s="77">
        <v>540.6</v>
      </c>
      <c r="D142" s="2">
        <v>457.8</v>
      </c>
      <c r="E142" s="2">
        <v>635.6</v>
      </c>
      <c r="F142" s="2">
        <v>82.800000000000011</v>
      </c>
      <c r="G142" s="2">
        <v>95</v>
      </c>
    </row>
    <row r="143" spans="1:7" x14ac:dyDescent="0.25">
      <c r="A143" s="86" t="s">
        <v>118</v>
      </c>
      <c r="B143" s="45" t="s">
        <v>179</v>
      </c>
      <c r="C143" s="77">
        <v>225.8</v>
      </c>
      <c r="D143" s="2">
        <v>187.7</v>
      </c>
      <c r="E143" s="2">
        <v>268.89999999999998</v>
      </c>
      <c r="F143" s="2">
        <v>38.100000000000023</v>
      </c>
      <c r="G143" s="2">
        <v>43.099999999999966</v>
      </c>
    </row>
    <row r="144" spans="1:7" x14ac:dyDescent="0.25">
      <c r="A144" s="86" t="s">
        <v>118</v>
      </c>
      <c r="B144" s="45" t="s">
        <v>161</v>
      </c>
      <c r="C144" s="77">
        <v>324.3</v>
      </c>
      <c r="D144" s="2">
        <v>274.60000000000002</v>
      </c>
      <c r="E144" s="2">
        <v>380.6</v>
      </c>
      <c r="F144" s="2">
        <v>49.699999999999989</v>
      </c>
      <c r="G144" s="2">
        <v>56.300000000000011</v>
      </c>
    </row>
    <row r="145" spans="1:7" x14ac:dyDescent="0.25">
      <c r="A145" s="86" t="s">
        <v>118</v>
      </c>
      <c r="B145" s="45" t="s">
        <v>158</v>
      </c>
      <c r="C145" s="77">
        <v>340.2</v>
      </c>
      <c r="D145" s="2">
        <v>289.10000000000002</v>
      </c>
      <c r="E145" s="2">
        <v>398</v>
      </c>
      <c r="F145" s="2">
        <v>51.099999999999966</v>
      </c>
      <c r="G145" s="2">
        <v>57.800000000000011</v>
      </c>
    </row>
    <row r="146" spans="1:7" x14ac:dyDescent="0.25">
      <c r="A146" s="86" t="s">
        <v>118</v>
      </c>
      <c r="B146" s="45" t="s">
        <v>169</v>
      </c>
      <c r="C146" s="77">
        <v>248.3</v>
      </c>
      <c r="D146" s="2">
        <v>204.7</v>
      </c>
      <c r="E146" s="2">
        <v>298.2</v>
      </c>
      <c r="F146" s="2">
        <v>43.600000000000023</v>
      </c>
      <c r="G146" s="2">
        <v>49.899999999999977</v>
      </c>
    </row>
    <row r="147" spans="1:7" ht="14.1" customHeight="1" x14ac:dyDescent="0.25">
      <c r="A147" s="86" t="s">
        <v>119</v>
      </c>
      <c r="B147" s="45" t="s">
        <v>166</v>
      </c>
      <c r="C147" s="77">
        <v>270.8</v>
      </c>
      <c r="D147" s="2">
        <v>224.2</v>
      </c>
      <c r="E147" s="2">
        <v>324.10000000000002</v>
      </c>
      <c r="F147" s="2">
        <v>46.600000000000023</v>
      </c>
      <c r="G147" s="2">
        <v>53.300000000000011</v>
      </c>
    </row>
    <row r="148" spans="1:7" ht="14.1" customHeight="1" x14ac:dyDescent="0.25">
      <c r="A148" s="86" t="s">
        <v>119</v>
      </c>
      <c r="B148" s="45" t="s">
        <v>160</v>
      </c>
      <c r="C148" s="77">
        <v>381.5</v>
      </c>
      <c r="D148" s="2">
        <v>331.9</v>
      </c>
      <c r="E148" s="2">
        <v>436.8</v>
      </c>
      <c r="F148" s="2">
        <v>49.600000000000023</v>
      </c>
      <c r="G148" s="2">
        <v>55.300000000000011</v>
      </c>
    </row>
    <row r="149" spans="1:7" ht="14.1" customHeight="1" x14ac:dyDescent="0.25">
      <c r="A149" s="86" t="s">
        <v>119</v>
      </c>
      <c r="B149" s="45" t="s">
        <v>162</v>
      </c>
      <c r="C149" s="77">
        <v>409</v>
      </c>
      <c r="D149" s="2">
        <v>353.3</v>
      </c>
      <c r="E149" s="2">
        <v>471.7</v>
      </c>
      <c r="F149" s="2">
        <v>55.699999999999989</v>
      </c>
      <c r="G149" s="2">
        <v>62.699999999999989</v>
      </c>
    </row>
    <row r="150" spans="1:7" ht="14.1" customHeight="1" x14ac:dyDescent="0.25">
      <c r="A150" s="86" t="s">
        <v>119</v>
      </c>
      <c r="B150" s="45" t="s">
        <v>155</v>
      </c>
      <c r="C150" s="77">
        <v>285.3</v>
      </c>
      <c r="D150" s="2">
        <v>246.1</v>
      </c>
      <c r="E150" s="2">
        <v>329</v>
      </c>
      <c r="F150" s="2">
        <v>39.200000000000017</v>
      </c>
      <c r="G150" s="2">
        <v>43.699999999999989</v>
      </c>
    </row>
    <row r="151" spans="1:7" ht="14.1" customHeight="1" x14ac:dyDescent="0.25">
      <c r="A151" s="86" t="s">
        <v>119</v>
      </c>
      <c r="B151" s="45" t="s">
        <v>151</v>
      </c>
      <c r="C151" s="77">
        <v>415.8</v>
      </c>
      <c r="D151" s="2">
        <v>365</v>
      </c>
      <c r="E151" s="2">
        <v>472</v>
      </c>
      <c r="F151" s="2">
        <v>50.800000000000011</v>
      </c>
      <c r="G151" s="2">
        <v>56.199999999999989</v>
      </c>
    </row>
    <row r="152" spans="1:7" ht="14.1" customHeight="1" x14ac:dyDescent="0.25">
      <c r="A152" s="86" t="s">
        <v>119</v>
      </c>
      <c r="B152" s="45" t="s">
        <v>167</v>
      </c>
      <c r="C152" s="77">
        <v>334.2</v>
      </c>
      <c r="D152" s="2">
        <v>286.10000000000002</v>
      </c>
      <c r="E152" s="2">
        <v>388.3</v>
      </c>
      <c r="F152" s="2">
        <v>48.099999999999966</v>
      </c>
      <c r="G152" s="2">
        <v>54.100000000000023</v>
      </c>
    </row>
    <row r="153" spans="1:7" ht="14.1" customHeight="1" x14ac:dyDescent="0.25">
      <c r="A153" s="86" t="s">
        <v>119</v>
      </c>
      <c r="B153" s="45" t="s">
        <v>181</v>
      </c>
      <c r="C153" s="77">
        <v>176.8</v>
      </c>
      <c r="D153" s="2">
        <v>144.80000000000001</v>
      </c>
      <c r="E153" s="2">
        <v>213.1</v>
      </c>
      <c r="F153" s="2">
        <v>32</v>
      </c>
      <c r="G153" s="2">
        <v>36.299999999999983</v>
      </c>
    </row>
    <row r="154" spans="1:7" ht="14.1" customHeight="1" x14ac:dyDescent="0.25">
      <c r="A154" s="86" t="s">
        <v>119</v>
      </c>
      <c r="B154" s="45" t="s">
        <v>171</v>
      </c>
      <c r="C154" s="77">
        <v>392</v>
      </c>
      <c r="D154" s="2">
        <v>346.5</v>
      </c>
      <c r="E154" s="2">
        <v>442.2</v>
      </c>
      <c r="F154" s="2">
        <v>45.5</v>
      </c>
      <c r="G154" s="2">
        <v>50.199999999999989</v>
      </c>
    </row>
    <row r="155" spans="1:7" ht="14.1" customHeight="1" x14ac:dyDescent="0.25">
      <c r="A155" s="86" t="s">
        <v>119</v>
      </c>
      <c r="B155" s="45" t="s">
        <v>159</v>
      </c>
      <c r="C155" s="77">
        <v>312.8</v>
      </c>
      <c r="D155" s="2">
        <v>273.3</v>
      </c>
      <c r="E155" s="2">
        <v>356.4</v>
      </c>
      <c r="F155" s="2">
        <v>39.5</v>
      </c>
      <c r="G155" s="2">
        <v>43.599999999999966</v>
      </c>
    </row>
    <row r="156" spans="1:7" ht="14.1" customHeight="1" x14ac:dyDescent="0.25">
      <c r="A156" s="86" t="s">
        <v>119</v>
      </c>
      <c r="B156" s="45" t="s">
        <v>174</v>
      </c>
      <c r="C156" s="77">
        <v>317.39999999999998</v>
      </c>
      <c r="D156" s="2">
        <v>273.60000000000002</v>
      </c>
      <c r="E156" s="2">
        <v>366.2</v>
      </c>
      <c r="F156" s="2">
        <v>43.799999999999955</v>
      </c>
      <c r="G156" s="2">
        <v>48.800000000000011</v>
      </c>
    </row>
    <row r="157" spans="1:7" ht="14.1" customHeight="1" x14ac:dyDescent="0.25">
      <c r="A157" s="86" t="s">
        <v>119</v>
      </c>
      <c r="B157" s="45" t="s">
        <v>178</v>
      </c>
      <c r="C157" s="77">
        <v>354.7</v>
      </c>
      <c r="D157" s="2">
        <v>307.5</v>
      </c>
      <c r="E157" s="2">
        <v>407.2</v>
      </c>
      <c r="F157" s="2">
        <v>47.199999999999989</v>
      </c>
      <c r="G157" s="2">
        <v>52.5</v>
      </c>
    </row>
    <row r="158" spans="1:7" ht="14.1" customHeight="1" x14ac:dyDescent="0.25">
      <c r="A158" s="86" t="s">
        <v>119</v>
      </c>
      <c r="B158" s="45" t="s">
        <v>175</v>
      </c>
      <c r="C158" s="77">
        <v>176.8</v>
      </c>
      <c r="D158" s="2">
        <v>144.80000000000001</v>
      </c>
      <c r="E158" s="2">
        <v>213.1</v>
      </c>
      <c r="F158" s="2">
        <v>32</v>
      </c>
      <c r="G158" s="2">
        <v>36.299999999999983</v>
      </c>
    </row>
    <row r="159" spans="1:7" ht="14.1" customHeight="1" x14ac:dyDescent="0.25">
      <c r="A159" s="86" t="s">
        <v>119</v>
      </c>
      <c r="B159" s="45" t="s">
        <v>156</v>
      </c>
      <c r="C159" s="77">
        <v>291.60000000000002</v>
      </c>
      <c r="D159" s="2">
        <v>242.3</v>
      </c>
      <c r="E159" s="2">
        <v>347.9</v>
      </c>
      <c r="F159" s="2">
        <v>49.300000000000011</v>
      </c>
      <c r="G159" s="2">
        <v>56.299999999999955</v>
      </c>
    </row>
    <row r="160" spans="1:7" x14ac:dyDescent="0.25">
      <c r="A160" s="86" t="s">
        <v>119</v>
      </c>
      <c r="B160" s="45" t="s">
        <v>168</v>
      </c>
      <c r="C160" s="77">
        <v>331.5</v>
      </c>
      <c r="D160" s="2">
        <v>282</v>
      </c>
      <c r="E160" s="2">
        <v>387.4</v>
      </c>
      <c r="F160" s="2">
        <v>49.5</v>
      </c>
      <c r="G160" s="2">
        <v>55.899999999999977</v>
      </c>
    </row>
    <row r="161" spans="1:7" x14ac:dyDescent="0.25">
      <c r="A161" s="86" t="s">
        <v>119</v>
      </c>
      <c r="B161" s="45" t="s">
        <v>164</v>
      </c>
      <c r="C161" s="77">
        <v>286.5</v>
      </c>
      <c r="D161" s="2">
        <v>238.2</v>
      </c>
      <c r="E161" s="2">
        <v>341.7</v>
      </c>
      <c r="F161" s="2">
        <v>48.300000000000011</v>
      </c>
      <c r="G161" s="2">
        <v>55.199999999999989</v>
      </c>
    </row>
    <row r="162" spans="1:7" x14ac:dyDescent="0.25">
      <c r="A162" s="86" t="s">
        <v>119</v>
      </c>
      <c r="B162" s="45" t="s">
        <v>172</v>
      </c>
      <c r="C162" s="77">
        <v>356.2</v>
      </c>
      <c r="D162" s="2">
        <v>306.89999999999998</v>
      </c>
      <c r="E162" s="2">
        <v>411.4</v>
      </c>
      <c r="F162" s="2">
        <v>49.300000000000011</v>
      </c>
      <c r="G162" s="2">
        <v>55.199999999999989</v>
      </c>
    </row>
    <row r="163" spans="1:7" x14ac:dyDescent="0.25">
      <c r="A163" s="86" t="s">
        <v>119</v>
      </c>
      <c r="B163" s="45" t="s">
        <v>157</v>
      </c>
      <c r="C163" s="77">
        <v>346.6</v>
      </c>
      <c r="D163" s="2">
        <v>303.3</v>
      </c>
      <c r="E163" s="2">
        <v>394.6</v>
      </c>
      <c r="F163" s="2">
        <v>43.300000000000011</v>
      </c>
      <c r="G163" s="2">
        <v>48</v>
      </c>
    </row>
    <row r="164" spans="1:7" x14ac:dyDescent="0.25">
      <c r="A164" s="86" t="s">
        <v>119</v>
      </c>
      <c r="B164" s="45" t="s">
        <v>170</v>
      </c>
      <c r="C164" s="77">
        <v>337.1</v>
      </c>
      <c r="D164" s="2">
        <v>289.3</v>
      </c>
      <c r="E164" s="2">
        <v>390.8</v>
      </c>
      <c r="F164" s="2">
        <v>47.800000000000011</v>
      </c>
      <c r="G164" s="2">
        <v>53.699999999999989</v>
      </c>
    </row>
    <row r="165" spans="1:7" x14ac:dyDescent="0.25">
      <c r="A165" s="86" t="s">
        <v>119</v>
      </c>
      <c r="B165" s="45" t="s">
        <v>176</v>
      </c>
      <c r="C165" s="77">
        <v>302.60000000000002</v>
      </c>
      <c r="D165" s="2">
        <v>256.89999999999998</v>
      </c>
      <c r="E165" s="2">
        <v>354.1</v>
      </c>
      <c r="F165" s="2">
        <v>45.700000000000045</v>
      </c>
      <c r="G165" s="2">
        <v>51.5</v>
      </c>
    </row>
    <row r="166" spans="1:7" x14ac:dyDescent="0.25">
      <c r="A166" s="86" t="s">
        <v>119</v>
      </c>
      <c r="B166" s="45" t="s">
        <v>152</v>
      </c>
      <c r="C166" s="77">
        <v>310.8</v>
      </c>
      <c r="D166" s="2">
        <v>253.5</v>
      </c>
      <c r="E166" s="2">
        <v>377.3</v>
      </c>
      <c r="F166" s="2">
        <v>57.300000000000011</v>
      </c>
      <c r="G166" s="2">
        <v>66.5</v>
      </c>
    </row>
    <row r="167" spans="1:7" x14ac:dyDescent="0.25">
      <c r="A167" s="86" t="s">
        <v>119</v>
      </c>
      <c r="B167" s="45" t="s">
        <v>150</v>
      </c>
      <c r="C167" s="77">
        <v>499.1</v>
      </c>
      <c r="D167" s="2">
        <v>412.3</v>
      </c>
      <c r="E167" s="2">
        <v>600.6</v>
      </c>
      <c r="F167" s="2">
        <v>86.800000000000011</v>
      </c>
      <c r="G167" s="2">
        <v>101.5</v>
      </c>
    </row>
    <row r="168" spans="1:7" x14ac:dyDescent="0.25">
      <c r="A168" s="86" t="s">
        <v>119</v>
      </c>
      <c r="B168" s="45" t="s">
        <v>163</v>
      </c>
      <c r="C168" s="77">
        <v>347.1</v>
      </c>
      <c r="D168" s="2">
        <v>301.3</v>
      </c>
      <c r="E168" s="2">
        <v>398.1</v>
      </c>
      <c r="F168" s="2">
        <v>45.800000000000011</v>
      </c>
      <c r="G168" s="2">
        <v>51</v>
      </c>
    </row>
    <row r="169" spans="1:7" x14ac:dyDescent="0.25">
      <c r="A169" s="86" t="s">
        <v>119</v>
      </c>
      <c r="B169" s="45" t="s">
        <v>180</v>
      </c>
      <c r="C169" s="77">
        <v>367.6</v>
      </c>
      <c r="D169" s="2">
        <v>319.89999999999998</v>
      </c>
      <c r="E169" s="2">
        <v>420.8</v>
      </c>
      <c r="F169" s="2">
        <v>47.700000000000045</v>
      </c>
      <c r="G169" s="2">
        <v>53.199999999999989</v>
      </c>
    </row>
    <row r="170" spans="1:7" x14ac:dyDescent="0.25">
      <c r="A170" s="86" t="s">
        <v>119</v>
      </c>
      <c r="B170" s="45" t="s">
        <v>154</v>
      </c>
      <c r="C170" s="77">
        <v>354.6</v>
      </c>
      <c r="D170" s="2">
        <v>289.60000000000002</v>
      </c>
      <c r="E170" s="2">
        <v>430.4</v>
      </c>
      <c r="F170" s="2">
        <v>65</v>
      </c>
      <c r="G170" s="2">
        <v>75.799999999999955</v>
      </c>
    </row>
    <row r="171" spans="1:7" x14ac:dyDescent="0.25">
      <c r="A171" s="86" t="s">
        <v>119</v>
      </c>
      <c r="B171" s="45" t="s">
        <v>173</v>
      </c>
      <c r="C171" s="77">
        <v>271.10000000000002</v>
      </c>
      <c r="D171" s="2">
        <v>232.9</v>
      </c>
      <c r="E171" s="2">
        <v>313.7</v>
      </c>
      <c r="F171" s="2">
        <v>38.200000000000017</v>
      </c>
      <c r="G171" s="2">
        <v>42.599999999999966</v>
      </c>
    </row>
    <row r="172" spans="1:7" x14ac:dyDescent="0.25">
      <c r="A172" s="86" t="s">
        <v>119</v>
      </c>
      <c r="B172" s="45" t="s">
        <v>165</v>
      </c>
      <c r="C172" s="77">
        <v>331.2</v>
      </c>
      <c r="D172" s="2">
        <v>280.89999999999998</v>
      </c>
      <c r="E172" s="2">
        <v>388.1</v>
      </c>
      <c r="F172" s="2">
        <v>50.300000000000011</v>
      </c>
      <c r="G172" s="2">
        <v>56.900000000000034</v>
      </c>
    </row>
    <row r="173" spans="1:7" x14ac:dyDescent="0.25">
      <c r="A173" s="86" t="s">
        <v>119</v>
      </c>
      <c r="B173" s="45" t="s">
        <v>149</v>
      </c>
      <c r="C173" s="77">
        <v>429.3</v>
      </c>
      <c r="D173" s="2">
        <v>355.6</v>
      </c>
      <c r="E173" s="2">
        <v>514.9</v>
      </c>
      <c r="F173" s="2">
        <v>73.699999999999989</v>
      </c>
      <c r="G173" s="2">
        <v>85.599999999999966</v>
      </c>
    </row>
    <row r="174" spans="1:7" x14ac:dyDescent="0.25">
      <c r="A174" s="86" t="s">
        <v>119</v>
      </c>
      <c r="B174" s="45" t="s">
        <v>177</v>
      </c>
      <c r="C174" s="77">
        <v>386.8</v>
      </c>
      <c r="D174" s="2">
        <v>336.4</v>
      </c>
      <c r="E174" s="2">
        <v>443</v>
      </c>
      <c r="F174" s="2">
        <v>50.400000000000034</v>
      </c>
      <c r="G174" s="2">
        <v>56.199999999999989</v>
      </c>
    </row>
    <row r="175" spans="1:7" x14ac:dyDescent="0.25">
      <c r="A175" s="86" t="s">
        <v>119</v>
      </c>
      <c r="B175" s="45" t="s">
        <v>153</v>
      </c>
      <c r="C175" s="77">
        <v>551.70000000000005</v>
      </c>
      <c r="D175" s="2">
        <v>471.8</v>
      </c>
      <c r="E175" s="2">
        <v>642.9</v>
      </c>
      <c r="F175" s="2">
        <v>79.900000000000034</v>
      </c>
      <c r="G175" s="2">
        <v>91.199999999999932</v>
      </c>
    </row>
    <row r="176" spans="1:7" x14ac:dyDescent="0.25">
      <c r="A176" s="86" t="s">
        <v>119</v>
      </c>
      <c r="B176" s="45" t="s">
        <v>179</v>
      </c>
      <c r="C176" s="77">
        <v>276.60000000000002</v>
      </c>
      <c r="D176" s="2">
        <v>233.9</v>
      </c>
      <c r="E176" s="2">
        <v>324.7</v>
      </c>
      <c r="F176" s="2">
        <v>42.700000000000017</v>
      </c>
      <c r="G176" s="2">
        <v>48.099999999999966</v>
      </c>
    </row>
    <row r="177" spans="1:7" x14ac:dyDescent="0.25">
      <c r="A177" s="86" t="s">
        <v>119</v>
      </c>
      <c r="B177" s="45" t="s">
        <v>161</v>
      </c>
      <c r="C177" s="77">
        <v>346.4</v>
      </c>
      <c r="D177" s="2">
        <v>295.5</v>
      </c>
      <c r="E177" s="2">
        <v>404</v>
      </c>
      <c r="F177" s="2">
        <v>50.899999999999977</v>
      </c>
      <c r="G177" s="2">
        <v>57.600000000000023</v>
      </c>
    </row>
    <row r="178" spans="1:7" x14ac:dyDescent="0.25">
      <c r="A178" s="86" t="s">
        <v>119</v>
      </c>
      <c r="B178" s="45" t="s">
        <v>158</v>
      </c>
      <c r="C178" s="77">
        <v>329.3</v>
      </c>
      <c r="D178" s="2">
        <v>280.8</v>
      </c>
      <c r="E178" s="2">
        <v>384</v>
      </c>
      <c r="F178" s="2">
        <v>48.5</v>
      </c>
      <c r="G178" s="2">
        <v>54.699999999999989</v>
      </c>
    </row>
    <row r="179" spans="1:7" x14ac:dyDescent="0.25">
      <c r="A179" s="86" t="s">
        <v>119</v>
      </c>
      <c r="B179" s="45" t="s">
        <v>169</v>
      </c>
      <c r="C179" s="77">
        <v>249.5</v>
      </c>
      <c r="D179" s="2">
        <v>205.8</v>
      </c>
      <c r="E179" s="2">
        <v>299.5</v>
      </c>
      <c r="F179" s="2">
        <v>43.699999999999989</v>
      </c>
      <c r="G179" s="2">
        <v>50</v>
      </c>
    </row>
    <row r="180" spans="1:7" x14ac:dyDescent="0.25">
      <c r="A180" s="86" t="s">
        <v>121</v>
      </c>
      <c r="B180" s="45" t="s">
        <v>166</v>
      </c>
      <c r="C180" s="77">
        <v>276.39999999999998</v>
      </c>
      <c r="D180" s="2">
        <v>230.3</v>
      </c>
      <c r="E180" s="2">
        <v>329</v>
      </c>
      <c r="F180" s="2">
        <v>46.099999999999966</v>
      </c>
      <c r="G180" s="2">
        <v>52.600000000000023</v>
      </c>
    </row>
    <row r="181" spans="1:7" x14ac:dyDescent="0.25">
      <c r="A181" s="86" t="s">
        <v>121</v>
      </c>
      <c r="B181" s="45" t="s">
        <v>160</v>
      </c>
      <c r="C181" s="77">
        <v>387.9</v>
      </c>
      <c r="D181" s="2">
        <v>337.6</v>
      </c>
      <c r="E181" s="2">
        <v>443.9</v>
      </c>
      <c r="F181" s="2">
        <v>50.299999999999955</v>
      </c>
      <c r="G181" s="2">
        <v>56</v>
      </c>
    </row>
    <row r="182" spans="1:7" x14ac:dyDescent="0.25">
      <c r="A182" s="86" t="s">
        <v>121</v>
      </c>
      <c r="B182" s="45" t="s">
        <v>162</v>
      </c>
      <c r="C182" s="77">
        <v>403.7</v>
      </c>
      <c r="D182" s="2">
        <v>349.8</v>
      </c>
      <c r="E182" s="2">
        <v>464.1</v>
      </c>
      <c r="F182" s="2">
        <v>53.899999999999977</v>
      </c>
      <c r="G182" s="2">
        <v>60.400000000000034</v>
      </c>
    </row>
    <row r="183" spans="1:7" x14ac:dyDescent="0.25">
      <c r="A183" s="86" t="s">
        <v>121</v>
      </c>
      <c r="B183" s="45" t="s">
        <v>155</v>
      </c>
      <c r="C183" s="77">
        <v>326.60000000000002</v>
      </c>
      <c r="D183" s="2">
        <v>283.89999999999998</v>
      </c>
      <c r="E183" s="2">
        <v>374</v>
      </c>
      <c r="F183" s="2">
        <v>42.700000000000045</v>
      </c>
      <c r="G183" s="2">
        <v>47.399999999999977</v>
      </c>
    </row>
    <row r="184" spans="1:7" x14ac:dyDescent="0.25">
      <c r="A184" s="86" t="s">
        <v>121</v>
      </c>
      <c r="B184" s="45" t="s">
        <v>151</v>
      </c>
      <c r="C184" s="77">
        <v>460.9</v>
      </c>
      <c r="D184" s="2">
        <v>407.3</v>
      </c>
      <c r="E184" s="2">
        <v>520</v>
      </c>
      <c r="F184" s="2">
        <v>53.599999999999966</v>
      </c>
      <c r="G184" s="2">
        <v>59.100000000000023</v>
      </c>
    </row>
    <row r="185" spans="1:7" x14ac:dyDescent="0.25">
      <c r="A185" s="86" t="s">
        <v>121</v>
      </c>
      <c r="B185" s="45" t="s">
        <v>167</v>
      </c>
      <c r="C185" s="77">
        <v>371.3</v>
      </c>
      <c r="D185" s="2">
        <v>320.89999999999998</v>
      </c>
      <c r="E185" s="2">
        <v>427.7</v>
      </c>
      <c r="F185" s="2">
        <v>50.400000000000034</v>
      </c>
      <c r="G185" s="2">
        <v>56.399999999999977</v>
      </c>
    </row>
    <row r="186" spans="1:7" x14ac:dyDescent="0.25">
      <c r="A186" s="86" t="s">
        <v>121</v>
      </c>
      <c r="B186" s="45" t="s">
        <v>181</v>
      </c>
      <c r="C186" s="77">
        <v>177.4</v>
      </c>
      <c r="D186" s="2">
        <v>145.80000000000001</v>
      </c>
      <c r="E186" s="2">
        <v>213.1</v>
      </c>
      <c r="F186" s="2">
        <v>31.599999999999994</v>
      </c>
      <c r="G186" s="2">
        <v>35.699999999999989</v>
      </c>
    </row>
    <row r="187" spans="1:7" x14ac:dyDescent="0.25">
      <c r="A187" s="86" t="s">
        <v>121</v>
      </c>
      <c r="B187" s="45" t="s">
        <v>171</v>
      </c>
      <c r="C187" s="77">
        <v>458.1</v>
      </c>
      <c r="D187" s="2">
        <v>407.8</v>
      </c>
      <c r="E187" s="2">
        <v>513.5</v>
      </c>
      <c r="F187" s="2">
        <v>50.300000000000011</v>
      </c>
      <c r="G187" s="2">
        <v>55.399999999999977</v>
      </c>
    </row>
    <row r="188" spans="1:7" x14ac:dyDescent="0.25">
      <c r="A188" s="86" t="s">
        <v>121</v>
      </c>
      <c r="B188" s="45" t="s">
        <v>159</v>
      </c>
      <c r="C188" s="77">
        <v>341</v>
      </c>
      <c r="D188" s="2">
        <v>299.89999999999998</v>
      </c>
      <c r="E188" s="2">
        <v>386.4</v>
      </c>
      <c r="F188" s="2">
        <v>41.100000000000023</v>
      </c>
      <c r="G188" s="2">
        <v>45.399999999999977</v>
      </c>
    </row>
    <row r="189" spans="1:7" x14ac:dyDescent="0.25">
      <c r="A189" s="86" t="s">
        <v>121</v>
      </c>
      <c r="B189" s="45" t="s">
        <v>174</v>
      </c>
      <c r="C189" s="77">
        <v>308.39999999999998</v>
      </c>
      <c r="D189" s="2">
        <v>265.5</v>
      </c>
      <c r="E189" s="2">
        <v>356.3</v>
      </c>
      <c r="F189" s="2">
        <v>42.899999999999977</v>
      </c>
      <c r="G189" s="2">
        <v>47.900000000000034</v>
      </c>
    </row>
    <row r="190" spans="1:7" x14ac:dyDescent="0.25">
      <c r="A190" s="86" t="s">
        <v>121</v>
      </c>
      <c r="B190" s="45" t="s">
        <v>178</v>
      </c>
      <c r="C190" s="77">
        <v>339.2</v>
      </c>
      <c r="D190" s="2">
        <v>294.39999999999998</v>
      </c>
      <c r="E190" s="2">
        <v>389.2</v>
      </c>
      <c r="F190" s="2">
        <v>44.800000000000011</v>
      </c>
      <c r="G190" s="2">
        <v>50</v>
      </c>
    </row>
    <row r="191" spans="1:7" x14ac:dyDescent="0.25">
      <c r="A191" s="86" t="s">
        <v>121</v>
      </c>
      <c r="B191" s="45" t="s">
        <v>175</v>
      </c>
      <c r="C191" s="77">
        <v>177.4</v>
      </c>
      <c r="D191" s="2">
        <v>145.80000000000001</v>
      </c>
      <c r="E191" s="2">
        <v>213.1</v>
      </c>
      <c r="F191" s="2">
        <v>31.599999999999994</v>
      </c>
      <c r="G191" s="2">
        <v>35.699999999999989</v>
      </c>
    </row>
    <row r="192" spans="1:7" x14ac:dyDescent="0.25">
      <c r="A192" s="86" t="s">
        <v>121</v>
      </c>
      <c r="B192" s="45" t="s">
        <v>156</v>
      </c>
      <c r="C192" s="77">
        <v>342.7</v>
      </c>
      <c r="D192" s="2">
        <v>289.8</v>
      </c>
      <c r="E192" s="2">
        <v>402.9</v>
      </c>
      <c r="F192" s="2">
        <v>52.899999999999977</v>
      </c>
      <c r="G192" s="2">
        <v>60.199999999999989</v>
      </c>
    </row>
    <row r="193" spans="1:7" x14ac:dyDescent="0.25">
      <c r="A193" s="86" t="s">
        <v>121</v>
      </c>
      <c r="B193" s="45" t="s">
        <v>168</v>
      </c>
      <c r="C193" s="77">
        <v>331.7</v>
      </c>
      <c r="D193" s="2">
        <v>283.60000000000002</v>
      </c>
      <c r="E193" s="2">
        <v>385.9</v>
      </c>
      <c r="F193" s="2">
        <v>48.099999999999966</v>
      </c>
      <c r="G193" s="2">
        <v>54.199999999999989</v>
      </c>
    </row>
    <row r="194" spans="1:7" x14ac:dyDescent="0.25">
      <c r="A194" s="86" t="s">
        <v>121</v>
      </c>
      <c r="B194" s="45" t="s">
        <v>164</v>
      </c>
      <c r="C194" s="77">
        <v>325.10000000000002</v>
      </c>
      <c r="D194" s="2">
        <v>274.60000000000002</v>
      </c>
      <c r="E194" s="2">
        <v>382.5</v>
      </c>
      <c r="F194" s="2">
        <v>50.5</v>
      </c>
      <c r="G194" s="2">
        <v>57.399999999999977</v>
      </c>
    </row>
    <row r="195" spans="1:7" x14ac:dyDescent="0.25">
      <c r="A195" s="86" t="s">
        <v>121</v>
      </c>
      <c r="B195" s="45" t="s">
        <v>172</v>
      </c>
      <c r="C195" s="77">
        <v>384</v>
      </c>
      <c r="D195" s="2">
        <v>332.9</v>
      </c>
      <c r="E195" s="2">
        <v>441.2</v>
      </c>
      <c r="F195" s="2">
        <v>51.100000000000023</v>
      </c>
      <c r="G195" s="2">
        <v>57.199999999999989</v>
      </c>
    </row>
    <row r="196" spans="1:7" x14ac:dyDescent="0.25">
      <c r="A196" s="86" t="s">
        <v>121</v>
      </c>
      <c r="B196" s="45" t="s">
        <v>157</v>
      </c>
      <c r="C196" s="77">
        <v>370.7</v>
      </c>
      <c r="D196" s="2">
        <v>326.5</v>
      </c>
      <c r="E196" s="2">
        <v>419.4</v>
      </c>
      <c r="F196" s="2">
        <v>44.199999999999989</v>
      </c>
      <c r="G196" s="2">
        <v>48.699999999999989</v>
      </c>
    </row>
    <row r="197" spans="1:7" x14ac:dyDescent="0.25">
      <c r="A197" s="86" t="s">
        <v>121</v>
      </c>
      <c r="B197" s="45" t="s">
        <v>170</v>
      </c>
      <c r="C197" s="77">
        <v>343</v>
      </c>
      <c r="D197" s="2">
        <v>295.10000000000002</v>
      </c>
      <c r="E197" s="2">
        <v>396.8</v>
      </c>
      <c r="F197" s="2">
        <v>47.899999999999977</v>
      </c>
      <c r="G197" s="2">
        <v>53.800000000000011</v>
      </c>
    </row>
    <row r="198" spans="1:7" x14ac:dyDescent="0.25">
      <c r="A198" s="86" t="s">
        <v>121</v>
      </c>
      <c r="B198" s="45" t="s">
        <v>176</v>
      </c>
      <c r="C198" s="77">
        <v>330.6</v>
      </c>
      <c r="D198" s="2">
        <v>282.8</v>
      </c>
      <c r="E198" s="2">
        <v>384.3</v>
      </c>
      <c r="F198" s="2">
        <v>47.800000000000011</v>
      </c>
      <c r="G198" s="2">
        <v>53.699999999999989</v>
      </c>
    </row>
    <row r="199" spans="1:7" x14ac:dyDescent="0.25">
      <c r="A199" s="86" t="s">
        <v>121</v>
      </c>
      <c r="B199" s="45" t="s">
        <v>152</v>
      </c>
      <c r="C199" s="77">
        <v>334</v>
      </c>
      <c r="D199" s="2">
        <v>274</v>
      </c>
      <c r="E199" s="2">
        <v>403.6</v>
      </c>
      <c r="F199" s="2">
        <v>60</v>
      </c>
      <c r="G199" s="2">
        <v>69.600000000000023</v>
      </c>
    </row>
    <row r="200" spans="1:7" x14ac:dyDescent="0.25">
      <c r="A200" s="86" t="s">
        <v>121</v>
      </c>
      <c r="B200" s="45" t="s">
        <v>150</v>
      </c>
      <c r="C200" s="77">
        <v>515.70000000000005</v>
      </c>
      <c r="D200" s="2">
        <v>429.6</v>
      </c>
      <c r="E200" s="2">
        <v>615.9</v>
      </c>
      <c r="F200" s="2">
        <v>86.100000000000023</v>
      </c>
      <c r="G200" s="2">
        <v>100.19999999999993</v>
      </c>
    </row>
    <row r="201" spans="1:7" x14ac:dyDescent="0.25">
      <c r="A201" s="86" t="s">
        <v>121</v>
      </c>
      <c r="B201" s="45" t="s">
        <v>163</v>
      </c>
      <c r="C201" s="77">
        <v>425.9</v>
      </c>
      <c r="D201" s="2">
        <v>372.8</v>
      </c>
      <c r="E201" s="2">
        <v>484.9</v>
      </c>
      <c r="F201" s="2">
        <v>53.099999999999966</v>
      </c>
      <c r="G201" s="2">
        <v>59</v>
      </c>
    </row>
    <row r="202" spans="1:7" x14ac:dyDescent="0.25">
      <c r="A202" s="86" t="s">
        <v>121</v>
      </c>
      <c r="B202" s="45" t="s">
        <v>180</v>
      </c>
      <c r="C202" s="77">
        <v>449.8</v>
      </c>
      <c r="D202" s="2">
        <v>394.3</v>
      </c>
      <c r="E202" s="2">
        <v>511.5</v>
      </c>
      <c r="F202" s="2">
        <v>55.5</v>
      </c>
      <c r="G202" s="2">
        <v>61.699999999999989</v>
      </c>
    </row>
    <row r="203" spans="1:7" x14ac:dyDescent="0.25">
      <c r="A203" s="86" t="s">
        <v>121</v>
      </c>
      <c r="B203" s="45" t="s">
        <v>154</v>
      </c>
      <c r="C203" s="77">
        <v>353.8</v>
      </c>
      <c r="D203" s="2">
        <v>290.3</v>
      </c>
      <c r="E203" s="2">
        <v>427.6</v>
      </c>
      <c r="F203" s="2">
        <v>63.5</v>
      </c>
      <c r="G203" s="2">
        <v>73.800000000000011</v>
      </c>
    </row>
    <row r="204" spans="1:7" x14ac:dyDescent="0.25">
      <c r="A204" s="86" t="s">
        <v>121</v>
      </c>
      <c r="B204" s="45" t="s">
        <v>173</v>
      </c>
      <c r="C204" s="77">
        <v>308.10000000000002</v>
      </c>
      <c r="D204" s="2">
        <v>266.89999999999998</v>
      </c>
      <c r="E204" s="2">
        <v>354</v>
      </c>
      <c r="F204" s="2">
        <v>41.200000000000045</v>
      </c>
      <c r="G204" s="2">
        <v>45.899999999999977</v>
      </c>
    </row>
    <row r="205" spans="1:7" x14ac:dyDescent="0.25">
      <c r="A205" s="86" t="s">
        <v>121</v>
      </c>
      <c r="B205" s="45" t="s">
        <v>165</v>
      </c>
      <c r="C205" s="77">
        <v>359.8</v>
      </c>
      <c r="D205" s="2">
        <v>308.2</v>
      </c>
      <c r="E205" s="2">
        <v>417.9</v>
      </c>
      <c r="F205" s="2">
        <v>51.600000000000023</v>
      </c>
      <c r="G205" s="2">
        <v>58.099999999999966</v>
      </c>
    </row>
    <row r="206" spans="1:7" x14ac:dyDescent="0.25">
      <c r="A206" s="86" t="s">
        <v>121</v>
      </c>
      <c r="B206" s="45" t="s">
        <v>149</v>
      </c>
      <c r="C206" s="77">
        <v>449.9</v>
      </c>
      <c r="D206" s="2">
        <v>376.4</v>
      </c>
      <c r="E206" s="2">
        <v>534.6</v>
      </c>
      <c r="F206" s="2">
        <v>73.5</v>
      </c>
      <c r="G206" s="2">
        <v>84.700000000000045</v>
      </c>
    </row>
    <row r="207" spans="1:7" x14ac:dyDescent="0.25">
      <c r="A207" s="86" t="s">
        <v>121</v>
      </c>
      <c r="B207" s="45" t="s">
        <v>177</v>
      </c>
      <c r="C207" s="77">
        <v>461.1</v>
      </c>
      <c r="D207" s="2">
        <v>404.1</v>
      </c>
      <c r="E207" s="2">
        <v>524.6</v>
      </c>
      <c r="F207" s="2">
        <v>57</v>
      </c>
      <c r="G207" s="2">
        <v>63.5</v>
      </c>
    </row>
    <row r="208" spans="1:7" x14ac:dyDescent="0.25">
      <c r="A208" s="86" t="s">
        <v>121</v>
      </c>
      <c r="B208" s="45" t="s">
        <v>153</v>
      </c>
      <c r="C208" s="77">
        <v>530.9</v>
      </c>
      <c r="D208" s="2">
        <v>453.8</v>
      </c>
      <c r="E208" s="2">
        <v>618.6</v>
      </c>
      <c r="F208" s="2">
        <v>77.099999999999966</v>
      </c>
      <c r="G208" s="2">
        <v>87.700000000000045</v>
      </c>
    </row>
    <row r="209" spans="1:7" x14ac:dyDescent="0.25">
      <c r="A209" s="86" t="s">
        <v>121</v>
      </c>
      <c r="B209" s="45" t="s">
        <v>179</v>
      </c>
      <c r="C209" s="77">
        <v>284.3</v>
      </c>
      <c r="D209" s="2">
        <v>240.2</v>
      </c>
      <c r="E209" s="2">
        <v>334.2</v>
      </c>
      <c r="F209" s="2">
        <v>44.100000000000023</v>
      </c>
      <c r="G209" s="2">
        <v>49.899999999999977</v>
      </c>
    </row>
    <row r="210" spans="1:7" x14ac:dyDescent="0.25">
      <c r="A210" s="86" t="s">
        <v>121</v>
      </c>
      <c r="B210" s="45" t="s">
        <v>161</v>
      </c>
      <c r="C210" s="77">
        <v>353.4</v>
      </c>
      <c r="D210" s="2">
        <v>302.10000000000002</v>
      </c>
      <c r="E210" s="2">
        <v>411.2</v>
      </c>
      <c r="F210" s="2">
        <v>51.299999999999955</v>
      </c>
      <c r="G210" s="2">
        <v>57.800000000000011</v>
      </c>
    </row>
    <row r="211" spans="1:7" x14ac:dyDescent="0.25">
      <c r="A211" s="86" t="s">
        <v>121</v>
      </c>
      <c r="B211" s="45" t="s">
        <v>158</v>
      </c>
      <c r="C211" s="77">
        <v>340.4</v>
      </c>
      <c r="D211" s="2">
        <v>291.89999999999998</v>
      </c>
      <c r="E211" s="2">
        <v>394.9</v>
      </c>
      <c r="F211" s="2">
        <v>48.5</v>
      </c>
      <c r="G211" s="2">
        <v>54.5</v>
      </c>
    </row>
    <row r="212" spans="1:7" x14ac:dyDescent="0.25">
      <c r="A212" s="86" t="s">
        <v>121</v>
      </c>
      <c r="B212" s="45" t="s">
        <v>169</v>
      </c>
      <c r="C212" s="77">
        <v>275.7</v>
      </c>
      <c r="D212" s="2">
        <v>229.5</v>
      </c>
      <c r="E212" s="2">
        <v>328.3</v>
      </c>
      <c r="F212" s="2">
        <v>46.199999999999989</v>
      </c>
      <c r="G212" s="2">
        <v>52.600000000000023</v>
      </c>
    </row>
    <row r="213" spans="1:7" x14ac:dyDescent="0.25">
      <c r="A213" s="86" t="s">
        <v>124</v>
      </c>
      <c r="B213" s="45" t="s">
        <v>166</v>
      </c>
      <c r="C213" s="77">
        <v>325.10000000000002</v>
      </c>
      <c r="D213" s="2">
        <v>277.7</v>
      </c>
      <c r="E213" s="2">
        <v>378.4</v>
      </c>
      <c r="F213" s="2">
        <v>47.400000000000034</v>
      </c>
      <c r="G213" s="2">
        <v>53.299999999999955</v>
      </c>
    </row>
    <row r="214" spans="1:7" x14ac:dyDescent="0.25">
      <c r="A214" s="86" t="s">
        <v>124</v>
      </c>
      <c r="B214" s="45" t="s">
        <v>160</v>
      </c>
      <c r="C214" s="77">
        <v>376.1</v>
      </c>
      <c r="D214" s="2">
        <v>329.2</v>
      </c>
      <c r="E214" s="2">
        <v>428.2</v>
      </c>
      <c r="F214" s="2">
        <v>46.900000000000034</v>
      </c>
      <c r="G214" s="2">
        <v>52.099999999999966</v>
      </c>
    </row>
    <row r="215" spans="1:7" x14ac:dyDescent="0.25">
      <c r="A215" s="86" t="s">
        <v>124</v>
      </c>
      <c r="B215" s="45" t="s">
        <v>162</v>
      </c>
      <c r="C215" s="77">
        <v>426</v>
      </c>
      <c r="D215" s="2">
        <v>371.4</v>
      </c>
      <c r="E215" s="2">
        <v>486.9</v>
      </c>
      <c r="F215" s="2">
        <v>54.600000000000023</v>
      </c>
      <c r="G215" s="2">
        <v>60.899999999999977</v>
      </c>
    </row>
    <row r="216" spans="1:7" x14ac:dyDescent="0.25">
      <c r="A216" s="86" t="s">
        <v>124</v>
      </c>
      <c r="B216" s="45" t="s">
        <v>155</v>
      </c>
      <c r="C216" s="77">
        <v>288</v>
      </c>
      <c r="D216" s="2">
        <v>250.7</v>
      </c>
      <c r="E216" s="2">
        <v>329.4</v>
      </c>
      <c r="F216" s="2">
        <v>37.300000000000011</v>
      </c>
      <c r="G216" s="2">
        <v>41.399999999999977</v>
      </c>
    </row>
    <row r="217" spans="1:7" x14ac:dyDescent="0.25">
      <c r="A217" s="86" t="s">
        <v>124</v>
      </c>
      <c r="B217" s="45" t="s">
        <v>151</v>
      </c>
      <c r="C217" s="77">
        <v>464.7</v>
      </c>
      <c r="D217" s="2">
        <v>412.7</v>
      </c>
      <c r="E217" s="2">
        <v>522.1</v>
      </c>
      <c r="F217" s="2">
        <v>52</v>
      </c>
      <c r="G217" s="2">
        <v>57.400000000000034</v>
      </c>
    </row>
    <row r="218" spans="1:7" x14ac:dyDescent="0.25">
      <c r="A218" s="86" t="s">
        <v>124</v>
      </c>
      <c r="B218" s="45" t="s">
        <v>167</v>
      </c>
      <c r="C218" s="77">
        <v>336</v>
      </c>
      <c r="D218" s="2">
        <v>289.39999999999998</v>
      </c>
      <c r="E218" s="2">
        <v>388</v>
      </c>
      <c r="F218" s="2">
        <v>46.600000000000023</v>
      </c>
      <c r="G218" s="2">
        <v>52</v>
      </c>
    </row>
    <row r="219" spans="1:7" x14ac:dyDescent="0.25">
      <c r="A219" s="86" t="s">
        <v>124</v>
      </c>
      <c r="B219" s="45" t="s">
        <v>181</v>
      </c>
      <c r="C219" s="77">
        <v>199.7</v>
      </c>
      <c r="D219" s="2">
        <v>167</v>
      </c>
      <c r="E219" s="2">
        <v>236.3</v>
      </c>
      <c r="F219" s="2">
        <v>32.699999999999989</v>
      </c>
      <c r="G219" s="2">
        <v>36.600000000000023</v>
      </c>
    </row>
    <row r="220" spans="1:7" x14ac:dyDescent="0.25">
      <c r="A220" s="86" t="s">
        <v>124</v>
      </c>
      <c r="B220" s="45" t="s">
        <v>171</v>
      </c>
      <c r="C220" s="77">
        <v>504.8</v>
      </c>
      <c r="D220" s="2">
        <v>453.3</v>
      </c>
      <c r="E220" s="2">
        <v>561.1</v>
      </c>
      <c r="F220" s="2">
        <v>51.5</v>
      </c>
      <c r="G220" s="2">
        <v>56.300000000000011</v>
      </c>
    </row>
    <row r="221" spans="1:7" x14ac:dyDescent="0.25">
      <c r="A221" s="86" t="s">
        <v>124</v>
      </c>
      <c r="B221" s="45" t="s">
        <v>159</v>
      </c>
      <c r="C221" s="77">
        <v>350.7</v>
      </c>
      <c r="D221" s="2">
        <v>311.10000000000002</v>
      </c>
      <c r="E221" s="2">
        <v>394.1</v>
      </c>
      <c r="F221" s="2">
        <v>39.599999999999966</v>
      </c>
      <c r="G221" s="2">
        <v>43.400000000000034</v>
      </c>
    </row>
    <row r="222" spans="1:7" x14ac:dyDescent="0.25">
      <c r="A222" s="86" t="s">
        <v>124</v>
      </c>
      <c r="B222" s="45" t="s">
        <v>174</v>
      </c>
      <c r="C222" s="77">
        <v>296.5</v>
      </c>
      <c r="D222" s="2">
        <v>256.39999999999998</v>
      </c>
      <c r="E222" s="2">
        <v>341.1</v>
      </c>
      <c r="F222" s="2">
        <v>40.100000000000023</v>
      </c>
      <c r="G222" s="2">
        <v>44.600000000000023</v>
      </c>
    </row>
    <row r="223" spans="1:7" x14ac:dyDescent="0.25">
      <c r="A223" s="86" t="s">
        <v>124</v>
      </c>
      <c r="B223" s="45" t="s">
        <v>178</v>
      </c>
      <c r="C223" s="77">
        <v>337.3</v>
      </c>
      <c r="D223" s="2">
        <v>295.10000000000002</v>
      </c>
      <c r="E223" s="2">
        <v>383.9</v>
      </c>
      <c r="F223" s="2">
        <v>42.199999999999989</v>
      </c>
      <c r="G223" s="2">
        <v>46.599999999999966</v>
      </c>
    </row>
    <row r="224" spans="1:7" x14ac:dyDescent="0.25">
      <c r="A224" s="86" t="s">
        <v>124</v>
      </c>
      <c r="B224" s="45" t="s">
        <v>175</v>
      </c>
      <c r="C224" s="77">
        <v>199.7</v>
      </c>
      <c r="D224" s="2">
        <v>167</v>
      </c>
      <c r="E224" s="2">
        <v>236.3</v>
      </c>
      <c r="F224" s="2">
        <v>32.699999999999989</v>
      </c>
      <c r="G224" s="2">
        <v>36.600000000000023</v>
      </c>
    </row>
    <row r="225" spans="1:7" x14ac:dyDescent="0.25">
      <c r="A225" s="86" t="s">
        <v>124</v>
      </c>
      <c r="B225" s="45" t="s">
        <v>156</v>
      </c>
      <c r="C225" s="77">
        <v>360.8</v>
      </c>
      <c r="D225" s="2">
        <v>309.2</v>
      </c>
      <c r="E225" s="2">
        <v>418.9</v>
      </c>
      <c r="F225" s="2">
        <v>51.600000000000023</v>
      </c>
      <c r="G225" s="2">
        <v>58.099999999999966</v>
      </c>
    </row>
    <row r="226" spans="1:7" x14ac:dyDescent="0.25">
      <c r="A226" s="86" t="s">
        <v>124</v>
      </c>
      <c r="B226" s="45" t="s">
        <v>168</v>
      </c>
      <c r="C226" s="77">
        <v>302.2</v>
      </c>
      <c r="D226" s="2">
        <v>258.7</v>
      </c>
      <c r="E226" s="2">
        <v>351</v>
      </c>
      <c r="F226" s="2">
        <v>43.5</v>
      </c>
      <c r="G226" s="2">
        <v>48.800000000000011</v>
      </c>
    </row>
    <row r="227" spans="1:7" x14ac:dyDescent="0.25">
      <c r="A227" s="86" t="s">
        <v>124</v>
      </c>
      <c r="B227" s="45" t="s">
        <v>164</v>
      </c>
      <c r="C227" s="77">
        <v>387.2</v>
      </c>
      <c r="D227" s="2">
        <v>333.7</v>
      </c>
      <c r="E227" s="2">
        <v>447.2</v>
      </c>
      <c r="F227" s="2">
        <v>53.5</v>
      </c>
      <c r="G227" s="2">
        <v>60</v>
      </c>
    </row>
    <row r="228" spans="1:7" x14ac:dyDescent="0.25">
      <c r="A228" s="86" t="s">
        <v>124</v>
      </c>
      <c r="B228" s="45" t="s">
        <v>172</v>
      </c>
      <c r="C228" s="77">
        <v>409</v>
      </c>
      <c r="D228" s="2">
        <v>358.6</v>
      </c>
      <c r="E228" s="2">
        <v>465</v>
      </c>
      <c r="F228" s="2">
        <v>50.399999999999977</v>
      </c>
      <c r="G228" s="2">
        <v>56</v>
      </c>
    </row>
    <row r="229" spans="1:7" x14ac:dyDescent="0.25">
      <c r="A229" s="86" t="s">
        <v>124</v>
      </c>
      <c r="B229" s="45" t="s">
        <v>157</v>
      </c>
      <c r="C229" s="77">
        <v>412.3</v>
      </c>
      <c r="D229" s="2">
        <v>366.7</v>
      </c>
      <c r="E229" s="2">
        <v>462.4</v>
      </c>
      <c r="F229" s="2">
        <v>45.600000000000023</v>
      </c>
      <c r="G229" s="2">
        <v>50.099999999999966</v>
      </c>
    </row>
    <row r="230" spans="1:7" x14ac:dyDescent="0.25">
      <c r="A230" s="86" t="s">
        <v>124</v>
      </c>
      <c r="B230" s="45" t="s">
        <v>170</v>
      </c>
      <c r="C230" s="77">
        <v>360.3</v>
      </c>
      <c r="D230" s="2">
        <v>313.60000000000002</v>
      </c>
      <c r="E230" s="2">
        <v>412.3</v>
      </c>
      <c r="F230" s="2">
        <v>46.699999999999989</v>
      </c>
      <c r="G230" s="2">
        <v>52</v>
      </c>
    </row>
    <row r="231" spans="1:7" x14ac:dyDescent="0.25">
      <c r="A231" s="86" t="s">
        <v>124</v>
      </c>
      <c r="B231" s="45" t="s">
        <v>176</v>
      </c>
      <c r="C231" s="77">
        <v>326.7</v>
      </c>
      <c r="D231" s="2">
        <v>280.3</v>
      </c>
      <c r="E231" s="2">
        <v>378.7</v>
      </c>
      <c r="F231" s="2">
        <v>46.399999999999977</v>
      </c>
      <c r="G231" s="2">
        <v>52</v>
      </c>
    </row>
    <row r="232" spans="1:7" x14ac:dyDescent="0.25">
      <c r="A232" s="86" t="s">
        <v>124</v>
      </c>
      <c r="B232" s="45" t="s">
        <v>152</v>
      </c>
      <c r="C232" s="77">
        <v>364.6</v>
      </c>
      <c r="D232" s="2">
        <v>301.7</v>
      </c>
      <c r="E232" s="2">
        <v>437.3</v>
      </c>
      <c r="F232" s="2">
        <v>62.900000000000034</v>
      </c>
      <c r="G232" s="2">
        <v>72.699999999999989</v>
      </c>
    </row>
    <row r="233" spans="1:7" x14ac:dyDescent="0.25">
      <c r="A233" s="86" t="s">
        <v>124</v>
      </c>
      <c r="B233" s="45" t="s">
        <v>150</v>
      </c>
      <c r="C233" s="77">
        <v>534.20000000000005</v>
      </c>
      <c r="D233" s="2">
        <v>448.2</v>
      </c>
      <c r="E233" s="2">
        <v>633.79999999999995</v>
      </c>
      <c r="F233" s="2">
        <v>86.000000000000057</v>
      </c>
      <c r="G233" s="2">
        <v>99.599999999999909</v>
      </c>
    </row>
    <row r="234" spans="1:7" x14ac:dyDescent="0.25">
      <c r="A234" s="86" t="s">
        <v>124</v>
      </c>
      <c r="B234" s="45" t="s">
        <v>163</v>
      </c>
      <c r="C234" s="77">
        <v>450.2</v>
      </c>
      <c r="D234" s="2">
        <v>396.8</v>
      </c>
      <c r="E234" s="2">
        <v>509.2</v>
      </c>
      <c r="F234" s="2">
        <v>53.399999999999977</v>
      </c>
      <c r="G234" s="2">
        <v>59</v>
      </c>
    </row>
    <row r="235" spans="1:7" x14ac:dyDescent="0.25">
      <c r="A235" s="86" t="s">
        <v>124</v>
      </c>
      <c r="B235" s="45" t="s">
        <v>180</v>
      </c>
      <c r="C235" s="77">
        <v>450.4</v>
      </c>
      <c r="D235" s="2">
        <v>395.7</v>
      </c>
      <c r="E235" s="2">
        <v>511</v>
      </c>
      <c r="F235" s="2">
        <v>54.699999999999989</v>
      </c>
      <c r="G235" s="2">
        <v>60.600000000000023</v>
      </c>
    </row>
    <row r="236" spans="1:7" x14ac:dyDescent="0.25">
      <c r="A236" s="86" t="s">
        <v>124</v>
      </c>
      <c r="B236" s="45" t="s">
        <v>154</v>
      </c>
      <c r="C236" s="77">
        <v>379.7</v>
      </c>
      <c r="D236" s="2">
        <v>317.2</v>
      </c>
      <c r="E236" s="2">
        <v>451.4</v>
      </c>
      <c r="F236" s="2">
        <v>62.5</v>
      </c>
      <c r="G236" s="2">
        <v>71.699999999999989</v>
      </c>
    </row>
    <row r="237" spans="1:7" x14ac:dyDescent="0.25">
      <c r="A237" s="86" t="s">
        <v>124</v>
      </c>
      <c r="B237" s="45" t="s">
        <v>173</v>
      </c>
      <c r="C237" s="77">
        <v>311.10000000000002</v>
      </c>
      <c r="D237" s="2">
        <v>271.8</v>
      </c>
      <c r="E237" s="2">
        <v>354.5</v>
      </c>
      <c r="F237" s="2">
        <v>39.300000000000011</v>
      </c>
      <c r="G237" s="2">
        <v>43.399999999999977</v>
      </c>
    </row>
    <row r="238" spans="1:7" x14ac:dyDescent="0.25">
      <c r="A238" s="86" t="s">
        <v>124</v>
      </c>
      <c r="B238" s="45" t="s">
        <v>165</v>
      </c>
      <c r="C238" s="77">
        <v>399.6</v>
      </c>
      <c r="D238" s="2">
        <v>348.5</v>
      </c>
      <c r="E238" s="2">
        <v>456.5</v>
      </c>
      <c r="F238" s="2">
        <v>51.100000000000023</v>
      </c>
      <c r="G238" s="2">
        <v>56.899999999999977</v>
      </c>
    </row>
    <row r="239" spans="1:7" x14ac:dyDescent="0.25">
      <c r="A239" s="86" t="s">
        <v>124</v>
      </c>
      <c r="B239" s="45" t="s">
        <v>149</v>
      </c>
      <c r="C239" s="77">
        <v>437.8</v>
      </c>
      <c r="D239" s="2">
        <v>365.6</v>
      </c>
      <c r="E239" s="2">
        <v>521.1</v>
      </c>
      <c r="F239" s="2">
        <v>72.199999999999989</v>
      </c>
      <c r="G239" s="2">
        <v>83.300000000000011</v>
      </c>
    </row>
    <row r="240" spans="1:7" x14ac:dyDescent="0.25">
      <c r="A240" s="86" t="s">
        <v>124</v>
      </c>
      <c r="B240" s="45" t="s">
        <v>177</v>
      </c>
      <c r="C240" s="77">
        <v>489.1</v>
      </c>
      <c r="D240" s="2">
        <v>430.1</v>
      </c>
      <c r="E240" s="2">
        <v>554.79999999999995</v>
      </c>
      <c r="F240" s="2">
        <v>59</v>
      </c>
      <c r="G240" s="2">
        <v>65.699999999999932</v>
      </c>
    </row>
    <row r="241" spans="1:7" x14ac:dyDescent="0.25">
      <c r="A241" s="86" t="s">
        <v>124</v>
      </c>
      <c r="B241" s="45" t="s">
        <v>153</v>
      </c>
      <c r="C241" s="77">
        <v>504.6</v>
      </c>
      <c r="D241" s="2">
        <v>433.5</v>
      </c>
      <c r="E241" s="2">
        <v>585.1</v>
      </c>
      <c r="F241" s="2">
        <v>71.100000000000023</v>
      </c>
      <c r="G241" s="2">
        <v>80.5</v>
      </c>
    </row>
    <row r="242" spans="1:7" x14ac:dyDescent="0.25">
      <c r="A242" s="86" t="s">
        <v>124</v>
      </c>
      <c r="B242" s="45" t="s">
        <v>179</v>
      </c>
      <c r="C242" s="77">
        <v>277.89999999999998</v>
      </c>
      <c r="D242" s="2">
        <v>236.1</v>
      </c>
      <c r="E242" s="2">
        <v>324.89999999999998</v>
      </c>
      <c r="F242" s="2">
        <v>41.799999999999983</v>
      </c>
      <c r="G242" s="2">
        <v>47</v>
      </c>
    </row>
    <row r="243" spans="1:7" x14ac:dyDescent="0.25">
      <c r="A243" s="86" t="s">
        <v>124</v>
      </c>
      <c r="B243" s="45" t="s">
        <v>161</v>
      </c>
      <c r="C243" s="77">
        <v>330.5</v>
      </c>
      <c r="D243" s="2">
        <v>284.2</v>
      </c>
      <c r="E243" s="2">
        <v>382.3</v>
      </c>
      <c r="F243" s="2">
        <v>46.300000000000011</v>
      </c>
      <c r="G243" s="2">
        <v>51.800000000000011</v>
      </c>
    </row>
    <row r="244" spans="1:7" x14ac:dyDescent="0.25">
      <c r="A244" s="86" t="s">
        <v>124</v>
      </c>
      <c r="B244" s="45" t="s">
        <v>158</v>
      </c>
      <c r="C244" s="77">
        <v>351.8</v>
      </c>
      <c r="D244" s="2">
        <v>303.60000000000002</v>
      </c>
      <c r="E244" s="2">
        <v>405.8</v>
      </c>
      <c r="F244" s="2">
        <v>48.199999999999989</v>
      </c>
      <c r="G244" s="2">
        <v>54</v>
      </c>
    </row>
    <row r="245" spans="1:7" x14ac:dyDescent="0.25">
      <c r="A245" s="86" t="s">
        <v>124</v>
      </c>
      <c r="B245" s="45" t="s">
        <v>169</v>
      </c>
      <c r="C245" s="77">
        <v>285.10000000000002</v>
      </c>
      <c r="D245" s="2">
        <v>240.6</v>
      </c>
      <c r="E245" s="2">
        <v>335.5</v>
      </c>
      <c r="F245" s="2">
        <v>44.500000000000028</v>
      </c>
      <c r="G245" s="2">
        <v>50.399999999999977</v>
      </c>
    </row>
    <row r="246" spans="1:7" x14ac:dyDescent="0.25">
      <c r="A246" s="86" t="s">
        <v>126</v>
      </c>
      <c r="B246" s="45" t="s">
        <v>166</v>
      </c>
      <c r="C246" s="77">
        <v>295.3</v>
      </c>
      <c r="D246" s="2">
        <v>252.7</v>
      </c>
      <c r="E246" s="2">
        <v>343</v>
      </c>
      <c r="F246" s="2">
        <v>42.600000000000023</v>
      </c>
      <c r="G246" s="2">
        <v>47.699999999999989</v>
      </c>
    </row>
    <row r="247" spans="1:7" x14ac:dyDescent="0.25">
      <c r="A247" s="86" t="s">
        <v>126</v>
      </c>
      <c r="B247" s="45" t="s">
        <v>160</v>
      </c>
      <c r="C247" s="77">
        <v>366.8</v>
      </c>
      <c r="D247" s="2">
        <v>322.39999999999998</v>
      </c>
      <c r="E247" s="2">
        <v>415.8</v>
      </c>
      <c r="F247" s="2">
        <v>44.400000000000034</v>
      </c>
      <c r="G247" s="2">
        <v>49</v>
      </c>
    </row>
    <row r="248" spans="1:7" x14ac:dyDescent="0.25">
      <c r="A248" s="86" t="s">
        <v>126</v>
      </c>
      <c r="B248" s="45" t="s">
        <v>162</v>
      </c>
      <c r="C248" s="77">
        <v>392</v>
      </c>
      <c r="D248" s="2">
        <v>340.9</v>
      </c>
      <c r="E248" s="2">
        <v>449.1</v>
      </c>
      <c r="F248" s="2">
        <v>51.100000000000023</v>
      </c>
      <c r="G248" s="2">
        <v>57.100000000000023</v>
      </c>
    </row>
    <row r="249" spans="1:7" x14ac:dyDescent="0.25">
      <c r="A249" s="86" t="s">
        <v>126</v>
      </c>
      <c r="B249" s="45" t="s">
        <v>155</v>
      </c>
      <c r="C249" s="77">
        <v>280.39999999999998</v>
      </c>
      <c r="D249" s="2">
        <v>245</v>
      </c>
      <c r="E249" s="2">
        <v>319.39999999999998</v>
      </c>
      <c r="F249" s="2">
        <v>35.399999999999977</v>
      </c>
      <c r="G249" s="2">
        <v>39</v>
      </c>
    </row>
    <row r="250" spans="1:7" x14ac:dyDescent="0.25">
      <c r="A250" s="86" t="s">
        <v>126</v>
      </c>
      <c r="B250" s="45" t="s">
        <v>151</v>
      </c>
      <c r="C250" s="77">
        <v>468.7</v>
      </c>
      <c r="D250" s="2">
        <v>417.3</v>
      </c>
      <c r="E250" s="2">
        <v>525.20000000000005</v>
      </c>
      <c r="F250" s="2">
        <v>51.399999999999977</v>
      </c>
      <c r="G250" s="2">
        <v>56.500000000000057</v>
      </c>
    </row>
    <row r="251" spans="1:7" x14ac:dyDescent="0.25">
      <c r="A251" s="86" t="s">
        <v>126</v>
      </c>
      <c r="B251" s="45" t="s">
        <v>167</v>
      </c>
      <c r="C251" s="77">
        <v>290.60000000000002</v>
      </c>
      <c r="D251" s="2">
        <v>249</v>
      </c>
      <c r="E251" s="2">
        <v>337.3</v>
      </c>
      <c r="F251" s="2">
        <v>41.600000000000023</v>
      </c>
      <c r="G251" s="2">
        <v>46.699999999999989</v>
      </c>
    </row>
    <row r="252" spans="1:7" x14ac:dyDescent="0.25">
      <c r="A252" s="86" t="s">
        <v>126</v>
      </c>
      <c r="B252" s="45" t="s">
        <v>181</v>
      </c>
      <c r="C252" s="77">
        <v>202.6</v>
      </c>
      <c r="D252" s="2">
        <v>171.2</v>
      </c>
      <c r="E252" s="2">
        <v>237.5</v>
      </c>
      <c r="F252" s="2">
        <v>31.400000000000006</v>
      </c>
      <c r="G252" s="2">
        <v>34.900000000000006</v>
      </c>
    </row>
    <row r="253" spans="1:7" x14ac:dyDescent="0.25">
      <c r="A253" s="86" t="s">
        <v>126</v>
      </c>
      <c r="B253" s="45" t="s">
        <v>171</v>
      </c>
      <c r="C253" s="77">
        <v>515.9</v>
      </c>
      <c r="D253" s="2">
        <v>465.6</v>
      </c>
      <c r="E253" s="2">
        <v>570.70000000000005</v>
      </c>
      <c r="F253" s="2">
        <v>50.299999999999955</v>
      </c>
      <c r="G253" s="2">
        <v>54.800000000000068</v>
      </c>
    </row>
    <row r="254" spans="1:7" x14ac:dyDescent="0.25">
      <c r="A254" s="86" t="s">
        <v>126</v>
      </c>
      <c r="B254" s="45" t="s">
        <v>159</v>
      </c>
      <c r="C254" s="77">
        <v>318.2</v>
      </c>
      <c r="D254" s="2">
        <v>281.60000000000002</v>
      </c>
      <c r="E254" s="2">
        <v>358.3</v>
      </c>
      <c r="F254" s="2">
        <v>36.599999999999966</v>
      </c>
      <c r="G254" s="2">
        <v>40.100000000000023</v>
      </c>
    </row>
    <row r="255" spans="1:7" x14ac:dyDescent="0.25">
      <c r="A255" s="86" t="s">
        <v>126</v>
      </c>
      <c r="B255" s="45" t="s">
        <v>174</v>
      </c>
      <c r="C255" s="77">
        <v>299.8</v>
      </c>
      <c r="D255" s="2">
        <v>260.8</v>
      </c>
      <c r="E255" s="2">
        <v>343.1</v>
      </c>
      <c r="F255" s="2">
        <v>39</v>
      </c>
      <c r="G255" s="2">
        <v>43.300000000000011</v>
      </c>
    </row>
    <row r="256" spans="1:7" x14ac:dyDescent="0.25">
      <c r="A256" s="86" t="s">
        <v>126</v>
      </c>
      <c r="B256" s="45" t="s">
        <v>178</v>
      </c>
      <c r="C256" s="77">
        <v>328.5</v>
      </c>
      <c r="D256" s="2">
        <v>288.8</v>
      </c>
      <c r="E256" s="2">
        <v>372.2</v>
      </c>
      <c r="F256" s="2">
        <v>39.699999999999989</v>
      </c>
      <c r="G256" s="2">
        <v>43.699999999999989</v>
      </c>
    </row>
    <row r="257" spans="1:7" x14ac:dyDescent="0.25">
      <c r="A257" s="86" t="s">
        <v>126</v>
      </c>
      <c r="B257" s="45" t="s">
        <v>175</v>
      </c>
      <c r="C257" s="77">
        <v>202.6</v>
      </c>
      <c r="D257" s="2">
        <v>171.2</v>
      </c>
      <c r="E257" s="2">
        <v>237.5</v>
      </c>
      <c r="F257" s="2">
        <v>31.400000000000006</v>
      </c>
      <c r="G257" s="2">
        <v>34.900000000000006</v>
      </c>
    </row>
    <row r="258" spans="1:7" x14ac:dyDescent="0.25">
      <c r="A258" s="86" t="s">
        <v>126</v>
      </c>
      <c r="B258" s="45" t="s">
        <v>156</v>
      </c>
      <c r="C258" s="77">
        <v>379.1</v>
      </c>
      <c r="D258" s="2">
        <v>326.8</v>
      </c>
      <c r="E258" s="2">
        <v>437.7</v>
      </c>
      <c r="F258" s="2">
        <v>52.300000000000011</v>
      </c>
      <c r="G258" s="2">
        <v>58.599999999999966</v>
      </c>
    </row>
    <row r="259" spans="1:7" x14ac:dyDescent="0.25">
      <c r="A259" s="86" t="s">
        <v>126</v>
      </c>
      <c r="B259" s="45" t="s">
        <v>168</v>
      </c>
      <c r="C259" s="77">
        <v>279.39999999999998</v>
      </c>
      <c r="D259" s="2">
        <v>240.2</v>
      </c>
      <c r="E259" s="2">
        <v>323.10000000000002</v>
      </c>
      <c r="F259" s="2">
        <v>39.199999999999989</v>
      </c>
      <c r="G259" s="2">
        <v>43.700000000000045</v>
      </c>
    </row>
    <row r="260" spans="1:7" x14ac:dyDescent="0.25">
      <c r="A260" s="86" t="s">
        <v>126</v>
      </c>
      <c r="B260" s="45" t="s">
        <v>164</v>
      </c>
      <c r="C260" s="77">
        <v>364.8</v>
      </c>
      <c r="D260" s="2">
        <v>315.7</v>
      </c>
      <c r="E260" s="2">
        <v>419.6</v>
      </c>
      <c r="F260" s="2">
        <v>49.100000000000023</v>
      </c>
      <c r="G260" s="2">
        <v>54.800000000000011</v>
      </c>
    </row>
    <row r="261" spans="1:7" x14ac:dyDescent="0.25">
      <c r="A261" s="86" t="s">
        <v>126</v>
      </c>
      <c r="B261" s="45" t="s">
        <v>172</v>
      </c>
      <c r="C261" s="77">
        <v>425.5</v>
      </c>
      <c r="D261" s="2">
        <v>375.6</v>
      </c>
      <c r="E261" s="2">
        <v>480.6</v>
      </c>
      <c r="F261" s="2">
        <v>49.899999999999977</v>
      </c>
      <c r="G261" s="2">
        <v>55.100000000000023</v>
      </c>
    </row>
    <row r="262" spans="1:7" x14ac:dyDescent="0.25">
      <c r="A262" s="86" t="s">
        <v>126</v>
      </c>
      <c r="B262" s="45" t="s">
        <v>157</v>
      </c>
      <c r="C262" s="77">
        <v>424.3</v>
      </c>
      <c r="D262" s="2">
        <v>378.9</v>
      </c>
      <c r="E262" s="2">
        <v>473.9</v>
      </c>
      <c r="F262" s="2">
        <v>45.400000000000034</v>
      </c>
      <c r="G262" s="2">
        <v>49.599999999999966</v>
      </c>
    </row>
    <row r="263" spans="1:7" x14ac:dyDescent="0.25">
      <c r="A263" s="86" t="s">
        <v>126</v>
      </c>
      <c r="B263" s="45" t="s">
        <v>170</v>
      </c>
      <c r="C263" s="77">
        <v>343.3</v>
      </c>
      <c r="D263" s="2">
        <v>299.39999999999998</v>
      </c>
      <c r="E263" s="2">
        <v>392.1</v>
      </c>
      <c r="F263" s="2">
        <v>43.900000000000034</v>
      </c>
      <c r="G263" s="2">
        <v>48.800000000000011</v>
      </c>
    </row>
    <row r="264" spans="1:7" x14ac:dyDescent="0.25">
      <c r="A264" s="86" t="s">
        <v>126</v>
      </c>
      <c r="B264" s="45" t="s">
        <v>176</v>
      </c>
      <c r="C264" s="77">
        <v>339.6</v>
      </c>
      <c r="D264" s="2">
        <v>293.60000000000002</v>
      </c>
      <c r="E264" s="2">
        <v>390.9</v>
      </c>
      <c r="F264" s="2">
        <v>46</v>
      </c>
      <c r="G264" s="2">
        <v>51.299999999999955</v>
      </c>
    </row>
    <row r="265" spans="1:7" x14ac:dyDescent="0.25">
      <c r="A265" s="86" t="s">
        <v>126</v>
      </c>
      <c r="B265" s="45" t="s">
        <v>152</v>
      </c>
      <c r="C265" s="77">
        <v>406.7</v>
      </c>
      <c r="D265" s="2">
        <v>339</v>
      </c>
      <c r="E265" s="2">
        <v>484.9</v>
      </c>
      <c r="F265" s="2">
        <v>67.699999999999989</v>
      </c>
      <c r="G265" s="2">
        <v>78.199999999999989</v>
      </c>
    </row>
    <row r="266" spans="1:7" x14ac:dyDescent="0.25">
      <c r="A266" s="86" t="s">
        <v>126</v>
      </c>
      <c r="B266" s="45" t="s">
        <v>150</v>
      </c>
      <c r="C266" s="77">
        <v>470.4</v>
      </c>
      <c r="D266" s="2">
        <v>392.6</v>
      </c>
      <c r="E266" s="2">
        <v>560.5</v>
      </c>
      <c r="F266" s="2">
        <v>77.799999999999955</v>
      </c>
      <c r="G266" s="2">
        <v>90.100000000000023</v>
      </c>
    </row>
    <row r="267" spans="1:7" x14ac:dyDescent="0.25">
      <c r="A267" s="86" t="s">
        <v>126</v>
      </c>
      <c r="B267" s="45" t="s">
        <v>163</v>
      </c>
      <c r="C267" s="77">
        <v>446.9</v>
      </c>
      <c r="D267" s="2">
        <v>394.8</v>
      </c>
      <c r="E267" s="2">
        <v>504.4</v>
      </c>
      <c r="F267" s="2">
        <v>52.099999999999966</v>
      </c>
      <c r="G267" s="2">
        <v>57.5</v>
      </c>
    </row>
    <row r="268" spans="1:7" x14ac:dyDescent="0.25">
      <c r="A268" s="86" t="s">
        <v>126</v>
      </c>
      <c r="B268" s="45" t="s">
        <v>180</v>
      </c>
      <c r="C268" s="77">
        <v>430</v>
      </c>
      <c r="D268" s="2">
        <v>378.5</v>
      </c>
      <c r="E268" s="2">
        <v>486.9</v>
      </c>
      <c r="F268" s="2">
        <v>51.5</v>
      </c>
      <c r="G268" s="2">
        <v>56.899999999999977</v>
      </c>
    </row>
    <row r="269" spans="1:7" x14ac:dyDescent="0.25">
      <c r="A269" s="86" t="s">
        <v>126</v>
      </c>
      <c r="B269" s="45" t="s">
        <v>154</v>
      </c>
      <c r="C269" s="77">
        <v>365.5</v>
      </c>
      <c r="D269" s="2">
        <v>306.2</v>
      </c>
      <c r="E269" s="2">
        <v>433.4</v>
      </c>
      <c r="F269" s="2">
        <v>59.300000000000011</v>
      </c>
      <c r="G269" s="2">
        <v>67.899999999999977</v>
      </c>
    </row>
    <row r="270" spans="1:7" x14ac:dyDescent="0.25">
      <c r="A270" s="86" t="s">
        <v>126</v>
      </c>
      <c r="B270" s="45" t="s">
        <v>173</v>
      </c>
      <c r="C270" s="77">
        <v>308.39999999999998</v>
      </c>
      <c r="D270" s="2">
        <v>271.3</v>
      </c>
      <c r="E270" s="2">
        <v>349.1</v>
      </c>
      <c r="F270" s="2">
        <v>37.099999999999966</v>
      </c>
      <c r="G270" s="2">
        <v>40.700000000000045</v>
      </c>
    </row>
    <row r="271" spans="1:7" x14ac:dyDescent="0.25">
      <c r="A271" s="86" t="s">
        <v>126</v>
      </c>
      <c r="B271" s="45" t="s">
        <v>165</v>
      </c>
      <c r="C271" s="77">
        <v>353.6</v>
      </c>
      <c r="D271" s="2">
        <v>309.2</v>
      </c>
      <c r="E271" s="2">
        <v>402.8</v>
      </c>
      <c r="F271" s="2">
        <v>44.400000000000034</v>
      </c>
      <c r="G271" s="2">
        <v>49.199999999999989</v>
      </c>
    </row>
    <row r="272" spans="1:7" x14ac:dyDescent="0.25">
      <c r="A272" s="86" t="s">
        <v>126</v>
      </c>
      <c r="B272" s="45" t="s">
        <v>149</v>
      </c>
      <c r="C272" s="77">
        <v>456.9</v>
      </c>
      <c r="D272" s="2">
        <v>381.7</v>
      </c>
      <c r="E272" s="2">
        <v>543.9</v>
      </c>
      <c r="F272" s="2">
        <v>75.199999999999989</v>
      </c>
      <c r="G272" s="2">
        <v>87</v>
      </c>
    </row>
    <row r="273" spans="1:7" x14ac:dyDescent="0.25">
      <c r="A273" s="86" t="s">
        <v>126</v>
      </c>
      <c r="B273" s="45" t="s">
        <v>177</v>
      </c>
      <c r="C273" s="77">
        <v>444.3</v>
      </c>
      <c r="D273" s="2">
        <v>390.4</v>
      </c>
      <c r="E273" s="2">
        <v>504.1</v>
      </c>
      <c r="F273" s="2">
        <v>53.900000000000034</v>
      </c>
      <c r="G273" s="2">
        <v>59.800000000000011</v>
      </c>
    </row>
    <row r="274" spans="1:7" x14ac:dyDescent="0.25">
      <c r="A274" s="86" t="s">
        <v>126</v>
      </c>
      <c r="B274" s="45" t="s">
        <v>153</v>
      </c>
      <c r="C274" s="77">
        <v>423.7</v>
      </c>
      <c r="D274" s="2">
        <v>362.1</v>
      </c>
      <c r="E274" s="2">
        <v>493.5</v>
      </c>
      <c r="F274" s="2">
        <v>61.599999999999966</v>
      </c>
      <c r="G274" s="2">
        <v>69.800000000000011</v>
      </c>
    </row>
    <row r="275" spans="1:7" x14ac:dyDescent="0.25">
      <c r="A275" s="86" t="s">
        <v>126</v>
      </c>
      <c r="B275" s="45" t="s">
        <v>179</v>
      </c>
      <c r="C275" s="77">
        <v>247.7</v>
      </c>
      <c r="D275" s="2">
        <v>210.5</v>
      </c>
      <c r="E275" s="2">
        <v>289.39999999999998</v>
      </c>
      <c r="F275" s="2">
        <v>37.199999999999989</v>
      </c>
      <c r="G275" s="2">
        <v>41.699999999999989</v>
      </c>
    </row>
    <row r="276" spans="1:7" x14ac:dyDescent="0.25">
      <c r="A276" s="86" t="s">
        <v>126</v>
      </c>
      <c r="B276" s="45" t="s">
        <v>161</v>
      </c>
      <c r="C276" s="77">
        <v>330.2</v>
      </c>
      <c r="D276" s="2">
        <v>285.89999999999998</v>
      </c>
      <c r="E276" s="2">
        <v>379.6</v>
      </c>
      <c r="F276" s="2">
        <v>44.300000000000011</v>
      </c>
      <c r="G276" s="2">
        <v>49.400000000000034</v>
      </c>
    </row>
    <row r="277" spans="1:7" x14ac:dyDescent="0.25">
      <c r="A277" s="86" t="s">
        <v>126</v>
      </c>
      <c r="B277" s="45" t="s">
        <v>158</v>
      </c>
      <c r="C277" s="77">
        <v>356.6</v>
      </c>
      <c r="D277" s="2">
        <v>308.89999999999998</v>
      </c>
      <c r="E277" s="2">
        <v>409.8</v>
      </c>
      <c r="F277" s="2">
        <v>47.700000000000045</v>
      </c>
      <c r="G277" s="2">
        <v>53.199999999999989</v>
      </c>
    </row>
    <row r="278" spans="1:7" x14ac:dyDescent="0.25">
      <c r="A278" s="86" t="s">
        <v>126</v>
      </c>
      <c r="B278" s="45" t="s">
        <v>169</v>
      </c>
      <c r="C278" s="77">
        <v>303.8</v>
      </c>
      <c r="D278" s="2">
        <v>258.89999999999998</v>
      </c>
      <c r="E278" s="2">
        <v>354.4</v>
      </c>
      <c r="F278" s="2">
        <v>44.900000000000034</v>
      </c>
      <c r="G278" s="2">
        <v>50.599999999999966</v>
      </c>
    </row>
    <row r="279" spans="1:7" x14ac:dyDescent="0.25">
      <c r="A279" s="86" t="s">
        <v>128</v>
      </c>
      <c r="B279" s="45" t="s">
        <v>166</v>
      </c>
      <c r="C279" s="77">
        <v>272.89999999999998</v>
      </c>
      <c r="D279" s="2">
        <v>232.8</v>
      </c>
      <c r="E279" s="2">
        <v>317.8</v>
      </c>
      <c r="F279" s="2">
        <v>40.099999999999966</v>
      </c>
      <c r="G279" s="2">
        <v>44.900000000000034</v>
      </c>
    </row>
    <row r="280" spans="1:7" x14ac:dyDescent="0.25">
      <c r="A280" s="86" t="s">
        <v>128</v>
      </c>
      <c r="B280" s="45" t="s">
        <v>160</v>
      </c>
      <c r="C280" s="77">
        <v>368.3</v>
      </c>
      <c r="D280" s="2">
        <v>324.60000000000002</v>
      </c>
      <c r="E280" s="2">
        <v>416.3</v>
      </c>
      <c r="F280" s="2">
        <v>43.699999999999989</v>
      </c>
      <c r="G280" s="2">
        <v>48</v>
      </c>
    </row>
    <row r="281" spans="1:7" x14ac:dyDescent="0.25">
      <c r="A281" s="86" t="s">
        <v>128</v>
      </c>
      <c r="B281" s="45" t="s">
        <v>162</v>
      </c>
      <c r="C281" s="77">
        <v>390.7</v>
      </c>
      <c r="D281" s="2">
        <v>340.3</v>
      </c>
      <c r="E281" s="2">
        <v>446.9</v>
      </c>
      <c r="F281" s="2">
        <v>50.399999999999977</v>
      </c>
      <c r="G281" s="2">
        <v>56.199999999999989</v>
      </c>
    </row>
    <row r="282" spans="1:7" x14ac:dyDescent="0.25">
      <c r="A282" s="86" t="s">
        <v>128</v>
      </c>
      <c r="B282" s="45" t="s">
        <v>155</v>
      </c>
      <c r="C282" s="77">
        <v>311.5</v>
      </c>
      <c r="D282" s="2">
        <v>274.8</v>
      </c>
      <c r="E282" s="2">
        <v>351.8</v>
      </c>
      <c r="F282" s="2">
        <v>36.699999999999989</v>
      </c>
      <c r="G282" s="2">
        <v>40.300000000000011</v>
      </c>
    </row>
    <row r="283" spans="1:7" x14ac:dyDescent="0.25">
      <c r="A283" s="86" t="s">
        <v>128</v>
      </c>
      <c r="B283" s="45" t="s">
        <v>151</v>
      </c>
      <c r="C283" s="77">
        <v>465.9</v>
      </c>
      <c r="D283" s="2">
        <v>415.2</v>
      </c>
      <c r="E283" s="2">
        <v>521.70000000000005</v>
      </c>
      <c r="F283" s="2">
        <v>50.699999999999989</v>
      </c>
      <c r="G283" s="2">
        <v>55.800000000000068</v>
      </c>
    </row>
    <row r="284" spans="1:7" x14ac:dyDescent="0.25">
      <c r="A284" s="86" t="s">
        <v>128</v>
      </c>
      <c r="B284" s="45" t="s">
        <v>167</v>
      </c>
      <c r="C284" s="77">
        <v>275.39999999999998</v>
      </c>
      <c r="D284" s="2">
        <v>234.8</v>
      </c>
      <c r="E284" s="2">
        <v>320.89999999999998</v>
      </c>
      <c r="F284" s="2">
        <v>40.599999999999966</v>
      </c>
      <c r="G284" s="2">
        <v>45.5</v>
      </c>
    </row>
    <row r="285" spans="1:7" x14ac:dyDescent="0.25">
      <c r="A285" s="86" t="s">
        <v>128</v>
      </c>
      <c r="B285" s="45" t="s">
        <v>181</v>
      </c>
      <c r="C285" s="77">
        <v>212.7</v>
      </c>
      <c r="D285" s="2">
        <v>181.1</v>
      </c>
      <c r="E285" s="2">
        <v>247.8</v>
      </c>
      <c r="F285" s="2">
        <v>31.599999999999994</v>
      </c>
      <c r="G285" s="2">
        <v>35.100000000000023</v>
      </c>
    </row>
    <row r="286" spans="1:7" x14ac:dyDescent="0.25">
      <c r="A286" s="86" t="s">
        <v>128</v>
      </c>
      <c r="B286" s="45" t="s">
        <v>171</v>
      </c>
      <c r="C286" s="77">
        <v>473.9</v>
      </c>
      <c r="D286" s="2">
        <v>427.7</v>
      </c>
      <c r="E286" s="2">
        <v>524.20000000000005</v>
      </c>
      <c r="F286" s="2">
        <v>46.199999999999989</v>
      </c>
      <c r="G286" s="2">
        <v>50.300000000000068</v>
      </c>
    </row>
    <row r="287" spans="1:7" x14ac:dyDescent="0.25">
      <c r="A287" s="86" t="s">
        <v>128</v>
      </c>
      <c r="B287" s="45" t="s">
        <v>159</v>
      </c>
      <c r="C287" s="77">
        <v>315.8</v>
      </c>
      <c r="D287" s="2">
        <v>279.8</v>
      </c>
      <c r="E287" s="2">
        <v>355.2</v>
      </c>
      <c r="F287" s="2">
        <v>36</v>
      </c>
      <c r="G287" s="2">
        <v>39.399999999999977</v>
      </c>
    </row>
    <row r="288" spans="1:7" x14ac:dyDescent="0.25">
      <c r="A288" s="86" t="s">
        <v>128</v>
      </c>
      <c r="B288" s="45" t="s">
        <v>174</v>
      </c>
      <c r="C288" s="77">
        <v>301.89999999999998</v>
      </c>
      <c r="D288" s="2">
        <v>263.60000000000002</v>
      </c>
      <c r="E288" s="2">
        <v>344.1</v>
      </c>
      <c r="F288" s="2">
        <v>38.299999999999955</v>
      </c>
      <c r="G288" s="2">
        <v>42.200000000000045</v>
      </c>
    </row>
    <row r="289" spans="1:7" x14ac:dyDescent="0.25">
      <c r="A289" s="86" t="s">
        <v>128</v>
      </c>
      <c r="B289" s="45" t="s">
        <v>178</v>
      </c>
      <c r="C289" s="77">
        <v>334.5</v>
      </c>
      <c r="D289" s="2">
        <v>294.2</v>
      </c>
      <c r="E289" s="2">
        <v>378.9</v>
      </c>
      <c r="F289" s="2">
        <v>40.300000000000011</v>
      </c>
      <c r="G289" s="2">
        <v>44.399999999999977</v>
      </c>
    </row>
    <row r="290" spans="1:7" x14ac:dyDescent="0.25">
      <c r="A290" s="86" t="s">
        <v>128</v>
      </c>
      <c r="B290" s="45" t="s">
        <v>175</v>
      </c>
      <c r="C290" s="77">
        <v>212.7</v>
      </c>
      <c r="D290" s="2">
        <v>181.1</v>
      </c>
      <c r="E290" s="2">
        <v>247.8</v>
      </c>
      <c r="F290" s="2">
        <v>31.599999999999994</v>
      </c>
      <c r="G290" s="2">
        <v>35.100000000000023</v>
      </c>
    </row>
    <row r="291" spans="1:7" x14ac:dyDescent="0.25">
      <c r="A291" s="86" t="s">
        <v>128</v>
      </c>
      <c r="B291" s="45" t="s">
        <v>156</v>
      </c>
      <c r="C291" s="77">
        <v>376.5</v>
      </c>
      <c r="D291" s="2">
        <v>323.60000000000002</v>
      </c>
      <c r="E291" s="2">
        <v>436.1</v>
      </c>
      <c r="F291" s="2">
        <v>52.899999999999977</v>
      </c>
      <c r="G291" s="2">
        <v>59.600000000000023</v>
      </c>
    </row>
    <row r="292" spans="1:7" x14ac:dyDescent="0.25">
      <c r="A292" s="86" t="s">
        <v>128</v>
      </c>
      <c r="B292" s="45" t="s">
        <v>168</v>
      </c>
      <c r="C292" s="77">
        <v>268.3</v>
      </c>
      <c r="D292" s="2">
        <v>230.6</v>
      </c>
      <c r="E292" s="2">
        <v>310.39999999999998</v>
      </c>
      <c r="F292" s="2">
        <v>37.700000000000017</v>
      </c>
      <c r="G292" s="2">
        <v>42.099999999999966</v>
      </c>
    </row>
    <row r="293" spans="1:7" x14ac:dyDescent="0.25">
      <c r="A293" s="86" t="s">
        <v>128</v>
      </c>
      <c r="B293" s="45" t="s">
        <v>164</v>
      </c>
      <c r="C293" s="77">
        <v>373.2</v>
      </c>
      <c r="D293" s="2">
        <v>323.5</v>
      </c>
      <c r="E293" s="2">
        <v>428.8</v>
      </c>
      <c r="F293" s="2">
        <v>49.699999999999989</v>
      </c>
      <c r="G293" s="2">
        <v>55.600000000000023</v>
      </c>
    </row>
    <row r="294" spans="1:7" x14ac:dyDescent="0.25">
      <c r="A294" s="86" t="s">
        <v>128</v>
      </c>
      <c r="B294" s="45" t="s">
        <v>172</v>
      </c>
      <c r="C294" s="77">
        <v>444.4</v>
      </c>
      <c r="D294" s="2">
        <v>394.3</v>
      </c>
      <c r="E294" s="2">
        <v>499.7</v>
      </c>
      <c r="F294" s="2">
        <v>50.099999999999966</v>
      </c>
      <c r="G294" s="2">
        <v>55.300000000000011</v>
      </c>
    </row>
    <row r="295" spans="1:7" x14ac:dyDescent="0.25">
      <c r="A295" s="86" t="s">
        <v>128</v>
      </c>
      <c r="B295" s="45" t="s">
        <v>157</v>
      </c>
      <c r="C295" s="77">
        <v>466.5</v>
      </c>
      <c r="D295" s="2">
        <v>418.3</v>
      </c>
      <c r="E295" s="2">
        <v>519.1</v>
      </c>
      <c r="F295" s="2">
        <v>48.199999999999989</v>
      </c>
      <c r="G295" s="2">
        <v>52.600000000000023</v>
      </c>
    </row>
    <row r="296" spans="1:7" x14ac:dyDescent="0.25">
      <c r="A296" s="86" t="s">
        <v>128</v>
      </c>
      <c r="B296" s="45" t="s">
        <v>170</v>
      </c>
      <c r="C296" s="77">
        <v>330.7</v>
      </c>
      <c r="D296" s="2">
        <v>288.7</v>
      </c>
      <c r="E296" s="2">
        <v>377.1</v>
      </c>
      <c r="F296" s="2">
        <v>42</v>
      </c>
      <c r="G296" s="2">
        <v>46.400000000000034</v>
      </c>
    </row>
    <row r="297" spans="1:7" x14ac:dyDescent="0.25">
      <c r="A297" s="86" t="s">
        <v>128</v>
      </c>
      <c r="B297" s="45" t="s">
        <v>176</v>
      </c>
      <c r="C297" s="77">
        <v>336.2</v>
      </c>
      <c r="D297" s="2">
        <v>291</v>
      </c>
      <c r="E297" s="2">
        <v>386.7</v>
      </c>
      <c r="F297" s="2">
        <v>45.199999999999989</v>
      </c>
      <c r="G297" s="2">
        <v>50.5</v>
      </c>
    </row>
    <row r="298" spans="1:7" x14ac:dyDescent="0.25">
      <c r="A298" s="86" t="s">
        <v>128</v>
      </c>
      <c r="B298" s="45" t="s">
        <v>152</v>
      </c>
      <c r="C298" s="77">
        <v>395.6</v>
      </c>
      <c r="D298" s="2">
        <v>329.7</v>
      </c>
      <c r="E298" s="2">
        <v>471.6</v>
      </c>
      <c r="F298" s="2">
        <v>65.900000000000034</v>
      </c>
      <c r="G298" s="2">
        <v>76</v>
      </c>
    </row>
    <row r="299" spans="1:7" x14ac:dyDescent="0.25">
      <c r="A299" s="86" t="s">
        <v>128</v>
      </c>
      <c r="B299" s="45" t="s">
        <v>150</v>
      </c>
      <c r="C299" s="77">
        <v>439.9</v>
      </c>
      <c r="D299" s="2">
        <v>365.1</v>
      </c>
      <c r="E299" s="2">
        <v>526.6</v>
      </c>
      <c r="F299" s="2">
        <v>74.799999999999955</v>
      </c>
      <c r="G299" s="2">
        <v>86.700000000000045</v>
      </c>
    </row>
    <row r="300" spans="1:7" x14ac:dyDescent="0.25">
      <c r="A300" s="86" t="s">
        <v>128</v>
      </c>
      <c r="B300" s="45" t="s">
        <v>163</v>
      </c>
      <c r="C300" s="77">
        <v>388.6</v>
      </c>
      <c r="D300" s="2">
        <v>342.6</v>
      </c>
      <c r="E300" s="2">
        <v>439.3</v>
      </c>
      <c r="F300" s="2">
        <v>46</v>
      </c>
      <c r="G300" s="2">
        <v>50.699999999999989</v>
      </c>
    </row>
    <row r="301" spans="1:7" x14ac:dyDescent="0.25">
      <c r="A301" s="86" t="s">
        <v>128</v>
      </c>
      <c r="B301" s="45" t="s">
        <v>180</v>
      </c>
      <c r="C301" s="77">
        <v>439</v>
      </c>
      <c r="D301" s="2">
        <v>389.1</v>
      </c>
      <c r="E301" s="2">
        <v>494</v>
      </c>
      <c r="F301" s="2">
        <v>49.899999999999977</v>
      </c>
      <c r="G301" s="2">
        <v>55</v>
      </c>
    </row>
    <row r="302" spans="1:7" x14ac:dyDescent="0.25">
      <c r="A302" s="86" t="s">
        <v>128</v>
      </c>
      <c r="B302" s="45" t="s">
        <v>154</v>
      </c>
      <c r="C302" s="77">
        <v>352.5</v>
      </c>
      <c r="D302" s="2">
        <v>294.60000000000002</v>
      </c>
      <c r="E302" s="2">
        <v>418.8</v>
      </c>
      <c r="F302" s="2">
        <v>57.899999999999977</v>
      </c>
      <c r="G302" s="2">
        <v>66.300000000000011</v>
      </c>
    </row>
    <row r="303" spans="1:7" x14ac:dyDescent="0.25">
      <c r="A303" s="86" t="s">
        <v>128</v>
      </c>
      <c r="B303" s="45" t="s">
        <v>173</v>
      </c>
      <c r="C303" s="77">
        <v>293.60000000000002</v>
      </c>
      <c r="D303" s="2">
        <v>257.7</v>
      </c>
      <c r="E303" s="2">
        <v>333</v>
      </c>
      <c r="F303" s="2">
        <v>35.900000000000034</v>
      </c>
      <c r="G303" s="2">
        <v>39.399999999999977</v>
      </c>
    </row>
    <row r="304" spans="1:7" x14ac:dyDescent="0.25">
      <c r="A304" s="86" t="s">
        <v>128</v>
      </c>
      <c r="B304" s="45" t="s">
        <v>165</v>
      </c>
      <c r="C304" s="77">
        <v>362.8</v>
      </c>
      <c r="D304" s="2">
        <v>319.3</v>
      </c>
      <c r="E304" s="2">
        <v>410.8</v>
      </c>
      <c r="F304" s="2">
        <v>43.5</v>
      </c>
      <c r="G304" s="2">
        <v>48</v>
      </c>
    </row>
    <row r="305" spans="1:7" x14ac:dyDescent="0.25">
      <c r="A305" s="86" t="s">
        <v>128</v>
      </c>
      <c r="B305" s="45" t="s">
        <v>149</v>
      </c>
      <c r="C305" s="77">
        <v>449</v>
      </c>
      <c r="D305" s="2">
        <v>374.7</v>
      </c>
      <c r="E305" s="2">
        <v>534.9</v>
      </c>
      <c r="F305" s="2">
        <v>74.300000000000011</v>
      </c>
      <c r="G305" s="2">
        <v>85.899999999999977</v>
      </c>
    </row>
    <row r="306" spans="1:7" x14ac:dyDescent="0.25">
      <c r="A306" s="86" t="s">
        <v>128</v>
      </c>
      <c r="B306" s="45" t="s">
        <v>177</v>
      </c>
      <c r="C306" s="77">
        <v>408.7</v>
      </c>
      <c r="D306" s="2">
        <v>358.6</v>
      </c>
      <c r="E306" s="2">
        <v>464.2</v>
      </c>
      <c r="F306" s="2">
        <v>50.099999999999966</v>
      </c>
      <c r="G306" s="2">
        <v>55.5</v>
      </c>
    </row>
    <row r="307" spans="1:7" x14ac:dyDescent="0.25">
      <c r="A307" s="86" t="s">
        <v>128</v>
      </c>
      <c r="B307" s="45" t="s">
        <v>153</v>
      </c>
      <c r="C307" s="77">
        <v>426.9</v>
      </c>
      <c r="D307" s="2">
        <v>367</v>
      </c>
      <c r="E307" s="2">
        <v>494.6</v>
      </c>
      <c r="F307" s="2">
        <v>59.899999999999977</v>
      </c>
      <c r="G307" s="2">
        <v>67.700000000000045</v>
      </c>
    </row>
    <row r="308" spans="1:7" x14ac:dyDescent="0.25">
      <c r="A308" s="86" t="s">
        <v>128</v>
      </c>
      <c r="B308" s="45" t="s">
        <v>179</v>
      </c>
      <c r="C308" s="77">
        <v>249.8</v>
      </c>
      <c r="D308" s="2">
        <v>213.6</v>
      </c>
      <c r="E308" s="2">
        <v>290.10000000000002</v>
      </c>
      <c r="F308" s="2">
        <v>36.200000000000017</v>
      </c>
      <c r="G308" s="2">
        <v>40.300000000000011</v>
      </c>
    </row>
    <row r="309" spans="1:7" x14ac:dyDescent="0.25">
      <c r="A309" s="86" t="s">
        <v>128</v>
      </c>
      <c r="B309" s="45" t="s">
        <v>161</v>
      </c>
      <c r="C309" s="77">
        <v>312.8</v>
      </c>
      <c r="D309" s="2">
        <v>271</v>
      </c>
      <c r="E309" s="2">
        <v>359.3</v>
      </c>
      <c r="F309" s="2">
        <v>41.800000000000011</v>
      </c>
      <c r="G309" s="2">
        <v>46.5</v>
      </c>
    </row>
    <row r="310" spans="1:7" x14ac:dyDescent="0.25">
      <c r="A310" s="86" t="s">
        <v>128</v>
      </c>
      <c r="B310" s="45" t="s">
        <v>158</v>
      </c>
      <c r="C310" s="77">
        <v>364</v>
      </c>
      <c r="D310" s="2">
        <v>315.39999999999998</v>
      </c>
      <c r="E310" s="2">
        <v>418.3</v>
      </c>
      <c r="F310" s="2">
        <v>48.600000000000023</v>
      </c>
      <c r="G310" s="2">
        <v>54.300000000000011</v>
      </c>
    </row>
    <row r="311" spans="1:7" x14ac:dyDescent="0.25">
      <c r="A311" s="86" t="s">
        <v>128</v>
      </c>
      <c r="B311" s="45" t="s">
        <v>169</v>
      </c>
      <c r="C311" s="77">
        <v>300.3</v>
      </c>
      <c r="D311" s="2">
        <v>255.3</v>
      </c>
      <c r="E311" s="2">
        <v>350.9</v>
      </c>
      <c r="F311" s="2">
        <v>45</v>
      </c>
      <c r="G311" s="2">
        <v>50.599999999999966</v>
      </c>
    </row>
    <row r="312" spans="1:7" x14ac:dyDescent="0.25">
      <c r="A312" s="86" t="s">
        <v>59</v>
      </c>
      <c r="B312" s="45" t="s">
        <v>166</v>
      </c>
      <c r="C312" s="77">
        <v>265.2</v>
      </c>
      <c r="D312" s="2">
        <v>224.3</v>
      </c>
      <c r="E312" s="2">
        <v>311.3</v>
      </c>
      <c r="F312" s="2">
        <v>40.899999999999977</v>
      </c>
      <c r="G312" s="2">
        <v>46.100000000000023</v>
      </c>
    </row>
    <row r="313" spans="1:7" x14ac:dyDescent="0.25">
      <c r="A313" s="86" t="s">
        <v>59</v>
      </c>
      <c r="B313" s="45" t="s">
        <v>160</v>
      </c>
      <c r="C313" s="77">
        <v>356.9</v>
      </c>
      <c r="D313" s="2">
        <v>313.8</v>
      </c>
      <c r="E313" s="2">
        <v>404.5</v>
      </c>
      <c r="F313" s="2">
        <v>43.099999999999966</v>
      </c>
      <c r="G313" s="2">
        <v>47.600000000000023</v>
      </c>
    </row>
    <row r="314" spans="1:7" x14ac:dyDescent="0.25">
      <c r="A314" s="86" t="s">
        <v>59</v>
      </c>
      <c r="B314" s="45" t="s">
        <v>162</v>
      </c>
      <c r="C314" s="77">
        <v>389.5</v>
      </c>
      <c r="D314" s="2">
        <v>339.4</v>
      </c>
      <c r="E314" s="2">
        <v>445.2</v>
      </c>
      <c r="F314" s="2">
        <v>50.100000000000023</v>
      </c>
      <c r="G314" s="2">
        <v>55.699999999999989</v>
      </c>
    </row>
    <row r="315" spans="1:7" x14ac:dyDescent="0.25">
      <c r="A315" s="86" t="s">
        <v>59</v>
      </c>
      <c r="B315" s="45" t="s">
        <v>155</v>
      </c>
      <c r="C315" s="77">
        <v>355.8</v>
      </c>
      <c r="D315" s="2">
        <v>314.8</v>
      </c>
      <c r="E315" s="2">
        <v>400.8</v>
      </c>
      <c r="F315" s="2">
        <v>41</v>
      </c>
      <c r="G315" s="2">
        <v>45</v>
      </c>
    </row>
    <row r="316" spans="1:7" x14ac:dyDescent="0.25">
      <c r="A316" s="86" t="s">
        <v>59</v>
      </c>
      <c r="B316" s="45" t="s">
        <v>151</v>
      </c>
      <c r="C316" s="77">
        <v>472.4</v>
      </c>
      <c r="D316" s="2">
        <v>421.1</v>
      </c>
      <c r="E316" s="2">
        <v>528.79999999999995</v>
      </c>
      <c r="F316" s="2">
        <v>51.299999999999955</v>
      </c>
      <c r="G316" s="2">
        <v>56.399999999999977</v>
      </c>
    </row>
    <row r="317" spans="1:7" x14ac:dyDescent="0.25">
      <c r="A317" s="86" t="s">
        <v>59</v>
      </c>
      <c r="B317" s="45" t="s">
        <v>167</v>
      </c>
      <c r="C317" s="77">
        <v>291</v>
      </c>
      <c r="D317" s="2">
        <v>247.6</v>
      </c>
      <c r="E317" s="2">
        <v>339.9</v>
      </c>
      <c r="F317" s="2">
        <v>43.400000000000006</v>
      </c>
      <c r="G317" s="2">
        <v>48.899999999999977</v>
      </c>
    </row>
    <row r="318" spans="1:7" x14ac:dyDescent="0.25">
      <c r="A318" s="86" t="s">
        <v>59</v>
      </c>
      <c r="B318" s="45" t="s">
        <v>181</v>
      </c>
      <c r="C318" s="77">
        <v>229.2</v>
      </c>
      <c r="D318" s="2">
        <v>195.7</v>
      </c>
      <c r="E318" s="2">
        <v>266.5</v>
      </c>
      <c r="F318" s="2">
        <v>33.5</v>
      </c>
      <c r="G318" s="2">
        <v>37.300000000000011</v>
      </c>
    </row>
    <row r="319" spans="1:7" x14ac:dyDescent="0.25">
      <c r="A319" s="86" t="s">
        <v>59</v>
      </c>
      <c r="B319" s="45" t="s">
        <v>171</v>
      </c>
      <c r="C319" s="77">
        <v>449.7</v>
      </c>
      <c r="D319" s="2">
        <v>405.2</v>
      </c>
      <c r="E319" s="2">
        <v>498.1</v>
      </c>
      <c r="F319" s="2">
        <v>44.5</v>
      </c>
      <c r="G319" s="2">
        <v>48.400000000000034</v>
      </c>
    </row>
    <row r="320" spans="1:7" x14ac:dyDescent="0.25">
      <c r="A320" s="86" t="s">
        <v>59</v>
      </c>
      <c r="B320" s="45" t="s">
        <v>159</v>
      </c>
      <c r="C320" s="77">
        <v>306.3</v>
      </c>
      <c r="D320" s="2">
        <v>270.39999999999998</v>
      </c>
      <c r="E320" s="2">
        <v>345.8</v>
      </c>
      <c r="F320" s="2">
        <v>35.900000000000034</v>
      </c>
      <c r="G320" s="2">
        <v>39.5</v>
      </c>
    </row>
    <row r="321" spans="1:7" x14ac:dyDescent="0.25">
      <c r="A321" s="86" t="s">
        <v>59</v>
      </c>
      <c r="B321" s="45" t="s">
        <v>174</v>
      </c>
      <c r="C321" s="77">
        <v>306.5</v>
      </c>
      <c r="D321" s="2">
        <v>266.89999999999998</v>
      </c>
      <c r="E321" s="2">
        <v>350.4</v>
      </c>
      <c r="F321" s="2">
        <v>39.600000000000023</v>
      </c>
      <c r="G321" s="2">
        <v>43.899999999999977</v>
      </c>
    </row>
    <row r="322" spans="1:7" x14ac:dyDescent="0.25">
      <c r="A322" s="86" t="s">
        <v>59</v>
      </c>
      <c r="B322" s="45" t="s">
        <v>178</v>
      </c>
      <c r="C322" s="77">
        <v>364.8</v>
      </c>
      <c r="D322" s="2">
        <v>321.39999999999998</v>
      </c>
      <c r="E322" s="2">
        <v>412.8</v>
      </c>
      <c r="F322" s="2">
        <v>43.400000000000034</v>
      </c>
      <c r="G322" s="2">
        <v>48</v>
      </c>
    </row>
    <row r="323" spans="1:7" x14ac:dyDescent="0.25">
      <c r="A323" s="86" t="s">
        <v>59</v>
      </c>
      <c r="B323" s="45" t="s">
        <v>175</v>
      </c>
      <c r="C323" s="77">
        <v>229.2</v>
      </c>
      <c r="D323" s="2">
        <v>195.7</v>
      </c>
      <c r="E323" s="2">
        <v>266.5</v>
      </c>
      <c r="F323" s="2">
        <v>33.5</v>
      </c>
      <c r="G323" s="2">
        <v>37.300000000000011</v>
      </c>
    </row>
    <row r="324" spans="1:7" x14ac:dyDescent="0.25">
      <c r="A324" s="86" t="s">
        <v>59</v>
      </c>
      <c r="B324" s="45" t="s">
        <v>156</v>
      </c>
      <c r="C324" s="77">
        <v>374.9</v>
      </c>
      <c r="D324" s="2">
        <v>319.2</v>
      </c>
      <c r="E324" s="2">
        <v>438.1</v>
      </c>
      <c r="F324" s="2">
        <v>55.699999999999989</v>
      </c>
      <c r="G324" s="2">
        <v>63.200000000000045</v>
      </c>
    </row>
    <row r="325" spans="1:7" x14ac:dyDescent="0.25">
      <c r="A325" s="86" t="s">
        <v>59</v>
      </c>
      <c r="B325" s="45" t="s">
        <v>168</v>
      </c>
      <c r="C325" s="77">
        <v>295.89999999999998</v>
      </c>
      <c r="D325" s="2">
        <v>255.6</v>
      </c>
      <c r="E325" s="2">
        <v>340.9</v>
      </c>
      <c r="F325" s="2">
        <v>40.299999999999983</v>
      </c>
      <c r="G325" s="2">
        <v>45</v>
      </c>
    </row>
    <row r="326" spans="1:7" x14ac:dyDescent="0.25">
      <c r="A326" s="86" t="s">
        <v>59</v>
      </c>
      <c r="B326" s="45" t="s">
        <v>164</v>
      </c>
      <c r="C326" s="77">
        <v>370.9</v>
      </c>
      <c r="D326" s="2">
        <v>319.8</v>
      </c>
      <c r="E326" s="2">
        <v>428.2</v>
      </c>
      <c r="F326" s="2">
        <v>51.099999999999966</v>
      </c>
      <c r="G326" s="2">
        <v>57.300000000000011</v>
      </c>
    </row>
    <row r="327" spans="1:7" x14ac:dyDescent="0.25">
      <c r="A327" s="86" t="s">
        <v>59</v>
      </c>
      <c r="B327" s="45" t="s">
        <v>172</v>
      </c>
      <c r="C327" s="77">
        <v>415.3</v>
      </c>
      <c r="D327" s="2">
        <v>366</v>
      </c>
      <c r="E327" s="2">
        <v>469.8</v>
      </c>
      <c r="F327" s="2">
        <v>49.300000000000011</v>
      </c>
      <c r="G327" s="2">
        <v>54.5</v>
      </c>
    </row>
    <row r="328" spans="1:7" x14ac:dyDescent="0.25">
      <c r="A328" s="86" t="s">
        <v>59</v>
      </c>
      <c r="B328" s="45" t="s">
        <v>157</v>
      </c>
      <c r="C328" s="77">
        <v>496</v>
      </c>
      <c r="D328" s="2">
        <v>444.8</v>
      </c>
      <c r="E328" s="2">
        <v>552</v>
      </c>
      <c r="F328" s="2">
        <v>51.199999999999989</v>
      </c>
      <c r="G328" s="2">
        <v>56</v>
      </c>
    </row>
    <row r="329" spans="1:7" x14ac:dyDescent="0.25">
      <c r="A329" s="86" t="s">
        <v>59</v>
      </c>
      <c r="B329" s="45" t="s">
        <v>170</v>
      </c>
      <c r="C329" s="77">
        <v>312.60000000000002</v>
      </c>
      <c r="D329" s="2">
        <v>271.5</v>
      </c>
      <c r="E329" s="2">
        <v>358.1</v>
      </c>
      <c r="F329" s="2">
        <v>41.100000000000023</v>
      </c>
      <c r="G329" s="2">
        <v>45.5</v>
      </c>
    </row>
    <row r="330" spans="1:7" x14ac:dyDescent="0.25">
      <c r="A330" s="86" t="s">
        <v>59</v>
      </c>
      <c r="B330" s="45" t="s">
        <v>176</v>
      </c>
      <c r="C330" s="77">
        <v>316.8</v>
      </c>
      <c r="D330" s="2">
        <v>272.8</v>
      </c>
      <c r="E330" s="2">
        <v>366</v>
      </c>
      <c r="F330" s="2">
        <v>44</v>
      </c>
      <c r="G330" s="2">
        <v>49.199999999999989</v>
      </c>
    </row>
    <row r="331" spans="1:7" x14ac:dyDescent="0.25">
      <c r="A331" s="86" t="s">
        <v>59</v>
      </c>
      <c r="B331" s="45" t="s">
        <v>152</v>
      </c>
      <c r="C331" s="77">
        <v>387.7</v>
      </c>
      <c r="D331" s="2">
        <v>320.10000000000002</v>
      </c>
      <c r="E331" s="2">
        <v>466.1</v>
      </c>
      <c r="F331" s="2">
        <v>67.599999999999966</v>
      </c>
      <c r="G331" s="2">
        <v>78.400000000000034</v>
      </c>
    </row>
    <row r="332" spans="1:7" x14ac:dyDescent="0.25">
      <c r="A332" s="86" t="s">
        <v>59</v>
      </c>
      <c r="B332" s="45" t="s">
        <v>150</v>
      </c>
      <c r="C332" s="77">
        <v>403.9</v>
      </c>
      <c r="D332" s="2">
        <v>333.6</v>
      </c>
      <c r="E332" s="2">
        <v>485.7</v>
      </c>
      <c r="F332" s="2">
        <v>70.299999999999955</v>
      </c>
      <c r="G332" s="2">
        <v>81.800000000000011</v>
      </c>
    </row>
    <row r="333" spans="1:7" x14ac:dyDescent="0.25">
      <c r="A333" s="86" t="s">
        <v>59</v>
      </c>
      <c r="B333" s="45" t="s">
        <v>163</v>
      </c>
      <c r="C333" s="77">
        <v>336.4</v>
      </c>
      <c r="D333" s="2">
        <v>294.10000000000002</v>
      </c>
      <c r="E333" s="2">
        <v>383.3</v>
      </c>
      <c r="F333" s="2">
        <v>42.299999999999955</v>
      </c>
      <c r="G333" s="2">
        <v>46.900000000000034</v>
      </c>
    </row>
    <row r="334" spans="1:7" x14ac:dyDescent="0.25">
      <c r="A334" s="86" t="s">
        <v>59</v>
      </c>
      <c r="B334" s="45" t="s">
        <v>180</v>
      </c>
      <c r="C334" s="77">
        <v>444.8</v>
      </c>
      <c r="D334" s="2">
        <v>395.3</v>
      </c>
      <c r="E334" s="2">
        <v>499.3</v>
      </c>
      <c r="F334" s="2">
        <v>49.5</v>
      </c>
      <c r="G334" s="2">
        <v>54.5</v>
      </c>
    </row>
    <row r="335" spans="1:7" x14ac:dyDescent="0.25">
      <c r="A335" s="86" t="s">
        <v>59</v>
      </c>
      <c r="B335" s="45" t="s">
        <v>154</v>
      </c>
      <c r="C335" s="77">
        <v>375.8</v>
      </c>
      <c r="D335" s="2">
        <v>315</v>
      </c>
      <c r="E335" s="2">
        <v>445.7</v>
      </c>
      <c r="F335" s="2">
        <v>60.800000000000011</v>
      </c>
      <c r="G335" s="2">
        <v>69.899999999999977</v>
      </c>
    </row>
    <row r="336" spans="1:7" x14ac:dyDescent="0.25">
      <c r="A336" s="86" t="s">
        <v>59</v>
      </c>
      <c r="B336" s="45" t="s">
        <v>173</v>
      </c>
      <c r="C336" s="77">
        <v>323.89999999999998</v>
      </c>
      <c r="D336" s="2">
        <v>284.10000000000002</v>
      </c>
      <c r="E336" s="2">
        <v>367.8</v>
      </c>
      <c r="F336" s="2">
        <v>39.799999999999955</v>
      </c>
      <c r="G336" s="2">
        <v>43.900000000000034</v>
      </c>
    </row>
    <row r="337" spans="1:7" x14ac:dyDescent="0.25">
      <c r="A337" s="86" t="s">
        <v>59</v>
      </c>
      <c r="B337" s="45" t="s">
        <v>165</v>
      </c>
      <c r="C337" s="77">
        <v>357.4</v>
      </c>
      <c r="D337" s="2">
        <v>313.3</v>
      </c>
      <c r="E337" s="2">
        <v>406.1</v>
      </c>
      <c r="F337" s="2">
        <v>44.099999999999966</v>
      </c>
      <c r="G337" s="2">
        <v>48.700000000000045</v>
      </c>
    </row>
    <row r="338" spans="1:7" x14ac:dyDescent="0.25">
      <c r="A338" s="86" t="s">
        <v>59</v>
      </c>
      <c r="B338" s="45" t="s">
        <v>149</v>
      </c>
      <c r="C338" s="77">
        <v>445.8</v>
      </c>
      <c r="D338" s="2">
        <v>372.2</v>
      </c>
      <c r="E338" s="2">
        <v>530.9</v>
      </c>
      <c r="F338" s="2">
        <v>73.600000000000023</v>
      </c>
      <c r="G338" s="2">
        <v>85.099999999999966</v>
      </c>
    </row>
    <row r="339" spans="1:7" x14ac:dyDescent="0.25">
      <c r="A339" s="86" t="s">
        <v>59</v>
      </c>
      <c r="B339" s="45" t="s">
        <v>177</v>
      </c>
      <c r="C339" s="77">
        <v>412.9</v>
      </c>
      <c r="D339" s="2">
        <v>363.2</v>
      </c>
      <c r="E339" s="2">
        <v>467.8</v>
      </c>
      <c r="F339" s="2">
        <v>49.699999999999989</v>
      </c>
      <c r="G339" s="2">
        <v>54.900000000000034</v>
      </c>
    </row>
    <row r="340" spans="1:7" x14ac:dyDescent="0.25">
      <c r="A340" s="86" t="s">
        <v>59</v>
      </c>
      <c r="B340" s="45" t="s">
        <v>153</v>
      </c>
      <c r="C340" s="77">
        <v>397.6</v>
      </c>
      <c r="D340" s="2">
        <v>340.1</v>
      </c>
      <c r="E340" s="2">
        <v>462.7</v>
      </c>
      <c r="F340" s="2">
        <v>57.5</v>
      </c>
      <c r="G340" s="2">
        <v>65.099999999999966</v>
      </c>
    </row>
    <row r="341" spans="1:7" x14ac:dyDescent="0.25">
      <c r="A341" s="86" t="s">
        <v>59</v>
      </c>
      <c r="B341" s="45" t="s">
        <v>179</v>
      </c>
      <c r="C341" s="77">
        <v>261.7</v>
      </c>
      <c r="D341" s="2">
        <v>223.6</v>
      </c>
      <c r="E341" s="2">
        <v>304.3</v>
      </c>
      <c r="F341" s="2">
        <v>38.099999999999994</v>
      </c>
      <c r="G341" s="2">
        <v>42.600000000000023</v>
      </c>
    </row>
    <row r="342" spans="1:7" x14ac:dyDescent="0.25">
      <c r="A342" s="86" t="s">
        <v>59</v>
      </c>
      <c r="B342" s="45" t="s">
        <v>161</v>
      </c>
      <c r="C342" s="77">
        <v>331.2</v>
      </c>
      <c r="D342" s="2">
        <v>287.7</v>
      </c>
      <c r="E342" s="2">
        <v>379.5</v>
      </c>
      <c r="F342" s="2">
        <v>43.5</v>
      </c>
      <c r="G342" s="2">
        <v>48.300000000000011</v>
      </c>
    </row>
    <row r="343" spans="1:7" x14ac:dyDescent="0.25">
      <c r="A343" s="86" t="s">
        <v>59</v>
      </c>
      <c r="B343" s="45" t="s">
        <v>158</v>
      </c>
      <c r="C343" s="77">
        <v>373.7</v>
      </c>
      <c r="D343" s="2">
        <v>323.7</v>
      </c>
      <c r="E343" s="2">
        <v>429.5</v>
      </c>
      <c r="F343" s="2">
        <v>50</v>
      </c>
      <c r="G343" s="2">
        <v>55.800000000000011</v>
      </c>
    </row>
    <row r="344" spans="1:7" x14ac:dyDescent="0.25">
      <c r="A344" s="86" t="s">
        <v>59</v>
      </c>
      <c r="B344" s="45" t="s">
        <v>169</v>
      </c>
      <c r="C344" s="77">
        <v>295.60000000000002</v>
      </c>
      <c r="D344" s="2">
        <v>248.7</v>
      </c>
      <c r="E344" s="2">
        <v>348.8</v>
      </c>
      <c r="F344" s="2">
        <v>46.900000000000034</v>
      </c>
      <c r="G344" s="2">
        <v>53.199999999999989</v>
      </c>
    </row>
    <row r="345" spans="1:7" x14ac:dyDescent="0.25">
      <c r="A345" s="86"/>
      <c r="B345" s="45"/>
      <c r="C345" s="77"/>
      <c r="D345" s="2"/>
      <c r="E345" s="2"/>
      <c r="F345" s="2"/>
      <c r="G345" s="2"/>
    </row>
    <row r="346" spans="1:7" x14ac:dyDescent="0.25">
      <c r="A346" s="86"/>
      <c r="B346" s="45"/>
      <c r="C346" s="77"/>
      <c r="D346" s="2"/>
      <c r="E346" s="2"/>
      <c r="F346" s="2"/>
      <c r="G346" s="2"/>
    </row>
    <row r="347" spans="1:7" x14ac:dyDescent="0.25">
      <c r="B347" t="s">
        <v>184</v>
      </c>
      <c r="C347" t="s">
        <v>185</v>
      </c>
      <c r="D347" t="s">
        <v>186</v>
      </c>
      <c r="E347" s="2"/>
      <c r="F347" s="2"/>
      <c r="G347" s="2"/>
    </row>
    <row r="348" spans="1:7" x14ac:dyDescent="0.25">
      <c r="A348" s="35" t="s">
        <v>118</v>
      </c>
      <c r="B348" s="113">
        <v>352.3</v>
      </c>
      <c r="C348" s="78">
        <v>540.6</v>
      </c>
      <c r="D348" s="78">
        <v>188.3</v>
      </c>
      <c r="E348" s="2"/>
      <c r="F348" s="2"/>
      <c r="G348" s="2"/>
    </row>
    <row r="349" spans="1:7" x14ac:dyDescent="0.25">
      <c r="A349" s="86" t="s">
        <v>119</v>
      </c>
      <c r="B349" s="113">
        <v>374.90000000000003</v>
      </c>
      <c r="C349" s="78">
        <v>551.70000000000005</v>
      </c>
      <c r="D349" s="78">
        <v>176.8</v>
      </c>
      <c r="E349" s="2"/>
      <c r="F349" s="2"/>
      <c r="G349" s="2"/>
    </row>
    <row r="350" spans="1:7" x14ac:dyDescent="0.25">
      <c r="A350" s="86" t="s">
        <v>121</v>
      </c>
      <c r="B350" s="113">
        <v>353.5</v>
      </c>
      <c r="C350" s="78">
        <v>530.9</v>
      </c>
      <c r="D350" s="78">
        <v>177.4</v>
      </c>
      <c r="E350" s="2"/>
      <c r="F350" s="2"/>
      <c r="G350" s="2"/>
    </row>
    <row r="351" spans="1:7" x14ac:dyDescent="0.25">
      <c r="A351" s="86" t="s">
        <v>124</v>
      </c>
      <c r="B351" s="113">
        <v>334.50000000000006</v>
      </c>
      <c r="C351" s="78">
        <v>534.20000000000005</v>
      </c>
      <c r="D351" s="78">
        <v>199.7</v>
      </c>
      <c r="E351" s="2"/>
      <c r="F351" s="2"/>
      <c r="G351" s="2"/>
    </row>
    <row r="352" spans="1:7" x14ac:dyDescent="0.25">
      <c r="A352" s="86" t="s">
        <v>126</v>
      </c>
      <c r="B352" s="113">
        <v>313.29999999999995</v>
      </c>
      <c r="C352" s="78">
        <v>515.9</v>
      </c>
      <c r="D352" s="78">
        <v>202.6</v>
      </c>
      <c r="E352" s="2"/>
      <c r="F352" s="2"/>
      <c r="G352" s="2"/>
    </row>
    <row r="353" spans="1:7" x14ac:dyDescent="0.25">
      <c r="A353" s="86" t="s">
        <v>128</v>
      </c>
      <c r="B353" s="113">
        <v>261.2</v>
      </c>
      <c r="C353" s="78">
        <v>473.9</v>
      </c>
      <c r="D353" s="78">
        <v>212.7</v>
      </c>
      <c r="E353" s="2"/>
      <c r="F353" s="2"/>
      <c r="G353" s="2"/>
    </row>
    <row r="354" spans="1:7" x14ac:dyDescent="0.25">
      <c r="A354" s="86" t="s">
        <v>59</v>
      </c>
      <c r="B354" s="113">
        <v>266.8</v>
      </c>
      <c r="C354" s="78">
        <v>496</v>
      </c>
      <c r="D354" s="78">
        <v>229.2</v>
      </c>
      <c r="E354" s="2"/>
      <c r="F354" s="2"/>
      <c r="G354" s="2"/>
    </row>
    <row r="355" spans="1:7" x14ac:dyDescent="0.25">
      <c r="A355" s="86"/>
      <c r="B355" s="113"/>
      <c r="C355" s="78"/>
      <c r="D355" s="78"/>
      <c r="E355" s="2"/>
      <c r="F355" s="2"/>
      <c r="G355" s="2"/>
    </row>
    <row r="356" spans="1:7" x14ac:dyDescent="0.25">
      <c r="A356" s="86"/>
      <c r="B356" s="45"/>
      <c r="C356" s="77"/>
      <c r="D356" s="2"/>
      <c r="E356" s="2"/>
      <c r="F356" s="2"/>
      <c r="G356" s="2"/>
    </row>
    <row r="357" spans="1:7" x14ac:dyDescent="0.25">
      <c r="A357" s="86"/>
      <c r="B357" s="45"/>
      <c r="C357" s="77"/>
      <c r="D357" s="2"/>
      <c r="E357" s="2"/>
      <c r="F357" s="2"/>
      <c r="G357" s="2"/>
    </row>
    <row r="358" spans="1:7" x14ac:dyDescent="0.25">
      <c r="A358" s="86"/>
      <c r="B358" s="45"/>
      <c r="C358" s="77"/>
      <c r="D358" s="2"/>
      <c r="E358" s="2"/>
      <c r="F358" s="2"/>
      <c r="G358" s="2"/>
    </row>
    <row r="359" spans="1:7" x14ac:dyDescent="0.25">
      <c r="A359" s="86"/>
      <c r="B359" s="45"/>
      <c r="C359" s="77"/>
      <c r="D359" s="2"/>
      <c r="E359" s="2"/>
      <c r="F359" s="2"/>
      <c r="G359" s="2"/>
    </row>
    <row r="360" spans="1:7" x14ac:dyDescent="0.25">
      <c r="A360" s="86"/>
      <c r="B360" s="45"/>
      <c r="C360" s="77"/>
      <c r="D360" s="2"/>
      <c r="E360" s="2"/>
      <c r="F360" s="2"/>
      <c r="G360" s="2"/>
    </row>
    <row r="361" spans="1:7" x14ac:dyDescent="0.25">
      <c r="A361" s="86"/>
      <c r="B361" s="45"/>
      <c r="C361" s="77"/>
      <c r="D361" s="2"/>
      <c r="E361" s="2"/>
      <c r="F361" s="2"/>
      <c r="G361" s="2"/>
    </row>
    <row r="362" spans="1:7" x14ac:dyDescent="0.25">
      <c r="A362" s="86"/>
      <c r="B362" s="45"/>
      <c r="C362" s="77"/>
      <c r="D362" s="2"/>
      <c r="E362" s="2"/>
      <c r="F362" s="2"/>
      <c r="G362" s="2"/>
    </row>
    <row r="363" spans="1:7" x14ac:dyDescent="0.25">
      <c r="A363" s="86"/>
      <c r="B363" s="45"/>
      <c r="C363" s="77"/>
      <c r="D363" s="2"/>
      <c r="E363" s="2"/>
      <c r="F363" s="2"/>
      <c r="G363" s="2"/>
    </row>
    <row r="364" spans="1:7" x14ac:dyDescent="0.25">
      <c r="A364" s="86"/>
      <c r="B364" s="45"/>
      <c r="C364" s="77"/>
      <c r="D364" s="2"/>
      <c r="E364" s="2"/>
      <c r="F364" s="2"/>
      <c r="G364" s="2"/>
    </row>
    <row r="365" spans="1:7" x14ac:dyDescent="0.25">
      <c r="A365" s="86"/>
      <c r="B365" s="45"/>
      <c r="C365" s="77"/>
      <c r="D365" s="2"/>
      <c r="E365" s="2"/>
      <c r="F365" s="2"/>
      <c r="G365" s="2"/>
    </row>
    <row r="366" spans="1:7" x14ac:dyDescent="0.25">
      <c r="A366" s="86"/>
      <c r="B366" s="45"/>
      <c r="C366" s="77"/>
      <c r="D366" s="2"/>
      <c r="E366" s="2"/>
      <c r="F366" s="2"/>
      <c r="G366" s="2"/>
    </row>
    <row r="367" spans="1:7" x14ac:dyDescent="0.25">
      <c r="A367" s="86"/>
      <c r="B367" s="45"/>
      <c r="C367" s="77"/>
      <c r="D367" s="2"/>
      <c r="E367" s="2"/>
      <c r="F367" s="2"/>
      <c r="G367" s="2"/>
    </row>
    <row r="368" spans="1:7" x14ac:dyDescent="0.25">
      <c r="A368" s="86"/>
      <c r="B368" s="45"/>
      <c r="C368" s="77"/>
      <c r="D368" s="2"/>
      <c r="E368" s="2"/>
      <c r="F368" s="2"/>
      <c r="G368" s="2"/>
    </row>
    <row r="369" spans="1:7" x14ac:dyDescent="0.25">
      <c r="A369" s="86"/>
      <c r="B369" s="45"/>
      <c r="C369" s="77"/>
      <c r="D369" s="2"/>
      <c r="E369" s="2"/>
      <c r="F369" s="2"/>
      <c r="G369" s="2"/>
    </row>
    <row r="370" spans="1:7" x14ac:dyDescent="0.25">
      <c r="A370" s="86"/>
      <c r="B370" s="45"/>
      <c r="C370" s="77"/>
      <c r="D370" s="2"/>
      <c r="E370" s="2"/>
      <c r="F370" s="2"/>
      <c r="G370" s="2"/>
    </row>
    <row r="371" spans="1:7" x14ac:dyDescent="0.25">
      <c r="A371" s="86"/>
      <c r="B371" s="45"/>
      <c r="C371" s="77"/>
      <c r="D371" s="2"/>
      <c r="E371" s="2"/>
      <c r="F371" s="2"/>
      <c r="G371" s="2"/>
    </row>
    <row r="372" spans="1:7" x14ac:dyDescent="0.25">
      <c r="A372" s="86"/>
      <c r="B372" s="45"/>
      <c r="C372" s="77"/>
      <c r="D372" s="2"/>
      <c r="E372" s="2"/>
      <c r="F372" s="2"/>
      <c r="G372" s="2"/>
    </row>
    <row r="373" spans="1:7" x14ac:dyDescent="0.25">
      <c r="A373" s="86"/>
      <c r="B373" s="45"/>
      <c r="C373" s="77"/>
      <c r="D373" s="2"/>
      <c r="E373" s="2"/>
      <c r="F373" s="2"/>
      <c r="G373" s="2"/>
    </row>
    <row r="374" spans="1:7" x14ac:dyDescent="0.25">
      <c r="A374" s="86"/>
      <c r="B374" s="45"/>
      <c r="C374" s="77"/>
      <c r="D374" s="2"/>
      <c r="E374" s="2"/>
      <c r="F374" s="2"/>
      <c r="G374" s="2"/>
    </row>
    <row r="375" spans="1:7" x14ac:dyDescent="0.25">
      <c r="A375" s="86"/>
      <c r="B375" s="45"/>
      <c r="C375" s="77"/>
      <c r="D375" s="2"/>
      <c r="E375" s="2"/>
      <c r="F375" s="2"/>
      <c r="G375" s="2"/>
    </row>
    <row r="376" spans="1:7" x14ac:dyDescent="0.25">
      <c r="A376" s="86"/>
      <c r="B376" s="45"/>
      <c r="C376" s="77"/>
      <c r="D376" s="2"/>
      <c r="E376" s="2"/>
      <c r="F376" s="2"/>
      <c r="G376" s="2"/>
    </row>
    <row r="377" spans="1:7" x14ac:dyDescent="0.25">
      <c r="A377" s="86"/>
      <c r="B377" s="45"/>
      <c r="C377" s="77"/>
      <c r="D377" s="2"/>
      <c r="E377" s="2"/>
      <c r="F377" s="2"/>
      <c r="G377" s="2"/>
    </row>
    <row r="378" spans="1:7" x14ac:dyDescent="0.25">
      <c r="A378" s="86"/>
      <c r="B378" s="45"/>
      <c r="C378" s="77"/>
      <c r="D378" s="2"/>
      <c r="E378" s="2"/>
      <c r="F378" s="2"/>
      <c r="G378" s="2"/>
    </row>
    <row r="379" spans="1:7" x14ac:dyDescent="0.25">
      <c r="A379" s="86"/>
      <c r="B379" s="45"/>
      <c r="C379" s="77"/>
      <c r="D379" s="2"/>
      <c r="E379" s="2"/>
      <c r="F379" s="2"/>
      <c r="G379" s="2"/>
    </row>
    <row r="380" spans="1:7" x14ac:dyDescent="0.25">
      <c r="A380" s="86"/>
      <c r="B380" s="45"/>
      <c r="C380" s="77"/>
      <c r="D380" s="2"/>
      <c r="E380" s="2"/>
      <c r="F380" s="2"/>
      <c r="G380" s="2"/>
    </row>
    <row r="381" spans="1:7" x14ac:dyDescent="0.25">
      <c r="A381" s="86"/>
      <c r="B381" s="45"/>
      <c r="C381" s="77"/>
      <c r="D381" s="2"/>
      <c r="E381" s="2"/>
      <c r="F381" s="2"/>
      <c r="G381" s="2"/>
    </row>
    <row r="382" spans="1:7" x14ac:dyDescent="0.25">
      <c r="A382" s="86"/>
      <c r="B382" s="45"/>
      <c r="C382" s="77"/>
      <c r="D382" s="2"/>
      <c r="E382" s="2"/>
      <c r="F382" s="2"/>
      <c r="G382" s="2"/>
    </row>
    <row r="383" spans="1:7" x14ac:dyDescent="0.25">
      <c r="A383" s="86"/>
      <c r="B383" s="45"/>
      <c r="C383" s="77"/>
      <c r="D383" s="2"/>
      <c r="E383" s="2"/>
      <c r="F383" s="2"/>
      <c r="G383" s="2"/>
    </row>
    <row r="384" spans="1:7" x14ac:dyDescent="0.25">
      <c r="A384" s="86"/>
      <c r="B384" s="45"/>
      <c r="C384" s="77"/>
      <c r="D384" s="2"/>
      <c r="E384" s="2"/>
      <c r="F384" s="2"/>
      <c r="G384" s="2"/>
    </row>
    <row r="385" spans="1:7" x14ac:dyDescent="0.25">
      <c r="A385" s="86"/>
      <c r="B385" s="45"/>
      <c r="C385" s="77"/>
      <c r="D385" s="2"/>
      <c r="E385" s="2"/>
      <c r="F385" s="2"/>
      <c r="G385" s="2"/>
    </row>
    <row r="386" spans="1:7" x14ac:dyDescent="0.25">
      <c r="A386" s="86"/>
      <c r="B386" s="45"/>
      <c r="C386" s="77"/>
      <c r="D386" s="2"/>
      <c r="E386" s="2"/>
      <c r="F386" s="2"/>
      <c r="G386" s="2"/>
    </row>
    <row r="387" spans="1:7" x14ac:dyDescent="0.25">
      <c r="A387" s="86"/>
      <c r="B387" s="45"/>
      <c r="C387" s="77"/>
      <c r="D387" s="2"/>
      <c r="E387" s="2"/>
      <c r="F387" s="2"/>
      <c r="G387" s="2"/>
    </row>
    <row r="388" spans="1:7" x14ac:dyDescent="0.25">
      <c r="A388" s="86"/>
      <c r="B388" s="45"/>
      <c r="C388" s="77"/>
      <c r="D388" s="2"/>
      <c r="E388" s="2"/>
      <c r="F388" s="2"/>
      <c r="G388" s="2"/>
    </row>
    <row r="389" spans="1:7" x14ac:dyDescent="0.25">
      <c r="A389" s="86"/>
      <c r="B389" s="45"/>
      <c r="C389" s="77"/>
      <c r="D389" s="2"/>
      <c r="E389" s="2"/>
      <c r="F389" s="2"/>
      <c r="G389" s="2"/>
    </row>
    <row r="390" spans="1:7" x14ac:dyDescent="0.25">
      <c r="A390" s="86"/>
      <c r="B390" s="45"/>
      <c r="C390" s="77"/>
      <c r="D390" s="2"/>
      <c r="E390" s="2"/>
      <c r="F390" s="2"/>
      <c r="G390" s="2"/>
    </row>
    <row r="391" spans="1:7" x14ac:dyDescent="0.25">
      <c r="A391" s="86"/>
      <c r="B391" s="45"/>
      <c r="C391" s="77"/>
      <c r="D391" s="2"/>
      <c r="E391" s="2"/>
      <c r="F391" s="2"/>
      <c r="G391" s="2"/>
    </row>
    <row r="392" spans="1:7" x14ac:dyDescent="0.25">
      <c r="A392" s="86"/>
      <c r="B392" s="45"/>
      <c r="C392" s="77"/>
      <c r="D392" s="2"/>
      <c r="E392" s="2"/>
      <c r="F392" s="2"/>
      <c r="G392" s="2"/>
    </row>
    <row r="393" spans="1:7" x14ac:dyDescent="0.25">
      <c r="A393" s="86"/>
      <c r="B393" s="45"/>
      <c r="C393" s="77"/>
      <c r="D393" s="2"/>
      <c r="E393" s="2"/>
      <c r="F393" s="2"/>
      <c r="G393" s="2"/>
    </row>
    <row r="394" spans="1:7" x14ac:dyDescent="0.25">
      <c r="A394" s="86"/>
      <c r="B394" s="45"/>
      <c r="C394" s="77"/>
      <c r="D394" s="2"/>
      <c r="E394" s="2"/>
      <c r="F394" s="2"/>
      <c r="G394" s="2"/>
    </row>
    <row r="395" spans="1:7" x14ac:dyDescent="0.25">
      <c r="A395" s="86"/>
      <c r="B395" s="45"/>
      <c r="C395" s="77"/>
      <c r="D395" s="2"/>
      <c r="E395" s="2"/>
      <c r="F395" s="2"/>
      <c r="G395" s="2"/>
    </row>
    <row r="396" spans="1:7" x14ac:dyDescent="0.25">
      <c r="A396" s="86"/>
      <c r="B396" s="45"/>
      <c r="C396" s="77"/>
      <c r="D396" s="2"/>
      <c r="E396" s="2"/>
      <c r="F396" s="2"/>
      <c r="G396" s="2"/>
    </row>
    <row r="397" spans="1:7" x14ac:dyDescent="0.25">
      <c r="A397" s="86"/>
      <c r="B397" s="45"/>
      <c r="C397" s="77"/>
      <c r="D397" s="2"/>
      <c r="E397" s="2"/>
      <c r="F397" s="2"/>
      <c r="G397" s="2"/>
    </row>
    <row r="398" spans="1:7" x14ac:dyDescent="0.25">
      <c r="A398" s="86"/>
      <c r="B398" s="45"/>
      <c r="C398" s="77"/>
      <c r="D398" s="2"/>
      <c r="E398" s="2"/>
      <c r="F398" s="2"/>
      <c r="G398" s="2"/>
    </row>
    <row r="399" spans="1:7" x14ac:dyDescent="0.25">
      <c r="A399" s="86"/>
      <c r="B399" s="45"/>
      <c r="C399" s="77"/>
      <c r="D399" s="2"/>
      <c r="E399" s="2"/>
      <c r="F399" s="2"/>
      <c r="G399" s="2"/>
    </row>
    <row r="400" spans="1:7" x14ac:dyDescent="0.25">
      <c r="A400" s="86"/>
      <c r="B400" s="45"/>
      <c r="C400" s="77"/>
      <c r="D400" s="2"/>
      <c r="E400" s="2"/>
      <c r="F400" s="2"/>
      <c r="G400" s="2"/>
    </row>
    <row r="401" spans="1:7" x14ac:dyDescent="0.25">
      <c r="A401" s="86"/>
      <c r="B401" s="45"/>
      <c r="C401" s="77"/>
      <c r="D401" s="2"/>
      <c r="E401" s="2"/>
      <c r="F401" s="2"/>
      <c r="G401" s="2"/>
    </row>
    <row r="402" spans="1:7" x14ac:dyDescent="0.25">
      <c r="A402" s="86"/>
      <c r="B402" s="45"/>
      <c r="C402" s="77"/>
      <c r="D402" s="2"/>
      <c r="E402" s="2"/>
      <c r="F402" s="2"/>
      <c r="G402" s="2"/>
    </row>
    <row r="403" spans="1:7" x14ac:dyDescent="0.25">
      <c r="A403" s="86"/>
      <c r="B403" s="45"/>
      <c r="C403" s="77"/>
      <c r="D403" s="2"/>
      <c r="E403" s="2"/>
      <c r="F403" s="2"/>
      <c r="G403" s="2"/>
    </row>
    <row r="404" spans="1:7" x14ac:dyDescent="0.25">
      <c r="A404" s="86"/>
      <c r="B404" s="45"/>
      <c r="C404" s="77"/>
      <c r="D404" s="2"/>
      <c r="E404" s="2"/>
      <c r="F404" s="2"/>
      <c r="G404" s="2"/>
    </row>
    <row r="405" spans="1:7" x14ac:dyDescent="0.25">
      <c r="A405" s="86"/>
      <c r="B405" s="45"/>
      <c r="C405" s="77"/>
      <c r="D405" s="2"/>
      <c r="E405" s="2"/>
      <c r="F405" s="2"/>
      <c r="G405" s="2"/>
    </row>
    <row r="406" spans="1:7" x14ac:dyDescent="0.25">
      <c r="A406" s="86"/>
      <c r="B406" s="45"/>
      <c r="C406" s="77"/>
      <c r="D406" s="2"/>
      <c r="E406" s="2"/>
      <c r="F406" s="2"/>
      <c r="G406" s="2"/>
    </row>
    <row r="407" spans="1:7" x14ac:dyDescent="0.25">
      <c r="A407" s="86"/>
      <c r="B407" s="45"/>
      <c r="C407" s="77"/>
      <c r="D407" s="2"/>
      <c r="E407" s="2"/>
      <c r="F407" s="2"/>
      <c r="G407" s="2"/>
    </row>
    <row r="408" spans="1:7" x14ac:dyDescent="0.25">
      <c r="A408" s="86"/>
      <c r="B408" s="45"/>
      <c r="C408" s="77"/>
      <c r="D408" s="2"/>
      <c r="E408" s="2"/>
      <c r="F408" s="2"/>
      <c r="G408" s="2"/>
    </row>
    <row r="409" spans="1:7" x14ac:dyDescent="0.25">
      <c r="A409" s="86"/>
      <c r="B409" s="45"/>
      <c r="C409" s="77"/>
      <c r="D409" s="2"/>
      <c r="E409" s="2"/>
      <c r="F409" s="2"/>
      <c r="G409" s="2"/>
    </row>
    <row r="410" spans="1:7" x14ac:dyDescent="0.25">
      <c r="A410" s="86"/>
      <c r="B410" s="45"/>
      <c r="C410" s="77"/>
      <c r="D410" s="2"/>
      <c r="E410" s="2"/>
      <c r="F410" s="2"/>
      <c r="G410" s="2"/>
    </row>
    <row r="411" spans="1:7" x14ac:dyDescent="0.25">
      <c r="A411" s="86"/>
      <c r="B411" s="45"/>
      <c r="C411" s="77"/>
      <c r="D411" s="2"/>
      <c r="E411" s="2"/>
      <c r="F411" s="2"/>
      <c r="G411" s="2"/>
    </row>
    <row r="412" spans="1:7" x14ac:dyDescent="0.25">
      <c r="A412" s="86"/>
      <c r="B412" s="45"/>
      <c r="C412" s="77"/>
      <c r="D412" s="2"/>
      <c r="E412" s="2"/>
      <c r="F412" s="2"/>
      <c r="G412" s="2"/>
    </row>
    <row r="413" spans="1:7" x14ac:dyDescent="0.25">
      <c r="A413" s="86"/>
      <c r="B413" s="45"/>
      <c r="C413" s="77"/>
      <c r="D413" s="2"/>
      <c r="E413" s="2"/>
      <c r="F413" s="2"/>
      <c r="G413" s="2"/>
    </row>
    <row r="414" spans="1:7" x14ac:dyDescent="0.25">
      <c r="A414" s="86"/>
      <c r="B414" s="45"/>
      <c r="C414" s="77"/>
      <c r="D414" s="2"/>
      <c r="E414" s="2"/>
      <c r="F414" s="2"/>
      <c r="G414" s="2"/>
    </row>
    <row r="415" spans="1:7" x14ac:dyDescent="0.25">
      <c r="A415" s="86"/>
      <c r="B415" s="45"/>
      <c r="C415" s="77"/>
      <c r="D415" s="2"/>
      <c r="E415" s="2"/>
      <c r="F415" s="2"/>
      <c r="G415" s="2"/>
    </row>
    <row r="416" spans="1:7" x14ac:dyDescent="0.25">
      <c r="A416" s="86"/>
      <c r="B416" s="45"/>
      <c r="C416" s="77"/>
      <c r="D416" s="2"/>
      <c r="E416" s="2"/>
      <c r="F416" s="2"/>
      <c r="G416" s="2"/>
    </row>
    <row r="417" spans="1:7" x14ac:dyDescent="0.25">
      <c r="A417" s="86"/>
      <c r="B417" s="45"/>
      <c r="C417" s="77"/>
      <c r="D417" s="2"/>
      <c r="E417" s="2"/>
      <c r="F417" s="2"/>
      <c r="G417" s="2"/>
    </row>
    <row r="418" spans="1:7" x14ac:dyDescent="0.25">
      <c r="A418" s="86"/>
      <c r="B418" s="45"/>
      <c r="C418" s="77"/>
      <c r="D418" s="2"/>
      <c r="E418" s="2"/>
      <c r="F418" s="2"/>
      <c r="G418" s="2"/>
    </row>
    <row r="419" spans="1:7" x14ac:dyDescent="0.25">
      <c r="A419" s="86"/>
      <c r="B419" s="45"/>
      <c r="C419" s="77"/>
      <c r="D419" s="2"/>
      <c r="E419" s="2"/>
      <c r="F419" s="2"/>
      <c r="G419" s="2"/>
    </row>
    <row r="420" spans="1:7" x14ac:dyDescent="0.25">
      <c r="A420" s="86"/>
      <c r="B420" s="45"/>
      <c r="C420" s="77"/>
      <c r="D420" s="2"/>
      <c r="E420" s="2"/>
      <c r="F420" s="2"/>
      <c r="G420" s="2"/>
    </row>
    <row r="421" spans="1:7" x14ac:dyDescent="0.25">
      <c r="A421" s="86"/>
      <c r="B421" s="45"/>
      <c r="C421" s="77"/>
      <c r="D421" s="2"/>
      <c r="E421" s="2"/>
      <c r="F421" s="2"/>
      <c r="G421" s="2"/>
    </row>
    <row r="422" spans="1:7" x14ac:dyDescent="0.25">
      <c r="A422" s="86"/>
      <c r="B422" s="45"/>
      <c r="C422" s="77"/>
      <c r="D422" s="2"/>
      <c r="E422" s="2"/>
      <c r="F422" s="2"/>
      <c r="G422" s="2"/>
    </row>
    <row r="423" spans="1:7" x14ac:dyDescent="0.25">
      <c r="A423" s="86"/>
      <c r="B423" s="45"/>
      <c r="C423" s="77"/>
      <c r="D423" s="2"/>
      <c r="E423" s="2"/>
      <c r="F423" s="2"/>
      <c r="G423" s="2"/>
    </row>
    <row r="424" spans="1:7" x14ac:dyDescent="0.25">
      <c r="A424" s="86"/>
      <c r="B424" s="45"/>
      <c r="C424" s="77"/>
      <c r="D424" s="2"/>
      <c r="E424" s="2"/>
      <c r="F424" s="2"/>
      <c r="G424" s="2"/>
    </row>
    <row r="425" spans="1:7" x14ac:dyDescent="0.25">
      <c r="A425" s="86"/>
      <c r="B425" s="45"/>
      <c r="C425" s="77"/>
      <c r="D425" s="2"/>
      <c r="E425" s="2"/>
      <c r="F425" s="2"/>
      <c r="G425" s="2"/>
    </row>
    <row r="426" spans="1:7" x14ac:dyDescent="0.25">
      <c r="A426" s="86"/>
      <c r="B426" s="45"/>
      <c r="C426" s="77"/>
      <c r="D426" s="2"/>
      <c r="E426" s="2"/>
      <c r="F426" s="2"/>
      <c r="G426" s="2"/>
    </row>
    <row r="427" spans="1:7" x14ac:dyDescent="0.25">
      <c r="A427" s="86"/>
      <c r="B427" s="45"/>
      <c r="C427" s="77"/>
      <c r="D427" s="2"/>
      <c r="E427" s="2"/>
      <c r="F427" s="2"/>
      <c r="G427" s="2"/>
    </row>
    <row r="428" spans="1:7" x14ac:dyDescent="0.25">
      <c r="A428" s="86"/>
      <c r="B428" s="45"/>
      <c r="C428" s="77"/>
      <c r="D428" s="2"/>
      <c r="E428" s="2"/>
      <c r="F428" s="2"/>
      <c r="G428" s="2"/>
    </row>
    <row r="429" spans="1:7" x14ac:dyDescent="0.25">
      <c r="A429" s="86"/>
      <c r="B429" s="45"/>
      <c r="C429" s="77"/>
      <c r="D429" s="2"/>
      <c r="E429" s="2"/>
      <c r="F429" s="2"/>
      <c r="G429" s="2"/>
    </row>
    <row r="430" spans="1:7" x14ac:dyDescent="0.25">
      <c r="A430" s="86"/>
      <c r="B430" s="45"/>
      <c r="C430" s="77"/>
      <c r="D430" s="2"/>
      <c r="E430" s="2"/>
      <c r="F430" s="2"/>
      <c r="G430" s="2"/>
    </row>
    <row r="431" spans="1:7" x14ac:dyDescent="0.25">
      <c r="A431" s="86"/>
      <c r="B431" s="45"/>
      <c r="C431" s="77"/>
      <c r="D431" s="2"/>
      <c r="E431" s="2"/>
      <c r="F431" s="2"/>
      <c r="G431" s="2"/>
    </row>
    <row r="432" spans="1:7" x14ac:dyDescent="0.25">
      <c r="A432" s="86"/>
      <c r="B432" s="45"/>
      <c r="C432" s="77"/>
      <c r="D432" s="2"/>
      <c r="E432" s="2"/>
      <c r="F432" s="2"/>
      <c r="G432" s="2"/>
    </row>
    <row r="433" spans="1:7" x14ac:dyDescent="0.25">
      <c r="A433" s="86"/>
      <c r="B433" s="45"/>
      <c r="C433" s="77"/>
      <c r="D433" s="2"/>
      <c r="E433" s="2"/>
      <c r="F433" s="2"/>
      <c r="G433" s="2"/>
    </row>
    <row r="434" spans="1:7" x14ac:dyDescent="0.25">
      <c r="A434" s="86"/>
      <c r="B434" s="45"/>
      <c r="C434" s="77"/>
      <c r="D434" s="2"/>
      <c r="E434" s="2"/>
      <c r="F434" s="2"/>
      <c r="G434" s="2"/>
    </row>
    <row r="435" spans="1:7" x14ac:dyDescent="0.25">
      <c r="A435" s="86"/>
      <c r="B435" s="45"/>
      <c r="C435" s="77"/>
      <c r="D435" s="2"/>
      <c r="E435" s="2"/>
      <c r="F435" s="2"/>
      <c r="G435" s="2"/>
    </row>
    <row r="436" spans="1:7" x14ac:dyDescent="0.25">
      <c r="A436" s="86"/>
      <c r="B436" s="45"/>
      <c r="C436" s="77"/>
      <c r="D436" s="2"/>
      <c r="E436" s="2"/>
      <c r="F436" s="2"/>
      <c r="G436" s="2"/>
    </row>
    <row r="437" spans="1:7" x14ac:dyDescent="0.25">
      <c r="A437" s="86"/>
      <c r="B437" s="45"/>
      <c r="C437" s="77"/>
      <c r="D437" s="2"/>
      <c r="E437" s="2"/>
      <c r="F437" s="2"/>
      <c r="G437" s="2"/>
    </row>
    <row r="438" spans="1:7" x14ac:dyDescent="0.25">
      <c r="A438" s="86"/>
      <c r="B438" s="45"/>
      <c r="C438" s="77"/>
      <c r="D438" s="2"/>
      <c r="E438" s="2"/>
      <c r="F438" s="2"/>
      <c r="G438" s="2"/>
    </row>
    <row r="439" spans="1:7" x14ac:dyDescent="0.25">
      <c r="A439" s="86"/>
      <c r="B439" s="45"/>
      <c r="C439" s="77"/>
      <c r="D439" s="2"/>
      <c r="E439" s="2"/>
      <c r="F439" s="2"/>
      <c r="G439" s="2"/>
    </row>
    <row r="440" spans="1:7" x14ac:dyDescent="0.25">
      <c r="A440" s="86"/>
      <c r="B440" s="45"/>
      <c r="C440" s="77"/>
      <c r="D440" s="2"/>
      <c r="E440" s="2"/>
      <c r="F440" s="2"/>
      <c r="G440" s="2"/>
    </row>
    <row r="441" spans="1:7" x14ac:dyDescent="0.25">
      <c r="A441" s="86"/>
      <c r="B441" s="45"/>
      <c r="C441" s="77"/>
      <c r="D441" s="2"/>
      <c r="E441" s="2"/>
      <c r="F441" s="2"/>
      <c r="G441" s="2"/>
    </row>
    <row r="442" spans="1:7" x14ac:dyDescent="0.25">
      <c r="A442" s="86"/>
      <c r="B442" s="45"/>
      <c r="C442" s="77"/>
      <c r="D442" s="2"/>
      <c r="E442" s="2"/>
      <c r="F442" s="2"/>
      <c r="G442" s="2"/>
    </row>
    <row r="443" spans="1:7" x14ac:dyDescent="0.25">
      <c r="A443" s="86"/>
      <c r="B443" s="45"/>
      <c r="C443" s="77"/>
      <c r="D443" s="2"/>
      <c r="E443" s="2"/>
      <c r="F443" s="2"/>
      <c r="G443" s="2"/>
    </row>
    <row r="444" spans="1:7" x14ac:dyDescent="0.25">
      <c r="A444" s="86"/>
      <c r="B444" s="45"/>
      <c r="C444" s="77"/>
      <c r="D444" s="2"/>
      <c r="E444" s="2"/>
      <c r="F444" s="2"/>
      <c r="G444" s="2"/>
    </row>
    <row r="445" spans="1:7" x14ac:dyDescent="0.25">
      <c r="A445" s="86"/>
      <c r="B445" s="45"/>
      <c r="C445" s="77"/>
      <c r="D445" s="2"/>
      <c r="E445" s="2"/>
      <c r="F445" s="2"/>
      <c r="G445" s="2"/>
    </row>
    <row r="446" spans="1:7" x14ac:dyDescent="0.25">
      <c r="A446" s="86"/>
      <c r="B446" s="45"/>
      <c r="C446" s="77"/>
      <c r="D446" s="2"/>
      <c r="E446" s="2"/>
      <c r="F446" s="2"/>
      <c r="G446" s="2"/>
    </row>
    <row r="447" spans="1:7" x14ac:dyDescent="0.25">
      <c r="A447" s="86"/>
      <c r="B447" s="45"/>
      <c r="C447" s="77"/>
      <c r="D447" s="2"/>
      <c r="E447" s="2"/>
      <c r="F447" s="2"/>
      <c r="G447" s="2"/>
    </row>
    <row r="448" spans="1:7" x14ac:dyDescent="0.25">
      <c r="A448" s="86"/>
      <c r="B448" s="45"/>
      <c r="C448" s="77"/>
      <c r="D448" s="2"/>
      <c r="E448" s="2"/>
      <c r="F448" s="2"/>
      <c r="G448" s="2"/>
    </row>
    <row r="449" spans="1:7" x14ac:dyDescent="0.25">
      <c r="A449" s="86"/>
      <c r="B449" s="45"/>
      <c r="C449" s="77"/>
      <c r="D449" s="2"/>
      <c r="E449" s="2"/>
      <c r="F449" s="2"/>
      <c r="G449" s="2"/>
    </row>
    <row r="450" spans="1:7" x14ac:dyDescent="0.25">
      <c r="A450" s="86"/>
      <c r="B450" s="45"/>
      <c r="C450" s="77"/>
      <c r="D450" s="2"/>
      <c r="E450" s="2"/>
      <c r="F450" s="2"/>
      <c r="G450" s="2"/>
    </row>
    <row r="451" spans="1:7" x14ac:dyDescent="0.25">
      <c r="A451" s="86"/>
      <c r="B451" s="45"/>
      <c r="C451" s="77"/>
      <c r="D451" s="2"/>
      <c r="E451" s="2"/>
      <c r="F451" s="2"/>
      <c r="G451" s="2"/>
    </row>
    <row r="452" spans="1:7" x14ac:dyDescent="0.25">
      <c r="A452" s="86"/>
      <c r="B452" s="45"/>
      <c r="C452" s="77"/>
      <c r="D452" s="2"/>
      <c r="E452" s="2"/>
      <c r="F452" s="2"/>
      <c r="G452" s="2"/>
    </row>
    <row r="453" spans="1:7" x14ac:dyDescent="0.25">
      <c r="A453" s="86"/>
      <c r="B453" s="45"/>
      <c r="C453" s="77"/>
      <c r="D453" s="2"/>
      <c r="E453" s="2"/>
      <c r="F453" s="2"/>
      <c r="G453" s="2"/>
    </row>
    <row r="454" spans="1:7" x14ac:dyDescent="0.25">
      <c r="A454" s="86"/>
      <c r="B454" s="45"/>
      <c r="C454" s="77"/>
      <c r="D454" s="2"/>
      <c r="E454" s="2"/>
      <c r="F454" s="2"/>
      <c r="G454" s="2"/>
    </row>
    <row r="455" spans="1:7" x14ac:dyDescent="0.25">
      <c r="A455" s="86"/>
      <c r="B455" s="45"/>
      <c r="C455" s="77"/>
      <c r="D455" s="2"/>
      <c r="E455" s="2"/>
      <c r="F455" s="2"/>
      <c r="G455" s="2"/>
    </row>
    <row r="456" spans="1:7" x14ac:dyDescent="0.25">
      <c r="A456" s="86"/>
      <c r="B456" s="45"/>
      <c r="C456" s="77"/>
      <c r="D456" s="2"/>
      <c r="E456" s="2"/>
      <c r="F456" s="2"/>
      <c r="G456" s="2"/>
    </row>
    <row r="457" spans="1:7" x14ac:dyDescent="0.25">
      <c r="A457" s="86"/>
      <c r="B457" s="45"/>
      <c r="C457" s="77"/>
      <c r="D457" s="2"/>
      <c r="E457" s="2"/>
      <c r="F457" s="2"/>
      <c r="G457" s="2"/>
    </row>
    <row r="458" spans="1:7" x14ac:dyDescent="0.25">
      <c r="A458" s="86"/>
      <c r="B458" s="45"/>
      <c r="C458" s="77"/>
      <c r="D458" s="2"/>
      <c r="E458" s="2"/>
      <c r="F458" s="2"/>
      <c r="G458" s="2"/>
    </row>
    <row r="459" spans="1:7" x14ac:dyDescent="0.25">
      <c r="A459" s="86"/>
      <c r="B459" s="45"/>
      <c r="C459" s="77"/>
      <c r="D459" s="2"/>
      <c r="E459" s="2"/>
      <c r="F459" s="2"/>
      <c r="G459" s="2"/>
    </row>
    <row r="460" spans="1:7" x14ac:dyDescent="0.25">
      <c r="A460" s="86"/>
      <c r="B460" s="45"/>
      <c r="C460" s="77"/>
      <c r="D460" s="2"/>
      <c r="E460" s="2"/>
      <c r="F460" s="2"/>
      <c r="G460" s="2"/>
    </row>
    <row r="461" spans="1:7" x14ac:dyDescent="0.25">
      <c r="A461" s="86"/>
      <c r="B461" s="45"/>
      <c r="C461" s="77"/>
      <c r="D461" s="2"/>
      <c r="E461" s="2"/>
      <c r="F461" s="2"/>
      <c r="G461" s="2"/>
    </row>
    <row r="462" spans="1:7" x14ac:dyDescent="0.25">
      <c r="A462" s="86"/>
      <c r="B462" s="45"/>
      <c r="C462" s="77"/>
      <c r="D462" s="2"/>
      <c r="E462" s="2"/>
      <c r="F462" s="2"/>
      <c r="G462" s="2"/>
    </row>
    <row r="463" spans="1:7" x14ac:dyDescent="0.25">
      <c r="A463" s="86"/>
      <c r="B463" s="45"/>
      <c r="C463" s="77"/>
      <c r="D463" s="2"/>
      <c r="E463" s="2"/>
      <c r="F463" s="2"/>
      <c r="G463" s="2"/>
    </row>
    <row r="464" spans="1:7" x14ac:dyDescent="0.25">
      <c r="A464" s="86"/>
      <c r="B464" s="45"/>
      <c r="C464" s="77"/>
      <c r="D464" s="2"/>
      <c r="E464" s="2"/>
      <c r="F464" s="2"/>
      <c r="G464" s="2"/>
    </row>
    <row r="465" spans="1:7" x14ac:dyDescent="0.25">
      <c r="A465" s="86"/>
      <c r="B465" s="45"/>
      <c r="C465" s="77"/>
      <c r="D465" s="2"/>
      <c r="E465" s="2"/>
      <c r="F465" s="2"/>
      <c r="G465" s="2"/>
    </row>
    <row r="466" spans="1:7" x14ac:dyDescent="0.25">
      <c r="A466" s="86"/>
      <c r="B466" s="45"/>
      <c r="C466" s="77"/>
      <c r="D466" s="2"/>
      <c r="E466" s="2"/>
      <c r="F466" s="2"/>
      <c r="G466" s="2"/>
    </row>
    <row r="467" spans="1:7" x14ac:dyDescent="0.25">
      <c r="A467" s="86"/>
      <c r="B467" s="45"/>
      <c r="C467" s="77"/>
      <c r="D467" s="2"/>
      <c r="E467" s="2"/>
      <c r="F467" s="2"/>
      <c r="G467" s="2"/>
    </row>
    <row r="468" spans="1:7" x14ac:dyDescent="0.25">
      <c r="A468" s="86"/>
      <c r="B468" s="45"/>
      <c r="C468" s="77"/>
      <c r="D468" s="2"/>
      <c r="E468" s="2"/>
      <c r="F468" s="2"/>
      <c r="G468" s="2"/>
    </row>
    <row r="469" spans="1:7" x14ac:dyDescent="0.25">
      <c r="A469" s="86"/>
      <c r="B469" s="45"/>
      <c r="C469" s="77"/>
      <c r="D469" s="2"/>
      <c r="E469" s="2"/>
      <c r="F469" s="2"/>
      <c r="G469" s="2"/>
    </row>
    <row r="470" spans="1:7" x14ac:dyDescent="0.25">
      <c r="A470" s="86"/>
      <c r="B470" s="45"/>
      <c r="C470" s="77"/>
      <c r="D470" s="2"/>
      <c r="E470" s="2"/>
      <c r="F470" s="2"/>
      <c r="G470" s="2"/>
    </row>
    <row r="471" spans="1:7" x14ac:dyDescent="0.25">
      <c r="A471" s="86"/>
      <c r="B471" s="45"/>
      <c r="C471" s="77"/>
      <c r="D471" s="2"/>
      <c r="E471" s="2"/>
      <c r="F471" s="2"/>
      <c r="G471" s="2"/>
    </row>
    <row r="472" spans="1:7" x14ac:dyDescent="0.25">
      <c r="A472" s="86"/>
      <c r="B472" s="45"/>
      <c r="C472" s="77"/>
      <c r="D472" s="2"/>
      <c r="E472" s="2"/>
      <c r="F472" s="2"/>
      <c r="G472" s="2"/>
    </row>
    <row r="473" spans="1:7" x14ac:dyDescent="0.25">
      <c r="A473" s="86"/>
      <c r="B473" s="45"/>
      <c r="C473" s="77"/>
      <c r="D473" s="2"/>
      <c r="E473" s="2"/>
      <c r="F473" s="2"/>
      <c r="G473" s="2"/>
    </row>
    <row r="474" spans="1:7" x14ac:dyDescent="0.25">
      <c r="A474" s="86"/>
      <c r="B474" s="45"/>
      <c r="C474" s="77"/>
      <c r="D474" s="2"/>
      <c r="E474" s="2"/>
      <c r="F474" s="2"/>
      <c r="G474" s="2"/>
    </row>
    <row r="475" spans="1:7" x14ac:dyDescent="0.25">
      <c r="A475" s="86"/>
      <c r="B475" s="45"/>
      <c r="C475" s="77"/>
      <c r="D475" s="2"/>
      <c r="E475" s="2"/>
      <c r="F475" s="2"/>
      <c r="G475" s="2"/>
    </row>
    <row r="476" spans="1:7" x14ac:dyDescent="0.25">
      <c r="A476" s="86"/>
      <c r="B476" s="45"/>
      <c r="C476" s="77"/>
      <c r="D476" s="2"/>
      <c r="E476" s="2"/>
      <c r="F476" s="2"/>
      <c r="G476" s="2"/>
    </row>
    <row r="477" spans="1:7" x14ac:dyDescent="0.25">
      <c r="A477" s="86"/>
      <c r="B477" s="45"/>
      <c r="C477" s="77"/>
      <c r="D477" s="2"/>
      <c r="E477" s="2"/>
      <c r="F477" s="2"/>
      <c r="G477" s="2"/>
    </row>
    <row r="478" spans="1:7" x14ac:dyDescent="0.25">
      <c r="A478" s="86"/>
      <c r="B478" s="45"/>
      <c r="C478" s="77"/>
      <c r="D478" s="2"/>
      <c r="E478" s="2"/>
      <c r="F478" s="2"/>
      <c r="G478" s="2"/>
    </row>
    <row r="479" spans="1:7" x14ac:dyDescent="0.25">
      <c r="A479" s="86"/>
      <c r="B479" s="45"/>
      <c r="C479" s="77"/>
      <c r="D479" s="2"/>
      <c r="E479" s="2"/>
      <c r="F479" s="2"/>
      <c r="G479" s="2"/>
    </row>
    <row r="480" spans="1:7" x14ac:dyDescent="0.25">
      <c r="A480" s="86"/>
      <c r="B480" s="45"/>
      <c r="C480" s="77"/>
      <c r="D480" s="2"/>
      <c r="E480" s="2"/>
      <c r="F480" s="2"/>
      <c r="G480" s="2"/>
    </row>
    <row r="481" spans="1:7" x14ac:dyDescent="0.25">
      <c r="A481" s="86"/>
      <c r="B481" s="45"/>
      <c r="C481" s="77"/>
      <c r="D481" s="2"/>
      <c r="E481" s="2"/>
      <c r="F481" s="2"/>
      <c r="G481" s="2"/>
    </row>
    <row r="482" spans="1:7" x14ac:dyDescent="0.25">
      <c r="A482" s="86"/>
      <c r="B482" s="45"/>
      <c r="C482" s="77"/>
      <c r="D482" s="2"/>
      <c r="E482" s="2"/>
      <c r="F482" s="2"/>
      <c r="G482" s="2"/>
    </row>
    <row r="483" spans="1:7" x14ac:dyDescent="0.25">
      <c r="A483" s="86"/>
      <c r="B483" s="45"/>
      <c r="C483" s="77"/>
      <c r="D483" s="2"/>
      <c r="E483" s="2"/>
      <c r="F483" s="2"/>
      <c r="G483" s="2"/>
    </row>
    <row r="484" spans="1:7" x14ac:dyDescent="0.25">
      <c r="A484" s="86"/>
      <c r="B484" s="45"/>
      <c r="C484" s="77"/>
      <c r="D484" s="2"/>
      <c r="E484" s="2"/>
      <c r="F484" s="2"/>
      <c r="G484" s="2"/>
    </row>
    <row r="485" spans="1:7" x14ac:dyDescent="0.25">
      <c r="A485" s="86"/>
      <c r="B485" s="45"/>
      <c r="C485" s="77"/>
      <c r="D485" s="2"/>
      <c r="E485" s="2"/>
      <c r="F485" s="2"/>
      <c r="G485" s="2"/>
    </row>
    <row r="486" spans="1:7" x14ac:dyDescent="0.25">
      <c r="A486" s="86"/>
      <c r="B486" s="45"/>
      <c r="C486" s="77"/>
      <c r="D486" s="2"/>
      <c r="E486" s="2"/>
      <c r="F486" s="2"/>
      <c r="G486" s="2"/>
    </row>
    <row r="487" spans="1:7" x14ac:dyDescent="0.25">
      <c r="A487" s="86"/>
      <c r="B487" s="45"/>
      <c r="C487" s="77"/>
      <c r="D487" s="2"/>
      <c r="E487" s="2"/>
      <c r="F487" s="2"/>
      <c r="G487" s="2"/>
    </row>
    <row r="488" spans="1:7" x14ac:dyDescent="0.25">
      <c r="A488" s="86"/>
      <c r="B488" s="45"/>
      <c r="C488" s="77"/>
      <c r="D488" s="2"/>
      <c r="E488" s="2"/>
      <c r="F488" s="2"/>
      <c r="G488" s="2"/>
    </row>
    <row r="489" spans="1:7" x14ac:dyDescent="0.25">
      <c r="A489" s="86"/>
      <c r="B489" s="45"/>
      <c r="C489" s="77"/>
      <c r="D489" s="2"/>
      <c r="E489" s="2"/>
      <c r="F489" s="2"/>
      <c r="G489" s="2"/>
    </row>
    <row r="490" spans="1:7" x14ac:dyDescent="0.25">
      <c r="A490" s="86"/>
      <c r="B490" s="45"/>
      <c r="C490" s="77"/>
      <c r="D490" s="2"/>
      <c r="E490" s="2"/>
      <c r="F490" s="2"/>
      <c r="G490" s="2"/>
    </row>
    <row r="491" spans="1:7" x14ac:dyDescent="0.25">
      <c r="A491" s="86"/>
      <c r="B491" s="45"/>
      <c r="C491" s="77"/>
      <c r="D491" s="2"/>
      <c r="E491" s="2"/>
      <c r="F491" s="2"/>
      <c r="G491" s="2"/>
    </row>
    <row r="492" spans="1:7" x14ac:dyDescent="0.25">
      <c r="A492" s="86"/>
      <c r="B492" s="45"/>
      <c r="C492" s="77"/>
      <c r="D492" s="2"/>
      <c r="E492" s="2"/>
      <c r="F492" s="2"/>
      <c r="G492" s="2"/>
    </row>
    <row r="493" spans="1:7" x14ac:dyDescent="0.25">
      <c r="A493" s="86"/>
      <c r="B493" s="45"/>
      <c r="C493" s="77"/>
      <c r="D493" s="2"/>
      <c r="E493" s="2"/>
      <c r="F493" s="2"/>
      <c r="G493" s="2"/>
    </row>
    <row r="494" spans="1:7" x14ac:dyDescent="0.25">
      <c r="A494" s="86"/>
      <c r="B494" s="45"/>
      <c r="C494" s="77"/>
      <c r="D494" s="2"/>
      <c r="E494" s="2"/>
      <c r="F494" s="2"/>
      <c r="G494" s="2"/>
    </row>
    <row r="495" spans="1:7" x14ac:dyDescent="0.25">
      <c r="A495" s="86"/>
      <c r="B495" s="45"/>
      <c r="C495" s="77"/>
      <c r="D495" s="2"/>
      <c r="E495" s="2"/>
      <c r="F495" s="2"/>
      <c r="G495" s="2"/>
    </row>
    <row r="496" spans="1:7" x14ac:dyDescent="0.25">
      <c r="A496" s="86"/>
      <c r="B496" s="45"/>
      <c r="C496" s="77"/>
      <c r="D496" s="2"/>
      <c r="E496" s="2"/>
      <c r="F496" s="2"/>
      <c r="G496" s="2"/>
    </row>
    <row r="497" spans="1:7" x14ac:dyDescent="0.25">
      <c r="A497" s="86"/>
      <c r="B497" s="45"/>
      <c r="C497" s="77"/>
      <c r="D497" s="2"/>
      <c r="E497" s="2"/>
      <c r="F497" s="2"/>
      <c r="G497" s="2"/>
    </row>
    <row r="498" spans="1:7" x14ac:dyDescent="0.25">
      <c r="A498" s="86"/>
      <c r="B498" s="45"/>
      <c r="C498" s="77"/>
      <c r="D498" s="2"/>
      <c r="E498" s="2"/>
      <c r="F498" s="2"/>
      <c r="G498" s="2"/>
    </row>
    <row r="499" spans="1:7" x14ac:dyDescent="0.25">
      <c r="A499" s="86"/>
      <c r="B499" s="45"/>
      <c r="C499" s="77"/>
      <c r="D499" s="2"/>
      <c r="E499" s="2"/>
      <c r="F499" s="2"/>
      <c r="G499" s="2"/>
    </row>
    <row r="500" spans="1:7" x14ac:dyDescent="0.25">
      <c r="A500" s="86"/>
      <c r="B500" s="45"/>
      <c r="C500" s="77"/>
      <c r="D500" s="2"/>
      <c r="E500" s="2"/>
      <c r="F500" s="2"/>
      <c r="G500" s="2"/>
    </row>
    <row r="501" spans="1:7" x14ac:dyDescent="0.25">
      <c r="A501" s="86"/>
      <c r="B501" s="45"/>
      <c r="C501" s="77"/>
      <c r="D501" s="2"/>
      <c r="E501" s="2"/>
      <c r="F501" s="2"/>
      <c r="G501" s="2"/>
    </row>
    <row r="502" spans="1:7" x14ac:dyDescent="0.25">
      <c r="A502" s="86"/>
      <c r="B502" s="45"/>
      <c r="C502" s="77"/>
      <c r="D502" s="2"/>
      <c r="E502" s="2"/>
      <c r="F502" s="2"/>
      <c r="G502" s="2"/>
    </row>
    <row r="503" spans="1:7" x14ac:dyDescent="0.25">
      <c r="A503" s="86"/>
      <c r="B503" s="45"/>
      <c r="C503" s="77"/>
      <c r="D503" s="2"/>
      <c r="E503" s="2"/>
      <c r="F503" s="2"/>
      <c r="G503" s="2"/>
    </row>
    <row r="504" spans="1:7" x14ac:dyDescent="0.25">
      <c r="A504" s="86"/>
      <c r="B504" s="45"/>
      <c r="C504" s="77"/>
      <c r="D504" s="2"/>
      <c r="E504" s="2"/>
      <c r="F504" s="2"/>
      <c r="G504" s="2"/>
    </row>
    <row r="505" spans="1:7" x14ac:dyDescent="0.25">
      <c r="A505" s="86"/>
      <c r="B505" s="45"/>
      <c r="C505" s="77"/>
      <c r="D505" s="2"/>
      <c r="E505" s="2"/>
      <c r="F505" s="2"/>
      <c r="G505" s="2"/>
    </row>
    <row r="506" spans="1:7" x14ac:dyDescent="0.25">
      <c r="A506" s="86"/>
      <c r="B506" s="45"/>
      <c r="C506" s="77"/>
      <c r="D506" s="2"/>
      <c r="E506" s="2"/>
      <c r="F506" s="2"/>
      <c r="G506" s="2"/>
    </row>
    <row r="507" spans="1:7" x14ac:dyDescent="0.25">
      <c r="A507" s="86"/>
      <c r="B507" s="45"/>
      <c r="C507" s="77"/>
      <c r="D507" s="2"/>
      <c r="E507" s="2"/>
      <c r="F507" s="2"/>
      <c r="G507" s="2"/>
    </row>
    <row r="508" spans="1:7" x14ac:dyDescent="0.25">
      <c r="A508" s="86"/>
      <c r="B508" s="45"/>
      <c r="C508" s="77"/>
      <c r="D508" s="2"/>
      <c r="E508" s="2"/>
      <c r="F508" s="2"/>
      <c r="G508" s="2"/>
    </row>
    <row r="509" spans="1:7" x14ac:dyDescent="0.25">
      <c r="A509" s="86"/>
      <c r="B509" s="45"/>
      <c r="C509" s="77"/>
      <c r="D509" s="2"/>
      <c r="E509" s="2"/>
      <c r="F509" s="2"/>
      <c r="G509" s="2"/>
    </row>
    <row r="510" spans="1:7" x14ac:dyDescent="0.25">
      <c r="A510" s="86"/>
      <c r="B510" s="45"/>
      <c r="C510" s="77"/>
      <c r="D510" s="2"/>
      <c r="E510" s="2"/>
      <c r="F510" s="2"/>
      <c r="G510" s="2"/>
    </row>
    <row r="511" spans="1:7" x14ac:dyDescent="0.25">
      <c r="A511" s="86"/>
      <c r="B511" s="45"/>
      <c r="C511" s="77"/>
      <c r="D511" s="2"/>
      <c r="E511" s="2"/>
      <c r="F511" s="2"/>
      <c r="G511" s="2"/>
    </row>
    <row r="512" spans="1:7" x14ac:dyDescent="0.25">
      <c r="A512" s="86"/>
      <c r="B512" s="45"/>
      <c r="C512" s="77"/>
      <c r="D512" s="2"/>
      <c r="E512" s="2"/>
      <c r="F512" s="2"/>
      <c r="G512" s="2"/>
    </row>
    <row r="513" spans="1:7" x14ac:dyDescent="0.25">
      <c r="A513" s="86"/>
      <c r="B513" s="45"/>
      <c r="C513" s="77"/>
      <c r="D513" s="2"/>
      <c r="E513" s="2"/>
      <c r="F513" s="2"/>
      <c r="G513" s="2"/>
    </row>
    <row r="514" spans="1:7" x14ac:dyDescent="0.25">
      <c r="A514" s="86"/>
      <c r="B514" s="45"/>
      <c r="C514" s="77"/>
      <c r="D514" s="2"/>
      <c r="E514" s="2"/>
      <c r="F514" s="2"/>
      <c r="G514" s="2"/>
    </row>
    <row r="515" spans="1:7" x14ac:dyDescent="0.25">
      <c r="A515" s="86"/>
      <c r="B515" s="45"/>
      <c r="C515" s="77"/>
      <c r="D515" s="2"/>
      <c r="E515" s="2"/>
      <c r="F515" s="2"/>
      <c r="G515" s="2"/>
    </row>
    <row r="516" spans="1:7" x14ac:dyDescent="0.25">
      <c r="A516" s="86"/>
      <c r="B516" s="45"/>
      <c r="C516" s="77"/>
      <c r="D516" s="2"/>
      <c r="E516" s="2"/>
      <c r="F516" s="2"/>
      <c r="G516" s="2"/>
    </row>
    <row r="517" spans="1:7" x14ac:dyDescent="0.25">
      <c r="A517" s="86"/>
      <c r="B517" s="45"/>
      <c r="C517" s="77"/>
      <c r="D517" s="2"/>
      <c r="E517" s="2"/>
      <c r="F517" s="2"/>
      <c r="G517" s="2"/>
    </row>
    <row r="518" spans="1:7" x14ac:dyDescent="0.25">
      <c r="A518" s="86"/>
      <c r="B518" s="45"/>
      <c r="C518" s="77"/>
      <c r="D518" s="2"/>
      <c r="E518" s="2"/>
      <c r="F518" s="2"/>
      <c r="G518" s="2"/>
    </row>
    <row r="519" spans="1:7" x14ac:dyDescent="0.25">
      <c r="A519" s="86"/>
      <c r="B519" s="45"/>
      <c r="C519" s="77"/>
      <c r="D519" s="2"/>
      <c r="E519" s="2"/>
      <c r="F519" s="2"/>
      <c r="G519" s="2"/>
    </row>
    <row r="520" spans="1:7" x14ac:dyDescent="0.25">
      <c r="A520" s="86"/>
      <c r="B520" s="45"/>
      <c r="C520" s="77"/>
      <c r="D520" s="2"/>
      <c r="E520" s="2"/>
      <c r="F520" s="2"/>
      <c r="G520" s="2"/>
    </row>
    <row r="521" spans="1:7" x14ac:dyDescent="0.25">
      <c r="A521" s="86"/>
      <c r="B521" s="45"/>
      <c r="C521" s="77"/>
      <c r="D521" s="2"/>
      <c r="E521" s="2"/>
      <c r="F521" s="2"/>
      <c r="G521" s="2"/>
    </row>
    <row r="522" spans="1:7" x14ac:dyDescent="0.25">
      <c r="A522" s="86"/>
      <c r="B522" s="45"/>
      <c r="C522" s="77"/>
      <c r="D522" s="2"/>
      <c r="E522" s="2"/>
      <c r="F522" s="2"/>
      <c r="G522" s="2"/>
    </row>
    <row r="523" spans="1:7" x14ac:dyDescent="0.25">
      <c r="A523" s="86"/>
      <c r="B523" s="45"/>
      <c r="C523" s="77"/>
      <c r="D523" s="2"/>
      <c r="E523" s="2"/>
      <c r="F523" s="2"/>
      <c r="G523" s="2"/>
    </row>
    <row r="524" spans="1:7" x14ac:dyDescent="0.25">
      <c r="A524" s="86"/>
      <c r="B524" s="45"/>
      <c r="C524" s="77"/>
      <c r="D524" s="2"/>
      <c r="E524" s="2"/>
      <c r="F524" s="2"/>
      <c r="G524" s="2"/>
    </row>
    <row r="525" spans="1:7" x14ac:dyDescent="0.25">
      <c r="A525" s="86"/>
      <c r="B525" s="45"/>
      <c r="C525" s="77"/>
      <c r="D525" s="2"/>
      <c r="E525" s="2"/>
      <c r="F525" s="2"/>
      <c r="G525" s="2"/>
    </row>
    <row r="526" spans="1:7" x14ac:dyDescent="0.25">
      <c r="A526" s="86"/>
      <c r="B526" s="45"/>
      <c r="C526" s="77"/>
      <c r="D526" s="2"/>
      <c r="E526" s="2"/>
      <c r="F526" s="2"/>
      <c r="G526" s="2"/>
    </row>
    <row r="527" spans="1:7" x14ac:dyDescent="0.25">
      <c r="A527" s="86"/>
      <c r="B527" s="45"/>
      <c r="C527" s="77"/>
      <c r="D527" s="2"/>
      <c r="E527" s="2"/>
      <c r="F527" s="2"/>
      <c r="G527" s="2"/>
    </row>
    <row r="528" spans="1:7" x14ac:dyDescent="0.25">
      <c r="A528" s="86"/>
      <c r="B528" s="45"/>
      <c r="C528" s="77"/>
      <c r="D528" s="2"/>
      <c r="E528" s="2"/>
      <c r="F528" s="2"/>
      <c r="G528" s="2"/>
    </row>
    <row r="529" spans="1:7" x14ac:dyDescent="0.25">
      <c r="A529" s="86"/>
      <c r="B529" s="45"/>
      <c r="C529" s="77"/>
      <c r="D529" s="2"/>
      <c r="E529" s="2"/>
      <c r="F529" s="2"/>
      <c r="G529" s="2"/>
    </row>
    <row r="530" spans="1:7" x14ac:dyDescent="0.25">
      <c r="A530" s="86"/>
      <c r="B530" s="45"/>
      <c r="C530" s="77"/>
      <c r="D530" s="2"/>
      <c r="E530" s="2"/>
      <c r="F530" s="2"/>
      <c r="G530" s="2"/>
    </row>
    <row r="531" spans="1:7" x14ac:dyDescent="0.25">
      <c r="A531" s="86"/>
      <c r="B531" s="45"/>
      <c r="C531" s="77"/>
      <c r="D531" s="2"/>
      <c r="E531" s="2"/>
      <c r="F531" s="2"/>
      <c r="G531" s="2"/>
    </row>
    <row r="532" spans="1:7" x14ac:dyDescent="0.25">
      <c r="A532" s="86"/>
      <c r="B532" s="45"/>
      <c r="C532" s="77"/>
      <c r="D532" s="2"/>
      <c r="E532" s="2"/>
      <c r="F532" s="2"/>
      <c r="G532" s="2"/>
    </row>
    <row r="533" spans="1:7" x14ac:dyDescent="0.25">
      <c r="A533" s="86"/>
      <c r="B533" s="45"/>
      <c r="C533" s="77"/>
      <c r="D533" s="2"/>
      <c r="E533" s="2"/>
      <c r="F533" s="2"/>
      <c r="G533" s="2"/>
    </row>
    <row r="534" spans="1:7" x14ac:dyDescent="0.25">
      <c r="A534" s="86"/>
      <c r="B534" s="45"/>
      <c r="C534" s="77"/>
      <c r="D534" s="2"/>
      <c r="E534" s="2"/>
      <c r="F534" s="2"/>
      <c r="G534" s="2"/>
    </row>
    <row r="535" spans="1:7" x14ac:dyDescent="0.25">
      <c r="A535" s="86"/>
      <c r="B535" s="45"/>
      <c r="C535" s="77"/>
      <c r="D535" s="2"/>
      <c r="E535" s="2"/>
      <c r="F535" s="2"/>
      <c r="G535" s="2"/>
    </row>
    <row r="536" spans="1:7" x14ac:dyDescent="0.25">
      <c r="A536" s="86"/>
      <c r="B536" s="45"/>
      <c r="C536" s="77"/>
      <c r="D536" s="2"/>
      <c r="E536" s="2"/>
      <c r="F536" s="2"/>
      <c r="G536" s="2"/>
    </row>
    <row r="537" spans="1:7" x14ac:dyDescent="0.25">
      <c r="A537" s="86"/>
      <c r="B537" s="45"/>
      <c r="C537" s="77"/>
      <c r="D537" s="2"/>
      <c r="E537" s="2"/>
      <c r="F537" s="2"/>
      <c r="G537" s="2"/>
    </row>
    <row r="538" spans="1:7" x14ac:dyDescent="0.25">
      <c r="A538" s="86"/>
      <c r="B538" s="45"/>
      <c r="C538" s="77"/>
      <c r="D538" s="2"/>
      <c r="E538" s="2"/>
      <c r="F538" s="2"/>
      <c r="G538" s="2"/>
    </row>
    <row r="539" spans="1:7" x14ac:dyDescent="0.25">
      <c r="A539" s="86"/>
      <c r="B539" s="45"/>
      <c r="C539" s="77"/>
      <c r="D539" s="2"/>
      <c r="E539" s="2"/>
      <c r="F539" s="2"/>
      <c r="G539" s="2"/>
    </row>
    <row r="540" spans="1:7" x14ac:dyDescent="0.25">
      <c r="A540" s="86"/>
      <c r="B540" s="45"/>
      <c r="C540" s="77"/>
      <c r="D540" s="2"/>
      <c r="E540" s="2"/>
      <c r="F540" s="2"/>
      <c r="G540" s="2"/>
    </row>
    <row r="541" spans="1:7" x14ac:dyDescent="0.25">
      <c r="A541" s="86"/>
      <c r="B541" s="45"/>
      <c r="C541" s="77"/>
      <c r="D541" s="2"/>
      <c r="E541" s="2"/>
      <c r="F541" s="2"/>
      <c r="G541" s="2"/>
    </row>
    <row r="542" spans="1:7" x14ac:dyDescent="0.25">
      <c r="A542" s="86"/>
      <c r="B542" s="45"/>
      <c r="C542" s="77"/>
      <c r="D542" s="2"/>
      <c r="E542" s="2"/>
      <c r="F542" s="2"/>
      <c r="G542" s="2"/>
    </row>
    <row r="543" spans="1:7" x14ac:dyDescent="0.25">
      <c r="A543" s="86"/>
      <c r="B543" s="45"/>
      <c r="C543" s="77"/>
      <c r="D543" s="2"/>
      <c r="E543" s="2"/>
      <c r="F543" s="2"/>
      <c r="G543" s="2"/>
    </row>
    <row r="544" spans="1:7" x14ac:dyDescent="0.25">
      <c r="A544" s="86"/>
      <c r="B544" s="45"/>
      <c r="C544" s="77"/>
      <c r="D544" s="2"/>
      <c r="E544" s="2"/>
      <c r="F544" s="2"/>
      <c r="G544" s="2"/>
    </row>
    <row r="545" spans="1:7" x14ac:dyDescent="0.25">
      <c r="A545" s="86"/>
      <c r="B545" s="45"/>
      <c r="C545" s="77"/>
      <c r="D545" s="2"/>
      <c r="E545" s="2"/>
      <c r="F545" s="2"/>
      <c r="G545" s="2"/>
    </row>
    <row r="546" spans="1:7" x14ac:dyDescent="0.25">
      <c r="A546" s="86"/>
      <c r="B546" s="45"/>
      <c r="C546" s="77"/>
      <c r="D546" s="2"/>
      <c r="E546" s="2"/>
      <c r="F546" s="2"/>
      <c r="G546" s="2"/>
    </row>
    <row r="547" spans="1:7" x14ac:dyDescent="0.25">
      <c r="A547" s="86"/>
      <c r="B547" s="45"/>
      <c r="C547" s="77"/>
      <c r="D547" s="2"/>
      <c r="E547" s="2"/>
      <c r="F547" s="2"/>
      <c r="G547" s="2"/>
    </row>
    <row r="548" spans="1:7" x14ac:dyDescent="0.25">
      <c r="A548" s="86"/>
      <c r="B548" s="45"/>
      <c r="C548" s="77"/>
      <c r="D548" s="2"/>
      <c r="E548" s="2"/>
      <c r="F548" s="2"/>
      <c r="G548" s="2"/>
    </row>
    <row r="549" spans="1:7" x14ac:dyDescent="0.25">
      <c r="A549" s="86"/>
      <c r="B549" s="45"/>
      <c r="C549" s="77"/>
      <c r="D549" s="2"/>
      <c r="E549" s="2"/>
      <c r="F549" s="2"/>
      <c r="G549" s="2"/>
    </row>
    <row r="550" spans="1:7" x14ac:dyDescent="0.25">
      <c r="A550" s="86"/>
      <c r="B550" s="45"/>
      <c r="C550" s="77"/>
      <c r="D550" s="2"/>
      <c r="E550" s="2"/>
      <c r="F550" s="2"/>
      <c r="G550" s="2"/>
    </row>
    <row r="551" spans="1:7" x14ac:dyDescent="0.25">
      <c r="A551" s="86"/>
      <c r="B551" s="45"/>
      <c r="C551" s="77"/>
      <c r="D551" s="2"/>
      <c r="E551" s="2"/>
      <c r="F551" s="2"/>
      <c r="G551" s="2"/>
    </row>
    <row r="552" spans="1:7" x14ac:dyDescent="0.25">
      <c r="A552" s="86"/>
      <c r="B552" s="45"/>
      <c r="C552" s="77"/>
      <c r="D552" s="2"/>
      <c r="E552" s="2"/>
      <c r="F552" s="2"/>
      <c r="G552" s="2"/>
    </row>
    <row r="553" spans="1:7" x14ac:dyDescent="0.25">
      <c r="A553" s="86"/>
      <c r="B553" s="45"/>
      <c r="C553" s="77"/>
      <c r="D553" s="2"/>
      <c r="E553" s="2"/>
      <c r="F553" s="2"/>
      <c r="G553" s="2"/>
    </row>
    <row r="554" spans="1:7" x14ac:dyDescent="0.25">
      <c r="A554" s="86"/>
      <c r="B554" s="45"/>
      <c r="C554" s="77"/>
      <c r="D554" s="2"/>
      <c r="E554" s="2"/>
      <c r="F554" s="2"/>
      <c r="G554" s="2"/>
    </row>
    <row r="555" spans="1:7" x14ac:dyDescent="0.25">
      <c r="A555" s="86"/>
      <c r="B555" s="45"/>
      <c r="C555" s="77"/>
      <c r="D555" s="2"/>
      <c r="E555" s="2"/>
      <c r="F555" s="2"/>
      <c r="G555" s="2"/>
    </row>
    <row r="556" spans="1:7" x14ac:dyDescent="0.25">
      <c r="A556" s="86"/>
      <c r="B556" s="45"/>
      <c r="C556" s="77"/>
      <c r="D556" s="2"/>
      <c r="E556" s="2"/>
      <c r="F556" s="2"/>
      <c r="G556" s="2"/>
    </row>
    <row r="557" spans="1:7" x14ac:dyDescent="0.25">
      <c r="A557" s="86"/>
      <c r="B557" s="45"/>
      <c r="C557" s="77"/>
      <c r="D557" s="2"/>
      <c r="E557" s="2"/>
      <c r="F557" s="2"/>
      <c r="G557" s="2"/>
    </row>
    <row r="558" spans="1:7" x14ac:dyDescent="0.25">
      <c r="A558" s="86"/>
      <c r="B558" s="45"/>
      <c r="C558" s="77"/>
      <c r="D558" s="2"/>
      <c r="E558" s="2"/>
      <c r="F558" s="2"/>
      <c r="G558" s="2"/>
    </row>
    <row r="559" spans="1:7" x14ac:dyDescent="0.25">
      <c r="A559" s="86"/>
      <c r="B559" s="45"/>
      <c r="C559" s="77"/>
      <c r="D559" s="2"/>
      <c r="E559" s="2"/>
      <c r="F559" s="2"/>
      <c r="G559" s="2"/>
    </row>
    <row r="560" spans="1:7" x14ac:dyDescent="0.25">
      <c r="A560" s="86"/>
      <c r="B560" s="45"/>
      <c r="C560" s="77"/>
      <c r="D560" s="2"/>
      <c r="E560" s="2"/>
      <c r="F560" s="2"/>
      <c r="G560" s="2"/>
    </row>
    <row r="561" spans="1:7" x14ac:dyDescent="0.25">
      <c r="A561" s="86"/>
      <c r="B561" s="45"/>
      <c r="C561" s="77"/>
      <c r="D561" s="2"/>
      <c r="E561" s="2"/>
      <c r="F561" s="2"/>
      <c r="G561" s="2"/>
    </row>
    <row r="562" spans="1:7" x14ac:dyDescent="0.25">
      <c r="A562" s="86"/>
      <c r="B562" s="45"/>
      <c r="C562" s="77"/>
      <c r="D562" s="2"/>
      <c r="E562" s="2"/>
      <c r="F562" s="2"/>
      <c r="G562" s="2"/>
    </row>
    <row r="563" spans="1:7" x14ac:dyDescent="0.25">
      <c r="A563" s="86"/>
      <c r="B563" s="45"/>
      <c r="C563" s="77"/>
      <c r="D563" s="2"/>
      <c r="E563" s="2"/>
      <c r="F563" s="2"/>
      <c r="G563" s="2"/>
    </row>
    <row r="564" spans="1:7" x14ac:dyDescent="0.25">
      <c r="A564" s="86"/>
      <c r="B564" s="45"/>
      <c r="C564" s="77"/>
      <c r="D564" s="2"/>
      <c r="E564" s="2"/>
      <c r="F564" s="2"/>
      <c r="G564" s="2"/>
    </row>
    <row r="565" spans="1:7" x14ac:dyDescent="0.25">
      <c r="A565" s="86"/>
      <c r="B565" s="45"/>
      <c r="C565" s="77"/>
      <c r="D565" s="2"/>
      <c r="E565" s="2"/>
      <c r="F565" s="2"/>
      <c r="G565" s="2"/>
    </row>
    <row r="566" spans="1:7" x14ac:dyDescent="0.25">
      <c r="A566" s="86"/>
      <c r="B566" s="45"/>
      <c r="C566" s="77"/>
      <c r="D566" s="2"/>
      <c r="E566" s="2"/>
      <c r="F566" s="2"/>
      <c r="G566" s="2"/>
    </row>
    <row r="567" spans="1:7" x14ac:dyDescent="0.25">
      <c r="A567" s="86"/>
      <c r="B567" s="45"/>
      <c r="C567" s="77"/>
      <c r="D567" s="2"/>
      <c r="E567" s="2"/>
      <c r="F567" s="2"/>
      <c r="G567" s="2"/>
    </row>
    <row r="568" spans="1:7" x14ac:dyDescent="0.25">
      <c r="A568" s="86"/>
      <c r="B568" s="45"/>
      <c r="C568" s="77"/>
      <c r="D568" s="2"/>
      <c r="E568" s="2"/>
      <c r="F568" s="2"/>
      <c r="G568" s="2"/>
    </row>
    <row r="569" spans="1:7" x14ac:dyDescent="0.25">
      <c r="A569" s="86"/>
      <c r="B569" s="45"/>
      <c r="C569" s="77"/>
      <c r="D569" s="2"/>
      <c r="E569" s="2"/>
      <c r="F569" s="2"/>
      <c r="G569" s="2"/>
    </row>
    <row r="570" spans="1:7" x14ac:dyDescent="0.25">
      <c r="A570" s="86"/>
      <c r="B570" s="45"/>
      <c r="C570" s="77"/>
      <c r="D570" s="2"/>
      <c r="E570" s="2"/>
      <c r="F570" s="2"/>
      <c r="G570" s="2"/>
    </row>
    <row r="571" spans="1:7" x14ac:dyDescent="0.25">
      <c r="A571" s="86"/>
      <c r="B571" s="45"/>
      <c r="C571" s="77"/>
      <c r="D571" s="2"/>
      <c r="E571" s="2"/>
      <c r="F571" s="2"/>
      <c r="G571" s="2"/>
    </row>
    <row r="572" spans="1:7" x14ac:dyDescent="0.25">
      <c r="A572" s="86"/>
      <c r="B572" s="45"/>
      <c r="C572" s="77"/>
      <c r="D572" s="2"/>
      <c r="E572" s="2"/>
      <c r="F572" s="2"/>
      <c r="G572" s="2"/>
    </row>
    <row r="573" spans="1:7" x14ac:dyDescent="0.25">
      <c r="A573" s="86"/>
      <c r="B573" s="45"/>
      <c r="C573" s="77"/>
      <c r="D573" s="2"/>
      <c r="E573" s="2"/>
      <c r="F573" s="2"/>
      <c r="G573" s="2"/>
    </row>
    <row r="574" spans="1:7" x14ac:dyDescent="0.25">
      <c r="A574" s="86"/>
      <c r="B574" s="45"/>
      <c r="C574" s="77"/>
      <c r="D574" s="2"/>
      <c r="E574" s="2"/>
      <c r="F574" s="2"/>
      <c r="G574" s="2"/>
    </row>
    <row r="575" spans="1:7" x14ac:dyDescent="0.25">
      <c r="A575" s="86"/>
      <c r="B575" s="45"/>
      <c r="C575" s="77"/>
      <c r="D575" s="2"/>
      <c r="E575" s="2"/>
      <c r="F575" s="2"/>
      <c r="G575" s="2"/>
    </row>
    <row r="576" spans="1:7" x14ac:dyDescent="0.25">
      <c r="A576" s="86"/>
      <c r="B576" s="45"/>
      <c r="C576" s="77"/>
      <c r="D576" s="2"/>
      <c r="E576" s="2"/>
      <c r="F576" s="2"/>
      <c r="G576" s="2"/>
    </row>
    <row r="577" spans="1:7" x14ac:dyDescent="0.25">
      <c r="A577" s="86"/>
      <c r="B577" s="45"/>
      <c r="C577" s="77"/>
      <c r="D577" s="2"/>
      <c r="E577" s="2"/>
      <c r="F577" s="2"/>
      <c r="G577" s="2"/>
    </row>
    <row r="578" spans="1:7" x14ac:dyDescent="0.25">
      <c r="A578" s="86"/>
      <c r="B578" s="45"/>
      <c r="C578" s="77"/>
      <c r="D578" s="2"/>
      <c r="E578" s="2"/>
      <c r="F578" s="2"/>
      <c r="G578" s="2"/>
    </row>
    <row r="579" spans="1:7" x14ac:dyDescent="0.25">
      <c r="A579" s="86"/>
      <c r="B579" s="45"/>
      <c r="C579" s="77"/>
      <c r="D579" s="2"/>
      <c r="E579" s="2"/>
      <c r="F579" s="2"/>
      <c r="G579" s="2"/>
    </row>
    <row r="580" spans="1:7" x14ac:dyDescent="0.25">
      <c r="A580" s="86"/>
      <c r="B580" s="45"/>
      <c r="C580" s="77"/>
      <c r="D580" s="2"/>
      <c r="E580" s="2"/>
      <c r="F580" s="2"/>
      <c r="G580" s="2"/>
    </row>
    <row r="581" spans="1:7" x14ac:dyDescent="0.25">
      <c r="A581" s="86"/>
      <c r="B581" s="45"/>
      <c r="C581" s="77"/>
      <c r="D581" s="2"/>
      <c r="E581" s="2"/>
      <c r="F581" s="2"/>
      <c r="G581" s="2"/>
    </row>
    <row r="582" spans="1:7" x14ac:dyDescent="0.25">
      <c r="A582" s="86"/>
      <c r="B582" s="45"/>
      <c r="C582" s="77"/>
      <c r="D582" s="2"/>
      <c r="E582" s="2"/>
      <c r="F582" s="2"/>
      <c r="G582" s="2"/>
    </row>
    <row r="583" spans="1:7" x14ac:dyDescent="0.25">
      <c r="A583" s="86"/>
      <c r="B583" s="45"/>
      <c r="C583" s="77"/>
      <c r="D583" s="2"/>
      <c r="E583" s="2"/>
      <c r="F583" s="2"/>
      <c r="G583" s="2"/>
    </row>
    <row r="584" spans="1:7" x14ac:dyDescent="0.25">
      <c r="A584" s="86"/>
      <c r="B584" s="45"/>
      <c r="C584" s="77"/>
      <c r="D584" s="2"/>
      <c r="E584" s="2"/>
      <c r="F584" s="2"/>
      <c r="G584" s="2"/>
    </row>
    <row r="585" spans="1:7" x14ac:dyDescent="0.25">
      <c r="A585" s="86"/>
      <c r="B585" s="45"/>
      <c r="C585" s="77"/>
      <c r="D585" s="2"/>
      <c r="E585" s="2"/>
      <c r="F585" s="2"/>
      <c r="G585" s="2"/>
    </row>
    <row r="586" spans="1:7" x14ac:dyDescent="0.25">
      <c r="A586" s="86"/>
      <c r="B586" s="45"/>
      <c r="C586" s="77"/>
      <c r="D586" s="2"/>
      <c r="E586" s="2"/>
      <c r="F586" s="2"/>
      <c r="G586" s="2"/>
    </row>
    <row r="587" spans="1:7" x14ac:dyDescent="0.25">
      <c r="A587" s="86"/>
      <c r="B587" s="45"/>
      <c r="C587" s="77"/>
      <c r="D587" s="2"/>
      <c r="E587" s="2"/>
      <c r="F587" s="2"/>
      <c r="G587" s="2"/>
    </row>
    <row r="588" spans="1:7" x14ac:dyDescent="0.25">
      <c r="A588" s="86"/>
      <c r="B588" s="45"/>
      <c r="C588" s="77"/>
      <c r="D588" s="2"/>
      <c r="E588" s="2"/>
      <c r="F588" s="2"/>
      <c r="G588" s="2"/>
    </row>
    <row r="589" spans="1:7" x14ac:dyDescent="0.25">
      <c r="A589" s="86"/>
      <c r="B589" s="45"/>
      <c r="C589" s="77"/>
      <c r="D589" s="2"/>
      <c r="E589" s="2"/>
      <c r="F589" s="2"/>
      <c r="G589" s="2"/>
    </row>
    <row r="590" spans="1:7" x14ac:dyDescent="0.25">
      <c r="A590" s="86"/>
      <c r="B590" s="45"/>
      <c r="C590" s="77"/>
      <c r="D590" s="2"/>
      <c r="E590" s="2"/>
      <c r="F590" s="2"/>
      <c r="G590" s="2"/>
    </row>
    <row r="591" spans="1:7" x14ac:dyDescent="0.25">
      <c r="A591" s="86"/>
      <c r="B591" s="45"/>
      <c r="C591" s="77"/>
      <c r="D591" s="2"/>
      <c r="E591" s="2"/>
      <c r="F591" s="2"/>
      <c r="G591" s="2"/>
    </row>
    <row r="592" spans="1:7" x14ac:dyDescent="0.25">
      <c r="A592" s="86"/>
      <c r="B592" s="45"/>
      <c r="C592" s="77"/>
      <c r="D592" s="2"/>
      <c r="E592" s="2"/>
      <c r="F592" s="2"/>
      <c r="G592" s="2"/>
    </row>
    <row r="593" spans="1:7" x14ac:dyDescent="0.25">
      <c r="A593" s="86"/>
      <c r="B593" s="45"/>
      <c r="C593" s="77"/>
      <c r="D593" s="2"/>
      <c r="E593" s="2"/>
      <c r="F593" s="2"/>
      <c r="G593" s="2"/>
    </row>
    <row r="594" spans="1:7" x14ac:dyDescent="0.25">
      <c r="A594" s="86"/>
      <c r="B594" s="45"/>
      <c r="C594" s="77"/>
      <c r="D594" s="2"/>
      <c r="E594" s="2"/>
      <c r="F594" s="2"/>
      <c r="G594" s="2"/>
    </row>
    <row r="595" spans="1:7" x14ac:dyDescent="0.25">
      <c r="A595" s="86"/>
      <c r="B595" s="45"/>
      <c r="C595" s="77"/>
      <c r="D595" s="2"/>
      <c r="E595" s="2"/>
      <c r="F595" s="2"/>
      <c r="G595" s="2"/>
    </row>
    <row r="596" spans="1:7" x14ac:dyDescent="0.25">
      <c r="A596" s="86"/>
      <c r="B596" s="45"/>
      <c r="C596" s="77"/>
      <c r="D596" s="2"/>
      <c r="E596" s="2"/>
      <c r="F596" s="2"/>
      <c r="G596" s="2"/>
    </row>
    <row r="597" spans="1:7" x14ac:dyDescent="0.25">
      <c r="A597" s="86"/>
      <c r="B597" s="45"/>
      <c r="C597" s="77"/>
      <c r="D597" s="2"/>
      <c r="E597" s="2"/>
      <c r="F597" s="2"/>
      <c r="G597" s="2"/>
    </row>
    <row r="598" spans="1:7" x14ac:dyDescent="0.25">
      <c r="A598" s="86"/>
      <c r="B598" s="45"/>
      <c r="C598" s="77"/>
      <c r="D598" s="2"/>
      <c r="E598" s="2"/>
      <c r="F598" s="2"/>
      <c r="G598" s="2"/>
    </row>
    <row r="599" spans="1:7" x14ac:dyDescent="0.25">
      <c r="A599" s="86"/>
      <c r="B599" s="45"/>
      <c r="C599" s="77"/>
      <c r="D599" s="2"/>
      <c r="E599" s="2"/>
      <c r="F599" s="2"/>
      <c r="G599" s="2"/>
    </row>
    <row r="600" spans="1:7" x14ac:dyDescent="0.25">
      <c r="A600" s="86"/>
      <c r="B600" s="45"/>
      <c r="C600" s="77"/>
      <c r="D600" s="2"/>
      <c r="E600" s="2"/>
      <c r="F600" s="2"/>
      <c r="G600" s="2"/>
    </row>
    <row r="601" spans="1:7" x14ac:dyDescent="0.25">
      <c r="A601" s="86"/>
      <c r="B601" s="45"/>
      <c r="C601" s="77"/>
      <c r="D601" s="2"/>
      <c r="E601" s="2"/>
      <c r="F601" s="2"/>
      <c r="G601" s="2"/>
    </row>
    <row r="602" spans="1:7" x14ac:dyDescent="0.25">
      <c r="A602" s="86"/>
      <c r="B602" s="45"/>
      <c r="C602" s="77"/>
      <c r="D602" s="2"/>
      <c r="E602" s="2"/>
      <c r="F602" s="2"/>
      <c r="G602" s="2"/>
    </row>
    <row r="603" spans="1:7" x14ac:dyDescent="0.25">
      <c r="A603" s="86"/>
      <c r="B603" s="45"/>
      <c r="C603" s="77"/>
      <c r="D603" s="2"/>
      <c r="E603" s="2"/>
      <c r="F603" s="2"/>
      <c r="G603" s="2"/>
    </row>
    <row r="604" spans="1:7" x14ac:dyDescent="0.25">
      <c r="A604" s="86"/>
      <c r="B604" s="45"/>
      <c r="C604" s="77"/>
      <c r="D604" s="2"/>
      <c r="E604" s="2"/>
      <c r="F604" s="2"/>
      <c r="G604" s="2"/>
    </row>
    <row r="605" spans="1:7" x14ac:dyDescent="0.25">
      <c r="A605" s="86"/>
      <c r="B605" s="45"/>
      <c r="C605" s="77"/>
      <c r="D605" s="2"/>
      <c r="E605" s="2"/>
      <c r="F605" s="2"/>
      <c r="G605" s="2"/>
    </row>
    <row r="606" spans="1:7" x14ac:dyDescent="0.25">
      <c r="A606" s="86"/>
      <c r="B606" s="45"/>
      <c r="C606" s="77"/>
      <c r="D606" s="2"/>
      <c r="E606" s="2"/>
      <c r="F606" s="2"/>
      <c r="G606" s="2"/>
    </row>
    <row r="610" spans="1:4" x14ac:dyDescent="0.25">
      <c r="B610" t="s">
        <v>184</v>
      </c>
      <c r="C610" t="s">
        <v>185</v>
      </c>
      <c r="D610" t="s">
        <v>186</v>
      </c>
    </row>
    <row r="611" spans="1:4" x14ac:dyDescent="0.25">
      <c r="A611" s="24">
        <v>2011</v>
      </c>
      <c r="B611" s="113">
        <v>0</v>
      </c>
      <c r="C611" s="113">
        <v>0</v>
      </c>
      <c r="D611" s="113">
        <v>0</v>
      </c>
    </row>
    <row r="612" spans="1:4" x14ac:dyDescent="0.25">
      <c r="A612" s="24">
        <v>2012</v>
      </c>
      <c r="B612" s="113">
        <v>0</v>
      </c>
      <c r="C612" s="113">
        <v>0</v>
      </c>
      <c r="D612" s="113">
        <v>0</v>
      </c>
    </row>
    <row r="613" spans="1:4" x14ac:dyDescent="0.25">
      <c r="A613" s="24">
        <v>2013</v>
      </c>
      <c r="B613" s="113">
        <v>0</v>
      </c>
      <c r="C613" s="113">
        <v>0</v>
      </c>
      <c r="D613" s="113">
        <v>0</v>
      </c>
    </row>
    <row r="614" spans="1:4" x14ac:dyDescent="0.25">
      <c r="A614" s="24">
        <v>2014</v>
      </c>
      <c r="B614" s="113">
        <v>0</v>
      </c>
      <c r="C614" s="113">
        <v>0</v>
      </c>
      <c r="D614" s="113">
        <v>0</v>
      </c>
    </row>
    <row r="615" spans="1:4" x14ac:dyDescent="0.25">
      <c r="A615" s="24">
        <v>2015</v>
      </c>
      <c r="B615" s="113">
        <v>0</v>
      </c>
      <c r="C615" s="113">
        <v>0</v>
      </c>
      <c r="D615" s="113">
        <v>0</v>
      </c>
    </row>
    <row r="616" spans="1:4" x14ac:dyDescent="0.25">
      <c r="A616" s="24">
        <v>2016</v>
      </c>
      <c r="B616" s="113">
        <v>0</v>
      </c>
      <c r="C616" s="113">
        <v>0</v>
      </c>
      <c r="D616" s="113">
        <v>0</v>
      </c>
    </row>
    <row r="617" spans="1:4" x14ac:dyDescent="0.25">
      <c r="A617" s="24">
        <v>2017</v>
      </c>
      <c r="B617" s="113">
        <v>0</v>
      </c>
      <c r="C617" s="113">
        <v>0</v>
      </c>
      <c r="D617" s="113">
        <v>0</v>
      </c>
    </row>
    <row r="618" spans="1:4" x14ac:dyDescent="0.25">
      <c r="A618" s="24">
        <v>2018</v>
      </c>
      <c r="B618" s="113">
        <v>0</v>
      </c>
      <c r="C618" s="113">
        <v>0</v>
      </c>
      <c r="D618" s="113">
        <v>0</v>
      </c>
    </row>
    <row r="619" spans="1:4" x14ac:dyDescent="0.25">
      <c r="A619" s="24">
        <v>2019</v>
      </c>
      <c r="B619" s="113">
        <v>0</v>
      </c>
      <c r="C619" s="113">
        <v>0</v>
      </c>
      <c r="D619" s="113">
        <v>0</v>
      </c>
    </row>
    <row r="620" spans="1:4" x14ac:dyDescent="0.25">
      <c r="A620" s="24">
        <v>2020</v>
      </c>
      <c r="B620" s="113">
        <v>0</v>
      </c>
      <c r="C620" s="113">
        <v>0</v>
      </c>
      <c r="D620" s="113">
        <v>0</v>
      </c>
    </row>
    <row r="621" spans="1:4" x14ac:dyDescent="0.25">
      <c r="A621" s="24">
        <v>2021</v>
      </c>
      <c r="B621" s="113">
        <v>0</v>
      </c>
      <c r="C621" s="113">
        <v>0</v>
      </c>
      <c r="D621" s="113">
        <v>0</v>
      </c>
    </row>
    <row r="622" spans="1:4" x14ac:dyDescent="0.25">
      <c r="A622" s="24">
        <v>2022</v>
      </c>
      <c r="B622" s="113">
        <v>0</v>
      </c>
      <c r="C622" s="113">
        <v>0</v>
      </c>
      <c r="D622" s="113">
        <v>0</v>
      </c>
    </row>
    <row r="623" spans="1:4" x14ac:dyDescent="0.25">
      <c r="A623" s="24">
        <v>2023</v>
      </c>
      <c r="B623" s="113">
        <v>0</v>
      </c>
      <c r="C623" s="113">
        <v>0</v>
      </c>
      <c r="D623" s="113">
        <v>0</v>
      </c>
    </row>
    <row r="624" spans="1:4" x14ac:dyDescent="0.25">
      <c r="A624" s="24">
        <v>2024</v>
      </c>
      <c r="B624" s="113">
        <v>0</v>
      </c>
      <c r="C624" s="113">
        <v>0</v>
      </c>
      <c r="D624" s="113">
        <v>0</v>
      </c>
    </row>
    <row r="625" spans="1:4" x14ac:dyDescent="0.25">
      <c r="A625" s="35"/>
      <c r="B625" s="113"/>
      <c r="C625" s="78"/>
      <c r="D625" s="78"/>
    </row>
  </sheetData>
  <mergeCells count="3">
    <mergeCell ref="A5:G5"/>
    <mergeCell ref="A40:G40"/>
    <mergeCell ref="A81:G81"/>
  </mergeCells>
  <hyperlinks>
    <hyperlink ref="A3" location="Index!A1" display="Back to index" xr:uid="{78060A4F-D00C-48F3-B738-C450B56C4C99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</sheetPr>
  <dimension ref="A1:V974"/>
  <sheetViews>
    <sheetView showGridLines="0" zoomScale="80" zoomScaleNormal="80" workbookViewId="0"/>
  </sheetViews>
  <sheetFormatPr defaultColWidth="10.85546875" defaultRowHeight="15" x14ac:dyDescent="0.25"/>
  <cols>
    <col min="1" max="1" width="15" customWidth="1"/>
    <col min="2" max="2" width="45.5703125" customWidth="1"/>
    <col min="3" max="3" width="11.85546875" customWidth="1"/>
    <col min="4" max="4" width="14.5703125" customWidth="1"/>
    <col min="5" max="5" width="16.140625" customWidth="1"/>
    <col min="6" max="7" width="23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1" max="21" width="22.5703125" bestFit="1" customWidth="1"/>
    <col min="22" max="22" width="18.42578125" bestFit="1" customWidth="1"/>
  </cols>
  <sheetData>
    <row r="1" spans="1:22" ht="15" customHeight="1" x14ac:dyDescent="0.3">
      <c r="A1" s="67" t="s">
        <v>1509</v>
      </c>
      <c r="V1" s="85"/>
    </row>
    <row r="2" spans="1:22" ht="15" customHeight="1" x14ac:dyDescent="0.25">
      <c r="A2" s="40"/>
      <c r="E2" s="1"/>
      <c r="G2" s="1"/>
    </row>
    <row r="3" spans="1:22" ht="15" customHeight="1" x14ac:dyDescent="0.25">
      <c r="A3" s="29" t="s">
        <v>192</v>
      </c>
    </row>
    <row r="4" spans="1:22" ht="14.1" customHeight="1" x14ac:dyDescent="0.25"/>
    <row r="5" spans="1:22" ht="18" x14ac:dyDescent="0.25">
      <c r="A5" s="160" t="s">
        <v>1494</v>
      </c>
      <c r="B5" s="162"/>
      <c r="C5" s="162"/>
      <c r="D5" s="162"/>
      <c r="E5" s="162"/>
      <c r="F5" s="162"/>
      <c r="G5" s="162"/>
      <c r="Q5" s="72"/>
    </row>
    <row r="6" spans="1:22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</row>
    <row r="7" spans="1:22" ht="14.1" customHeight="1" x14ac:dyDescent="0.25">
      <c r="A7" s="2" t="s">
        <v>1510</v>
      </c>
      <c r="B7" s="2" t="s">
        <v>110</v>
      </c>
      <c r="C7" s="77">
        <v>10.26206238919</v>
      </c>
      <c r="D7" s="2">
        <v>10.0874345291654</v>
      </c>
      <c r="E7" s="2">
        <v>10.438933667812099</v>
      </c>
      <c r="F7" s="2">
        <v>0.17462786002460007</v>
      </c>
      <c r="G7" s="2">
        <v>0.17687127862209984</v>
      </c>
    </row>
    <row r="8" spans="1:22" ht="14.1" customHeight="1" x14ac:dyDescent="0.25">
      <c r="A8" s="2" t="s">
        <v>1511</v>
      </c>
      <c r="B8" s="2" t="s">
        <v>110</v>
      </c>
      <c r="C8" s="77">
        <v>10.180410442781101</v>
      </c>
      <c r="D8" s="2">
        <v>10.0069390668403</v>
      </c>
      <c r="E8" s="2">
        <v>10.3561139894252</v>
      </c>
      <c r="F8" s="2">
        <v>0.17347137594080131</v>
      </c>
      <c r="G8" s="2">
        <v>0.17570354664409926</v>
      </c>
    </row>
    <row r="9" spans="1:22" ht="14.1" customHeight="1" x14ac:dyDescent="0.25">
      <c r="A9" s="2" t="s">
        <v>1512</v>
      </c>
      <c r="B9" s="2" t="s">
        <v>110</v>
      </c>
      <c r="C9" s="77">
        <v>10.09870678679</v>
      </c>
      <c r="D9" s="2">
        <v>9.92648208111207</v>
      </c>
      <c r="E9" s="2">
        <v>10.273150215588</v>
      </c>
      <c r="F9" s="2">
        <v>0.17222470567793025</v>
      </c>
      <c r="G9" s="2">
        <v>0.1744434287979999</v>
      </c>
    </row>
    <row r="10" spans="1:22" ht="14.1" customHeight="1" x14ac:dyDescent="0.25">
      <c r="A10" s="2" t="s">
        <v>1513</v>
      </c>
      <c r="B10" s="2" t="s">
        <v>110</v>
      </c>
      <c r="C10" s="77">
        <v>9.8352036187773209</v>
      </c>
      <c r="D10" s="2">
        <v>9.6659216436748494</v>
      </c>
      <c r="E10" s="2">
        <v>10.0066879801022</v>
      </c>
      <c r="F10" s="2">
        <v>0.16928197510247145</v>
      </c>
      <c r="G10" s="2">
        <v>0.17148436132487888</v>
      </c>
    </row>
    <row r="11" spans="1:22" ht="14.1" customHeight="1" x14ac:dyDescent="0.25">
      <c r="A11" s="2" t="s">
        <v>1514</v>
      </c>
      <c r="B11" s="20" t="s">
        <v>110</v>
      </c>
      <c r="C11" s="77">
        <v>9.3634809537988808</v>
      </c>
      <c r="D11" s="2">
        <v>9.1992365723054697</v>
      </c>
      <c r="E11" s="2">
        <v>9.5299049244288003</v>
      </c>
      <c r="F11" s="2">
        <v>0.16424438149341114</v>
      </c>
      <c r="G11" s="2">
        <v>0.16642397062991954</v>
      </c>
    </row>
    <row r="12" spans="1:22" ht="14.1" customHeight="1" x14ac:dyDescent="0.25">
      <c r="A12" s="11" t="s">
        <v>1515</v>
      </c>
      <c r="B12" s="21" t="s">
        <v>110</v>
      </c>
      <c r="C12" s="77">
        <v>9.2025320412532405</v>
      </c>
      <c r="D12" s="2">
        <v>9.0404315599041407</v>
      </c>
      <c r="E12" s="2">
        <v>9.3667934709437706</v>
      </c>
      <c r="F12" s="2">
        <v>0.16210048134909982</v>
      </c>
      <c r="G12" s="2">
        <v>0.16426142969053004</v>
      </c>
    </row>
    <row r="13" spans="1:22" ht="14.1" customHeight="1" x14ac:dyDescent="0.25">
      <c r="A13" s="11" t="s">
        <v>1516</v>
      </c>
      <c r="B13" s="21" t="s">
        <v>110</v>
      </c>
      <c r="C13" s="77">
        <v>9.2846069092143608</v>
      </c>
      <c r="D13" s="2">
        <v>9.1225621182995607</v>
      </c>
      <c r="E13" s="2">
        <v>9.4487924255847293</v>
      </c>
      <c r="F13" s="2">
        <v>0.16204479091480017</v>
      </c>
      <c r="G13" s="2">
        <v>0.16418551637036849</v>
      </c>
    </row>
    <row r="14" spans="1:22" ht="14.1" customHeight="1" x14ac:dyDescent="0.25">
      <c r="A14" s="11" t="s">
        <v>1517</v>
      </c>
      <c r="B14" s="21" t="s">
        <v>110</v>
      </c>
      <c r="C14" s="77">
        <v>9.3766214787210203</v>
      </c>
      <c r="D14" s="2">
        <v>9.2143124256129507</v>
      </c>
      <c r="E14" s="2">
        <v>9.5410576635577495</v>
      </c>
      <c r="F14" s="2">
        <v>0.16230905310806953</v>
      </c>
      <c r="G14" s="2">
        <v>0.16443618483672928</v>
      </c>
    </row>
    <row r="15" spans="1:22" ht="14.1" customHeight="1" x14ac:dyDescent="0.25">
      <c r="A15" s="11" t="s">
        <v>131</v>
      </c>
      <c r="B15" s="21" t="s">
        <v>110</v>
      </c>
      <c r="C15" s="77">
        <v>9.4769804860909108</v>
      </c>
      <c r="D15" s="2">
        <v>9.3144648419377294</v>
      </c>
      <c r="E15" s="2">
        <v>9.6416070719961198</v>
      </c>
      <c r="F15" s="2">
        <v>0.16251564415318143</v>
      </c>
      <c r="G15" s="2">
        <v>0.16462658590520896</v>
      </c>
    </row>
    <row r="16" spans="1:22" ht="14.1" customHeight="1" x14ac:dyDescent="0.25">
      <c r="A16" s="11" t="s">
        <v>1518</v>
      </c>
      <c r="B16" s="21" t="s">
        <v>110</v>
      </c>
      <c r="C16" s="77">
        <v>9.48583</v>
      </c>
      <c r="D16" s="2">
        <v>9.3233300000000003</v>
      </c>
      <c r="E16" s="2">
        <v>9.6483399999999993</v>
      </c>
      <c r="F16" s="2">
        <v>0.16249999999999964</v>
      </c>
      <c r="G16" s="2">
        <v>0.16250999999999927</v>
      </c>
    </row>
    <row r="17" spans="1:7" ht="14.1" customHeight="1" x14ac:dyDescent="0.25">
      <c r="A17" s="11" t="s">
        <v>109</v>
      </c>
      <c r="B17" s="21" t="s">
        <v>110</v>
      </c>
      <c r="C17" s="77">
        <v>9.7887699999999995</v>
      </c>
      <c r="D17" s="2">
        <v>9.6243800000000004</v>
      </c>
      <c r="E17" s="2">
        <v>9.9531500000000008</v>
      </c>
      <c r="F17" s="2">
        <v>0.16438999999999915</v>
      </c>
      <c r="G17" s="2">
        <v>0.1643800000000013</v>
      </c>
    </row>
    <row r="18" spans="1:7" ht="14.1" customHeight="1" x14ac:dyDescent="0.25">
      <c r="A18" s="11" t="s">
        <v>112</v>
      </c>
      <c r="B18" s="21" t="s">
        <v>110</v>
      </c>
      <c r="C18" s="77">
        <v>9.9718499999999999</v>
      </c>
      <c r="D18" s="2">
        <v>9.8066399999999998</v>
      </c>
      <c r="E18" s="2">
        <v>10.13706</v>
      </c>
      <c r="F18" s="2">
        <v>0.16521000000000008</v>
      </c>
      <c r="G18" s="2">
        <v>0.16521000000000008</v>
      </c>
    </row>
    <row r="19" spans="1:7" ht="14.1" customHeight="1" x14ac:dyDescent="0.25">
      <c r="A19" s="11" t="s">
        <v>114</v>
      </c>
      <c r="B19" s="21" t="s">
        <v>110</v>
      </c>
      <c r="C19" s="77">
        <v>10.119389999999999</v>
      </c>
      <c r="D19" s="2">
        <v>9.9536099999999994</v>
      </c>
      <c r="E19" s="2">
        <v>10.285170000000001</v>
      </c>
      <c r="F19" s="2">
        <v>0.16577999999999982</v>
      </c>
      <c r="G19" s="2">
        <v>0.16578000000000159</v>
      </c>
    </row>
    <row r="20" spans="1:7" ht="14.1" customHeight="1" x14ac:dyDescent="0.25">
      <c r="A20" s="11" t="s">
        <v>20</v>
      </c>
      <c r="B20" s="21" t="s">
        <v>110</v>
      </c>
      <c r="C20" s="77">
        <v>9.9091799999999992</v>
      </c>
      <c r="D20" s="2">
        <v>9.7460599999999999</v>
      </c>
      <c r="E20" s="2">
        <v>10.0723</v>
      </c>
      <c r="F20" s="2">
        <v>0.16311999999999927</v>
      </c>
      <c r="G20" s="2">
        <v>0.16312000000000104</v>
      </c>
    </row>
    <row r="21" spans="1:7" ht="14.1" customHeight="1" x14ac:dyDescent="0.25">
      <c r="A21" s="15" t="s">
        <v>118</v>
      </c>
      <c r="B21" s="59" t="s">
        <v>110</v>
      </c>
      <c r="C21" s="77">
        <v>9.5359300000000005</v>
      </c>
      <c r="D21" s="2">
        <v>9.3766099999999994</v>
      </c>
      <c r="E21" s="2">
        <v>9.6952599999999993</v>
      </c>
      <c r="F21" s="2">
        <v>0.15932000000000102</v>
      </c>
      <c r="G21" s="2">
        <v>0.15932999999999886</v>
      </c>
    </row>
    <row r="22" spans="1:7" ht="14.1" customHeight="1" x14ac:dyDescent="0.25">
      <c r="A22" s="15" t="s">
        <v>119</v>
      </c>
      <c r="B22" s="21" t="s">
        <v>110</v>
      </c>
      <c r="C22" s="77">
        <v>9.6021599999999996</v>
      </c>
      <c r="D22" s="2">
        <v>9.4429200000000009</v>
      </c>
      <c r="E22" s="2">
        <v>9.7614000000000001</v>
      </c>
      <c r="F22" s="2">
        <v>0.15923999999999872</v>
      </c>
      <c r="G22" s="2">
        <v>0.15924000000000049</v>
      </c>
    </row>
    <row r="23" spans="1:7" ht="14.1" customHeight="1" x14ac:dyDescent="0.25">
      <c r="A23" s="15" t="s">
        <v>121</v>
      </c>
      <c r="B23" s="21" t="s">
        <v>110</v>
      </c>
      <c r="C23" s="77">
        <v>10.048349999999999</v>
      </c>
      <c r="D23" s="2">
        <v>9.8859700000000004</v>
      </c>
      <c r="E23" s="2">
        <v>10.210739999999999</v>
      </c>
      <c r="F23" s="2">
        <v>0.16237999999999886</v>
      </c>
      <c r="G23" s="2">
        <v>0.16239000000000026</v>
      </c>
    </row>
    <row r="24" spans="1:7" ht="14.1" customHeight="1" x14ac:dyDescent="0.25">
      <c r="A24" s="15" t="s">
        <v>124</v>
      </c>
      <c r="B24" s="21" t="s">
        <v>110</v>
      </c>
      <c r="C24" s="77">
        <v>10.30949</v>
      </c>
      <c r="D24" s="2">
        <v>10.14547</v>
      </c>
      <c r="E24" s="2">
        <v>10.473509999999999</v>
      </c>
      <c r="F24" s="2">
        <v>0.16402000000000072</v>
      </c>
      <c r="G24" s="2">
        <v>0.16401999999999894</v>
      </c>
    </row>
    <row r="25" spans="1:7" ht="14.1" customHeight="1" x14ac:dyDescent="0.25">
      <c r="A25" s="15" t="s">
        <v>126</v>
      </c>
      <c r="B25" s="21" t="s">
        <v>110</v>
      </c>
      <c r="C25" s="77">
        <v>10.39691</v>
      </c>
      <c r="D25" s="2">
        <v>10.2326</v>
      </c>
      <c r="E25" s="2">
        <v>10.56122</v>
      </c>
      <c r="F25" s="2">
        <v>0.1643100000000004</v>
      </c>
      <c r="G25" s="2">
        <v>0.1643100000000004</v>
      </c>
    </row>
    <row r="26" spans="1:7" ht="14.1" customHeight="1" x14ac:dyDescent="0.25">
      <c r="A26" s="15" t="s">
        <v>128</v>
      </c>
      <c r="B26" s="21" t="s">
        <v>110</v>
      </c>
      <c r="C26" s="77">
        <v>10.325855049999999</v>
      </c>
      <c r="D26" s="2">
        <v>10.162512019999999</v>
      </c>
      <c r="E26" s="2">
        <v>10.48919809</v>
      </c>
      <c r="F26" s="2">
        <v>0.16334303000000006</v>
      </c>
      <c r="G26" s="2">
        <v>0.16334304000000088</v>
      </c>
    </row>
    <row r="27" spans="1:7" ht="14.1" customHeight="1" x14ac:dyDescent="0.25">
      <c r="A27" s="15" t="s">
        <v>59</v>
      </c>
      <c r="B27" s="21" t="s">
        <v>110</v>
      </c>
      <c r="C27" s="77">
        <v>10.73307138</v>
      </c>
      <c r="D27" s="2">
        <v>10.5672041</v>
      </c>
      <c r="E27" s="2">
        <v>10.898938660000001</v>
      </c>
      <c r="F27" s="2">
        <v>0.16586728000000051</v>
      </c>
      <c r="G27" s="2">
        <v>0.16586728000000051</v>
      </c>
    </row>
    <row r="28" spans="1:7" ht="14.1" customHeight="1" x14ac:dyDescent="0.25">
      <c r="A28" s="15" t="s">
        <v>78</v>
      </c>
      <c r="B28" s="21" t="s">
        <v>110</v>
      </c>
      <c r="C28" s="77">
        <v>10.94744158</v>
      </c>
      <c r="D28" s="2">
        <v>10.780737309999999</v>
      </c>
      <c r="E28" s="2">
        <v>11.114145840000001</v>
      </c>
      <c r="F28" s="2">
        <v>0.16670427000000032</v>
      </c>
      <c r="G28" s="2">
        <v>0.16670426000000127</v>
      </c>
    </row>
    <row r="29" spans="1:7" ht="14.1" customHeight="1" x14ac:dyDescent="0.25">
      <c r="A29" s="15"/>
      <c r="B29" s="21"/>
      <c r="C29" s="58"/>
      <c r="D29" s="55"/>
      <c r="E29" s="55"/>
      <c r="F29" s="59"/>
      <c r="G29" s="15"/>
    </row>
    <row r="30" spans="1:7" ht="15" customHeight="1" x14ac:dyDescent="0.25"/>
    <row r="31" spans="1:7" ht="14.1" customHeight="1" x14ac:dyDescent="0.25">
      <c r="A31" s="15" t="s">
        <v>1510</v>
      </c>
      <c r="B31" s="15" t="s">
        <v>133</v>
      </c>
      <c r="C31" s="77">
        <v>10.1122704370701</v>
      </c>
      <c r="D31" s="2">
        <v>9.6384945248871698</v>
      </c>
      <c r="E31" s="2">
        <v>10.602337668186699</v>
      </c>
      <c r="F31" s="2">
        <v>0.47377591218292991</v>
      </c>
      <c r="G31" s="2">
        <v>0.49006723111659944</v>
      </c>
    </row>
    <row r="32" spans="1:7" ht="14.1" customHeight="1" x14ac:dyDescent="0.25">
      <c r="A32" s="15" t="s">
        <v>1511</v>
      </c>
      <c r="B32" s="15" t="s">
        <v>133</v>
      </c>
      <c r="C32" s="77">
        <v>10.018514654295601</v>
      </c>
      <c r="D32" s="2">
        <v>9.5485873674468102</v>
      </c>
      <c r="E32" s="2">
        <v>10.5046138318702</v>
      </c>
      <c r="F32" s="2">
        <v>0.46992728684879026</v>
      </c>
      <c r="G32" s="2">
        <v>0.48609917757459975</v>
      </c>
    </row>
    <row r="33" spans="1:7" ht="14.1" customHeight="1" x14ac:dyDescent="0.25">
      <c r="A33" s="15" t="s">
        <v>1512</v>
      </c>
      <c r="B33" s="15" t="s">
        <v>133</v>
      </c>
      <c r="C33" s="77">
        <v>10.012679126099201</v>
      </c>
      <c r="D33" s="2">
        <v>9.5422895269058294</v>
      </c>
      <c r="E33" s="2">
        <v>10.499299828611001</v>
      </c>
      <c r="F33" s="2">
        <v>0.47038959919337131</v>
      </c>
      <c r="G33" s="2">
        <v>0.48662070251180012</v>
      </c>
    </row>
    <row r="34" spans="1:7" ht="14.1" customHeight="1" x14ac:dyDescent="0.25">
      <c r="A34" s="15" t="s">
        <v>1513</v>
      </c>
      <c r="B34" s="15" t="s">
        <v>133</v>
      </c>
      <c r="C34" s="77">
        <v>9.6656400748850295</v>
      </c>
      <c r="D34" s="2">
        <v>9.2033673225736603</v>
      </c>
      <c r="E34" s="2">
        <v>10.1441806106491</v>
      </c>
      <c r="F34" s="2">
        <v>0.46227275231136922</v>
      </c>
      <c r="G34" s="2">
        <v>0.47854053576407019</v>
      </c>
    </row>
    <row r="35" spans="1:7" ht="14.1" customHeight="1" x14ac:dyDescent="0.25">
      <c r="A35" s="15" t="s">
        <v>1514</v>
      </c>
      <c r="B35" s="15" t="s">
        <v>133</v>
      </c>
      <c r="C35" s="77">
        <v>9.1715070261316907</v>
      </c>
      <c r="D35" s="2">
        <v>8.7233291535392095</v>
      </c>
      <c r="E35" s="2">
        <v>9.6358060871355402</v>
      </c>
      <c r="F35" s="2">
        <v>0.44817787259248121</v>
      </c>
      <c r="G35" s="2">
        <v>0.46429906100384954</v>
      </c>
    </row>
    <row r="36" spans="1:7" ht="14.1" customHeight="1" x14ac:dyDescent="0.25">
      <c r="A36" s="15" t="s">
        <v>1515</v>
      </c>
      <c r="B36" s="15" t="s">
        <v>133</v>
      </c>
      <c r="C36" s="77">
        <v>8.7850071016275493</v>
      </c>
      <c r="D36" s="2">
        <v>8.3514339470379895</v>
      </c>
      <c r="E36" s="2">
        <v>9.2343000290713704</v>
      </c>
      <c r="F36" s="2">
        <v>0.43357315458955981</v>
      </c>
      <c r="G36" s="2">
        <v>0.4492929274438211</v>
      </c>
    </row>
    <row r="37" spans="1:7" ht="14.1" customHeight="1" x14ac:dyDescent="0.25">
      <c r="A37" s="15" t="s">
        <v>1516</v>
      </c>
      <c r="B37" s="15" t="s">
        <v>133</v>
      </c>
      <c r="C37" s="77">
        <v>8.4882247026988704</v>
      </c>
      <c r="D37" s="2">
        <v>8.0672998010083798</v>
      </c>
      <c r="E37" s="2">
        <v>8.9244834504106407</v>
      </c>
      <c r="F37" s="2">
        <v>0.42092490169049057</v>
      </c>
      <c r="G37" s="2">
        <v>0.43625874771177031</v>
      </c>
    </row>
    <row r="38" spans="1:7" ht="14.1" customHeight="1" x14ac:dyDescent="0.25">
      <c r="A38" s="15" t="s">
        <v>1517</v>
      </c>
      <c r="B38" s="15" t="s">
        <v>133</v>
      </c>
      <c r="C38" s="77">
        <v>8.5124036065773705</v>
      </c>
      <c r="D38" s="2">
        <v>8.0937834408432394</v>
      </c>
      <c r="E38" s="2">
        <v>8.9461612070847707</v>
      </c>
      <c r="F38" s="2">
        <v>0.41862016573413108</v>
      </c>
      <c r="G38" s="2">
        <v>0.4337576005074002</v>
      </c>
    </row>
    <row r="39" spans="1:7" ht="14.1" customHeight="1" x14ac:dyDescent="0.25">
      <c r="A39" s="15" t="s">
        <v>131</v>
      </c>
      <c r="B39" s="15" t="s">
        <v>133</v>
      </c>
      <c r="C39" s="77">
        <v>8.4311328242445303</v>
      </c>
      <c r="D39" s="2">
        <v>8.0162689339414506</v>
      </c>
      <c r="E39" s="2">
        <v>8.8610248441222303</v>
      </c>
      <c r="F39" s="2">
        <v>0.41486389030307969</v>
      </c>
      <c r="G39" s="2">
        <v>0.42989201987770009</v>
      </c>
    </row>
    <row r="40" spans="1:7" ht="14.1" customHeight="1" x14ac:dyDescent="0.25">
      <c r="A40" s="15" t="s">
        <v>1518</v>
      </c>
      <c r="B40" s="15" t="s">
        <v>133</v>
      </c>
      <c r="C40" s="77">
        <v>8.3673699999999993</v>
      </c>
      <c r="D40" s="2">
        <v>7.9522599999999999</v>
      </c>
      <c r="E40" s="2">
        <v>8.7824899999999992</v>
      </c>
      <c r="F40" s="2">
        <v>0.41510999999999942</v>
      </c>
      <c r="G40" s="2">
        <v>0.41511999999999993</v>
      </c>
    </row>
    <row r="41" spans="1:7" ht="14.1" customHeight="1" x14ac:dyDescent="0.25">
      <c r="A41" s="15" t="s">
        <v>109</v>
      </c>
      <c r="B41" s="15" t="s">
        <v>133</v>
      </c>
      <c r="C41" s="77">
        <v>8.0321800000000003</v>
      </c>
      <c r="D41" s="2">
        <v>7.6272599999999997</v>
      </c>
      <c r="E41" s="2">
        <v>8.4370999999999992</v>
      </c>
      <c r="F41" s="2">
        <v>0.40492000000000061</v>
      </c>
      <c r="G41" s="2">
        <v>0.40491999999999884</v>
      </c>
    </row>
    <row r="42" spans="1:7" ht="14.1" customHeight="1" x14ac:dyDescent="0.25">
      <c r="A42" s="15" t="s">
        <v>112</v>
      </c>
      <c r="B42" s="15" t="s">
        <v>133</v>
      </c>
      <c r="C42" s="77">
        <v>7.819</v>
      </c>
      <c r="D42" s="2">
        <v>7.4206300000000001</v>
      </c>
      <c r="E42" s="2">
        <v>8.2173800000000004</v>
      </c>
      <c r="F42" s="2">
        <v>0.39836999999999989</v>
      </c>
      <c r="G42" s="2">
        <v>0.3983800000000004</v>
      </c>
    </row>
    <row r="43" spans="1:7" ht="14.1" customHeight="1" x14ac:dyDescent="0.25">
      <c r="A43" s="15" t="s">
        <v>114</v>
      </c>
      <c r="B43" s="15" t="s">
        <v>133</v>
      </c>
      <c r="C43" s="77">
        <v>8.5582499999999992</v>
      </c>
      <c r="D43" s="2">
        <v>8.1412300000000002</v>
      </c>
      <c r="E43" s="2">
        <v>8.9752700000000001</v>
      </c>
      <c r="F43" s="2">
        <v>0.41701999999999906</v>
      </c>
      <c r="G43" s="2">
        <v>0.41702000000000083</v>
      </c>
    </row>
    <row r="44" spans="1:7" ht="14.1" customHeight="1" x14ac:dyDescent="0.25">
      <c r="A44" s="56" t="s">
        <v>20</v>
      </c>
      <c r="B44" s="15" t="s">
        <v>133</v>
      </c>
      <c r="C44" s="77">
        <v>8.6575299999999995</v>
      </c>
      <c r="D44" s="2">
        <v>8.2424700000000009</v>
      </c>
      <c r="E44" s="2">
        <v>9.0725899999999999</v>
      </c>
      <c r="F44" s="2">
        <v>0.41505999999999865</v>
      </c>
      <c r="G44" s="2">
        <v>0.41506000000000043</v>
      </c>
    </row>
    <row r="45" spans="1:7" ht="14.1" customHeight="1" x14ac:dyDescent="0.25">
      <c r="A45" s="56" t="s">
        <v>118</v>
      </c>
      <c r="B45" s="15" t="s">
        <v>133</v>
      </c>
      <c r="C45" s="77">
        <v>8.6493900000000004</v>
      </c>
      <c r="D45" s="2">
        <v>8.2374100000000006</v>
      </c>
      <c r="E45" s="2">
        <v>9.0613799999999998</v>
      </c>
      <c r="F45" s="2">
        <v>0.41197999999999979</v>
      </c>
      <c r="G45" s="2">
        <v>0.41198999999999941</v>
      </c>
    </row>
    <row r="46" spans="1:7" ht="14.1" customHeight="1" x14ac:dyDescent="0.25">
      <c r="A46" s="56" t="s">
        <v>119</v>
      </c>
      <c r="B46" s="15" t="s">
        <v>133</v>
      </c>
      <c r="C46" s="77">
        <v>8.1322299999999998</v>
      </c>
      <c r="D46" s="2">
        <v>7.7385000000000002</v>
      </c>
      <c r="E46" s="2">
        <v>8.5259599999999995</v>
      </c>
      <c r="F46" s="2">
        <v>0.39372999999999969</v>
      </c>
      <c r="G46" s="2">
        <v>0.39372999999999969</v>
      </c>
    </row>
    <row r="47" spans="1:7" ht="14.1" customHeight="1" x14ac:dyDescent="0.25">
      <c r="A47" s="56" t="s">
        <v>121</v>
      </c>
      <c r="B47" s="15" t="s">
        <v>133</v>
      </c>
      <c r="C47" s="77">
        <v>8.2420899999999993</v>
      </c>
      <c r="D47" s="2">
        <v>7.84755</v>
      </c>
      <c r="E47" s="2">
        <v>8.6366300000000003</v>
      </c>
      <c r="F47" s="2">
        <v>0.39453999999999922</v>
      </c>
      <c r="G47" s="2">
        <v>0.394540000000001</v>
      </c>
    </row>
    <row r="48" spans="1:7" ht="14.1" customHeight="1" x14ac:dyDescent="0.25">
      <c r="A48" s="56" t="s">
        <v>124</v>
      </c>
      <c r="B48" s="15" t="s">
        <v>133</v>
      </c>
      <c r="C48" s="77">
        <v>8.0146800000000002</v>
      </c>
      <c r="D48" s="2">
        <v>7.6290300000000002</v>
      </c>
      <c r="E48" s="2">
        <v>8.4003300000000003</v>
      </c>
      <c r="F48" s="2">
        <v>0.38565000000000005</v>
      </c>
      <c r="G48" s="2">
        <v>0.38565000000000005</v>
      </c>
    </row>
    <row r="49" spans="1:7" ht="14.1" customHeight="1" x14ac:dyDescent="0.25">
      <c r="A49" s="15" t="s">
        <v>126</v>
      </c>
      <c r="B49" s="15" t="s">
        <v>133</v>
      </c>
      <c r="C49" s="77">
        <v>7.33141</v>
      </c>
      <c r="D49" s="2">
        <v>6.9648099999999999</v>
      </c>
      <c r="E49" s="2">
        <v>7.69801</v>
      </c>
      <c r="F49" s="2">
        <v>0.36660000000000004</v>
      </c>
      <c r="G49" s="2">
        <v>0.36660000000000004</v>
      </c>
    </row>
    <row r="50" spans="1:7" ht="14.1" customHeight="1" x14ac:dyDescent="0.25">
      <c r="A50" s="15" t="s">
        <v>128</v>
      </c>
      <c r="B50" s="15" t="s">
        <v>133</v>
      </c>
      <c r="C50" s="77">
        <v>6.9451127970000002</v>
      </c>
      <c r="D50" s="2">
        <v>6.5904124570000002</v>
      </c>
      <c r="E50" s="2">
        <v>7.2998131380000002</v>
      </c>
      <c r="F50" s="2">
        <v>0.35470033999999995</v>
      </c>
      <c r="G50" s="2">
        <v>0.35470034100000003</v>
      </c>
    </row>
    <row r="51" spans="1:7" ht="14.1" customHeight="1" x14ac:dyDescent="0.25">
      <c r="A51" s="15" t="s">
        <v>59</v>
      </c>
      <c r="B51" s="15" t="s">
        <v>133</v>
      </c>
      <c r="C51" s="77">
        <v>7.0104878279999996</v>
      </c>
      <c r="D51" s="2">
        <v>6.6567738609999996</v>
      </c>
      <c r="E51" s="2">
        <v>7.3642017940000004</v>
      </c>
      <c r="F51" s="2">
        <v>0.35371396700000002</v>
      </c>
      <c r="G51" s="2">
        <v>0.35371396600000082</v>
      </c>
    </row>
    <row r="52" spans="1:7" ht="14.1" customHeight="1" x14ac:dyDescent="0.25">
      <c r="A52" s="56" t="s">
        <v>78</v>
      </c>
      <c r="B52" s="15" t="s">
        <v>133</v>
      </c>
      <c r="C52" s="77">
        <v>7.5216469620000002</v>
      </c>
      <c r="D52" s="2">
        <v>7.1567882980000004</v>
      </c>
      <c r="E52" s="2">
        <v>7.8865056259999999</v>
      </c>
      <c r="F52" s="2">
        <v>0.36485866399999978</v>
      </c>
      <c r="G52" s="2">
        <v>0.36485866399999978</v>
      </c>
    </row>
    <row r="53" spans="1:7" ht="14.1" customHeight="1" x14ac:dyDescent="0.25">
      <c r="A53" s="56"/>
      <c r="B53" s="15"/>
      <c r="C53" s="27"/>
      <c r="D53" s="57"/>
      <c r="E53" s="57"/>
      <c r="F53" s="15"/>
      <c r="G53" s="15"/>
    </row>
    <row r="54" spans="1:7" ht="18" x14ac:dyDescent="0.25">
      <c r="A54" s="160" t="s">
        <v>1507</v>
      </c>
      <c r="B54" s="162"/>
      <c r="C54" s="162"/>
      <c r="D54" s="162"/>
      <c r="E54" s="162"/>
      <c r="F54" s="162"/>
      <c r="G54" s="162"/>
    </row>
    <row r="55" spans="1:7" ht="14.1" customHeight="1" x14ac:dyDescent="0.25">
      <c r="A55" s="69" t="s">
        <v>101</v>
      </c>
      <c r="B55" s="69" t="s">
        <v>102</v>
      </c>
      <c r="C55" s="69" t="s">
        <v>103</v>
      </c>
      <c r="D55" s="69" t="s">
        <v>104</v>
      </c>
      <c r="E55" s="69" t="s">
        <v>105</v>
      </c>
      <c r="F55" s="69" t="s">
        <v>106</v>
      </c>
      <c r="G55" s="69" t="s">
        <v>107</v>
      </c>
    </row>
    <row r="56" spans="1:7" ht="14.1" customHeight="1" x14ac:dyDescent="0.25">
      <c r="A56" s="115" t="s">
        <v>78</v>
      </c>
      <c r="B56" s="49" t="s">
        <v>176</v>
      </c>
      <c r="C56" s="77">
        <v>12.170535900000001</v>
      </c>
      <c r="D56" s="2">
        <v>9.1181146379999998</v>
      </c>
      <c r="E56" s="2">
        <v>15.85381988</v>
      </c>
      <c r="F56" s="2">
        <v>3.0524212620000011</v>
      </c>
      <c r="G56" s="2">
        <v>3.6832839799999988</v>
      </c>
    </row>
    <row r="57" spans="1:7" ht="14.1" customHeight="1" x14ac:dyDescent="0.25">
      <c r="A57" s="115" t="s">
        <v>78</v>
      </c>
      <c r="B57" s="2" t="s">
        <v>154</v>
      </c>
      <c r="C57" s="77">
        <v>9.6054669599999993</v>
      </c>
      <c r="D57" s="2">
        <v>7.1844312559999999</v>
      </c>
      <c r="E57" s="2">
        <v>12.56614648</v>
      </c>
      <c r="F57" s="2">
        <v>2.4210357039999995</v>
      </c>
      <c r="G57" s="2">
        <v>2.9606795200000011</v>
      </c>
    </row>
    <row r="58" spans="1:7" ht="14.1" customHeight="1" x14ac:dyDescent="0.25">
      <c r="A58" s="115" t="s">
        <v>78</v>
      </c>
      <c r="B58" s="2" t="s">
        <v>149</v>
      </c>
      <c r="C58" s="77">
        <v>9.5617902449999992</v>
      </c>
      <c r="D58" s="2">
        <v>7.1010684810000004</v>
      </c>
      <c r="E58" s="2">
        <v>12.594654139999999</v>
      </c>
      <c r="F58" s="2">
        <v>2.4607217639999988</v>
      </c>
      <c r="G58" s="2">
        <v>3.0328638950000002</v>
      </c>
    </row>
    <row r="59" spans="1:7" ht="14.1" customHeight="1" x14ac:dyDescent="0.25">
      <c r="A59" s="115" t="s">
        <v>78</v>
      </c>
      <c r="B59" s="2" t="s">
        <v>152</v>
      </c>
      <c r="C59" s="77">
        <v>9.3906960519999991</v>
      </c>
      <c r="D59" s="2">
        <v>6.5696231249999997</v>
      </c>
      <c r="E59" s="2">
        <v>12.98608276</v>
      </c>
      <c r="F59" s="2">
        <v>2.8210729269999995</v>
      </c>
      <c r="G59" s="2">
        <v>3.5953867080000013</v>
      </c>
    </row>
    <row r="60" spans="1:7" ht="14.1" customHeight="1" x14ac:dyDescent="0.25">
      <c r="A60" s="115" t="s">
        <v>78</v>
      </c>
      <c r="B60" s="2" t="s">
        <v>163</v>
      </c>
      <c r="C60" s="77">
        <v>9.3155060029999994</v>
      </c>
      <c r="D60" s="2">
        <v>7.0818785340000003</v>
      </c>
      <c r="E60" s="2">
        <v>11.971669479999999</v>
      </c>
      <c r="F60" s="2">
        <v>2.2336274689999991</v>
      </c>
      <c r="G60" s="2">
        <v>2.6561634769999998</v>
      </c>
    </row>
    <row r="61" spans="1:7" ht="14.1" customHeight="1" x14ac:dyDescent="0.25">
      <c r="A61" s="115" t="s">
        <v>78</v>
      </c>
      <c r="B61" s="2" t="s">
        <v>178</v>
      </c>
      <c r="C61" s="77">
        <v>9.286415774</v>
      </c>
      <c r="D61" s="2">
        <v>7.1916626240000001</v>
      </c>
      <c r="E61" s="2">
        <v>11.78033104</v>
      </c>
      <c r="F61" s="2">
        <v>2.0947531499999998</v>
      </c>
      <c r="G61" s="2">
        <v>2.4939152660000001</v>
      </c>
    </row>
    <row r="62" spans="1:7" ht="14.1" customHeight="1" x14ac:dyDescent="0.25">
      <c r="A62" s="115" t="s">
        <v>78</v>
      </c>
      <c r="B62" s="2" t="s">
        <v>175</v>
      </c>
      <c r="C62" s="77">
        <v>9.0932335559999995</v>
      </c>
      <c r="D62" s="2">
        <v>6.6595575990000002</v>
      </c>
      <c r="E62" s="2">
        <v>12.06386831</v>
      </c>
      <c r="F62" s="2">
        <v>2.4336759569999993</v>
      </c>
      <c r="G62" s="2">
        <v>2.9706347540000007</v>
      </c>
    </row>
    <row r="63" spans="1:7" ht="14.1" customHeight="1" x14ac:dyDescent="0.25">
      <c r="A63" s="115" t="s">
        <v>78</v>
      </c>
      <c r="B63" s="2" t="s">
        <v>169</v>
      </c>
      <c r="C63" s="77">
        <v>9.028213161</v>
      </c>
      <c r="D63" s="2">
        <v>6.5646210409999997</v>
      </c>
      <c r="E63" s="2">
        <v>12.07752267</v>
      </c>
      <c r="F63" s="2">
        <v>2.4635921200000004</v>
      </c>
      <c r="G63" s="2">
        <v>3.0493095090000004</v>
      </c>
    </row>
    <row r="64" spans="1:7" ht="14.1" customHeight="1" x14ac:dyDescent="0.25">
      <c r="A64" s="115" t="s">
        <v>78</v>
      </c>
      <c r="B64" s="2" t="s">
        <v>150</v>
      </c>
      <c r="C64" s="77">
        <v>8.7799130359999999</v>
      </c>
      <c r="D64" s="2">
        <v>6.246056695</v>
      </c>
      <c r="E64" s="2">
        <v>11.98922189</v>
      </c>
      <c r="F64" s="2">
        <v>2.5338563409999999</v>
      </c>
      <c r="G64" s="2">
        <v>3.2093088539999997</v>
      </c>
    </row>
    <row r="65" spans="1:7" ht="14.1" customHeight="1" x14ac:dyDescent="0.25">
      <c r="A65" s="115" t="s">
        <v>78</v>
      </c>
      <c r="B65" s="2" t="s">
        <v>159</v>
      </c>
      <c r="C65" s="77">
        <v>8.4389582119999993</v>
      </c>
      <c r="D65" s="2">
        <v>6.696320031</v>
      </c>
      <c r="E65" s="2">
        <v>10.487103619999999</v>
      </c>
      <c r="F65" s="2">
        <v>1.7426381809999993</v>
      </c>
      <c r="G65" s="2">
        <v>2.0481454079999999</v>
      </c>
    </row>
    <row r="66" spans="1:7" ht="14.1" customHeight="1" x14ac:dyDescent="0.25">
      <c r="A66" s="115" t="s">
        <v>78</v>
      </c>
      <c r="B66" s="2" t="s">
        <v>167</v>
      </c>
      <c r="C66" s="77">
        <v>8.435100276</v>
      </c>
      <c r="D66" s="2">
        <v>6.0979129800000003</v>
      </c>
      <c r="E66" s="2">
        <v>11.321723329999999</v>
      </c>
      <c r="F66" s="2">
        <v>2.3371872959999997</v>
      </c>
      <c r="G66" s="2">
        <v>2.8866230539999993</v>
      </c>
    </row>
    <row r="67" spans="1:7" ht="14.1" customHeight="1" x14ac:dyDescent="0.25">
      <c r="A67" s="115" t="s">
        <v>78</v>
      </c>
      <c r="B67" s="2" t="s">
        <v>177</v>
      </c>
      <c r="C67" s="77">
        <v>8.2962813329999996</v>
      </c>
      <c r="D67" s="2">
        <v>6.3429811789999997</v>
      </c>
      <c r="E67" s="2">
        <v>10.62460147</v>
      </c>
      <c r="F67" s="2">
        <v>1.9533001539999999</v>
      </c>
      <c r="G67" s="2">
        <v>2.3283201370000004</v>
      </c>
    </row>
    <row r="68" spans="1:7" ht="14.1" customHeight="1" x14ac:dyDescent="0.25">
      <c r="A68" s="115" t="s">
        <v>78</v>
      </c>
      <c r="B68" s="2" t="s">
        <v>153</v>
      </c>
      <c r="C68" s="77">
        <v>8.0514833459999995</v>
      </c>
      <c r="D68" s="2">
        <v>5.8307721580000003</v>
      </c>
      <c r="E68" s="2">
        <v>10.83305813</v>
      </c>
      <c r="F68" s="2">
        <v>2.2207111879999992</v>
      </c>
      <c r="G68" s="2">
        <v>2.781574784</v>
      </c>
    </row>
    <row r="69" spans="1:7" ht="14.1" customHeight="1" x14ac:dyDescent="0.25">
      <c r="A69" s="115" t="s">
        <v>78</v>
      </c>
      <c r="B69" s="2" t="s">
        <v>151</v>
      </c>
      <c r="C69" s="77">
        <v>7.9029238260000003</v>
      </c>
      <c r="D69" s="2">
        <v>6.1202749589999996</v>
      </c>
      <c r="E69" s="2">
        <v>10.03881574</v>
      </c>
      <c r="F69" s="2">
        <v>1.7826488670000007</v>
      </c>
      <c r="G69" s="2">
        <v>2.1358919140000001</v>
      </c>
    </row>
    <row r="70" spans="1:7" ht="14.1" customHeight="1" x14ac:dyDescent="0.25">
      <c r="A70" s="115" t="s">
        <v>78</v>
      </c>
      <c r="B70" s="2" t="s">
        <v>156</v>
      </c>
      <c r="C70" s="77">
        <v>7.8434677370000001</v>
      </c>
      <c r="D70" s="2">
        <v>5.5640837190000001</v>
      </c>
      <c r="E70" s="2">
        <v>10.70602098</v>
      </c>
      <c r="F70" s="2">
        <v>2.279384018</v>
      </c>
      <c r="G70" s="2">
        <v>2.8625532429999998</v>
      </c>
    </row>
    <row r="71" spans="1:7" ht="14.1" customHeight="1" x14ac:dyDescent="0.25">
      <c r="A71" s="115" t="s">
        <v>78</v>
      </c>
      <c r="B71" s="2" t="s">
        <v>171</v>
      </c>
      <c r="C71" s="77">
        <v>7.8106598749999998</v>
      </c>
      <c r="D71" s="2">
        <v>6.1960116550000004</v>
      </c>
      <c r="E71" s="2">
        <v>9.7120428319999998</v>
      </c>
      <c r="F71" s="2">
        <v>1.6146482199999994</v>
      </c>
      <c r="G71" s="2">
        <v>1.901382957</v>
      </c>
    </row>
    <row r="72" spans="1:7" ht="14.1" customHeight="1" x14ac:dyDescent="0.25">
      <c r="A72" s="115" t="s">
        <v>78</v>
      </c>
      <c r="B72" s="2" t="s">
        <v>157</v>
      </c>
      <c r="C72" s="77">
        <v>7.7674279300000002</v>
      </c>
      <c r="D72" s="2">
        <v>5.9576441930000001</v>
      </c>
      <c r="E72" s="2">
        <v>9.9448462919999994</v>
      </c>
      <c r="F72" s="2">
        <v>1.8097837370000001</v>
      </c>
      <c r="G72" s="2">
        <v>2.1774183619999992</v>
      </c>
    </row>
    <row r="73" spans="1:7" ht="14.1" customHeight="1" x14ac:dyDescent="0.25">
      <c r="A73" s="115" t="s">
        <v>78</v>
      </c>
      <c r="B73" s="2" t="s">
        <v>172</v>
      </c>
      <c r="C73" s="77">
        <v>7.6104445810000003</v>
      </c>
      <c r="D73" s="2">
        <v>5.6762415150000001</v>
      </c>
      <c r="E73" s="2">
        <v>9.9894799699999997</v>
      </c>
      <c r="F73" s="2">
        <v>1.9342030660000002</v>
      </c>
      <c r="G73" s="2">
        <v>2.3790353889999993</v>
      </c>
    </row>
    <row r="74" spans="1:7" ht="14.1" customHeight="1" x14ac:dyDescent="0.25">
      <c r="A74" s="115" t="s">
        <v>78</v>
      </c>
      <c r="B74" s="2" t="s">
        <v>162</v>
      </c>
      <c r="C74" s="77">
        <v>7.4843170209999998</v>
      </c>
      <c r="D74" s="2">
        <v>5.5095583799999996</v>
      </c>
      <c r="E74" s="2">
        <v>9.9339709850000002</v>
      </c>
      <c r="F74" s="2">
        <v>1.9747586410000002</v>
      </c>
      <c r="G74" s="2">
        <v>2.4496539640000004</v>
      </c>
    </row>
    <row r="75" spans="1:7" ht="14.1" customHeight="1" x14ac:dyDescent="0.25">
      <c r="A75" s="115" t="s">
        <v>78</v>
      </c>
      <c r="B75" s="2" t="s">
        <v>179</v>
      </c>
      <c r="C75" s="77">
        <v>7.4490895520000002</v>
      </c>
      <c r="D75" s="2">
        <v>5.2628367340000004</v>
      </c>
      <c r="E75" s="2">
        <v>10.108367319999999</v>
      </c>
      <c r="F75" s="2">
        <v>2.1862528179999998</v>
      </c>
      <c r="G75" s="2">
        <v>2.659277767999999</v>
      </c>
    </row>
    <row r="76" spans="1:7" ht="14.1" customHeight="1" x14ac:dyDescent="0.25">
      <c r="A76" s="115" t="s">
        <v>78</v>
      </c>
      <c r="B76" s="2" t="s">
        <v>161</v>
      </c>
      <c r="C76" s="77">
        <v>7.3868624059999997</v>
      </c>
      <c r="D76" s="2">
        <v>5.438691435</v>
      </c>
      <c r="E76" s="2">
        <v>9.7736596420000001</v>
      </c>
      <c r="F76" s="2">
        <v>1.9481709709999997</v>
      </c>
      <c r="G76" s="2">
        <v>2.3867972360000005</v>
      </c>
    </row>
    <row r="77" spans="1:7" ht="14.1" customHeight="1" x14ac:dyDescent="0.25">
      <c r="A77" s="115" t="s">
        <v>78</v>
      </c>
      <c r="B77" s="2" t="s">
        <v>180</v>
      </c>
      <c r="C77" s="77">
        <v>7.342501275</v>
      </c>
      <c r="D77" s="2">
        <v>5.3647227319999997</v>
      </c>
      <c r="E77" s="2">
        <v>9.7702514310000002</v>
      </c>
      <c r="F77" s="2">
        <v>1.9777785430000003</v>
      </c>
      <c r="G77" s="2">
        <v>2.4277501560000001</v>
      </c>
    </row>
    <row r="78" spans="1:7" ht="14.1" customHeight="1" x14ac:dyDescent="0.25">
      <c r="A78" s="115" t="s">
        <v>78</v>
      </c>
      <c r="B78" s="2" t="s">
        <v>170</v>
      </c>
      <c r="C78" s="77">
        <v>7.2134540840000003</v>
      </c>
      <c r="D78" s="2">
        <v>5.3608294860000001</v>
      </c>
      <c r="E78" s="2">
        <v>9.4831928980000004</v>
      </c>
      <c r="F78" s="2">
        <v>1.8526245980000002</v>
      </c>
      <c r="G78" s="2">
        <v>2.2697388140000001</v>
      </c>
    </row>
    <row r="79" spans="1:7" ht="14.1" customHeight="1" x14ac:dyDescent="0.25">
      <c r="A79" s="115" t="s">
        <v>78</v>
      </c>
      <c r="B79" s="2" t="s">
        <v>160</v>
      </c>
      <c r="C79" s="77">
        <v>6.9507677189999999</v>
      </c>
      <c r="D79" s="2">
        <v>5.4106683909999997</v>
      </c>
      <c r="E79" s="2">
        <v>8.7888441630000003</v>
      </c>
      <c r="F79" s="2">
        <v>1.5400993280000002</v>
      </c>
      <c r="G79" s="2">
        <v>1.8380764440000004</v>
      </c>
    </row>
    <row r="80" spans="1:7" ht="14.1" customHeight="1" x14ac:dyDescent="0.25">
      <c r="A80" s="115" t="s">
        <v>78</v>
      </c>
      <c r="B80" s="2" t="s">
        <v>165</v>
      </c>
      <c r="C80" s="77">
        <v>6.3486457869999997</v>
      </c>
      <c r="D80" s="2">
        <v>4.6840019699999997</v>
      </c>
      <c r="E80" s="2">
        <v>8.4003357479999998</v>
      </c>
      <c r="F80" s="2">
        <v>1.664643817</v>
      </c>
      <c r="G80" s="2">
        <v>2.0516899610000001</v>
      </c>
    </row>
    <row r="81" spans="1:7" ht="14.1" customHeight="1" x14ac:dyDescent="0.25">
      <c r="A81" s="115" t="s">
        <v>78</v>
      </c>
      <c r="B81" s="2" t="s">
        <v>168</v>
      </c>
      <c r="C81" s="77">
        <v>5.780910553</v>
      </c>
      <c r="D81" s="2">
        <v>4.1065680200000001</v>
      </c>
      <c r="E81" s="2">
        <v>7.889410722</v>
      </c>
      <c r="F81" s="2">
        <v>1.6743425329999999</v>
      </c>
      <c r="G81" s="2">
        <v>2.108500169</v>
      </c>
    </row>
    <row r="82" spans="1:7" ht="14.1" customHeight="1" x14ac:dyDescent="0.25">
      <c r="A82" s="115" t="s">
        <v>78</v>
      </c>
      <c r="B82" s="2" t="s">
        <v>174</v>
      </c>
      <c r="C82" s="77">
        <v>5.7343725049999996</v>
      </c>
      <c r="D82" s="2">
        <v>4.2149767980000004</v>
      </c>
      <c r="E82" s="2">
        <v>7.619156619</v>
      </c>
      <c r="F82" s="2">
        <v>1.5193957069999993</v>
      </c>
      <c r="G82" s="2">
        <v>1.8847841140000003</v>
      </c>
    </row>
    <row r="83" spans="1:7" ht="14.1" customHeight="1" x14ac:dyDescent="0.25">
      <c r="A83" s="115" t="s">
        <v>78</v>
      </c>
      <c r="B83" s="2" t="s">
        <v>158</v>
      </c>
      <c r="C83" s="77">
        <v>5.7331387100000004</v>
      </c>
      <c r="D83" s="2">
        <v>4.1101647650000004</v>
      </c>
      <c r="E83" s="2">
        <v>7.7253613799999998</v>
      </c>
      <c r="F83" s="2">
        <v>1.622973945</v>
      </c>
      <c r="G83" s="2">
        <v>1.9922226699999994</v>
      </c>
    </row>
    <row r="84" spans="1:7" ht="14.1" customHeight="1" x14ac:dyDescent="0.25">
      <c r="A84" s="115" t="s">
        <v>78</v>
      </c>
      <c r="B84" s="2" t="s">
        <v>164</v>
      </c>
      <c r="C84" s="77">
        <v>5.6900880840000001</v>
      </c>
      <c r="D84" s="2">
        <v>3.9866972230000002</v>
      </c>
      <c r="E84" s="2">
        <v>7.8681557389999996</v>
      </c>
      <c r="F84" s="2">
        <v>1.7033908609999999</v>
      </c>
      <c r="G84" s="2">
        <v>2.1780676549999995</v>
      </c>
    </row>
    <row r="85" spans="1:7" ht="14.1" customHeight="1" x14ac:dyDescent="0.25">
      <c r="A85" s="115" t="s">
        <v>78</v>
      </c>
      <c r="B85" s="2" t="s">
        <v>155</v>
      </c>
      <c r="C85" s="77">
        <v>5.5076331740000004</v>
      </c>
      <c r="D85" s="2">
        <v>4.0277735029999997</v>
      </c>
      <c r="E85" s="2">
        <v>7.3353844439999998</v>
      </c>
      <c r="F85" s="2">
        <v>1.4798596710000007</v>
      </c>
      <c r="G85" s="2">
        <v>1.8277512699999994</v>
      </c>
    </row>
    <row r="86" spans="1:7" ht="14.1" customHeight="1" x14ac:dyDescent="0.25">
      <c r="A86" s="115" t="s">
        <v>78</v>
      </c>
      <c r="B86" s="2" t="s">
        <v>166</v>
      </c>
      <c r="C86" s="77">
        <v>4.9240618139999999</v>
      </c>
      <c r="D86" s="2">
        <v>3.1206157069999998</v>
      </c>
      <c r="E86" s="2">
        <v>7.3302256510000001</v>
      </c>
      <c r="F86" s="2">
        <v>1.8034461070000001</v>
      </c>
      <c r="G86" s="2">
        <v>2.4061638370000002</v>
      </c>
    </row>
    <row r="87" spans="1:7" ht="14.1" customHeight="1" x14ac:dyDescent="0.25">
      <c r="A87" s="115" t="s">
        <v>78</v>
      </c>
      <c r="B87" s="2" t="s">
        <v>173</v>
      </c>
      <c r="C87" s="77">
        <v>4.6032340090000003</v>
      </c>
      <c r="D87" s="2">
        <v>3.2032924829999998</v>
      </c>
      <c r="E87" s="2">
        <v>6.3523460639999998</v>
      </c>
      <c r="F87" s="2">
        <v>1.3999415260000005</v>
      </c>
      <c r="G87" s="2">
        <v>1.7491120549999994</v>
      </c>
    </row>
    <row r="88" spans="1:7" ht="14.1" customHeight="1" x14ac:dyDescent="0.25">
      <c r="A88" s="115" t="s">
        <v>78</v>
      </c>
      <c r="B88" s="2" t="s">
        <v>181</v>
      </c>
      <c r="C88" s="26"/>
      <c r="D88" s="2"/>
      <c r="E88" s="2"/>
      <c r="F88" s="2"/>
      <c r="G88" s="2"/>
    </row>
    <row r="89" spans="1:7" ht="14.1" customHeight="1" x14ac:dyDescent="0.25">
      <c r="A89" s="115"/>
      <c r="B89" s="11"/>
      <c r="C89" s="11"/>
      <c r="D89" s="11"/>
      <c r="E89" s="11"/>
      <c r="F89" s="11"/>
      <c r="G89" s="11"/>
    </row>
    <row r="90" spans="1:7" ht="14.1" customHeight="1" x14ac:dyDescent="0.25">
      <c r="A90" s="115"/>
      <c r="B90" s="11"/>
      <c r="C90" s="11"/>
      <c r="D90" s="11"/>
      <c r="E90" s="11"/>
      <c r="F90" s="11"/>
      <c r="G90" s="11"/>
    </row>
    <row r="91" spans="1:7" ht="14.1" customHeight="1" x14ac:dyDescent="0.25">
      <c r="A91" s="115"/>
      <c r="B91" s="89" t="s">
        <v>1486</v>
      </c>
      <c r="C91" s="90">
        <v>4.6032340090000003</v>
      </c>
      <c r="D91" s="11"/>
      <c r="E91" s="11"/>
      <c r="F91" s="11"/>
      <c r="G91" s="11"/>
    </row>
    <row r="92" spans="1:7" ht="14.1" customHeight="1" x14ac:dyDescent="0.25">
      <c r="A92" s="115"/>
      <c r="B92" s="89" t="s">
        <v>1485</v>
      </c>
      <c r="C92" s="90">
        <v>12.170535900000001</v>
      </c>
      <c r="D92" s="11"/>
      <c r="E92" s="11"/>
      <c r="F92" s="11"/>
      <c r="G92" s="11"/>
    </row>
    <row r="93" spans="1:7" ht="14.1" customHeight="1" x14ac:dyDescent="0.25">
      <c r="A93" s="115"/>
      <c r="B93" s="89" t="s">
        <v>217</v>
      </c>
      <c r="C93" s="90">
        <v>7.5673018910000005</v>
      </c>
      <c r="D93" s="11"/>
      <c r="E93" s="11"/>
      <c r="F93" s="11"/>
      <c r="G93" s="11"/>
    </row>
    <row r="94" spans="1:7" ht="14.1" customHeight="1" x14ac:dyDescent="0.25">
      <c r="A94" s="115"/>
      <c r="B94" s="11"/>
      <c r="C94" s="11"/>
      <c r="D94" s="11"/>
      <c r="E94" s="11"/>
      <c r="F94" s="11"/>
      <c r="G94" s="11"/>
    </row>
    <row r="95" spans="1:7" ht="15.6" customHeight="1" x14ac:dyDescent="0.25">
      <c r="A95" s="68" t="s">
        <v>182</v>
      </c>
    </row>
    <row r="96" spans="1:7" x14ac:dyDescent="0.25">
      <c r="A96" s="162"/>
      <c r="B96" s="162"/>
      <c r="C96" s="162"/>
      <c r="D96" s="162"/>
      <c r="E96" s="162"/>
      <c r="F96" s="162"/>
      <c r="G96" s="162"/>
    </row>
    <row r="97" spans="1:8" x14ac:dyDescent="0.25">
      <c r="A97" s="165" t="s">
        <v>1519</v>
      </c>
      <c r="B97" s="162"/>
      <c r="C97" s="162"/>
      <c r="D97" s="162"/>
      <c r="E97" s="162"/>
      <c r="F97" s="162"/>
      <c r="G97" s="162"/>
    </row>
    <row r="98" spans="1:8" ht="14.1" customHeight="1" x14ac:dyDescent="0.25">
      <c r="A98" s="69" t="s">
        <v>101</v>
      </c>
      <c r="B98" s="69" t="s">
        <v>1520</v>
      </c>
      <c r="C98" s="69" t="s">
        <v>103</v>
      </c>
      <c r="D98" s="69" t="s">
        <v>104</v>
      </c>
      <c r="E98" s="69" t="s">
        <v>105</v>
      </c>
      <c r="F98" s="69" t="s">
        <v>106</v>
      </c>
      <c r="G98" s="69" t="s">
        <v>107</v>
      </c>
      <c r="H98" s="93" t="s">
        <v>1521</v>
      </c>
    </row>
    <row r="99" spans="1:8" ht="14.1" customHeight="1" x14ac:dyDescent="0.25">
      <c r="A99" s="2" t="s">
        <v>1510</v>
      </c>
      <c r="B99" s="2" t="s">
        <v>123</v>
      </c>
      <c r="C99" s="77">
        <v>14.9220643270304</v>
      </c>
      <c r="D99" s="80">
        <v>14.073919606353</v>
      </c>
      <c r="E99" s="80">
        <v>15.8046929695525</v>
      </c>
      <c r="F99" s="2">
        <v>0.84814472067739999</v>
      </c>
      <c r="G99" s="2">
        <v>0.88262864252209994</v>
      </c>
      <c r="H99" s="94">
        <v>9.2394823790637908</v>
      </c>
    </row>
    <row r="100" spans="1:8" ht="14.1" customHeight="1" x14ac:dyDescent="0.25">
      <c r="A100" s="2" t="s">
        <v>1511</v>
      </c>
      <c r="B100" s="2" t="s">
        <v>123</v>
      </c>
      <c r="C100" s="77">
        <v>14.816106433131001</v>
      </c>
      <c r="D100" s="80">
        <v>13.976978887617999</v>
      </c>
      <c r="E100" s="80">
        <v>15.689250561867301</v>
      </c>
      <c r="F100" s="2">
        <v>0.83912754551300139</v>
      </c>
      <c r="G100" s="2">
        <v>0.87314412873629976</v>
      </c>
      <c r="H100" s="94">
        <v>9.2476382117603713</v>
      </c>
    </row>
    <row r="101" spans="1:8" ht="14.1" customHeight="1" x14ac:dyDescent="0.25">
      <c r="A101" s="2" t="s">
        <v>1512</v>
      </c>
      <c r="B101" s="2" t="s">
        <v>123</v>
      </c>
      <c r="C101" s="77">
        <v>14.848142323455701</v>
      </c>
      <c r="D101" s="80">
        <v>14.004811291515001</v>
      </c>
      <c r="E101" s="80">
        <v>15.725812508941599</v>
      </c>
      <c r="F101" s="2">
        <v>0.84333103194069992</v>
      </c>
      <c r="G101" s="2">
        <v>0.87767018548589881</v>
      </c>
      <c r="H101" s="94">
        <v>9.3036380187854313</v>
      </c>
    </row>
    <row r="102" spans="1:8" ht="14.1" customHeight="1" x14ac:dyDescent="0.25">
      <c r="A102" s="2" t="s">
        <v>1513</v>
      </c>
      <c r="B102" s="2" t="s">
        <v>123</v>
      </c>
      <c r="C102" s="77">
        <v>14.7478910453165</v>
      </c>
      <c r="D102" s="80">
        <v>13.9026043024444</v>
      </c>
      <c r="E102" s="80">
        <v>15.6280001431678</v>
      </c>
      <c r="F102" s="2">
        <v>0.84528674287209959</v>
      </c>
      <c r="G102" s="2">
        <v>0.88010909785129954</v>
      </c>
      <c r="H102" s="94">
        <v>9.723958518133621</v>
      </c>
    </row>
    <row r="103" spans="1:8" ht="14.1" customHeight="1" x14ac:dyDescent="0.25">
      <c r="A103" s="2" t="s">
        <v>1514</v>
      </c>
      <c r="B103" s="2" t="s">
        <v>123</v>
      </c>
      <c r="C103" s="77">
        <v>14.015049797463501</v>
      </c>
      <c r="D103" s="80">
        <v>13.199102605926299</v>
      </c>
      <c r="E103" s="80">
        <v>14.8652686991111</v>
      </c>
      <c r="F103" s="2">
        <v>0.81594719153720163</v>
      </c>
      <c r="G103" s="2">
        <v>0.85021890164759917</v>
      </c>
      <c r="H103" s="94">
        <v>9.3040053834843413</v>
      </c>
    </row>
    <row r="104" spans="1:8" ht="14.1" customHeight="1" x14ac:dyDescent="0.25">
      <c r="A104" s="2" t="s">
        <v>1515</v>
      </c>
      <c r="B104" s="2" t="s">
        <v>123</v>
      </c>
      <c r="C104" s="77">
        <v>13.5463588485001</v>
      </c>
      <c r="D104" s="80">
        <v>12.7583972637567</v>
      </c>
      <c r="E104" s="80">
        <v>14.3674691325749</v>
      </c>
      <c r="F104" s="2">
        <v>0.78796158474339961</v>
      </c>
      <c r="G104" s="2">
        <v>0.82111028407480013</v>
      </c>
      <c r="H104" s="94">
        <v>9.1947193625077599</v>
      </c>
    </row>
    <row r="105" spans="1:8" ht="14.1" customHeight="1" x14ac:dyDescent="0.25">
      <c r="A105" s="2" t="s">
        <v>1516</v>
      </c>
      <c r="B105" s="2" t="s">
        <v>123</v>
      </c>
      <c r="C105" s="77">
        <v>13.0310411039487</v>
      </c>
      <c r="D105" s="80">
        <v>12.272661039520999</v>
      </c>
      <c r="E105" s="80">
        <v>13.8213888432365</v>
      </c>
      <c r="F105" s="2">
        <v>0.75838006442770123</v>
      </c>
      <c r="G105" s="2">
        <v>0.79034773928779956</v>
      </c>
      <c r="H105" s="94">
        <v>8.8053381196772502</v>
      </c>
    </row>
    <row r="106" spans="1:8" ht="14.1" customHeight="1" x14ac:dyDescent="0.25">
      <c r="A106" s="2" t="s">
        <v>1517</v>
      </c>
      <c r="B106" s="2" t="s">
        <v>123</v>
      </c>
      <c r="C106" s="77">
        <v>13.236379655626999</v>
      </c>
      <c r="D106" s="80">
        <v>12.4712627922751</v>
      </c>
      <c r="E106" s="80">
        <v>14.033444362042699</v>
      </c>
      <c r="F106" s="2">
        <v>0.76511686335189921</v>
      </c>
      <c r="G106" s="2">
        <v>0.79706470641569993</v>
      </c>
      <c r="H106" s="94">
        <v>9.1136325500808404</v>
      </c>
    </row>
    <row r="107" spans="1:8" ht="14.1" customHeight="1" x14ac:dyDescent="0.25">
      <c r="A107" s="2" t="s">
        <v>131</v>
      </c>
      <c r="B107" s="2" t="s">
        <v>123</v>
      </c>
      <c r="C107" s="77">
        <v>12.903263047569901</v>
      </c>
      <c r="D107" s="80">
        <v>12.152792551768499</v>
      </c>
      <c r="E107" s="80">
        <v>13.6852800257185</v>
      </c>
      <c r="F107" s="2">
        <v>0.75047049580140168</v>
      </c>
      <c r="G107" s="2">
        <v>0.78201697814859905</v>
      </c>
      <c r="H107" s="94">
        <v>8.635757529493441</v>
      </c>
    </row>
    <row r="108" spans="1:8" ht="14.1" customHeight="1" x14ac:dyDescent="0.25">
      <c r="A108" s="2" t="s">
        <v>1518</v>
      </c>
      <c r="B108" s="2" t="s">
        <v>123</v>
      </c>
      <c r="C108" s="77">
        <v>12.82274</v>
      </c>
      <c r="D108" s="80">
        <v>12.06991</v>
      </c>
      <c r="E108" s="80">
        <v>13.575570000000001</v>
      </c>
      <c r="F108" s="2">
        <v>0.75282999999999944</v>
      </c>
      <c r="G108" s="2">
        <v>0.75283000000000122</v>
      </c>
      <c r="H108" s="94">
        <v>8.5965299999999996</v>
      </c>
    </row>
    <row r="109" spans="1:8" ht="14.1" customHeight="1" x14ac:dyDescent="0.25">
      <c r="A109" s="2" t="s">
        <v>109</v>
      </c>
      <c r="B109" s="2" t="s">
        <v>123</v>
      </c>
      <c r="C109" s="77">
        <v>12.2713</v>
      </c>
      <c r="D109" s="80">
        <v>11.544650000000001</v>
      </c>
      <c r="E109" s="80">
        <v>12.99794</v>
      </c>
      <c r="F109" s="2">
        <v>0.72664999999999935</v>
      </c>
      <c r="G109" s="2">
        <v>0.72663999999999973</v>
      </c>
      <c r="H109" s="94">
        <v>8.214220000000001</v>
      </c>
    </row>
    <row r="110" spans="1:8" ht="14.1" customHeight="1" x14ac:dyDescent="0.25">
      <c r="A110" s="2" t="s">
        <v>112</v>
      </c>
      <c r="B110" s="2" t="s">
        <v>123</v>
      </c>
      <c r="C110" s="77">
        <v>12.318099999999999</v>
      </c>
      <c r="D110" s="80">
        <v>11.58662</v>
      </c>
      <c r="E110" s="80">
        <v>13.049580000000001</v>
      </c>
      <c r="F110" s="2">
        <v>0.73147999999999946</v>
      </c>
      <c r="G110" s="2">
        <v>0.73148000000000124</v>
      </c>
      <c r="H110" s="94">
        <v>8.6517499999999998</v>
      </c>
    </row>
    <row r="111" spans="1:8" ht="14.1" customHeight="1" x14ac:dyDescent="0.25">
      <c r="A111" s="2" t="s">
        <v>114</v>
      </c>
      <c r="B111" s="2" t="s">
        <v>123</v>
      </c>
      <c r="C111" s="77">
        <v>13.46772</v>
      </c>
      <c r="D111" s="80">
        <v>12.699170000000001</v>
      </c>
      <c r="E111" s="80">
        <v>14.236280000000001</v>
      </c>
      <c r="F111" s="2">
        <v>0.7685499999999994</v>
      </c>
      <c r="G111" s="2">
        <v>0.7685600000000008</v>
      </c>
      <c r="H111" s="94">
        <v>9.373940000000001</v>
      </c>
    </row>
    <row r="112" spans="1:8" ht="14.1" customHeight="1" x14ac:dyDescent="0.25">
      <c r="A112" s="2" t="s">
        <v>20</v>
      </c>
      <c r="B112" s="2" t="s">
        <v>123</v>
      </c>
      <c r="C112" s="77">
        <v>13.60249</v>
      </c>
      <c r="D112" s="80">
        <v>12.83958</v>
      </c>
      <c r="E112" s="80">
        <v>14.365410000000001</v>
      </c>
      <c r="F112" s="2">
        <v>0.76290999999999976</v>
      </c>
      <c r="G112" s="2">
        <v>0.76292000000000115</v>
      </c>
      <c r="H112" s="94">
        <v>9.4375999999999998</v>
      </c>
    </row>
    <row r="113" spans="1:8" ht="14.1" customHeight="1" x14ac:dyDescent="0.25">
      <c r="A113" s="2" t="s">
        <v>118</v>
      </c>
      <c r="B113" s="2" t="s">
        <v>123</v>
      </c>
      <c r="C113" s="77">
        <v>13.37406</v>
      </c>
      <c r="D113" s="80">
        <v>12.626329999999999</v>
      </c>
      <c r="E113" s="80">
        <v>14.121779999999999</v>
      </c>
      <c r="F113" s="2">
        <v>0.74773000000000067</v>
      </c>
      <c r="G113" s="2">
        <v>0.74771999999999927</v>
      </c>
      <c r="H113" s="94">
        <v>9.0420400000000001</v>
      </c>
    </row>
    <row r="114" spans="1:8" ht="14.1" customHeight="1" x14ac:dyDescent="0.25">
      <c r="A114" s="2" t="s">
        <v>119</v>
      </c>
      <c r="B114" s="2" t="s">
        <v>123</v>
      </c>
      <c r="C114" s="77">
        <v>12.75493</v>
      </c>
      <c r="D114" s="80">
        <v>12.03546</v>
      </c>
      <c r="E114" s="80">
        <v>13.474410000000001</v>
      </c>
      <c r="F114" s="2">
        <v>0.71946999999999939</v>
      </c>
      <c r="G114" s="2">
        <v>0.71948000000000079</v>
      </c>
      <c r="H114" s="94">
        <v>8.8491</v>
      </c>
    </row>
    <row r="115" spans="1:8" ht="14.1" customHeight="1" x14ac:dyDescent="0.25">
      <c r="A115" s="2" t="s">
        <v>121</v>
      </c>
      <c r="B115" s="2" t="s">
        <v>123</v>
      </c>
      <c r="C115" s="77">
        <v>12.728820000000001</v>
      </c>
      <c r="D115" s="80">
        <v>12.00938</v>
      </c>
      <c r="E115" s="80">
        <v>13.44825</v>
      </c>
      <c r="F115" s="2">
        <v>0.71944000000000052</v>
      </c>
      <c r="G115" s="2">
        <v>0.71942999999999913</v>
      </c>
      <c r="H115" s="94">
        <v>8.5543300000000002</v>
      </c>
    </row>
    <row r="116" spans="1:8" ht="14.1" customHeight="1" x14ac:dyDescent="0.25">
      <c r="A116" s="2" t="s">
        <v>124</v>
      </c>
      <c r="B116" s="2" t="s">
        <v>123</v>
      </c>
      <c r="C116" s="77">
        <v>12.50591</v>
      </c>
      <c r="D116" s="80">
        <v>11.79871</v>
      </c>
      <c r="E116" s="80">
        <v>13.21312</v>
      </c>
      <c r="F116" s="2">
        <v>0.70720000000000027</v>
      </c>
      <c r="G116" s="2">
        <v>0.70720999999999989</v>
      </c>
      <c r="H116" s="94">
        <v>8.5555900000000005</v>
      </c>
    </row>
    <row r="117" spans="1:8" ht="14.1" customHeight="1" x14ac:dyDescent="0.25">
      <c r="A117" s="115" t="s">
        <v>126</v>
      </c>
      <c r="B117" s="2" t="s">
        <v>123</v>
      </c>
      <c r="C117" s="77">
        <v>11.275589999999999</v>
      </c>
      <c r="D117" s="80">
        <v>10.610620000000001</v>
      </c>
      <c r="E117" s="80">
        <v>11.94056</v>
      </c>
      <c r="F117" s="2">
        <v>0.66496999999999851</v>
      </c>
      <c r="G117" s="2">
        <v>0.66497000000000028</v>
      </c>
      <c r="H117" s="94">
        <v>7.5422799999999999</v>
      </c>
    </row>
    <row r="118" spans="1:8" ht="14.1" customHeight="1" x14ac:dyDescent="0.25">
      <c r="A118" s="115" t="s">
        <v>128</v>
      </c>
      <c r="B118" s="2" t="s">
        <v>123</v>
      </c>
      <c r="C118" s="77">
        <v>10.835188560000001</v>
      </c>
      <c r="D118" s="80">
        <v>10.18584922</v>
      </c>
      <c r="E118" s="80">
        <v>11.4845279</v>
      </c>
      <c r="F118" s="2">
        <v>0.64933934000000093</v>
      </c>
      <c r="G118" s="2">
        <v>0.64933933999999915</v>
      </c>
      <c r="H118" s="94">
        <v>7.4267546850000006</v>
      </c>
    </row>
    <row r="119" spans="1:8" ht="14.1" customHeight="1" x14ac:dyDescent="0.25">
      <c r="A119" s="115" t="s">
        <v>59</v>
      </c>
      <c r="B119" s="2" t="s">
        <v>123</v>
      </c>
      <c r="C119" s="77">
        <v>10.77682697</v>
      </c>
      <c r="D119" s="80">
        <v>10.1326904</v>
      </c>
      <c r="E119" s="80">
        <v>11.420963540000001</v>
      </c>
      <c r="F119" s="2">
        <v>0.64413657000000057</v>
      </c>
      <c r="G119" s="2">
        <v>0.64413657000000057</v>
      </c>
      <c r="H119" s="94">
        <v>7.177863222</v>
      </c>
    </row>
    <row r="120" spans="1:8" ht="14.1" customHeight="1" x14ac:dyDescent="0.25">
      <c r="A120" s="2" t="s">
        <v>78</v>
      </c>
      <c r="B120" s="2" t="s">
        <v>123</v>
      </c>
      <c r="C120" s="77">
        <v>11.53818424</v>
      </c>
      <c r="D120" s="80">
        <v>10.873469780000001</v>
      </c>
      <c r="E120" s="80">
        <v>12.2028987</v>
      </c>
      <c r="F120" s="2">
        <v>0.66471445999999901</v>
      </c>
      <c r="G120" s="2">
        <v>0.66471446000000078</v>
      </c>
      <c r="H120" s="94">
        <v>7.6183411789999997</v>
      </c>
    </row>
    <row r="121" spans="1:8" ht="14.1" customHeight="1" x14ac:dyDescent="0.25">
      <c r="A121" s="2"/>
      <c r="B121" s="2"/>
      <c r="C121" s="2"/>
      <c r="D121" s="2"/>
      <c r="E121" s="2"/>
      <c r="F121" s="2"/>
      <c r="G121" s="2"/>
    </row>
    <row r="122" spans="1:8" ht="14.1" customHeight="1" x14ac:dyDescent="0.25">
      <c r="A122" s="2"/>
      <c r="B122" s="2"/>
      <c r="C122" s="2"/>
      <c r="D122" s="2"/>
      <c r="E122" s="2"/>
      <c r="F122" s="2"/>
      <c r="G122" s="2"/>
    </row>
    <row r="123" spans="1:8" ht="14.1" customHeight="1" x14ac:dyDescent="0.25"/>
    <row r="124" spans="1:8" ht="14.1" customHeight="1" x14ac:dyDescent="0.25">
      <c r="A124" s="2" t="s">
        <v>1510</v>
      </c>
      <c r="B124" s="2" t="s">
        <v>189</v>
      </c>
      <c r="C124" s="77">
        <v>5.68258194796661</v>
      </c>
      <c r="D124" s="80">
        <v>5.1914769971902697</v>
      </c>
      <c r="E124" s="80">
        <v>6.2061476849225397</v>
      </c>
      <c r="F124" s="2">
        <v>0.49110495077634031</v>
      </c>
      <c r="G124" s="2">
        <v>0.52356573695592967</v>
      </c>
    </row>
    <row r="125" spans="1:8" ht="14.1" customHeight="1" x14ac:dyDescent="0.25">
      <c r="A125" s="2" t="s">
        <v>1511</v>
      </c>
      <c r="B125" s="2" t="s">
        <v>189</v>
      </c>
      <c r="C125" s="77">
        <v>5.5684682213706296</v>
      </c>
      <c r="D125" s="80">
        <v>5.0826254070922499</v>
      </c>
      <c r="E125" s="80">
        <v>6.0867707770685699</v>
      </c>
      <c r="F125" s="2">
        <v>0.48584281427837972</v>
      </c>
      <c r="G125" s="2">
        <v>0.51830255569794037</v>
      </c>
    </row>
    <row r="126" spans="1:8" ht="14.1" customHeight="1" x14ac:dyDescent="0.25">
      <c r="A126" s="2" t="s">
        <v>1512</v>
      </c>
      <c r="B126" s="2" t="s">
        <v>189</v>
      </c>
      <c r="C126" s="77">
        <v>5.5445043046702702</v>
      </c>
      <c r="D126" s="80">
        <v>5.0627046181842896</v>
      </c>
      <c r="E126" s="80">
        <v>6.0584302631840297</v>
      </c>
      <c r="F126" s="2">
        <v>0.48179968648598059</v>
      </c>
      <c r="G126" s="2">
        <v>0.51392595851375944</v>
      </c>
    </row>
    <row r="127" spans="1:8" ht="14.1" customHeight="1" x14ac:dyDescent="0.25">
      <c r="A127" s="2" t="s">
        <v>1513</v>
      </c>
      <c r="B127" s="2" t="s">
        <v>189</v>
      </c>
      <c r="C127" s="77">
        <v>5.0239325271828799</v>
      </c>
      <c r="D127" s="80">
        <v>4.5704236137278897</v>
      </c>
      <c r="E127" s="80">
        <v>5.5089779787873896</v>
      </c>
      <c r="F127" s="2">
        <v>0.45350891345499011</v>
      </c>
      <c r="G127" s="2">
        <v>0.48504545160450974</v>
      </c>
    </row>
    <row r="128" spans="1:8" ht="14.1" customHeight="1" x14ac:dyDescent="0.25">
      <c r="A128" s="2" t="s">
        <v>1514</v>
      </c>
      <c r="B128" s="2" t="s">
        <v>189</v>
      </c>
      <c r="C128" s="77">
        <v>4.7110444139791596</v>
      </c>
      <c r="D128" s="80">
        <v>4.27343724961543</v>
      </c>
      <c r="E128" s="80">
        <v>5.1799986738798101</v>
      </c>
      <c r="F128" s="2">
        <v>0.43760716436372959</v>
      </c>
      <c r="G128" s="2">
        <v>0.46895425990065043</v>
      </c>
    </row>
    <row r="129" spans="1:7" ht="14.1" customHeight="1" x14ac:dyDescent="0.25">
      <c r="A129" s="2" t="s">
        <v>1515</v>
      </c>
      <c r="B129" s="2" t="s">
        <v>189</v>
      </c>
      <c r="C129" s="77">
        <v>4.3516394859923402</v>
      </c>
      <c r="D129" s="80">
        <v>3.9346899885224702</v>
      </c>
      <c r="E129" s="80">
        <v>4.7992648296342697</v>
      </c>
      <c r="F129" s="2">
        <v>0.41694949746986998</v>
      </c>
      <c r="G129" s="2">
        <v>0.44762534364192952</v>
      </c>
    </row>
    <row r="130" spans="1:7" ht="14.1" customHeight="1" x14ac:dyDescent="0.25">
      <c r="A130" s="2" t="s">
        <v>1516</v>
      </c>
      <c r="B130" s="2" t="s">
        <v>189</v>
      </c>
      <c r="C130" s="77">
        <v>4.2257029842714502</v>
      </c>
      <c r="D130" s="80">
        <v>3.8151171406392499</v>
      </c>
      <c r="E130" s="80">
        <v>4.6669005224435303</v>
      </c>
      <c r="F130" s="2">
        <v>0.4105858436322003</v>
      </c>
      <c r="G130" s="2">
        <v>0.44119753817208007</v>
      </c>
    </row>
    <row r="131" spans="1:7" ht="14.1" customHeight="1" x14ac:dyDescent="0.25">
      <c r="A131" s="2" t="s">
        <v>1517</v>
      </c>
      <c r="B131" s="2" t="s">
        <v>189</v>
      </c>
      <c r="C131" s="77">
        <v>4.1227471055461598</v>
      </c>
      <c r="D131" s="80">
        <v>3.7225629190593899</v>
      </c>
      <c r="E131" s="80">
        <v>4.5527310334053999</v>
      </c>
      <c r="F131" s="2">
        <v>0.4001841864867699</v>
      </c>
      <c r="G131" s="2">
        <v>0.42998392785924011</v>
      </c>
    </row>
    <row r="132" spans="1:7" ht="14.1" customHeight="1" x14ac:dyDescent="0.25">
      <c r="A132" s="2" t="s">
        <v>131</v>
      </c>
      <c r="B132" s="2" t="s">
        <v>189</v>
      </c>
      <c r="C132" s="77">
        <v>4.2675055180764598</v>
      </c>
      <c r="D132" s="80">
        <v>3.8584519853227799</v>
      </c>
      <c r="E132" s="80">
        <v>4.7066181560626204</v>
      </c>
      <c r="F132" s="2">
        <v>0.40905353275367995</v>
      </c>
      <c r="G132" s="2">
        <v>0.43911263798616051</v>
      </c>
    </row>
    <row r="133" spans="1:7" ht="14.1" customHeight="1" x14ac:dyDescent="0.25">
      <c r="A133" s="2" t="s">
        <v>1518</v>
      </c>
      <c r="B133" s="2" t="s">
        <v>189</v>
      </c>
      <c r="C133" s="77">
        <v>4.22621</v>
      </c>
      <c r="D133" s="80">
        <v>3.8126099999999998</v>
      </c>
      <c r="E133" s="80">
        <v>4.6398200000000003</v>
      </c>
      <c r="F133" s="2">
        <v>0.41360000000000019</v>
      </c>
      <c r="G133" s="2">
        <v>0.41361000000000026</v>
      </c>
    </row>
    <row r="134" spans="1:7" ht="14.1" customHeight="1" x14ac:dyDescent="0.25">
      <c r="A134" s="2" t="s">
        <v>109</v>
      </c>
      <c r="B134" s="2" t="s">
        <v>189</v>
      </c>
      <c r="C134" s="77">
        <v>4.05708</v>
      </c>
      <c r="D134" s="80">
        <v>3.6519699999999999</v>
      </c>
      <c r="E134" s="80">
        <v>4.4621899999999997</v>
      </c>
      <c r="F134" s="2">
        <v>0.40511000000000008</v>
      </c>
      <c r="G134" s="2">
        <v>0.40510999999999964</v>
      </c>
    </row>
    <row r="135" spans="1:7" ht="14.1" customHeight="1" x14ac:dyDescent="0.25">
      <c r="A135" s="2" t="s">
        <v>112</v>
      </c>
      <c r="B135" s="2" t="s">
        <v>189</v>
      </c>
      <c r="C135" s="77">
        <v>3.66635</v>
      </c>
      <c r="D135" s="80">
        <v>3.2868499999999998</v>
      </c>
      <c r="E135" s="80">
        <v>4.0458499999999997</v>
      </c>
      <c r="F135" s="2">
        <v>0.37950000000000017</v>
      </c>
      <c r="G135" s="2">
        <v>0.37949999999999973</v>
      </c>
    </row>
    <row r="136" spans="1:7" ht="14.1" customHeight="1" x14ac:dyDescent="0.25">
      <c r="A136" s="2" t="s">
        <v>114</v>
      </c>
      <c r="B136" s="2" t="s">
        <v>189</v>
      </c>
      <c r="C136" s="77">
        <v>4.0937799999999998</v>
      </c>
      <c r="D136" s="80">
        <v>3.6924700000000001</v>
      </c>
      <c r="E136" s="80">
        <v>4.4950799999999997</v>
      </c>
      <c r="F136" s="2">
        <v>0.40130999999999961</v>
      </c>
      <c r="G136" s="2">
        <v>0.40129999999999999</v>
      </c>
    </row>
    <row r="137" spans="1:7" ht="14.1" customHeight="1" x14ac:dyDescent="0.25">
      <c r="A137" s="2" t="s">
        <v>20</v>
      </c>
      <c r="B137" s="2" t="s">
        <v>189</v>
      </c>
      <c r="C137" s="77">
        <v>4.1648899999999998</v>
      </c>
      <c r="D137" s="80">
        <v>3.7618900000000002</v>
      </c>
      <c r="E137" s="80">
        <v>4.5678799999999997</v>
      </c>
      <c r="F137" s="2">
        <v>0.40299999999999958</v>
      </c>
      <c r="G137" s="2">
        <v>0.40298999999999996</v>
      </c>
    </row>
    <row r="138" spans="1:7" ht="14.1" customHeight="1" x14ac:dyDescent="0.25">
      <c r="A138" s="2" t="s">
        <v>118</v>
      </c>
      <c r="B138" s="2" t="s">
        <v>189</v>
      </c>
      <c r="C138" s="77">
        <v>4.33202</v>
      </c>
      <c r="D138" s="80">
        <v>3.9236200000000001</v>
      </c>
      <c r="E138" s="80">
        <v>4.7404099999999998</v>
      </c>
      <c r="F138" s="2">
        <v>0.40839999999999987</v>
      </c>
      <c r="G138" s="2">
        <v>0.40838999999999981</v>
      </c>
    </row>
    <row r="139" spans="1:7" ht="14.1" customHeight="1" x14ac:dyDescent="0.25">
      <c r="A139" s="2" t="s">
        <v>119</v>
      </c>
      <c r="B139" s="2" t="s">
        <v>189</v>
      </c>
      <c r="C139" s="77">
        <v>3.9058299999999999</v>
      </c>
      <c r="D139" s="80">
        <v>3.52589</v>
      </c>
      <c r="E139" s="80">
        <v>4.2857799999999999</v>
      </c>
      <c r="F139" s="2">
        <v>0.37993999999999994</v>
      </c>
      <c r="G139" s="2">
        <v>0.37995000000000001</v>
      </c>
    </row>
    <row r="140" spans="1:7" ht="14.1" customHeight="1" x14ac:dyDescent="0.25">
      <c r="A140" s="2" t="s">
        <v>121</v>
      </c>
      <c r="B140" s="2" t="s">
        <v>189</v>
      </c>
      <c r="C140" s="77">
        <v>4.1744899999999996</v>
      </c>
      <c r="D140" s="80">
        <v>3.78878</v>
      </c>
      <c r="E140" s="80">
        <v>4.5602099999999997</v>
      </c>
      <c r="F140" s="2">
        <v>0.38570999999999955</v>
      </c>
      <c r="G140" s="2">
        <v>0.38572000000000006</v>
      </c>
    </row>
    <row r="141" spans="1:7" ht="14.1" customHeight="1" x14ac:dyDescent="0.25">
      <c r="A141" s="2" t="s">
        <v>124</v>
      </c>
      <c r="B141" s="2" t="s">
        <v>189</v>
      </c>
      <c r="C141" s="77">
        <v>3.9503200000000001</v>
      </c>
      <c r="D141" s="80">
        <v>3.5780400000000001</v>
      </c>
      <c r="E141" s="80">
        <v>4.3226100000000001</v>
      </c>
      <c r="F141" s="2">
        <v>0.37227999999999994</v>
      </c>
      <c r="G141" s="2">
        <v>0.37229000000000001</v>
      </c>
    </row>
    <row r="142" spans="1:7" ht="14.1" customHeight="1" x14ac:dyDescent="0.25">
      <c r="A142" s="115" t="s">
        <v>126</v>
      </c>
      <c r="B142" s="2" t="s">
        <v>189</v>
      </c>
      <c r="C142" s="77">
        <v>3.7333099999999999</v>
      </c>
      <c r="D142" s="80">
        <v>3.3738700000000001</v>
      </c>
      <c r="E142" s="80">
        <v>4.0927600000000002</v>
      </c>
      <c r="F142" s="2">
        <v>0.35943999999999976</v>
      </c>
      <c r="G142" s="2">
        <v>0.35945000000000027</v>
      </c>
    </row>
    <row r="143" spans="1:7" ht="14.1" customHeight="1" x14ac:dyDescent="0.25">
      <c r="A143" s="2" t="s">
        <v>128</v>
      </c>
      <c r="B143" s="2" t="s">
        <v>189</v>
      </c>
      <c r="C143" s="77">
        <v>3.4084338750000001</v>
      </c>
      <c r="D143" s="80">
        <v>3.0680589180000002</v>
      </c>
      <c r="E143" s="80">
        <v>3.7488088319999999</v>
      </c>
      <c r="F143" s="2">
        <v>0.34037495699999987</v>
      </c>
      <c r="G143" s="2">
        <v>0.34037495699999987</v>
      </c>
    </row>
    <row r="144" spans="1:7" ht="14.1" customHeight="1" x14ac:dyDescent="0.25">
      <c r="A144" s="2" t="s">
        <v>59</v>
      </c>
      <c r="B144" s="2" t="s">
        <v>189</v>
      </c>
      <c r="C144" s="77">
        <v>3.5989637480000001</v>
      </c>
      <c r="D144" s="80">
        <v>3.2535287450000001</v>
      </c>
      <c r="E144" s="80">
        <v>3.94439875</v>
      </c>
      <c r="F144" s="2">
        <v>0.34543500299999996</v>
      </c>
      <c r="G144" s="2">
        <v>0.34543500199999988</v>
      </c>
    </row>
    <row r="145" spans="1:7" ht="14.1" customHeight="1" x14ac:dyDescent="0.25">
      <c r="A145" s="2" t="s">
        <v>78</v>
      </c>
      <c r="B145" s="2" t="s">
        <v>189</v>
      </c>
      <c r="C145" s="77">
        <v>3.9198430609999999</v>
      </c>
      <c r="D145" s="80">
        <v>3.5587041269999999</v>
      </c>
      <c r="E145" s="80">
        <v>4.2809819940000002</v>
      </c>
      <c r="F145" s="2">
        <v>0.36113893399999997</v>
      </c>
      <c r="G145" s="2">
        <v>0.36113893300000033</v>
      </c>
    </row>
    <row r="146" spans="1:7" ht="14.1" customHeight="1" x14ac:dyDescent="0.25">
      <c r="A146" s="11"/>
      <c r="B146" s="11"/>
      <c r="C146" s="11"/>
      <c r="D146" s="11"/>
      <c r="E146" s="11"/>
      <c r="F146" s="11"/>
      <c r="G146" s="11"/>
    </row>
    <row r="147" spans="1:7" ht="14.1" customHeight="1" x14ac:dyDescent="0.25">
      <c r="A147" s="11"/>
      <c r="B147" s="11"/>
      <c r="C147" s="11"/>
      <c r="D147" s="11"/>
      <c r="E147" s="11"/>
      <c r="F147" s="11"/>
      <c r="G147" s="11"/>
    </row>
    <row r="148" spans="1:7" ht="14.1" customHeight="1" x14ac:dyDescent="0.25">
      <c r="A148" s="11"/>
      <c r="B148" s="11"/>
      <c r="C148" s="11"/>
      <c r="D148" s="11"/>
      <c r="E148" s="11"/>
      <c r="F148" s="11"/>
      <c r="G148" s="11"/>
    </row>
    <row r="149" spans="1:7" ht="14.1" customHeight="1" x14ac:dyDescent="0.25">
      <c r="A149" s="11"/>
      <c r="B149" s="11"/>
      <c r="C149" s="11"/>
      <c r="D149" s="11"/>
      <c r="E149" s="11"/>
      <c r="F149" s="11"/>
      <c r="G149" s="11"/>
    </row>
    <row r="150" spans="1:7" ht="14.1" customHeight="1" x14ac:dyDescent="0.25">
      <c r="A150" s="11"/>
      <c r="B150" s="11"/>
      <c r="C150" s="11"/>
      <c r="D150" s="11"/>
      <c r="E150" s="11"/>
      <c r="F150" s="11"/>
      <c r="G150" s="11"/>
    </row>
    <row r="151" spans="1:7" ht="14.1" customHeight="1" x14ac:dyDescent="0.25">
      <c r="A151" s="11"/>
      <c r="B151" s="11"/>
      <c r="C151" s="11"/>
      <c r="D151" s="11"/>
      <c r="E151" s="11"/>
      <c r="F151" s="11"/>
      <c r="G151" s="11"/>
    </row>
    <row r="152" spans="1:7" ht="14.1" customHeight="1" x14ac:dyDescent="0.25">
      <c r="A152" s="11"/>
      <c r="B152" s="11"/>
      <c r="C152" s="11"/>
      <c r="D152" s="11"/>
      <c r="E152" s="11"/>
      <c r="F152" s="11"/>
      <c r="G152" s="11"/>
    </row>
    <row r="153" spans="1:7" ht="14.1" customHeight="1" x14ac:dyDescent="0.25">
      <c r="A153" s="121"/>
      <c r="B153" s="11"/>
      <c r="C153" s="11"/>
      <c r="D153" s="11"/>
      <c r="E153" s="11"/>
      <c r="F153" s="11"/>
      <c r="G153" s="11"/>
    </row>
    <row r="154" spans="1:7" ht="14.1" customHeight="1" x14ac:dyDescent="0.25">
      <c r="A154" s="11"/>
      <c r="B154" s="11"/>
      <c r="C154" s="11"/>
      <c r="D154" s="11"/>
      <c r="E154" s="11"/>
      <c r="F154" s="11"/>
      <c r="G154" s="11"/>
    </row>
    <row r="155" spans="1:7" ht="14.1" customHeight="1" x14ac:dyDescent="0.25">
      <c r="A155" s="11"/>
      <c r="B155" s="11"/>
      <c r="C155" s="11"/>
      <c r="D155" s="11"/>
      <c r="E155" s="11"/>
      <c r="F155" s="11"/>
      <c r="G155" s="11"/>
    </row>
    <row r="156" spans="1:7" ht="14.1" customHeight="1" x14ac:dyDescent="0.25">
      <c r="A156" s="11"/>
      <c r="B156" s="11"/>
      <c r="C156" s="11"/>
      <c r="D156" s="11"/>
      <c r="E156" s="11"/>
      <c r="F156" s="11"/>
      <c r="G156" s="11"/>
    </row>
    <row r="157" spans="1:7" ht="14.1" customHeight="1" x14ac:dyDescent="0.25">
      <c r="A157" s="11"/>
      <c r="B157" s="11"/>
      <c r="C157" s="11"/>
      <c r="D157" s="11"/>
      <c r="E157" s="11"/>
      <c r="F157" s="11"/>
      <c r="G157" s="11"/>
    </row>
    <row r="158" spans="1:7" ht="14.1" customHeight="1" x14ac:dyDescent="0.25">
      <c r="A158" s="11"/>
      <c r="B158" s="11"/>
      <c r="C158" s="11"/>
      <c r="D158" s="11"/>
      <c r="E158" s="11"/>
      <c r="F158" s="11"/>
      <c r="G158" s="11"/>
    </row>
    <row r="159" spans="1:7" ht="14.1" customHeight="1" x14ac:dyDescent="0.25">
      <c r="A159" s="11"/>
      <c r="B159" s="11"/>
      <c r="C159" s="11"/>
      <c r="D159" s="11"/>
      <c r="E159" s="11"/>
      <c r="F159" s="11"/>
      <c r="G159" s="11"/>
    </row>
    <row r="160" spans="1:7" ht="18" customHeight="1" x14ac:dyDescent="0.25">
      <c r="A160" s="38" t="s">
        <v>187</v>
      </c>
      <c r="B160" s="45"/>
      <c r="C160" s="45"/>
      <c r="D160" s="45"/>
      <c r="E160" s="11"/>
      <c r="F160" s="11"/>
      <c r="G160" s="11"/>
    </row>
    <row r="161" spans="1:7" x14ac:dyDescent="0.25">
      <c r="A161" s="45"/>
      <c r="B161" s="45"/>
      <c r="C161" s="45"/>
      <c r="D161" s="45"/>
      <c r="E161" s="11"/>
      <c r="F161" s="11"/>
      <c r="G161" s="11"/>
    </row>
    <row r="162" spans="1:7" x14ac:dyDescent="0.25">
      <c r="A162" s="45"/>
      <c r="B162" s="45"/>
      <c r="C162" s="45"/>
      <c r="D162" s="45"/>
      <c r="E162" s="11"/>
      <c r="F162" s="11"/>
      <c r="G162" s="11"/>
    </row>
    <row r="163" spans="1:7" x14ac:dyDescent="0.25">
      <c r="A163" s="45"/>
      <c r="B163" s="45"/>
      <c r="C163" s="45"/>
      <c r="D163" s="45"/>
      <c r="E163" s="11"/>
      <c r="F163" s="11"/>
      <c r="G163" s="11"/>
    </row>
    <row r="164" spans="1:7" x14ac:dyDescent="0.25">
      <c r="A164" s="45"/>
      <c r="B164" s="45"/>
      <c r="C164" s="45"/>
      <c r="D164" s="45"/>
      <c r="E164" s="11"/>
      <c r="F164" s="11"/>
      <c r="G164" s="11"/>
    </row>
    <row r="165" spans="1:7" x14ac:dyDescent="0.25">
      <c r="A165" s="2" t="s">
        <v>101</v>
      </c>
      <c r="B165" s="26" t="s">
        <v>10</v>
      </c>
      <c r="C165" s="45"/>
      <c r="D165" s="45"/>
      <c r="E165" s="11"/>
      <c r="F165" s="11"/>
      <c r="G165" s="11"/>
    </row>
    <row r="166" spans="1:7" x14ac:dyDescent="0.25">
      <c r="A166" s="2" t="s">
        <v>1510</v>
      </c>
      <c r="B166" s="26">
        <v>11.431826098293051</v>
      </c>
      <c r="C166" s="45"/>
      <c r="D166" s="45"/>
      <c r="E166" s="11"/>
      <c r="F166" s="11"/>
      <c r="G166" s="11"/>
    </row>
    <row r="167" spans="1:7" x14ac:dyDescent="0.25">
      <c r="A167" s="2" t="s">
        <v>1511</v>
      </c>
      <c r="B167" s="26">
        <v>13.97402840894782</v>
      </c>
      <c r="C167" s="45"/>
      <c r="D167" s="45"/>
      <c r="E167" s="11"/>
      <c r="F167" s="11"/>
      <c r="G167" s="11"/>
    </row>
    <row r="168" spans="1:7" x14ac:dyDescent="0.25">
      <c r="A168" s="2" t="s">
        <v>1512</v>
      </c>
      <c r="B168" s="26">
        <v>14.38046472026107</v>
      </c>
      <c r="C168" s="45"/>
      <c r="D168" s="45"/>
      <c r="E168" s="11"/>
      <c r="F168" s="11"/>
      <c r="G168" s="11"/>
    </row>
    <row r="169" spans="1:7" x14ac:dyDescent="0.25">
      <c r="A169" s="2" t="s">
        <v>1513</v>
      </c>
      <c r="B169" s="26">
        <v>14.633136728901402</v>
      </c>
      <c r="C169" s="45"/>
      <c r="D169" s="45"/>
      <c r="E169" s="11"/>
      <c r="F169" s="11"/>
      <c r="G169" s="11"/>
    </row>
    <row r="170" spans="1:7" x14ac:dyDescent="0.25">
      <c r="A170" s="2" t="s">
        <v>1514</v>
      </c>
      <c r="B170" s="26">
        <v>13.140483690739261</v>
      </c>
      <c r="C170" s="45"/>
      <c r="D170" s="45"/>
      <c r="E170" s="11"/>
      <c r="F170" s="11"/>
      <c r="G170" s="11"/>
    </row>
    <row r="171" spans="1:7" x14ac:dyDescent="0.25">
      <c r="A171" s="2" t="s">
        <v>1515</v>
      </c>
      <c r="B171" s="26">
        <v>11.274002218313761</v>
      </c>
      <c r="C171" s="45"/>
      <c r="D171" s="45"/>
      <c r="E171" s="11"/>
      <c r="F171" s="11"/>
      <c r="G171" s="11"/>
    </row>
    <row r="172" spans="1:7" x14ac:dyDescent="0.25">
      <c r="A172" s="2" t="s">
        <v>1516</v>
      </c>
      <c r="B172" s="26">
        <v>9.6447630825103108</v>
      </c>
      <c r="C172" s="45"/>
      <c r="D172" s="45"/>
      <c r="E172" s="11"/>
      <c r="F172" s="11"/>
      <c r="G172" s="11"/>
    </row>
    <row r="173" spans="1:7" x14ac:dyDescent="0.25">
      <c r="A173" s="2" t="s">
        <v>1517</v>
      </c>
      <c r="B173" s="26">
        <v>9.6458638562610908</v>
      </c>
      <c r="C173" s="45"/>
      <c r="D173" s="45"/>
      <c r="E173" s="11"/>
      <c r="F173" s="11"/>
      <c r="G173" s="11"/>
    </row>
    <row r="174" spans="1:7" x14ac:dyDescent="0.25">
      <c r="A174" s="2" t="s">
        <v>131</v>
      </c>
      <c r="B174" s="26">
        <v>6.7285845363907297</v>
      </c>
      <c r="C174" s="45"/>
      <c r="D174" s="45"/>
      <c r="E174" s="11"/>
      <c r="F174" s="11"/>
      <c r="G174" s="11"/>
    </row>
    <row r="175" spans="1:7" x14ac:dyDescent="0.25">
      <c r="A175" s="2" t="s">
        <v>1518</v>
      </c>
      <c r="B175" s="26">
        <v>7.1961300000000001</v>
      </c>
      <c r="C175" s="45"/>
      <c r="D175" s="45"/>
      <c r="E175" s="11"/>
      <c r="F175" s="11"/>
      <c r="G175" s="11"/>
    </row>
    <row r="176" spans="1:7" x14ac:dyDescent="0.25">
      <c r="A176" s="2" t="s">
        <v>109</v>
      </c>
      <c r="B176" s="26">
        <v>6.0022000000000011</v>
      </c>
      <c r="C176" s="45"/>
      <c r="D176" s="45"/>
      <c r="E176" s="11"/>
      <c r="F176" s="11"/>
      <c r="G176" s="11"/>
    </row>
    <row r="177" spans="1:7" x14ac:dyDescent="0.25">
      <c r="A177" s="2" t="s">
        <v>112</v>
      </c>
      <c r="B177" s="26">
        <v>6.1474999999999991</v>
      </c>
      <c r="C177" s="45"/>
      <c r="D177" s="45"/>
      <c r="E177" s="11"/>
      <c r="F177" s="11"/>
      <c r="G177" s="11"/>
    </row>
    <row r="178" spans="1:7" x14ac:dyDescent="0.25">
      <c r="A178" s="2" t="s">
        <v>114</v>
      </c>
      <c r="B178" s="26">
        <v>6.2676500000000006</v>
      </c>
      <c r="C178" s="45"/>
      <c r="D178" s="45"/>
      <c r="E178" s="11"/>
      <c r="F178" s="11"/>
      <c r="G178" s="11"/>
    </row>
    <row r="179" spans="1:7" x14ac:dyDescent="0.25">
      <c r="A179" s="2" t="s">
        <v>20</v>
      </c>
      <c r="B179" s="26">
        <v>5.8288899999999995</v>
      </c>
      <c r="C179" s="45"/>
      <c r="D179" s="45"/>
      <c r="E179" s="11"/>
      <c r="F179" s="11"/>
      <c r="G179" s="11"/>
    </row>
    <row r="180" spans="1:7" x14ac:dyDescent="0.25">
      <c r="A180" s="2" t="s">
        <v>118</v>
      </c>
      <c r="B180" s="26">
        <v>7.507060000000001</v>
      </c>
      <c r="C180" s="45"/>
      <c r="D180" s="45"/>
      <c r="E180" s="11"/>
      <c r="F180" s="11"/>
      <c r="G180" s="11"/>
    </row>
    <row r="181" spans="1:7" x14ac:dyDescent="0.25">
      <c r="A181" s="2" t="s">
        <v>119</v>
      </c>
      <c r="B181" s="26">
        <v>6.8867099999999999</v>
      </c>
      <c r="C181" s="45"/>
      <c r="D181" s="45"/>
      <c r="E181" s="11"/>
      <c r="F181" s="11"/>
      <c r="G181" s="11"/>
    </row>
    <row r="182" spans="1:7" x14ac:dyDescent="0.25">
      <c r="A182" s="2" t="s">
        <v>121</v>
      </c>
      <c r="B182" s="26">
        <v>8.8411200000000001</v>
      </c>
      <c r="C182" s="45"/>
      <c r="D182" s="45"/>
      <c r="E182" s="11"/>
      <c r="F182" s="11"/>
      <c r="G182" s="11"/>
    </row>
    <row r="183" spans="1:7" x14ac:dyDescent="0.25">
      <c r="A183" s="2" t="s">
        <v>124</v>
      </c>
      <c r="B183" s="26">
        <v>10.82367</v>
      </c>
      <c r="C183" s="45"/>
      <c r="D183" s="45"/>
      <c r="E183" s="11"/>
      <c r="F183" s="11"/>
      <c r="G183" s="11"/>
    </row>
    <row r="184" spans="1:7" ht="14.1" customHeight="1" x14ac:dyDescent="0.25">
      <c r="A184" s="2" t="s">
        <v>126</v>
      </c>
      <c r="B184" s="26">
        <v>8.0052200000000013</v>
      </c>
      <c r="C184" s="11"/>
      <c r="D184" s="11"/>
      <c r="E184" s="11"/>
      <c r="F184" s="11"/>
      <c r="G184" s="11"/>
    </row>
    <row r="185" spans="1:7" ht="14.1" customHeight="1" x14ac:dyDescent="0.25">
      <c r="A185" s="2" t="s">
        <v>128</v>
      </c>
      <c r="B185" s="26">
        <v>6.8897677659999994</v>
      </c>
      <c r="C185" s="11"/>
      <c r="D185" s="11"/>
      <c r="E185" s="11"/>
      <c r="F185" s="11"/>
      <c r="G185" s="11"/>
    </row>
    <row r="186" spans="1:7" x14ac:dyDescent="0.25">
      <c r="A186" s="2" t="s">
        <v>59</v>
      </c>
      <c r="B186" s="26">
        <v>6.4799949739999994</v>
      </c>
      <c r="C186" s="45"/>
      <c r="D186" s="45"/>
      <c r="E186" s="45"/>
      <c r="F186" s="45"/>
      <c r="G186" s="45"/>
    </row>
    <row r="187" spans="1:7" x14ac:dyDescent="0.25">
      <c r="A187" s="2" t="s">
        <v>78</v>
      </c>
      <c r="B187" s="26">
        <v>7.5673018910000005</v>
      </c>
      <c r="C187" s="45"/>
      <c r="D187" s="45"/>
      <c r="E187" s="45"/>
      <c r="F187" s="45"/>
      <c r="G187" s="45"/>
    </row>
    <row r="188" spans="1:7" x14ac:dyDescent="0.25">
      <c r="A188" s="2"/>
      <c r="B188" s="26"/>
      <c r="C188" s="45"/>
      <c r="D188" s="45"/>
      <c r="E188" s="45"/>
      <c r="F188" s="45"/>
      <c r="G188" s="45"/>
    </row>
    <row r="189" spans="1:7" x14ac:dyDescent="0.25">
      <c r="A189" s="2"/>
      <c r="B189" s="26"/>
      <c r="C189" s="45"/>
      <c r="D189" s="45"/>
      <c r="E189" s="45"/>
      <c r="F189" s="45"/>
      <c r="G189" s="45"/>
    </row>
    <row r="190" spans="1:7" x14ac:dyDescent="0.25">
      <c r="A190" s="2"/>
      <c r="B190" s="26"/>
      <c r="C190" s="45"/>
      <c r="D190" s="45"/>
      <c r="E190" s="45"/>
      <c r="F190" s="45"/>
      <c r="G190" s="45"/>
    </row>
    <row r="191" spans="1:7" x14ac:dyDescent="0.25">
      <c r="A191" s="45"/>
      <c r="B191" s="45"/>
      <c r="C191" s="45"/>
      <c r="D191" s="45"/>
      <c r="E191" s="45"/>
      <c r="F191" s="45"/>
      <c r="G191" s="45"/>
    </row>
    <row r="192" spans="1:7" x14ac:dyDescent="0.25">
      <c r="A192" s="45"/>
      <c r="B192" s="45"/>
      <c r="C192" s="45"/>
      <c r="D192" s="45"/>
      <c r="E192" s="45"/>
      <c r="F192" s="45"/>
      <c r="G192" s="45"/>
    </row>
    <row r="193" spans="1:7" x14ac:dyDescent="0.25">
      <c r="A193" s="11" t="s">
        <v>101</v>
      </c>
      <c r="B193" s="11" t="s">
        <v>1522</v>
      </c>
      <c r="C193" s="45"/>
      <c r="D193" s="45"/>
      <c r="E193" s="45"/>
      <c r="F193" s="45"/>
      <c r="G193" s="45"/>
    </row>
    <row r="194" spans="1:7" x14ac:dyDescent="0.25">
      <c r="A194" s="2" t="s">
        <v>1510</v>
      </c>
      <c r="B194" s="26">
        <v>9.2394823790637908</v>
      </c>
      <c r="C194" s="45"/>
      <c r="D194" s="45"/>
      <c r="E194" s="45"/>
      <c r="F194" s="45"/>
      <c r="G194" s="45"/>
    </row>
    <row r="195" spans="1:7" x14ac:dyDescent="0.25">
      <c r="A195" s="2" t="s">
        <v>1511</v>
      </c>
      <c r="B195" s="26">
        <v>9.2476382117603713</v>
      </c>
      <c r="C195" s="45"/>
      <c r="D195" s="45"/>
      <c r="E195" s="45"/>
      <c r="F195" s="45"/>
      <c r="G195" s="45"/>
    </row>
    <row r="196" spans="1:7" x14ac:dyDescent="0.25">
      <c r="A196" s="2" t="s">
        <v>1512</v>
      </c>
      <c r="B196" s="26">
        <v>9.3036380187854313</v>
      </c>
      <c r="C196" s="45"/>
      <c r="D196" s="45"/>
      <c r="E196" s="45"/>
      <c r="F196" s="45"/>
      <c r="G196" s="45"/>
    </row>
    <row r="197" spans="1:7" x14ac:dyDescent="0.25">
      <c r="A197" s="2" t="s">
        <v>1513</v>
      </c>
      <c r="B197" s="26">
        <v>9.723958518133621</v>
      </c>
      <c r="C197" s="45"/>
      <c r="D197" s="45"/>
      <c r="E197" s="45"/>
      <c r="F197" s="45"/>
      <c r="G197" s="45"/>
    </row>
    <row r="198" spans="1:7" x14ac:dyDescent="0.25">
      <c r="A198" s="2" t="s">
        <v>1514</v>
      </c>
      <c r="B198" s="26">
        <v>9.3040053834843413</v>
      </c>
      <c r="C198" s="45"/>
      <c r="D198" s="45"/>
      <c r="E198" s="45"/>
      <c r="F198" s="45"/>
      <c r="G198" s="45"/>
    </row>
    <row r="199" spans="1:7" x14ac:dyDescent="0.25">
      <c r="A199" s="2" t="s">
        <v>1515</v>
      </c>
      <c r="B199" s="26">
        <v>9.1947193625077599</v>
      </c>
      <c r="C199" s="45"/>
      <c r="D199" s="45"/>
      <c r="E199" s="45"/>
      <c r="F199" s="45"/>
      <c r="G199" s="45"/>
    </row>
    <row r="200" spans="1:7" x14ac:dyDescent="0.25">
      <c r="A200" s="2" t="s">
        <v>1516</v>
      </c>
      <c r="B200" s="26">
        <v>8.8053381196772502</v>
      </c>
      <c r="C200" s="45"/>
      <c r="D200" s="45"/>
      <c r="E200" s="45"/>
      <c r="F200" s="45"/>
      <c r="G200" s="45"/>
    </row>
    <row r="201" spans="1:7" x14ac:dyDescent="0.25">
      <c r="A201" s="2" t="s">
        <v>1517</v>
      </c>
      <c r="B201" s="26">
        <v>9.1136325500808404</v>
      </c>
      <c r="C201" s="45"/>
      <c r="D201" s="45"/>
      <c r="E201" s="45"/>
      <c r="F201" s="45"/>
      <c r="G201" s="45"/>
    </row>
    <row r="202" spans="1:7" x14ac:dyDescent="0.25">
      <c r="A202" s="2" t="s">
        <v>131</v>
      </c>
      <c r="B202" s="26">
        <v>8.635757529493441</v>
      </c>
      <c r="C202" s="45"/>
      <c r="D202" s="45"/>
      <c r="E202" s="45"/>
      <c r="F202" s="45"/>
      <c r="G202" s="45"/>
    </row>
    <row r="203" spans="1:7" x14ac:dyDescent="0.25">
      <c r="A203" s="2" t="s">
        <v>1518</v>
      </c>
      <c r="B203" s="26">
        <v>8.5965299999999996</v>
      </c>
      <c r="C203" s="45"/>
      <c r="D203" s="45"/>
      <c r="E203" s="45"/>
      <c r="F203" s="45"/>
      <c r="G203" s="45"/>
    </row>
    <row r="204" spans="1:7" x14ac:dyDescent="0.25">
      <c r="A204" s="2" t="s">
        <v>109</v>
      </c>
      <c r="B204" s="26">
        <v>8.214220000000001</v>
      </c>
      <c r="C204" s="45"/>
      <c r="D204" s="45"/>
      <c r="E204" s="45"/>
      <c r="F204" s="45"/>
      <c r="G204" s="45"/>
    </row>
    <row r="205" spans="1:7" x14ac:dyDescent="0.25">
      <c r="A205" s="2" t="s">
        <v>112</v>
      </c>
      <c r="B205" s="26">
        <v>8.6517499999999998</v>
      </c>
      <c r="C205" s="45"/>
      <c r="D205" s="45"/>
      <c r="E205" s="45"/>
      <c r="F205" s="45"/>
      <c r="G205" s="45"/>
    </row>
    <row r="206" spans="1:7" x14ac:dyDescent="0.25">
      <c r="A206" s="2" t="s">
        <v>114</v>
      </c>
      <c r="B206" s="26">
        <v>9.373940000000001</v>
      </c>
      <c r="C206" s="45"/>
      <c r="D206" s="45"/>
      <c r="E206" s="45"/>
      <c r="F206" s="45"/>
      <c r="G206" s="45"/>
    </row>
    <row r="207" spans="1:7" x14ac:dyDescent="0.25">
      <c r="A207" s="2" t="s">
        <v>20</v>
      </c>
      <c r="B207" s="26">
        <v>9.4375999999999998</v>
      </c>
      <c r="C207" s="45"/>
      <c r="D207" s="45"/>
      <c r="E207" s="45"/>
      <c r="F207" s="45"/>
      <c r="G207" s="45"/>
    </row>
    <row r="208" spans="1:7" x14ac:dyDescent="0.25">
      <c r="A208" s="2" t="s">
        <v>118</v>
      </c>
      <c r="B208" s="26">
        <v>9.0420400000000001</v>
      </c>
      <c r="C208" s="45"/>
      <c r="D208" s="45"/>
      <c r="E208" s="45"/>
      <c r="F208" s="45"/>
      <c r="G208" s="45"/>
    </row>
    <row r="209" spans="1:18" x14ac:dyDescent="0.25">
      <c r="A209" s="2" t="s">
        <v>119</v>
      </c>
      <c r="B209" s="26">
        <v>8.8491</v>
      </c>
      <c r="C209" s="45"/>
      <c r="D209" s="45"/>
      <c r="E209" s="45"/>
      <c r="F209" s="45"/>
      <c r="G209" s="45"/>
    </row>
    <row r="210" spans="1:18" x14ac:dyDescent="0.25">
      <c r="A210" s="2" t="s">
        <v>121</v>
      </c>
      <c r="B210" s="26">
        <v>8.5543300000000002</v>
      </c>
      <c r="C210" s="45"/>
      <c r="D210" s="45"/>
      <c r="E210" s="45"/>
      <c r="F210" s="45"/>
      <c r="G210" s="45"/>
    </row>
    <row r="211" spans="1:18" x14ac:dyDescent="0.25">
      <c r="A211" s="2" t="s">
        <v>124</v>
      </c>
      <c r="B211" s="26">
        <v>8.5555900000000005</v>
      </c>
      <c r="C211" s="45"/>
      <c r="D211" s="45"/>
      <c r="E211" s="45"/>
      <c r="F211" s="45"/>
      <c r="G211" s="45"/>
    </row>
    <row r="212" spans="1:18" x14ac:dyDescent="0.25">
      <c r="A212" s="2" t="s">
        <v>126</v>
      </c>
      <c r="B212" s="26">
        <v>7.5422799999999999</v>
      </c>
      <c r="C212" s="45"/>
      <c r="D212" s="45"/>
      <c r="E212" s="45"/>
      <c r="F212" s="45"/>
      <c r="G212" s="45"/>
    </row>
    <row r="213" spans="1:18" x14ac:dyDescent="0.25">
      <c r="A213" s="2" t="s">
        <v>128</v>
      </c>
      <c r="B213" s="26">
        <v>7.4267546850000006</v>
      </c>
      <c r="C213" s="45"/>
      <c r="D213" s="45"/>
      <c r="E213" s="45"/>
      <c r="F213" s="45"/>
      <c r="G213" s="45"/>
    </row>
    <row r="214" spans="1:18" x14ac:dyDescent="0.25">
      <c r="A214" s="2" t="s">
        <v>59</v>
      </c>
      <c r="B214" s="26">
        <v>7.177863222</v>
      </c>
      <c r="C214" s="45"/>
      <c r="D214" s="45"/>
      <c r="E214" s="45"/>
      <c r="F214" s="45"/>
      <c r="G214" s="45"/>
    </row>
    <row r="215" spans="1:18" x14ac:dyDescent="0.25">
      <c r="A215" s="2" t="s">
        <v>78</v>
      </c>
      <c r="B215" s="26">
        <v>7.6183411789999997</v>
      </c>
      <c r="C215" s="45"/>
      <c r="D215" s="45"/>
      <c r="E215" s="45"/>
      <c r="F215" s="45"/>
      <c r="G215" s="45"/>
    </row>
    <row r="216" spans="1:18" x14ac:dyDescent="0.25">
      <c r="A216" s="2"/>
      <c r="B216" s="26"/>
      <c r="C216" s="45"/>
      <c r="D216" s="45"/>
      <c r="E216" s="45"/>
      <c r="F216" s="45"/>
      <c r="G216" s="45"/>
    </row>
    <row r="217" spans="1:18" x14ac:dyDescent="0.25">
      <c r="A217" s="2"/>
      <c r="B217" s="26"/>
      <c r="C217" s="45"/>
      <c r="D217" s="45"/>
      <c r="E217" s="45"/>
      <c r="F217" s="45"/>
      <c r="G217" s="45"/>
    </row>
    <row r="218" spans="1:18" x14ac:dyDescent="0.25">
      <c r="A218" s="45"/>
      <c r="B218" s="45"/>
      <c r="C218" s="45"/>
      <c r="D218" s="45"/>
      <c r="E218" s="45"/>
      <c r="F218" s="45"/>
      <c r="G218" s="45"/>
    </row>
    <row r="219" spans="1:18" x14ac:dyDescent="0.25">
      <c r="A219" s="45"/>
      <c r="B219" s="45"/>
      <c r="C219" s="45"/>
      <c r="D219" s="45"/>
      <c r="E219" s="45"/>
      <c r="F219" s="45"/>
      <c r="G219" s="45"/>
    </row>
    <row r="220" spans="1:18" x14ac:dyDescent="0.25">
      <c r="A220" s="45"/>
      <c r="B220" s="45"/>
      <c r="C220" s="45"/>
      <c r="D220" s="45"/>
      <c r="E220" s="45"/>
      <c r="F220" s="45"/>
      <c r="G220" s="45"/>
    </row>
    <row r="221" spans="1:18" ht="18" x14ac:dyDescent="0.25">
      <c r="A221" s="68" t="s">
        <v>183</v>
      </c>
      <c r="B221" s="3"/>
      <c r="C221" s="3"/>
      <c r="D221" s="3"/>
      <c r="E221" s="3"/>
      <c r="F221" s="3"/>
      <c r="G221" s="3"/>
      <c r="R221" s="86"/>
    </row>
    <row r="222" spans="1:18" x14ac:dyDescent="0.25">
      <c r="A222" s="69" t="s">
        <v>101</v>
      </c>
      <c r="B222" s="69" t="s">
        <v>102</v>
      </c>
      <c r="C222" s="69" t="s">
        <v>103</v>
      </c>
      <c r="D222" s="69" t="s">
        <v>104</v>
      </c>
      <c r="E222" s="69" t="s">
        <v>105</v>
      </c>
      <c r="F222" s="69" t="s">
        <v>106</v>
      </c>
      <c r="G222" s="69" t="s">
        <v>107</v>
      </c>
      <c r="R222" s="86"/>
    </row>
    <row r="223" spans="1:18" x14ac:dyDescent="0.25">
      <c r="A223" s="45"/>
      <c r="B223" s="45"/>
      <c r="C223" s="45"/>
      <c r="D223" s="45"/>
      <c r="E223" s="45"/>
      <c r="F223" s="45"/>
      <c r="G223" s="45"/>
    </row>
    <row r="224" spans="1:18" x14ac:dyDescent="0.25">
      <c r="A224" t="s">
        <v>1510</v>
      </c>
      <c r="B224" s="45" t="s">
        <v>166</v>
      </c>
      <c r="C224" s="77">
        <v>7.8054696036395104</v>
      </c>
      <c r="D224" s="2">
        <v>5.2765555304456502</v>
      </c>
      <c r="E224" s="2">
        <v>11.0994095731866</v>
      </c>
      <c r="F224" s="2">
        <v>2.5289140731938602</v>
      </c>
      <c r="G224" s="2">
        <v>3.2939399695470897</v>
      </c>
    </row>
    <row r="225" spans="1:7" x14ac:dyDescent="0.25">
      <c r="A225" t="s">
        <v>1510</v>
      </c>
      <c r="B225" s="45" t="s">
        <v>160</v>
      </c>
      <c r="C225" s="77">
        <v>8.5200266887093097</v>
      </c>
      <c r="D225" s="2">
        <v>6.60575238686953</v>
      </c>
      <c r="E225" s="2">
        <v>10.8045063674448</v>
      </c>
      <c r="F225" s="2">
        <v>1.9142743018397796</v>
      </c>
      <c r="G225" s="2">
        <v>2.2844796787354902</v>
      </c>
    </row>
    <row r="226" spans="1:7" x14ac:dyDescent="0.25">
      <c r="A226" t="s">
        <v>1510</v>
      </c>
      <c r="B226" s="45" t="s">
        <v>162</v>
      </c>
      <c r="C226" s="77">
        <v>8.3560967638326495</v>
      </c>
      <c r="D226" s="2">
        <v>6.1144929246736801</v>
      </c>
      <c r="E226" s="2">
        <v>11.1428240242209</v>
      </c>
      <c r="F226" s="2">
        <v>2.2416038391589694</v>
      </c>
      <c r="G226" s="2">
        <v>2.7867272603882505</v>
      </c>
    </row>
    <row r="227" spans="1:7" x14ac:dyDescent="0.25">
      <c r="A227" t="s">
        <v>1510</v>
      </c>
      <c r="B227" s="45" t="s">
        <v>155</v>
      </c>
      <c r="C227" s="77">
        <v>10.657972490631</v>
      </c>
      <c r="D227" s="2">
        <v>8.0911453584522306</v>
      </c>
      <c r="E227" s="2">
        <v>13.7373044275457</v>
      </c>
      <c r="F227" s="2">
        <v>2.5668271321787692</v>
      </c>
      <c r="G227" s="2">
        <v>3.0793319369147003</v>
      </c>
    </row>
    <row r="228" spans="1:7" x14ac:dyDescent="0.25">
      <c r="A228" t="s">
        <v>1510</v>
      </c>
      <c r="B228" s="45" t="s">
        <v>151</v>
      </c>
      <c r="C228" s="77">
        <v>8.9330094593334195</v>
      </c>
      <c r="D228" s="2">
        <v>6.9537825865004796</v>
      </c>
      <c r="E228" s="2">
        <v>11.2950030180666</v>
      </c>
      <c r="F228" s="2">
        <v>1.9792268728329399</v>
      </c>
      <c r="G228" s="2">
        <v>2.3619935587331806</v>
      </c>
    </row>
    <row r="229" spans="1:7" x14ac:dyDescent="0.25">
      <c r="A229" t="s">
        <v>1510</v>
      </c>
      <c r="B229" s="45" t="s">
        <v>167</v>
      </c>
      <c r="C229" s="77">
        <v>17.8948096382051</v>
      </c>
      <c r="D229" s="2">
        <v>13.904199170941601</v>
      </c>
      <c r="E229" s="2">
        <v>22.608292271164999</v>
      </c>
      <c r="F229" s="2">
        <v>3.9906104672634992</v>
      </c>
      <c r="G229" s="2">
        <v>4.7134826329598987</v>
      </c>
    </row>
    <row r="230" spans="1:7" x14ac:dyDescent="0.25">
      <c r="A230" t="s">
        <v>1510</v>
      </c>
      <c r="B230" s="45" t="s">
        <v>181</v>
      </c>
      <c r="C230" s="77" t="s">
        <v>1574</v>
      </c>
      <c r="D230" s="2">
        <v>0</v>
      </c>
      <c r="E230" s="2">
        <v>0</v>
      </c>
      <c r="F230" s="2" t="e">
        <v>#VALUE!</v>
      </c>
      <c r="G230" s="2" t="e">
        <v>#VALUE!</v>
      </c>
    </row>
    <row r="231" spans="1:7" x14ac:dyDescent="0.25">
      <c r="A231" t="s">
        <v>1510</v>
      </c>
      <c r="B231" s="45" t="s">
        <v>171</v>
      </c>
      <c r="C231" s="77">
        <v>7.4665614828700502</v>
      </c>
      <c r="D231" s="2">
        <v>5.6762929968928901</v>
      </c>
      <c r="E231" s="2">
        <v>9.6234345679600999</v>
      </c>
      <c r="F231" s="2">
        <v>1.79026848597716</v>
      </c>
      <c r="G231" s="2">
        <v>2.1568730850900497</v>
      </c>
    </row>
    <row r="232" spans="1:7" x14ac:dyDescent="0.25">
      <c r="A232" t="s">
        <v>1510</v>
      </c>
      <c r="B232" s="45" t="s">
        <v>159</v>
      </c>
      <c r="C232" s="77">
        <v>8.6956589351561409</v>
      </c>
      <c r="D232" s="2">
        <v>6.6757515149414699</v>
      </c>
      <c r="E232" s="2">
        <v>11.100283964419001</v>
      </c>
      <c r="F232" s="2">
        <v>2.019907420214671</v>
      </c>
      <c r="G232" s="2">
        <v>2.4046250292628599</v>
      </c>
    </row>
    <row r="233" spans="1:7" x14ac:dyDescent="0.25">
      <c r="A233" t="s">
        <v>1510</v>
      </c>
      <c r="B233" s="45" t="s">
        <v>174</v>
      </c>
      <c r="C233" s="77">
        <v>10.67578328624</v>
      </c>
      <c r="D233" s="2">
        <v>8.3652592611624801</v>
      </c>
      <c r="E233" s="2">
        <v>13.4106807301812</v>
      </c>
      <c r="F233" s="2">
        <v>2.3105240250775196</v>
      </c>
      <c r="G233" s="2">
        <v>2.7348974439412004</v>
      </c>
    </row>
    <row r="234" spans="1:7" x14ac:dyDescent="0.25">
      <c r="A234" t="s">
        <v>1510</v>
      </c>
      <c r="B234" s="45" t="s">
        <v>178</v>
      </c>
      <c r="C234" s="77">
        <v>8.2025291755037006</v>
      </c>
      <c r="D234" s="2">
        <v>5.93056599141552</v>
      </c>
      <c r="E234" s="2">
        <v>11.0205106517048</v>
      </c>
      <c r="F234" s="2">
        <v>2.2719631840881807</v>
      </c>
      <c r="G234" s="2">
        <v>2.8179814762010995</v>
      </c>
    </row>
    <row r="235" spans="1:7" x14ac:dyDescent="0.25">
      <c r="A235" t="s">
        <v>1510</v>
      </c>
      <c r="B235" s="45" t="s">
        <v>175</v>
      </c>
      <c r="C235" s="77">
        <v>10.784235976228601</v>
      </c>
      <c r="D235" s="2">
        <v>7.9602530521361601</v>
      </c>
      <c r="E235" s="2">
        <v>14.191558642444599</v>
      </c>
      <c r="F235" s="2">
        <v>2.8239829240924408</v>
      </c>
      <c r="G235" s="2">
        <v>3.4073226662159986</v>
      </c>
    </row>
    <row r="236" spans="1:7" x14ac:dyDescent="0.25">
      <c r="A236" t="s">
        <v>1510</v>
      </c>
      <c r="B236" s="45" t="s">
        <v>156</v>
      </c>
      <c r="C236" s="77">
        <v>9.7806246921341504</v>
      </c>
      <c r="D236" s="2">
        <v>6.79767427382588</v>
      </c>
      <c r="E236" s="2">
        <v>13.480464144679001</v>
      </c>
      <c r="F236" s="2">
        <v>2.9829504183082705</v>
      </c>
      <c r="G236" s="2">
        <v>3.6998394525448504</v>
      </c>
    </row>
    <row r="237" spans="1:7" x14ac:dyDescent="0.25">
      <c r="A237" t="s">
        <v>1510</v>
      </c>
      <c r="B237" s="45" t="s">
        <v>168</v>
      </c>
      <c r="C237" s="77">
        <v>13.606577718147401</v>
      </c>
      <c r="D237" s="2">
        <v>10.292263860084599</v>
      </c>
      <c r="E237" s="2">
        <v>17.552145707141602</v>
      </c>
      <c r="F237" s="2">
        <v>3.3143138580628015</v>
      </c>
      <c r="G237" s="2">
        <v>3.9455679889942008</v>
      </c>
    </row>
    <row r="238" spans="1:7" x14ac:dyDescent="0.25">
      <c r="A238" t="s">
        <v>1510</v>
      </c>
      <c r="B238" s="45" t="s">
        <v>164</v>
      </c>
      <c r="C238" s="77">
        <v>9.7774105480422495</v>
      </c>
      <c r="D238" s="2">
        <v>7.2728801318670397</v>
      </c>
      <c r="E238" s="2">
        <v>12.8514047746141</v>
      </c>
      <c r="F238" s="2">
        <v>2.5045304161752098</v>
      </c>
      <c r="G238" s="2">
        <v>3.0739942265718501</v>
      </c>
    </row>
    <row r="239" spans="1:7" x14ac:dyDescent="0.25">
      <c r="A239" t="s">
        <v>1510</v>
      </c>
      <c r="B239" s="45" t="s">
        <v>172</v>
      </c>
      <c r="C239" s="77">
        <v>6.4629835399120497</v>
      </c>
      <c r="D239" s="2">
        <v>4.5908684260155299</v>
      </c>
      <c r="E239" s="2">
        <v>8.8409308544272598</v>
      </c>
      <c r="F239" s="2">
        <v>1.8721151138965197</v>
      </c>
      <c r="G239" s="2">
        <v>2.3779473145152101</v>
      </c>
    </row>
    <row r="240" spans="1:7" x14ac:dyDescent="0.25">
      <c r="A240" t="s">
        <v>1510</v>
      </c>
      <c r="B240" s="45" t="s">
        <v>157</v>
      </c>
      <c r="C240" s="77">
        <v>12.393514946892299</v>
      </c>
      <c r="D240" s="2">
        <v>9.7258862812662592</v>
      </c>
      <c r="E240" s="2">
        <v>15.5511063589793</v>
      </c>
      <c r="F240" s="2">
        <v>2.6676286656260402</v>
      </c>
      <c r="G240" s="2">
        <v>3.157591412087001</v>
      </c>
    </row>
    <row r="241" spans="1:7" x14ac:dyDescent="0.25">
      <c r="A241" t="s">
        <v>1510</v>
      </c>
      <c r="B241" s="45" t="s">
        <v>170</v>
      </c>
      <c r="C241" s="77">
        <v>8.5881586591385695</v>
      </c>
      <c r="D241" s="2">
        <v>6.1912112451076498</v>
      </c>
      <c r="E241" s="2">
        <v>11.561161681138699</v>
      </c>
      <c r="F241" s="2">
        <v>2.3969474140309197</v>
      </c>
      <c r="G241" s="2">
        <v>2.97300302200013</v>
      </c>
    </row>
    <row r="242" spans="1:7" x14ac:dyDescent="0.25">
      <c r="A242" t="s">
        <v>1510</v>
      </c>
      <c r="B242" s="45" t="s">
        <v>176</v>
      </c>
      <c r="C242" s="77">
        <v>15.3444037657479</v>
      </c>
      <c r="D242" s="2">
        <v>11.856295494056599</v>
      </c>
      <c r="E242" s="2">
        <v>19.460083171076601</v>
      </c>
      <c r="F242" s="2">
        <v>3.488108271691301</v>
      </c>
      <c r="G242" s="2">
        <v>4.1156794053287005</v>
      </c>
    </row>
    <row r="243" spans="1:7" x14ac:dyDescent="0.25">
      <c r="A243" t="s">
        <v>1510</v>
      </c>
      <c r="B243" s="45" t="s">
        <v>152</v>
      </c>
      <c r="C243" s="77">
        <v>12.8647232436763</v>
      </c>
      <c r="D243" s="2">
        <v>9.4041474362885502</v>
      </c>
      <c r="E243" s="2">
        <v>17.120550396158301</v>
      </c>
      <c r="F243" s="2">
        <v>3.4605758073877499</v>
      </c>
      <c r="G243" s="2">
        <v>4.2558271524820004</v>
      </c>
    </row>
    <row r="244" spans="1:7" x14ac:dyDescent="0.25">
      <c r="A244" t="s">
        <v>1510</v>
      </c>
      <c r="B244" s="45" t="s">
        <v>150</v>
      </c>
      <c r="C244" s="77">
        <v>8.0572705495214993</v>
      </c>
      <c r="D244" s="2">
        <v>5.2938570924286896</v>
      </c>
      <c r="E244" s="2">
        <v>11.7054833679548</v>
      </c>
      <c r="F244" s="2">
        <v>2.7634134570928097</v>
      </c>
      <c r="G244" s="2">
        <v>3.6482128184333007</v>
      </c>
    </row>
    <row r="245" spans="1:7" x14ac:dyDescent="0.25">
      <c r="A245" t="s">
        <v>1510</v>
      </c>
      <c r="B245" s="45" t="s">
        <v>163</v>
      </c>
      <c r="C245" s="77">
        <v>12.0494815785298</v>
      </c>
      <c r="D245" s="2">
        <v>9.1544089725727407</v>
      </c>
      <c r="E245" s="2">
        <v>15.472597456087501</v>
      </c>
      <c r="F245" s="2">
        <v>2.8950726059570595</v>
      </c>
      <c r="G245" s="2">
        <v>3.4231158775577004</v>
      </c>
    </row>
    <row r="246" spans="1:7" x14ac:dyDescent="0.25">
      <c r="A246" t="s">
        <v>1510</v>
      </c>
      <c r="B246" s="45" t="s">
        <v>180</v>
      </c>
      <c r="C246" s="77">
        <v>8.9921436265770396</v>
      </c>
      <c r="D246" s="2">
        <v>6.6778087174324101</v>
      </c>
      <c r="E246" s="2">
        <v>11.7976287913782</v>
      </c>
      <c r="F246" s="2">
        <v>2.3143349091446295</v>
      </c>
      <c r="G246" s="2">
        <v>2.8054851648011603</v>
      </c>
    </row>
    <row r="247" spans="1:7" x14ac:dyDescent="0.25">
      <c r="A247" t="s">
        <v>1510</v>
      </c>
      <c r="B247" s="45" t="s">
        <v>154</v>
      </c>
      <c r="C247" s="77">
        <v>8.9821649514892208</v>
      </c>
      <c r="D247" s="2">
        <v>6.3856556490866598</v>
      </c>
      <c r="E247" s="2">
        <v>12.2339699950252</v>
      </c>
      <c r="F247" s="2">
        <v>2.5965093024025609</v>
      </c>
      <c r="G247" s="2">
        <v>3.2518050435359793</v>
      </c>
    </row>
    <row r="248" spans="1:7" x14ac:dyDescent="0.25">
      <c r="A248" t="s">
        <v>1510</v>
      </c>
      <c r="B248" s="45" t="s">
        <v>173</v>
      </c>
      <c r="C248" s="77">
        <v>9.1566741744487299</v>
      </c>
      <c r="D248" s="2">
        <v>6.6426773358235698</v>
      </c>
      <c r="E248" s="2">
        <v>12.2195974788598</v>
      </c>
      <c r="F248" s="2">
        <v>2.5139968386251601</v>
      </c>
      <c r="G248" s="2">
        <v>3.0629233044110702</v>
      </c>
    </row>
    <row r="249" spans="1:7" x14ac:dyDescent="0.25">
      <c r="A249" t="s">
        <v>1510</v>
      </c>
      <c r="B249" s="45" t="s">
        <v>165</v>
      </c>
      <c r="C249" s="77">
        <v>7.6757514184133901</v>
      </c>
      <c r="D249" s="2">
        <v>5.6234636967178204</v>
      </c>
      <c r="E249" s="2">
        <v>10.215596437826299</v>
      </c>
      <c r="F249" s="2">
        <v>2.0522877216955697</v>
      </c>
      <c r="G249" s="2">
        <v>2.5398450194129092</v>
      </c>
    </row>
    <row r="250" spans="1:7" x14ac:dyDescent="0.25">
      <c r="A250" t="s">
        <v>1510</v>
      </c>
      <c r="B250" s="45" t="s">
        <v>149</v>
      </c>
      <c r="C250" s="77">
        <v>7.2224298513970497</v>
      </c>
      <c r="D250" s="2">
        <v>4.8568294918332899</v>
      </c>
      <c r="E250" s="2">
        <v>10.303651811027001</v>
      </c>
      <c r="F250" s="2">
        <v>2.3656003595637598</v>
      </c>
      <c r="G250" s="2">
        <v>3.0812219596299508</v>
      </c>
    </row>
    <row r="251" spans="1:7" x14ac:dyDescent="0.25">
      <c r="A251" t="s">
        <v>1510</v>
      </c>
      <c r="B251" s="45" t="s">
        <v>177</v>
      </c>
      <c r="C251" s="77">
        <v>11.6949917452064</v>
      </c>
      <c r="D251" s="2">
        <v>9.0174127429731392</v>
      </c>
      <c r="E251" s="2">
        <v>14.860944535854999</v>
      </c>
      <c r="F251" s="2">
        <v>2.6775790022332604</v>
      </c>
      <c r="G251" s="2">
        <v>3.1659527906485998</v>
      </c>
    </row>
    <row r="252" spans="1:7" x14ac:dyDescent="0.25">
      <c r="A252" t="s">
        <v>1510</v>
      </c>
      <c r="B252" s="45" t="s">
        <v>153</v>
      </c>
      <c r="C252" s="77">
        <v>6.5122611973279998</v>
      </c>
      <c r="D252" s="2">
        <v>4.37214598513002</v>
      </c>
      <c r="E252" s="2">
        <v>9.3117223810891794</v>
      </c>
      <c r="F252" s="2">
        <v>2.1401152121979798</v>
      </c>
      <c r="G252" s="2">
        <v>2.7994611837611796</v>
      </c>
    </row>
    <row r="253" spans="1:7" x14ac:dyDescent="0.25">
      <c r="A253" t="s">
        <v>1510</v>
      </c>
      <c r="B253" s="45" t="s">
        <v>179</v>
      </c>
      <c r="C253" s="77">
        <v>14.039354978253501</v>
      </c>
      <c r="D253" s="2">
        <v>10.417329713740299</v>
      </c>
      <c r="E253" s="2">
        <v>18.3845708806037</v>
      </c>
      <c r="F253" s="2">
        <v>3.6220252645132014</v>
      </c>
      <c r="G253" s="2">
        <v>4.3452159023501995</v>
      </c>
    </row>
    <row r="254" spans="1:7" x14ac:dyDescent="0.25">
      <c r="A254" t="s">
        <v>1510</v>
      </c>
      <c r="B254" s="45" t="s">
        <v>161</v>
      </c>
      <c r="C254" s="77">
        <v>9.8210260389308992</v>
      </c>
      <c r="D254" s="2">
        <v>7.2238712195709001</v>
      </c>
      <c r="E254" s="2">
        <v>13.008705002086799</v>
      </c>
      <c r="F254" s="2">
        <v>2.5971548193599991</v>
      </c>
      <c r="G254" s="2">
        <v>3.1876789631558999</v>
      </c>
    </row>
    <row r="255" spans="1:7" x14ac:dyDescent="0.25">
      <c r="A255" t="s">
        <v>1510</v>
      </c>
      <c r="B255" s="45" t="s">
        <v>158</v>
      </c>
      <c r="C255" s="77">
        <v>14.025755759477599</v>
      </c>
      <c r="D255" s="2">
        <v>10.8943840505572</v>
      </c>
      <c r="E255" s="2">
        <v>17.705883315365401</v>
      </c>
      <c r="F255" s="2">
        <v>3.1313717089203994</v>
      </c>
      <c r="G255" s="2">
        <v>3.6801275558878022</v>
      </c>
    </row>
    <row r="256" spans="1:7" x14ac:dyDescent="0.25">
      <c r="A256" t="s">
        <v>1510</v>
      </c>
      <c r="B256" s="45" t="s">
        <v>169</v>
      </c>
      <c r="C256" s="77">
        <v>15.2189170477227</v>
      </c>
      <c r="D256" s="2">
        <v>11.852378801864001</v>
      </c>
      <c r="E256" s="2">
        <v>19.187106977709199</v>
      </c>
      <c r="F256" s="2">
        <v>3.366538245858699</v>
      </c>
      <c r="G256" s="2">
        <v>3.9681899299864991</v>
      </c>
    </row>
    <row r="257" spans="1:7" x14ac:dyDescent="0.25">
      <c r="A257" s="45" t="s">
        <v>1511</v>
      </c>
      <c r="B257" s="45" t="s">
        <v>166</v>
      </c>
      <c r="C257" s="77">
        <v>6.77943676423084</v>
      </c>
      <c r="D257" s="2">
        <v>4.4255207576556099</v>
      </c>
      <c r="E257" s="2">
        <v>9.9025191924206908</v>
      </c>
      <c r="F257" s="2">
        <v>2.35391600657523</v>
      </c>
      <c r="G257" s="2">
        <v>3.1230824281898508</v>
      </c>
    </row>
    <row r="258" spans="1:7" x14ac:dyDescent="0.25">
      <c r="A258" s="45" t="s">
        <v>1511</v>
      </c>
      <c r="B258" s="45" t="s">
        <v>160</v>
      </c>
      <c r="C258" s="77">
        <v>8.3293282484571307</v>
      </c>
      <c r="D258" s="2">
        <v>6.4175723095095298</v>
      </c>
      <c r="E258" s="2">
        <v>10.6196909822159</v>
      </c>
      <c r="F258" s="2">
        <v>1.9117559389476009</v>
      </c>
      <c r="G258" s="2">
        <v>2.2903627337587693</v>
      </c>
    </row>
    <row r="259" spans="1:7" x14ac:dyDescent="0.25">
      <c r="A259" s="45" t="s">
        <v>1511</v>
      </c>
      <c r="B259" s="45" t="s">
        <v>162</v>
      </c>
      <c r="C259" s="77">
        <v>8.8654301763545291</v>
      </c>
      <c r="D259" s="2">
        <v>6.60606166919447</v>
      </c>
      <c r="E259" s="2">
        <v>11.644008764260899</v>
      </c>
      <c r="F259" s="2">
        <v>2.2593685071600591</v>
      </c>
      <c r="G259" s="2">
        <v>2.7785785879063702</v>
      </c>
    </row>
    <row r="260" spans="1:7" x14ac:dyDescent="0.25">
      <c r="A260" s="45" t="s">
        <v>1511</v>
      </c>
      <c r="B260" s="45" t="s">
        <v>155</v>
      </c>
      <c r="C260" s="77">
        <v>9.6162041957575006</v>
      </c>
      <c r="D260" s="2">
        <v>7.2098687615173898</v>
      </c>
      <c r="E260" s="2">
        <v>12.524025704871001</v>
      </c>
      <c r="F260" s="2">
        <v>2.4063354342401109</v>
      </c>
      <c r="G260" s="2">
        <v>2.9078215091135</v>
      </c>
    </row>
    <row r="261" spans="1:7" x14ac:dyDescent="0.25">
      <c r="A261" s="45" t="s">
        <v>1511</v>
      </c>
      <c r="B261" s="45" t="s">
        <v>151</v>
      </c>
      <c r="C261" s="77">
        <v>9.1608337628580792</v>
      </c>
      <c r="D261" s="2">
        <v>7.13299887103401</v>
      </c>
      <c r="E261" s="2">
        <v>11.580835743635101</v>
      </c>
      <c r="F261" s="2">
        <v>2.0278348918240692</v>
      </c>
      <c r="G261" s="2">
        <v>2.4200019807770214</v>
      </c>
    </row>
    <row r="262" spans="1:7" x14ac:dyDescent="0.25">
      <c r="A262" s="45" t="s">
        <v>1511</v>
      </c>
      <c r="B262" s="45" t="s">
        <v>167</v>
      </c>
      <c r="C262" s="77">
        <v>19.449674945319401</v>
      </c>
      <c r="D262" s="2">
        <v>15.3745051267249</v>
      </c>
      <c r="E262" s="2">
        <v>24.204871322811599</v>
      </c>
      <c r="F262" s="2">
        <v>4.0751698185945013</v>
      </c>
      <c r="G262" s="2">
        <v>4.7551963774921973</v>
      </c>
    </row>
    <row r="263" spans="1:7" x14ac:dyDescent="0.25">
      <c r="A263" s="45" t="s">
        <v>1511</v>
      </c>
      <c r="B263" s="45" t="s">
        <v>181</v>
      </c>
      <c r="C263" s="77" t="s">
        <v>1574</v>
      </c>
      <c r="D263" s="2">
        <v>0</v>
      </c>
      <c r="E263" s="2">
        <v>0</v>
      </c>
      <c r="F263" s="2" t="e">
        <v>#VALUE!</v>
      </c>
      <c r="G263" s="2" t="e">
        <v>#VALUE!</v>
      </c>
    </row>
    <row r="264" spans="1:7" x14ac:dyDescent="0.25">
      <c r="A264" s="45" t="s">
        <v>1511</v>
      </c>
      <c r="B264" s="45" t="s">
        <v>171</v>
      </c>
      <c r="C264" s="77">
        <v>7.5479553570731497</v>
      </c>
      <c r="D264" s="2">
        <v>5.7843200917693398</v>
      </c>
      <c r="E264" s="2">
        <v>9.6637263528820103</v>
      </c>
      <c r="F264" s="2">
        <v>1.7636352653038099</v>
      </c>
      <c r="G264" s="2">
        <v>2.1157709958088606</v>
      </c>
    </row>
    <row r="265" spans="1:7" x14ac:dyDescent="0.25">
      <c r="A265" s="45" t="s">
        <v>1511</v>
      </c>
      <c r="B265" s="45" t="s">
        <v>159</v>
      </c>
      <c r="C265" s="77">
        <v>9.8884148946585793</v>
      </c>
      <c r="D265" s="2">
        <v>7.7192177744401897</v>
      </c>
      <c r="E265" s="2">
        <v>12.4452805946681</v>
      </c>
      <c r="F265" s="2">
        <v>2.1691971202183895</v>
      </c>
      <c r="G265" s="2">
        <v>2.5568657000095207</v>
      </c>
    </row>
    <row r="266" spans="1:7" x14ac:dyDescent="0.25">
      <c r="A266" s="45" t="s">
        <v>1511</v>
      </c>
      <c r="B266" s="45" t="s">
        <v>174</v>
      </c>
      <c r="C266" s="77">
        <v>9.5879778170859904</v>
      </c>
      <c r="D266" s="2">
        <v>7.4061584998404699</v>
      </c>
      <c r="E266" s="2">
        <v>12.195047730619301</v>
      </c>
      <c r="F266" s="2">
        <v>2.1818193172455205</v>
      </c>
      <c r="G266" s="2">
        <v>2.6070699135333104</v>
      </c>
    </row>
    <row r="267" spans="1:7" x14ac:dyDescent="0.25">
      <c r="A267" s="45" t="s">
        <v>1511</v>
      </c>
      <c r="B267" s="45" t="s">
        <v>178</v>
      </c>
      <c r="C267" s="77">
        <v>8.4289445181749798</v>
      </c>
      <c r="D267" s="2">
        <v>6.0861130494782598</v>
      </c>
      <c r="E267" s="2">
        <v>11.3348259721026</v>
      </c>
      <c r="F267" s="2">
        <v>2.34283146869672</v>
      </c>
      <c r="G267" s="2">
        <v>2.9058814539276199</v>
      </c>
    </row>
    <row r="268" spans="1:7" x14ac:dyDescent="0.25">
      <c r="A268" s="45" t="s">
        <v>1511</v>
      </c>
      <c r="B268" s="45" t="s">
        <v>175</v>
      </c>
      <c r="C268" s="77">
        <v>8.9786558935107106</v>
      </c>
      <c r="D268" s="2">
        <v>6.4842498459373896</v>
      </c>
      <c r="E268" s="2">
        <v>12.028637980800999</v>
      </c>
      <c r="F268" s="2">
        <v>2.494406047573321</v>
      </c>
      <c r="G268" s="2">
        <v>3.0499820872902887</v>
      </c>
    </row>
    <row r="269" spans="1:7" x14ac:dyDescent="0.25">
      <c r="A269" s="45" t="s">
        <v>1511</v>
      </c>
      <c r="B269" s="45" t="s">
        <v>156</v>
      </c>
      <c r="C269" s="77">
        <v>9.4521089627967694</v>
      </c>
      <c r="D269" s="2">
        <v>6.5363493465941698</v>
      </c>
      <c r="E269" s="2">
        <v>13.094481224750099</v>
      </c>
      <c r="F269" s="2">
        <v>2.9157596162025996</v>
      </c>
      <c r="G269" s="2">
        <v>3.6423722619533301</v>
      </c>
    </row>
    <row r="270" spans="1:7" x14ac:dyDescent="0.25">
      <c r="A270" s="45" t="s">
        <v>1511</v>
      </c>
      <c r="B270" s="45" t="s">
        <v>168</v>
      </c>
      <c r="C270" s="77">
        <v>11.873906859836</v>
      </c>
      <c r="D270" s="2">
        <v>8.7629729106462904</v>
      </c>
      <c r="E270" s="2">
        <v>15.6274549665696</v>
      </c>
      <c r="F270" s="2">
        <v>3.1109339491897092</v>
      </c>
      <c r="G270" s="2">
        <v>3.7535481067336001</v>
      </c>
    </row>
    <row r="271" spans="1:7" x14ac:dyDescent="0.25">
      <c r="A271" s="45" t="s">
        <v>1511</v>
      </c>
      <c r="B271" s="45" t="s">
        <v>164</v>
      </c>
      <c r="C271" s="77">
        <v>9.5862300304427404</v>
      </c>
      <c r="D271" s="2">
        <v>7.1024759047216603</v>
      </c>
      <c r="E271" s="2">
        <v>12.6407587668937</v>
      </c>
      <c r="F271" s="2">
        <v>2.48375412572108</v>
      </c>
      <c r="G271" s="2">
        <v>3.0545287364509601</v>
      </c>
    </row>
    <row r="272" spans="1:7" x14ac:dyDescent="0.25">
      <c r="A272" s="45" t="s">
        <v>1511</v>
      </c>
      <c r="B272" s="45" t="s">
        <v>172</v>
      </c>
      <c r="C272" s="77">
        <v>5.7547618679608803</v>
      </c>
      <c r="D272" s="2">
        <v>4.0028304471149303</v>
      </c>
      <c r="E272" s="2">
        <v>8.0101415347174694</v>
      </c>
      <c r="F272" s="2">
        <v>1.75193142084595</v>
      </c>
      <c r="G272" s="2">
        <v>2.2553796667565891</v>
      </c>
    </row>
    <row r="273" spans="1:7" x14ac:dyDescent="0.25">
      <c r="A273" s="45" t="s">
        <v>1511</v>
      </c>
      <c r="B273" s="45" t="s">
        <v>157</v>
      </c>
      <c r="C273" s="77">
        <v>11.4585237848763</v>
      </c>
      <c r="D273" s="2">
        <v>8.8738841341182706</v>
      </c>
      <c r="E273" s="2">
        <v>14.5430121224861</v>
      </c>
      <c r="F273" s="2">
        <v>2.5846396507580298</v>
      </c>
      <c r="G273" s="2">
        <v>3.0844883376098</v>
      </c>
    </row>
    <row r="274" spans="1:7" x14ac:dyDescent="0.25">
      <c r="A274" s="45" t="s">
        <v>1511</v>
      </c>
      <c r="B274" s="45" t="s">
        <v>170</v>
      </c>
      <c r="C274" s="77">
        <v>9.1823701088584606</v>
      </c>
      <c r="D274" s="2">
        <v>6.7867786281664602</v>
      </c>
      <c r="E274" s="2">
        <v>12.117009254694301</v>
      </c>
      <c r="F274" s="2">
        <v>2.3955914806920005</v>
      </c>
      <c r="G274" s="2">
        <v>2.9346391458358401</v>
      </c>
    </row>
    <row r="275" spans="1:7" x14ac:dyDescent="0.25">
      <c r="A275" s="45" t="s">
        <v>1511</v>
      </c>
      <c r="B275" s="45" t="s">
        <v>176</v>
      </c>
      <c r="C275" s="77">
        <v>17.8103121567054</v>
      </c>
      <c r="D275" s="2">
        <v>13.947145316504001</v>
      </c>
      <c r="E275" s="2">
        <v>22.321927115564499</v>
      </c>
      <c r="F275" s="2">
        <v>3.8631668402013997</v>
      </c>
      <c r="G275" s="2">
        <v>4.5116149588590986</v>
      </c>
    </row>
    <row r="276" spans="1:7" x14ac:dyDescent="0.25">
      <c r="A276" s="45" t="s">
        <v>1511</v>
      </c>
      <c r="B276" s="45" t="s">
        <v>152</v>
      </c>
      <c r="C276" s="77">
        <v>12.4655262197208</v>
      </c>
      <c r="D276" s="2">
        <v>9.1580341904653206</v>
      </c>
      <c r="E276" s="2">
        <v>16.517258604738799</v>
      </c>
      <c r="F276" s="2">
        <v>3.3074920292554797</v>
      </c>
      <c r="G276" s="2">
        <v>4.0517323850179991</v>
      </c>
    </row>
    <row r="277" spans="1:7" x14ac:dyDescent="0.25">
      <c r="A277" s="45" t="s">
        <v>1511</v>
      </c>
      <c r="B277" s="45" t="s">
        <v>150</v>
      </c>
      <c r="C277" s="77">
        <v>10.379200326639699</v>
      </c>
      <c r="D277" s="2">
        <v>7.3140680978594501</v>
      </c>
      <c r="E277" s="2">
        <v>14.2607030580523</v>
      </c>
      <c r="F277" s="2">
        <v>3.0651322287802492</v>
      </c>
      <c r="G277" s="2">
        <v>3.8815027314126009</v>
      </c>
    </row>
    <row r="278" spans="1:7" x14ac:dyDescent="0.25">
      <c r="A278" t="s">
        <v>1511</v>
      </c>
      <c r="B278" t="s">
        <v>163</v>
      </c>
      <c r="C278" s="77">
        <v>12.238210989883299</v>
      </c>
      <c r="D278" s="2">
        <v>9.2367118089956008</v>
      </c>
      <c r="E278" s="2">
        <v>15.794903638942801</v>
      </c>
      <c r="F278" s="2">
        <v>3.0014991808876985</v>
      </c>
      <c r="G278" s="2">
        <v>3.5566926490595012</v>
      </c>
    </row>
    <row r="279" spans="1:7" x14ac:dyDescent="0.25">
      <c r="A279" t="s">
        <v>1511</v>
      </c>
      <c r="B279" t="s">
        <v>180</v>
      </c>
      <c r="C279" s="77">
        <v>9.5398379740005108</v>
      </c>
      <c r="D279" s="2">
        <v>7.1971281578209299</v>
      </c>
      <c r="E279" s="2">
        <v>12.358189467966699</v>
      </c>
      <c r="F279" s="2">
        <v>2.342709816179581</v>
      </c>
      <c r="G279" s="2">
        <v>2.8183514939661887</v>
      </c>
    </row>
    <row r="280" spans="1:7" x14ac:dyDescent="0.25">
      <c r="A280" t="s">
        <v>1511</v>
      </c>
      <c r="B280" t="s">
        <v>154</v>
      </c>
      <c r="C280" s="77">
        <v>8.6685943860592598</v>
      </c>
      <c r="D280" s="2">
        <v>6.1347397286484604</v>
      </c>
      <c r="E280" s="2">
        <v>11.8502761935988</v>
      </c>
      <c r="F280" s="2">
        <v>2.5338546574107994</v>
      </c>
      <c r="G280" s="2">
        <v>3.1816818075395403</v>
      </c>
    </row>
    <row r="281" spans="1:7" x14ac:dyDescent="0.25">
      <c r="A281" t="s">
        <v>1511</v>
      </c>
      <c r="B281" t="s">
        <v>173</v>
      </c>
      <c r="C281" s="77">
        <v>8.5764979114211908</v>
      </c>
      <c r="D281" s="2">
        <v>6.2045219198866004</v>
      </c>
      <c r="E281" s="2">
        <v>11.4715112325829</v>
      </c>
      <c r="F281" s="2">
        <v>2.3719759915345904</v>
      </c>
      <c r="G281" s="2">
        <v>2.8950133211617093</v>
      </c>
    </row>
    <row r="282" spans="1:7" x14ac:dyDescent="0.25">
      <c r="A282" t="s">
        <v>1511</v>
      </c>
      <c r="B282" t="s">
        <v>165</v>
      </c>
      <c r="C282" s="77">
        <v>8.7579860230881401</v>
      </c>
      <c r="D282" s="2">
        <v>6.5316389622116304</v>
      </c>
      <c r="E282" s="2">
        <v>11.4802046700365</v>
      </c>
      <c r="F282" s="2">
        <v>2.2263470608765097</v>
      </c>
      <c r="G282" s="2">
        <v>2.7222186469483596</v>
      </c>
    </row>
    <row r="283" spans="1:7" x14ac:dyDescent="0.25">
      <c r="A283" t="s">
        <v>1511</v>
      </c>
      <c r="B283" t="s">
        <v>149</v>
      </c>
      <c r="C283" s="77">
        <v>6.97000081218936</v>
      </c>
      <c r="D283" s="2">
        <v>4.71037235791957</v>
      </c>
      <c r="E283" s="2">
        <v>9.9012208374301807</v>
      </c>
      <c r="F283" s="2">
        <v>2.25962845426979</v>
      </c>
      <c r="G283" s="2">
        <v>2.9312200252408207</v>
      </c>
    </row>
    <row r="284" spans="1:7" x14ac:dyDescent="0.25">
      <c r="A284" t="s">
        <v>1511</v>
      </c>
      <c r="B284" t="s">
        <v>177</v>
      </c>
      <c r="C284" s="77">
        <v>12.834157040774601</v>
      </c>
      <c r="D284" s="2">
        <v>9.9947112967974405</v>
      </c>
      <c r="E284" s="2">
        <v>16.1777072474219</v>
      </c>
      <c r="F284" s="2">
        <v>2.8394457439771603</v>
      </c>
      <c r="G284" s="2">
        <v>3.3435502066472989</v>
      </c>
    </row>
    <row r="285" spans="1:7" x14ac:dyDescent="0.25">
      <c r="A285" t="s">
        <v>1511</v>
      </c>
      <c r="B285" t="s">
        <v>153</v>
      </c>
      <c r="C285" s="77">
        <v>5.4756465363715803</v>
      </c>
      <c r="D285" s="2">
        <v>3.5616849032148798</v>
      </c>
      <c r="E285" s="2">
        <v>8.0283679363578706</v>
      </c>
      <c r="F285" s="2">
        <v>1.9139616331567004</v>
      </c>
      <c r="G285" s="2">
        <v>2.5527213999862903</v>
      </c>
    </row>
    <row r="286" spans="1:7" x14ac:dyDescent="0.25">
      <c r="A286" t="s">
        <v>1511</v>
      </c>
      <c r="B286" t="s">
        <v>179</v>
      </c>
      <c r="C286" s="77">
        <v>12.681488857959801</v>
      </c>
      <c r="D286" s="2">
        <v>9.3145080847073807</v>
      </c>
      <c r="E286" s="2">
        <v>16.737947576150301</v>
      </c>
      <c r="F286" s="2">
        <v>3.3669807732524202</v>
      </c>
      <c r="G286" s="2">
        <v>4.0564587181905001</v>
      </c>
    </row>
    <row r="287" spans="1:7" x14ac:dyDescent="0.25">
      <c r="A287" t="s">
        <v>1511</v>
      </c>
      <c r="B287" t="s">
        <v>161</v>
      </c>
      <c r="C287" s="77">
        <v>8.9696082226148395</v>
      </c>
      <c r="D287" s="2">
        <v>6.4991896015261696</v>
      </c>
      <c r="E287" s="2">
        <v>12.020318575258599</v>
      </c>
      <c r="F287" s="2">
        <v>2.4704186210886698</v>
      </c>
      <c r="G287" s="2">
        <v>3.05071035264376</v>
      </c>
    </row>
    <row r="288" spans="1:7" x14ac:dyDescent="0.25">
      <c r="A288" t="s">
        <v>1511</v>
      </c>
      <c r="B288" t="s">
        <v>158</v>
      </c>
      <c r="C288" s="77">
        <v>13.122062780938901</v>
      </c>
      <c r="D288" s="2">
        <v>10.086340668396399</v>
      </c>
      <c r="E288" s="2">
        <v>16.7039639163741</v>
      </c>
      <c r="F288" s="2">
        <v>3.0357221125425013</v>
      </c>
      <c r="G288" s="2">
        <v>3.5819011354351993</v>
      </c>
    </row>
    <row r="289" spans="1:7" x14ac:dyDescent="0.25">
      <c r="A289" t="s">
        <v>1511</v>
      </c>
      <c r="B289" t="s">
        <v>169</v>
      </c>
      <c r="C289" s="77">
        <v>14.113950256147699</v>
      </c>
      <c r="D289" s="2">
        <v>10.8260015412173</v>
      </c>
      <c r="E289" s="2">
        <v>18.023472503953801</v>
      </c>
      <c r="F289" s="2">
        <v>3.2879487149303994</v>
      </c>
      <c r="G289" s="2">
        <v>3.9095222478061018</v>
      </c>
    </row>
    <row r="290" spans="1:7" x14ac:dyDescent="0.25">
      <c r="A290" t="s">
        <v>1512</v>
      </c>
      <c r="B290" t="s">
        <v>166</v>
      </c>
      <c r="C290" s="77">
        <v>4.9410895174769296</v>
      </c>
      <c r="D290" s="2">
        <v>3.04102237122722</v>
      </c>
      <c r="E290" s="2">
        <v>7.55615737059943</v>
      </c>
      <c r="F290" s="2">
        <v>1.9000671462497096</v>
      </c>
      <c r="G290" s="2">
        <v>2.6150678531225005</v>
      </c>
    </row>
    <row r="291" spans="1:7" x14ac:dyDescent="0.25">
      <c r="A291" t="s">
        <v>1512</v>
      </c>
      <c r="B291" t="s">
        <v>160</v>
      </c>
      <c r="C291" s="77">
        <v>8.4421577166617201</v>
      </c>
      <c r="D291" s="2">
        <v>6.5134706897036798</v>
      </c>
      <c r="E291" s="2">
        <v>10.7497464216121</v>
      </c>
      <c r="F291" s="2">
        <v>1.9286870269580403</v>
      </c>
      <c r="G291" s="2">
        <v>2.3075887049503798</v>
      </c>
    </row>
    <row r="292" spans="1:7" x14ac:dyDescent="0.25">
      <c r="A292" t="s">
        <v>1512</v>
      </c>
      <c r="B292" t="s">
        <v>162</v>
      </c>
      <c r="C292" s="77">
        <v>8.6629562553222996</v>
      </c>
      <c r="D292" s="2">
        <v>6.4089342763676296</v>
      </c>
      <c r="E292" s="2">
        <v>11.4464392357304</v>
      </c>
      <c r="F292" s="2">
        <v>2.25402197895467</v>
      </c>
      <c r="G292" s="2">
        <v>2.7834829804081007</v>
      </c>
    </row>
    <row r="293" spans="1:7" x14ac:dyDescent="0.25">
      <c r="A293" t="s">
        <v>1512</v>
      </c>
      <c r="B293" t="s">
        <v>155</v>
      </c>
      <c r="C293" s="77">
        <v>8.5525284806502704</v>
      </c>
      <c r="D293" s="2">
        <v>6.2794462660301198</v>
      </c>
      <c r="E293" s="2">
        <v>11.337091751346399</v>
      </c>
      <c r="F293" s="2">
        <v>2.2730822146201506</v>
      </c>
      <c r="G293" s="2">
        <v>2.784563270696129</v>
      </c>
    </row>
    <row r="294" spans="1:7" x14ac:dyDescent="0.25">
      <c r="A294" t="s">
        <v>1512</v>
      </c>
      <c r="B294" t="s">
        <v>151</v>
      </c>
      <c r="C294" s="77">
        <v>8.4631865193578903</v>
      </c>
      <c r="D294" s="2">
        <v>6.5249262861795003</v>
      </c>
      <c r="E294" s="2">
        <v>10.791671342854301</v>
      </c>
      <c r="F294" s="2">
        <v>1.93826023317839</v>
      </c>
      <c r="G294" s="2">
        <v>2.3284848234964102</v>
      </c>
    </row>
    <row r="295" spans="1:7" x14ac:dyDescent="0.25">
      <c r="A295" t="s">
        <v>1512</v>
      </c>
      <c r="B295" t="s">
        <v>167</v>
      </c>
      <c r="C295" s="77">
        <v>19.321554237737999</v>
      </c>
      <c r="D295" s="2">
        <v>15.3023098205271</v>
      </c>
      <c r="E295" s="2">
        <v>24.0037870460188</v>
      </c>
      <c r="F295" s="2">
        <v>4.0192444172108992</v>
      </c>
      <c r="G295" s="2">
        <v>4.6822328082808014</v>
      </c>
    </row>
    <row r="296" spans="1:7" x14ac:dyDescent="0.25">
      <c r="A296" t="s">
        <v>1512</v>
      </c>
      <c r="B296" t="s">
        <v>181</v>
      </c>
      <c r="C296" s="77" t="s">
        <v>1574</v>
      </c>
      <c r="D296" s="2">
        <v>0</v>
      </c>
      <c r="E296" s="2">
        <v>0</v>
      </c>
      <c r="F296" s="2" t="e">
        <v>#VALUE!</v>
      </c>
      <c r="G296" s="2" t="e">
        <v>#VALUE!</v>
      </c>
    </row>
    <row r="297" spans="1:7" x14ac:dyDescent="0.25">
      <c r="A297" t="s">
        <v>1512</v>
      </c>
      <c r="B297" t="s">
        <v>171</v>
      </c>
      <c r="C297" s="77">
        <v>8.1209225710187205</v>
      </c>
      <c r="D297" s="2">
        <v>6.2935884966747997</v>
      </c>
      <c r="E297" s="2">
        <v>10.2989426709899</v>
      </c>
      <c r="F297" s="2">
        <v>1.8273340743439208</v>
      </c>
      <c r="G297" s="2">
        <v>2.1780200999711798</v>
      </c>
    </row>
    <row r="298" spans="1:7" x14ac:dyDescent="0.25">
      <c r="A298" t="s">
        <v>1512</v>
      </c>
      <c r="B298" t="s">
        <v>159</v>
      </c>
      <c r="C298" s="77">
        <v>10.868480008674201</v>
      </c>
      <c r="D298" s="2">
        <v>8.5916275253497396</v>
      </c>
      <c r="E298" s="2">
        <v>13.5393120804946</v>
      </c>
      <c r="F298" s="2">
        <v>2.2768524833244612</v>
      </c>
      <c r="G298" s="2">
        <v>2.6708320718203993</v>
      </c>
    </row>
    <row r="299" spans="1:7" x14ac:dyDescent="0.25">
      <c r="A299" t="s">
        <v>1512</v>
      </c>
      <c r="B299" t="s">
        <v>174</v>
      </c>
      <c r="C299" s="77">
        <v>8.7227980026751606</v>
      </c>
      <c r="D299" s="2">
        <v>6.6692256557251799</v>
      </c>
      <c r="E299" s="2">
        <v>11.193308286118</v>
      </c>
      <c r="F299" s="2">
        <v>2.0535723469499807</v>
      </c>
      <c r="G299" s="2">
        <v>2.4705102834428398</v>
      </c>
    </row>
    <row r="300" spans="1:7" x14ac:dyDescent="0.25">
      <c r="A300" t="s">
        <v>1512</v>
      </c>
      <c r="B300" t="s">
        <v>178</v>
      </c>
      <c r="C300" s="77">
        <v>10.5985430473725</v>
      </c>
      <c r="D300" s="2">
        <v>7.95279044099148</v>
      </c>
      <c r="E300" s="2">
        <v>13.805779674019201</v>
      </c>
      <c r="F300" s="2">
        <v>2.6457526063810199</v>
      </c>
      <c r="G300" s="2">
        <v>3.2072366266467007</v>
      </c>
    </row>
    <row r="301" spans="1:7" x14ac:dyDescent="0.25">
      <c r="A301" t="s">
        <v>1512</v>
      </c>
      <c r="B301" t="s">
        <v>175</v>
      </c>
      <c r="C301" s="77">
        <v>8.8611027120392194</v>
      </c>
      <c r="D301" s="2">
        <v>6.4108432026147799</v>
      </c>
      <c r="E301" s="2">
        <v>11.8627110963437</v>
      </c>
      <c r="F301" s="2">
        <v>2.4502595094244395</v>
      </c>
      <c r="G301" s="2">
        <v>3.0016083843044807</v>
      </c>
    </row>
    <row r="302" spans="1:7" x14ac:dyDescent="0.25">
      <c r="A302" t="s">
        <v>1512</v>
      </c>
      <c r="B302" t="s">
        <v>156</v>
      </c>
      <c r="C302" s="77">
        <v>12.563964426888599</v>
      </c>
      <c r="D302" s="2">
        <v>9.1134644647614902</v>
      </c>
      <c r="E302" s="2">
        <v>16.790883892572399</v>
      </c>
      <c r="F302" s="2">
        <v>3.4504999621271093</v>
      </c>
      <c r="G302" s="2">
        <v>4.2269194656837996</v>
      </c>
    </row>
    <row r="303" spans="1:7" x14ac:dyDescent="0.25">
      <c r="A303" t="s">
        <v>1512</v>
      </c>
      <c r="B303" t="s">
        <v>168</v>
      </c>
      <c r="C303" s="77">
        <v>12.2219751558233</v>
      </c>
      <c r="D303" s="2">
        <v>9.0333666555240395</v>
      </c>
      <c r="E303" s="2">
        <v>16.075097313848801</v>
      </c>
      <c r="F303" s="2">
        <v>3.1886085002992601</v>
      </c>
      <c r="G303" s="2">
        <v>3.8531221580255011</v>
      </c>
    </row>
    <row r="304" spans="1:7" x14ac:dyDescent="0.25">
      <c r="A304" t="s">
        <v>1512</v>
      </c>
      <c r="B304" t="s">
        <v>164</v>
      </c>
      <c r="C304" s="77">
        <v>8.6748992223534298</v>
      </c>
      <c r="D304" s="2">
        <v>6.3133079217650296</v>
      </c>
      <c r="E304" s="2">
        <v>11.6107930410019</v>
      </c>
      <c r="F304" s="2">
        <v>2.3615913005884002</v>
      </c>
      <c r="G304" s="2">
        <v>2.93589381864847</v>
      </c>
    </row>
    <row r="305" spans="1:7" x14ac:dyDescent="0.25">
      <c r="A305" t="s">
        <v>1512</v>
      </c>
      <c r="B305" t="s">
        <v>172</v>
      </c>
      <c r="C305" s="77">
        <v>5.0410119965518101</v>
      </c>
      <c r="D305" s="2">
        <v>3.4181610077678299</v>
      </c>
      <c r="E305" s="2">
        <v>7.1638455357159296</v>
      </c>
      <c r="F305" s="2">
        <v>1.6228509887839802</v>
      </c>
      <c r="G305" s="2">
        <v>2.1228335391641195</v>
      </c>
    </row>
    <row r="306" spans="1:7" x14ac:dyDescent="0.25">
      <c r="A306" t="s">
        <v>1512</v>
      </c>
      <c r="B306" t="s">
        <v>157</v>
      </c>
      <c r="C306" s="77">
        <v>10.1256347548922</v>
      </c>
      <c r="D306" s="2">
        <v>7.7412010936739097</v>
      </c>
      <c r="E306" s="2">
        <v>12.9941813093762</v>
      </c>
      <c r="F306" s="2">
        <v>2.3844336612182904</v>
      </c>
      <c r="G306" s="2">
        <v>2.8685465544840003</v>
      </c>
    </row>
    <row r="307" spans="1:7" x14ac:dyDescent="0.25">
      <c r="A307" t="s">
        <v>1512</v>
      </c>
      <c r="B307" t="s">
        <v>170</v>
      </c>
      <c r="C307" s="77">
        <v>8.7463286823442292</v>
      </c>
      <c r="D307" s="2">
        <v>6.3932636688465196</v>
      </c>
      <c r="E307" s="2">
        <v>11.6521195211284</v>
      </c>
      <c r="F307" s="2">
        <v>2.3530650134977096</v>
      </c>
      <c r="G307" s="2">
        <v>2.9057908387841707</v>
      </c>
    </row>
    <row r="308" spans="1:7" x14ac:dyDescent="0.25">
      <c r="A308" t="s">
        <v>1512</v>
      </c>
      <c r="B308" t="s">
        <v>176</v>
      </c>
      <c r="C308" s="77">
        <v>18.193430393579401</v>
      </c>
      <c r="D308" s="2">
        <v>14.2239308509083</v>
      </c>
      <c r="E308" s="2">
        <v>22.841350801283799</v>
      </c>
      <c r="F308" s="2">
        <v>3.9694995426711017</v>
      </c>
      <c r="G308" s="2">
        <v>4.6479204077043974</v>
      </c>
    </row>
    <row r="309" spans="1:7" x14ac:dyDescent="0.25">
      <c r="A309" t="s">
        <v>1512</v>
      </c>
      <c r="B309" t="s">
        <v>152</v>
      </c>
      <c r="C309" s="77">
        <v>12.0431603662692</v>
      </c>
      <c r="D309" s="2">
        <v>8.8752482452341308</v>
      </c>
      <c r="E309" s="2">
        <v>15.909619311636799</v>
      </c>
      <c r="F309" s="2">
        <v>3.1679121210350694</v>
      </c>
      <c r="G309" s="2">
        <v>3.866458945367599</v>
      </c>
    </row>
    <row r="310" spans="1:7" x14ac:dyDescent="0.25">
      <c r="A310" t="s">
        <v>1512</v>
      </c>
      <c r="B310" t="s">
        <v>150</v>
      </c>
      <c r="C310" s="77">
        <v>10.3904136396841</v>
      </c>
      <c r="D310" s="2">
        <v>7.3853703086644504</v>
      </c>
      <c r="E310" s="2">
        <v>14.1740284442856</v>
      </c>
      <c r="F310" s="2">
        <v>3.0050433310196496</v>
      </c>
      <c r="G310" s="2">
        <v>3.7836148046015001</v>
      </c>
    </row>
    <row r="311" spans="1:7" x14ac:dyDescent="0.25">
      <c r="A311" t="s">
        <v>1512</v>
      </c>
      <c r="B311" t="s">
        <v>163</v>
      </c>
      <c r="C311" s="77">
        <v>13.0735949194976</v>
      </c>
      <c r="D311" s="2">
        <v>9.8859735927001609</v>
      </c>
      <c r="E311" s="2">
        <v>16.855075024901002</v>
      </c>
      <c r="F311" s="2">
        <v>3.1876213267974389</v>
      </c>
      <c r="G311" s="2">
        <v>3.7814801054034017</v>
      </c>
    </row>
    <row r="312" spans="1:7" x14ac:dyDescent="0.25">
      <c r="A312" t="s">
        <v>1512</v>
      </c>
      <c r="B312" t="s">
        <v>180</v>
      </c>
      <c r="C312" s="77">
        <v>9.8623670200804892</v>
      </c>
      <c r="D312" s="2">
        <v>7.4265323347206103</v>
      </c>
      <c r="E312" s="2">
        <v>12.792750577244201</v>
      </c>
      <c r="F312" s="2">
        <v>2.4358346853598789</v>
      </c>
      <c r="G312" s="2">
        <v>2.9303835571637116</v>
      </c>
    </row>
    <row r="313" spans="1:7" x14ac:dyDescent="0.25">
      <c r="A313" t="s">
        <v>1512</v>
      </c>
      <c r="B313" t="s">
        <v>154</v>
      </c>
      <c r="C313" s="77">
        <v>10.5109643408792</v>
      </c>
      <c r="D313" s="2">
        <v>7.64069779063104</v>
      </c>
      <c r="E313" s="2">
        <v>14.0554453470296</v>
      </c>
      <c r="F313" s="2">
        <v>2.8702665502481599</v>
      </c>
      <c r="G313" s="2">
        <v>3.5444810061504004</v>
      </c>
    </row>
    <row r="314" spans="1:7" x14ac:dyDescent="0.25">
      <c r="A314" t="s">
        <v>1512</v>
      </c>
      <c r="B314" t="s">
        <v>173</v>
      </c>
      <c r="C314" s="77">
        <v>9.7320080678476995</v>
      </c>
      <c r="D314" s="2">
        <v>7.1380829899009601</v>
      </c>
      <c r="E314" s="2">
        <v>12.8764182809205</v>
      </c>
      <c r="F314" s="2">
        <v>2.5939250779467393</v>
      </c>
      <c r="G314" s="2">
        <v>3.1444102130728009</v>
      </c>
    </row>
    <row r="315" spans="1:7" x14ac:dyDescent="0.25">
      <c r="A315" t="s">
        <v>1512</v>
      </c>
      <c r="B315" t="s">
        <v>165</v>
      </c>
      <c r="C315" s="77">
        <v>8.37231532514752</v>
      </c>
      <c r="D315" s="2">
        <v>6.2422799049519</v>
      </c>
      <c r="E315" s="2">
        <v>10.9767709562629</v>
      </c>
      <c r="F315" s="2">
        <v>2.13003542019562</v>
      </c>
      <c r="G315" s="2">
        <v>2.6044556311153801</v>
      </c>
    </row>
    <row r="316" spans="1:7" x14ac:dyDescent="0.25">
      <c r="A316" t="s">
        <v>1512</v>
      </c>
      <c r="B316" t="s">
        <v>149</v>
      </c>
      <c r="C316" s="77">
        <v>7.3815548467259102</v>
      </c>
      <c r="D316" s="2">
        <v>4.9861047756159902</v>
      </c>
      <c r="E316" s="2">
        <v>10.476887973832</v>
      </c>
      <c r="F316" s="2">
        <v>2.39545007110992</v>
      </c>
      <c r="G316" s="2">
        <v>3.0953331271060893</v>
      </c>
    </row>
    <row r="317" spans="1:7" x14ac:dyDescent="0.25">
      <c r="A317" t="s">
        <v>1512</v>
      </c>
      <c r="B317" t="s">
        <v>177</v>
      </c>
      <c r="C317" s="77">
        <v>12.6885619119595</v>
      </c>
      <c r="D317" s="2">
        <v>9.8399019450814702</v>
      </c>
      <c r="E317" s="2">
        <v>16.049745179582001</v>
      </c>
      <c r="F317" s="2">
        <v>2.8486599668780297</v>
      </c>
      <c r="G317" s="2">
        <v>3.3611832676225006</v>
      </c>
    </row>
    <row r="318" spans="1:7" x14ac:dyDescent="0.25">
      <c r="A318" t="s">
        <v>1512</v>
      </c>
      <c r="B318" t="s">
        <v>153</v>
      </c>
      <c r="C318" s="77">
        <v>8.4089647532046001</v>
      </c>
      <c r="D318" s="2">
        <v>5.9699214063250299</v>
      </c>
      <c r="E318" s="2">
        <v>11.4886051720895</v>
      </c>
      <c r="F318" s="2">
        <v>2.4390433468795703</v>
      </c>
      <c r="G318" s="2">
        <v>3.0796404188848996</v>
      </c>
    </row>
    <row r="319" spans="1:7" x14ac:dyDescent="0.25">
      <c r="A319" t="s">
        <v>1512</v>
      </c>
      <c r="B319" t="s">
        <v>179</v>
      </c>
      <c r="C319" s="77">
        <v>10.056382321362999</v>
      </c>
      <c r="D319" s="2">
        <v>6.9946778881696403</v>
      </c>
      <c r="E319" s="2">
        <v>13.871695462123</v>
      </c>
      <c r="F319" s="2">
        <v>3.0617044331933592</v>
      </c>
      <c r="G319" s="2">
        <v>3.8153131407600007</v>
      </c>
    </row>
    <row r="320" spans="1:7" x14ac:dyDescent="0.25">
      <c r="A320" t="s">
        <v>1512</v>
      </c>
      <c r="B320" t="s">
        <v>161</v>
      </c>
      <c r="C320" s="77">
        <v>7.2423847726283999</v>
      </c>
      <c r="D320" s="2">
        <v>5.1031898601926899</v>
      </c>
      <c r="E320" s="2">
        <v>9.9214604065683307</v>
      </c>
      <c r="F320" s="2">
        <v>2.1391949124357099</v>
      </c>
      <c r="G320" s="2">
        <v>2.6790756339399309</v>
      </c>
    </row>
    <row r="321" spans="1:7" x14ac:dyDescent="0.25">
      <c r="A321" t="s">
        <v>1512</v>
      </c>
      <c r="B321" t="s">
        <v>158</v>
      </c>
      <c r="C321" s="77">
        <v>12.029001417050701</v>
      </c>
      <c r="D321" s="2">
        <v>9.1521322468790007</v>
      </c>
      <c r="E321" s="2">
        <v>15.4418357588833</v>
      </c>
      <c r="F321" s="2">
        <v>2.8768691701717</v>
      </c>
      <c r="G321" s="2">
        <v>3.4128343418325997</v>
      </c>
    </row>
    <row r="322" spans="1:7" x14ac:dyDescent="0.25">
      <c r="A322" t="s">
        <v>1512</v>
      </c>
      <c r="B322" t="s">
        <v>169</v>
      </c>
      <c r="C322" s="77">
        <v>16.3300513218487</v>
      </c>
      <c r="D322" s="2">
        <v>12.715491289852</v>
      </c>
      <c r="E322" s="2">
        <v>20.590588310532901</v>
      </c>
      <c r="F322" s="2">
        <v>3.6145600319966995</v>
      </c>
      <c r="G322" s="2">
        <v>4.2605369886842013</v>
      </c>
    </row>
    <row r="323" spans="1:7" x14ac:dyDescent="0.25">
      <c r="A323" t="s">
        <v>1513</v>
      </c>
      <c r="B323" t="s">
        <v>166</v>
      </c>
      <c r="C323" s="77">
        <v>4.4831412839427998</v>
      </c>
      <c r="D323" s="2">
        <v>2.6680287947311001</v>
      </c>
      <c r="E323" s="2">
        <v>7.0210083002527197</v>
      </c>
      <c r="F323" s="2">
        <v>1.8151124892116997</v>
      </c>
      <c r="G323" s="2">
        <v>2.53786701630992</v>
      </c>
    </row>
    <row r="324" spans="1:7" x14ac:dyDescent="0.25">
      <c r="A324" t="s">
        <v>1513</v>
      </c>
      <c r="B324" t="s">
        <v>160</v>
      </c>
      <c r="C324" s="77">
        <v>8.1167136938250408</v>
      </c>
      <c r="D324" s="2">
        <v>6.2238239280702699</v>
      </c>
      <c r="E324" s="2">
        <v>10.3906937387461</v>
      </c>
      <c r="F324" s="2">
        <v>1.892889765754771</v>
      </c>
      <c r="G324" s="2">
        <v>2.2739800449210588</v>
      </c>
    </row>
    <row r="325" spans="1:7" x14ac:dyDescent="0.25">
      <c r="A325" t="s">
        <v>1513</v>
      </c>
      <c r="B325" t="s">
        <v>162</v>
      </c>
      <c r="C325" s="77">
        <v>9.2856694756697298</v>
      </c>
      <c r="D325" s="2">
        <v>6.95262538646175</v>
      </c>
      <c r="E325" s="2">
        <v>12.1436870334768</v>
      </c>
      <c r="F325" s="2">
        <v>2.3330440892079798</v>
      </c>
      <c r="G325" s="2">
        <v>2.8580175578070701</v>
      </c>
    </row>
    <row r="326" spans="1:7" x14ac:dyDescent="0.25">
      <c r="A326" t="s">
        <v>1513</v>
      </c>
      <c r="B326" t="s">
        <v>155</v>
      </c>
      <c r="C326" s="77">
        <v>7.6836318947065596</v>
      </c>
      <c r="D326" s="2">
        <v>5.5759372434884797</v>
      </c>
      <c r="E326" s="2">
        <v>10.2864158268683</v>
      </c>
      <c r="F326" s="2">
        <v>2.1076946512180799</v>
      </c>
      <c r="G326" s="2">
        <v>2.6027839321617403</v>
      </c>
    </row>
    <row r="327" spans="1:7" x14ac:dyDescent="0.25">
      <c r="A327" t="s">
        <v>1513</v>
      </c>
      <c r="B327" t="s">
        <v>151</v>
      </c>
      <c r="C327" s="77">
        <v>8.0714850542258798</v>
      </c>
      <c r="D327" s="2">
        <v>6.18287449572522</v>
      </c>
      <c r="E327" s="2">
        <v>10.350218933504699</v>
      </c>
      <c r="F327" s="2">
        <v>1.8886105585006598</v>
      </c>
      <c r="G327" s="2">
        <v>2.2787338792788194</v>
      </c>
    </row>
    <row r="328" spans="1:7" x14ac:dyDescent="0.25">
      <c r="A328" t="s">
        <v>1513</v>
      </c>
      <c r="B328" t="s">
        <v>167</v>
      </c>
      <c r="C328" s="77">
        <v>18.645677646642199</v>
      </c>
      <c r="D328" s="2">
        <v>14.6955706938961</v>
      </c>
      <c r="E328" s="2">
        <v>23.2667986137544</v>
      </c>
      <c r="F328" s="2">
        <v>3.9501069527460988</v>
      </c>
      <c r="G328" s="2">
        <v>4.6211209671122013</v>
      </c>
    </row>
    <row r="329" spans="1:7" x14ac:dyDescent="0.25">
      <c r="A329" t="s">
        <v>1513</v>
      </c>
      <c r="B329" t="s">
        <v>181</v>
      </c>
      <c r="C329" s="77" t="s">
        <v>1574</v>
      </c>
      <c r="D329" s="2">
        <v>0</v>
      </c>
      <c r="E329" s="2">
        <v>0</v>
      </c>
      <c r="F329" s="2" t="e">
        <v>#VALUE!</v>
      </c>
      <c r="G329" s="2" t="e">
        <v>#VALUE!</v>
      </c>
    </row>
    <row r="330" spans="1:7" x14ac:dyDescent="0.25">
      <c r="A330" t="s">
        <v>1513</v>
      </c>
      <c r="B330" t="s">
        <v>171</v>
      </c>
      <c r="C330" s="77">
        <v>9.4462570902992198</v>
      </c>
      <c r="D330" s="2">
        <v>7.4861491358620302</v>
      </c>
      <c r="E330" s="2">
        <v>11.7498632942801</v>
      </c>
      <c r="F330" s="2">
        <v>1.9601079544371895</v>
      </c>
      <c r="G330" s="2">
        <v>2.3036062039808805</v>
      </c>
    </row>
    <row r="331" spans="1:7" x14ac:dyDescent="0.25">
      <c r="A331" t="s">
        <v>1513</v>
      </c>
      <c r="B331" t="s">
        <v>159</v>
      </c>
      <c r="C331" s="77">
        <v>10.423343268184601</v>
      </c>
      <c r="D331" s="2">
        <v>8.2423424892405794</v>
      </c>
      <c r="E331" s="2">
        <v>12.984122940030201</v>
      </c>
      <c r="F331" s="2">
        <v>2.1810007789440213</v>
      </c>
      <c r="G331" s="2">
        <v>2.5607796718455997</v>
      </c>
    </row>
    <row r="332" spans="1:7" x14ac:dyDescent="0.25">
      <c r="A332" t="s">
        <v>1513</v>
      </c>
      <c r="B332" t="s">
        <v>174</v>
      </c>
      <c r="C332" s="77">
        <v>7.1112666481920401</v>
      </c>
      <c r="D332" s="2">
        <v>5.2368104526575197</v>
      </c>
      <c r="E332" s="2">
        <v>9.4211766063950897</v>
      </c>
      <c r="F332" s="2">
        <v>1.8744561955345205</v>
      </c>
      <c r="G332" s="2">
        <v>2.3099099582030496</v>
      </c>
    </row>
    <row r="333" spans="1:7" x14ac:dyDescent="0.25">
      <c r="A333" t="s">
        <v>1513</v>
      </c>
      <c r="B333" t="s">
        <v>178</v>
      </c>
      <c r="C333" s="77">
        <v>12.894079040955701</v>
      </c>
      <c r="D333" s="2">
        <v>9.9133709164543795</v>
      </c>
      <c r="E333" s="2">
        <v>16.4512323350895</v>
      </c>
      <c r="F333" s="2">
        <v>2.9807081245013212</v>
      </c>
      <c r="G333" s="2">
        <v>3.5571532941337995</v>
      </c>
    </row>
    <row r="334" spans="1:7" x14ac:dyDescent="0.25">
      <c r="A334" t="s">
        <v>1513</v>
      </c>
      <c r="B334" t="s">
        <v>175</v>
      </c>
      <c r="C334" s="77">
        <v>10.0085010958291</v>
      </c>
      <c r="D334" s="2">
        <v>7.39635298350328</v>
      </c>
      <c r="E334" s="2">
        <v>13.1699488520778</v>
      </c>
      <c r="F334" s="2">
        <v>2.6121481123258201</v>
      </c>
      <c r="G334" s="2">
        <v>3.1614477562487</v>
      </c>
    </row>
    <row r="335" spans="1:7" x14ac:dyDescent="0.25">
      <c r="A335" t="s">
        <v>1513</v>
      </c>
      <c r="B335" t="s">
        <v>156</v>
      </c>
      <c r="C335" s="77">
        <v>13.3199802184216</v>
      </c>
      <c r="D335" s="2">
        <v>9.7641114834786809</v>
      </c>
      <c r="E335" s="2">
        <v>17.6522661816926</v>
      </c>
      <c r="F335" s="2">
        <v>3.5558687349429192</v>
      </c>
      <c r="G335" s="2">
        <v>4.3322859632709996</v>
      </c>
    </row>
    <row r="336" spans="1:7" x14ac:dyDescent="0.25">
      <c r="A336" t="s">
        <v>1513</v>
      </c>
      <c r="B336" t="s">
        <v>168</v>
      </c>
      <c r="C336" s="77">
        <v>10.4088553558513</v>
      </c>
      <c r="D336" s="2">
        <v>7.5777510243233399</v>
      </c>
      <c r="E336" s="2">
        <v>13.870528128337799</v>
      </c>
      <c r="F336" s="2">
        <v>2.8311043315279596</v>
      </c>
      <c r="G336" s="2">
        <v>3.4616727724864997</v>
      </c>
    </row>
    <row r="337" spans="1:7" x14ac:dyDescent="0.25">
      <c r="A337" t="s">
        <v>1513</v>
      </c>
      <c r="B337" t="s">
        <v>164</v>
      </c>
      <c r="C337" s="77">
        <v>7.8960964161848102</v>
      </c>
      <c r="D337" s="2">
        <v>5.6556791565259896</v>
      </c>
      <c r="E337" s="2">
        <v>10.7093180883536</v>
      </c>
      <c r="F337" s="2">
        <v>2.2404172596588205</v>
      </c>
      <c r="G337" s="2">
        <v>2.8132216721687895</v>
      </c>
    </row>
    <row r="338" spans="1:7" x14ac:dyDescent="0.25">
      <c r="A338" t="s">
        <v>1513</v>
      </c>
      <c r="B338" t="s">
        <v>172</v>
      </c>
      <c r="C338" s="77">
        <v>5.1044870851090396</v>
      </c>
      <c r="D338" s="2">
        <v>3.46099409656932</v>
      </c>
      <c r="E338" s="2">
        <v>7.2543221972455099</v>
      </c>
      <c r="F338" s="2">
        <v>1.6434929885397196</v>
      </c>
      <c r="G338" s="2">
        <v>2.1498351121364703</v>
      </c>
    </row>
    <row r="339" spans="1:7" x14ac:dyDescent="0.25">
      <c r="A339" t="s">
        <v>1513</v>
      </c>
      <c r="B339" t="s">
        <v>157</v>
      </c>
      <c r="C339" s="77">
        <v>8.6734533868398795</v>
      </c>
      <c r="D339" s="2">
        <v>6.45554235135506</v>
      </c>
      <c r="E339" s="2">
        <v>11.390431051510401</v>
      </c>
      <c r="F339" s="2">
        <v>2.2179110354848195</v>
      </c>
      <c r="G339" s="2">
        <v>2.7169776646705213</v>
      </c>
    </row>
    <row r="340" spans="1:7" x14ac:dyDescent="0.25">
      <c r="A340" t="s">
        <v>1513</v>
      </c>
      <c r="B340" t="s">
        <v>170</v>
      </c>
      <c r="C340" s="77">
        <v>10.301550223763901</v>
      </c>
      <c r="D340" s="2">
        <v>7.7008237485728701</v>
      </c>
      <c r="E340" s="2">
        <v>13.4593722654046</v>
      </c>
      <c r="F340" s="2">
        <v>2.6007264751910304</v>
      </c>
      <c r="G340" s="2">
        <v>3.1578220416406992</v>
      </c>
    </row>
    <row r="341" spans="1:7" x14ac:dyDescent="0.25">
      <c r="A341" t="s">
        <v>1513</v>
      </c>
      <c r="B341" t="s">
        <v>176</v>
      </c>
      <c r="C341" s="77">
        <v>19.116278012844202</v>
      </c>
      <c r="D341" s="2">
        <v>14.910533256186</v>
      </c>
      <c r="E341" s="2">
        <v>24.0452556111359</v>
      </c>
      <c r="F341" s="2">
        <v>4.205744756658202</v>
      </c>
      <c r="G341" s="2">
        <v>4.9289775982916986</v>
      </c>
    </row>
    <row r="342" spans="1:7" x14ac:dyDescent="0.25">
      <c r="A342" t="s">
        <v>1513</v>
      </c>
      <c r="B342" t="s">
        <v>152</v>
      </c>
      <c r="C342" s="77">
        <v>11.475356184634199</v>
      </c>
      <c r="D342" s="2">
        <v>8.3478281793873492</v>
      </c>
      <c r="E342" s="2">
        <v>15.3294382918015</v>
      </c>
      <c r="F342" s="2">
        <v>3.1275280052468499</v>
      </c>
      <c r="G342" s="2">
        <v>3.8540821071673008</v>
      </c>
    </row>
    <row r="343" spans="1:7" x14ac:dyDescent="0.25">
      <c r="A343" t="s">
        <v>1513</v>
      </c>
      <c r="B343" t="s">
        <v>150</v>
      </c>
      <c r="C343" s="77">
        <v>10.3281228169961</v>
      </c>
      <c r="D343" s="2">
        <v>7.2984817425025801</v>
      </c>
      <c r="E343" s="2">
        <v>14.1534771796649</v>
      </c>
      <c r="F343" s="2">
        <v>3.0296410744935196</v>
      </c>
      <c r="G343" s="2">
        <v>3.8253543626688007</v>
      </c>
    </row>
    <row r="344" spans="1:7" x14ac:dyDescent="0.25">
      <c r="A344" t="s">
        <v>1513</v>
      </c>
      <c r="B344" t="s">
        <v>163</v>
      </c>
      <c r="C344" s="77">
        <v>12.3314171538058</v>
      </c>
      <c r="D344" s="2">
        <v>9.3174642313696197</v>
      </c>
      <c r="E344" s="2">
        <v>15.9068741627676</v>
      </c>
      <c r="F344" s="2">
        <v>3.0139529224361805</v>
      </c>
      <c r="G344" s="2">
        <v>3.5754570089618003</v>
      </c>
    </row>
    <row r="345" spans="1:7" x14ac:dyDescent="0.25">
      <c r="A345" t="s">
        <v>1513</v>
      </c>
      <c r="B345" t="s">
        <v>180</v>
      </c>
      <c r="C345" s="77">
        <v>8.7602817846207603</v>
      </c>
      <c r="D345" s="2">
        <v>6.4501583400864497</v>
      </c>
      <c r="E345" s="2">
        <v>11.579803638688</v>
      </c>
      <c r="F345" s="2">
        <v>2.3101234445343106</v>
      </c>
      <c r="G345" s="2">
        <v>2.81952185406724</v>
      </c>
    </row>
    <row r="346" spans="1:7" x14ac:dyDescent="0.25">
      <c r="A346" t="s">
        <v>1513</v>
      </c>
      <c r="B346" t="s">
        <v>154</v>
      </c>
      <c r="C346" s="77">
        <v>9.1152603743262492</v>
      </c>
      <c r="D346" s="2">
        <v>6.3961887003201401</v>
      </c>
      <c r="E346" s="2">
        <v>12.548476532549699</v>
      </c>
      <c r="F346" s="2">
        <v>2.7190716740061092</v>
      </c>
      <c r="G346" s="2">
        <v>3.4332161582234502</v>
      </c>
    </row>
    <row r="347" spans="1:7" x14ac:dyDescent="0.25">
      <c r="A347" t="s">
        <v>1513</v>
      </c>
      <c r="B347" t="s">
        <v>173</v>
      </c>
      <c r="C347" s="77">
        <v>9.5061804814190793</v>
      </c>
      <c r="D347" s="2">
        <v>6.90663210668645</v>
      </c>
      <c r="E347" s="2">
        <v>12.6625720644436</v>
      </c>
      <c r="F347" s="2">
        <v>2.5995483747326293</v>
      </c>
      <c r="G347" s="2">
        <v>3.1563915830245204</v>
      </c>
    </row>
    <row r="348" spans="1:7" x14ac:dyDescent="0.25">
      <c r="A348" t="s">
        <v>1513</v>
      </c>
      <c r="B348" t="s">
        <v>165</v>
      </c>
      <c r="C348" s="77">
        <v>6.8253018934212299</v>
      </c>
      <c r="D348" s="2">
        <v>4.8962276351707903</v>
      </c>
      <c r="E348" s="2">
        <v>9.2412275350239401</v>
      </c>
      <c r="F348" s="2">
        <v>1.9290742582504397</v>
      </c>
      <c r="G348" s="2">
        <v>2.4159256416027102</v>
      </c>
    </row>
    <row r="349" spans="1:7" x14ac:dyDescent="0.25">
      <c r="A349" t="s">
        <v>1513</v>
      </c>
      <c r="B349" t="s">
        <v>149</v>
      </c>
      <c r="C349" s="77">
        <v>7.4614748872806196</v>
      </c>
      <c r="D349" s="2">
        <v>5.0929783096782799</v>
      </c>
      <c r="E349" s="2">
        <v>10.5106005313241</v>
      </c>
      <c r="F349" s="2">
        <v>2.3684965776023397</v>
      </c>
      <c r="G349" s="2">
        <v>3.04912564404348</v>
      </c>
    </row>
    <row r="350" spans="1:7" x14ac:dyDescent="0.25">
      <c r="A350" t="s">
        <v>1513</v>
      </c>
      <c r="B350" t="s">
        <v>177</v>
      </c>
      <c r="C350" s="77">
        <v>11.385528970104</v>
      </c>
      <c r="D350" s="2">
        <v>8.6333963823621698</v>
      </c>
      <c r="E350" s="2">
        <v>14.674069873030099</v>
      </c>
      <c r="F350" s="2">
        <v>2.7521325877418299</v>
      </c>
      <c r="G350" s="2">
        <v>3.2885409029260995</v>
      </c>
    </row>
    <row r="351" spans="1:7" x14ac:dyDescent="0.25">
      <c r="A351" t="s">
        <v>1513</v>
      </c>
      <c r="B351" t="s">
        <v>153</v>
      </c>
      <c r="C351" s="77">
        <v>6.8956820536929904</v>
      </c>
      <c r="D351" s="2">
        <v>4.7245933753518701</v>
      </c>
      <c r="E351" s="2">
        <v>9.7011017069777807</v>
      </c>
      <c r="F351" s="2">
        <v>2.1710886783411203</v>
      </c>
      <c r="G351" s="2">
        <v>2.8054196532847904</v>
      </c>
    </row>
    <row r="352" spans="1:7" x14ac:dyDescent="0.25">
      <c r="A352" t="s">
        <v>1513</v>
      </c>
      <c r="B352" t="s">
        <v>179</v>
      </c>
      <c r="C352" s="77">
        <v>10.401288139436</v>
      </c>
      <c r="D352" s="2">
        <v>7.3169520700207196</v>
      </c>
      <c r="E352" s="2">
        <v>14.1944144635508</v>
      </c>
      <c r="F352" s="2">
        <v>3.0843360694152802</v>
      </c>
      <c r="G352" s="2">
        <v>3.7931263241147999</v>
      </c>
    </row>
    <row r="353" spans="1:7" x14ac:dyDescent="0.25">
      <c r="A353" t="s">
        <v>1513</v>
      </c>
      <c r="B353" t="s">
        <v>161</v>
      </c>
      <c r="C353" s="77">
        <v>7.4806315323155301</v>
      </c>
      <c r="D353" s="2">
        <v>5.2235327661257198</v>
      </c>
      <c r="E353" s="2">
        <v>10.3225181098066</v>
      </c>
      <c r="F353" s="2">
        <v>2.2570987661898103</v>
      </c>
      <c r="G353" s="2">
        <v>2.8418865774910698</v>
      </c>
    </row>
    <row r="354" spans="1:7" x14ac:dyDescent="0.25">
      <c r="A354" t="s">
        <v>1513</v>
      </c>
      <c r="B354" t="s">
        <v>158</v>
      </c>
      <c r="C354" s="77">
        <v>11.4563984743265</v>
      </c>
      <c r="D354" s="2">
        <v>8.6526871432134005</v>
      </c>
      <c r="E354" s="2">
        <v>14.8065711489389</v>
      </c>
      <c r="F354" s="2">
        <v>2.8037113311130994</v>
      </c>
      <c r="G354" s="2">
        <v>3.3501726746124003</v>
      </c>
    </row>
    <row r="355" spans="1:7" x14ac:dyDescent="0.25">
      <c r="A355" t="s">
        <v>1513</v>
      </c>
      <c r="B355" t="s">
        <v>169</v>
      </c>
      <c r="C355" s="77">
        <v>14.575217950316</v>
      </c>
      <c r="D355" s="2">
        <v>11.147438643564501</v>
      </c>
      <c r="E355" s="2">
        <v>18.6608267796978</v>
      </c>
      <c r="F355" s="2">
        <v>3.4277793067514999</v>
      </c>
      <c r="G355" s="2">
        <v>4.0856088293817994</v>
      </c>
    </row>
    <row r="356" spans="1:7" x14ac:dyDescent="0.25">
      <c r="A356" t="s">
        <v>1514</v>
      </c>
      <c r="B356" t="s">
        <v>166</v>
      </c>
      <c r="C356" s="77">
        <v>5.8475568436472596</v>
      </c>
      <c r="D356" s="2">
        <v>3.72809113932471</v>
      </c>
      <c r="E356" s="2">
        <v>8.6900880587338598</v>
      </c>
      <c r="F356" s="2">
        <v>2.1194657043225495</v>
      </c>
      <c r="G356" s="2">
        <v>2.8425312150866002</v>
      </c>
    </row>
    <row r="357" spans="1:7" x14ac:dyDescent="0.25">
      <c r="A357" t="s">
        <v>1514</v>
      </c>
      <c r="B357" t="s">
        <v>160</v>
      </c>
      <c r="C357" s="77">
        <v>8.8034320475803298</v>
      </c>
      <c r="D357" s="2">
        <v>6.8656437358289697</v>
      </c>
      <c r="E357" s="2">
        <v>11.1075514767945</v>
      </c>
      <c r="F357" s="2">
        <v>1.9377883117513601</v>
      </c>
      <c r="G357" s="2">
        <v>2.30411942921417</v>
      </c>
    </row>
    <row r="358" spans="1:7" x14ac:dyDescent="0.25">
      <c r="A358" t="s">
        <v>1514</v>
      </c>
      <c r="B358" t="s">
        <v>162</v>
      </c>
      <c r="C358" s="77">
        <v>8.4211655470208697</v>
      </c>
      <c r="D358" s="2">
        <v>6.2081635797645598</v>
      </c>
      <c r="E358" s="2">
        <v>11.159905327543999</v>
      </c>
      <c r="F358" s="2">
        <v>2.2130019672563099</v>
      </c>
      <c r="G358" s="2">
        <v>2.7387397805231295</v>
      </c>
    </row>
    <row r="359" spans="1:7" x14ac:dyDescent="0.25">
      <c r="A359" t="s">
        <v>1514</v>
      </c>
      <c r="B359" t="s">
        <v>155</v>
      </c>
      <c r="C359" s="77">
        <v>7.9351582968151302</v>
      </c>
      <c r="D359" s="2">
        <v>5.7934476094693297</v>
      </c>
      <c r="E359" s="2">
        <v>10.5744084729865</v>
      </c>
      <c r="F359" s="2">
        <v>2.1417106873458005</v>
      </c>
      <c r="G359" s="2">
        <v>2.6392501761713696</v>
      </c>
    </row>
    <row r="360" spans="1:7" x14ac:dyDescent="0.25">
      <c r="A360" t="s">
        <v>1514</v>
      </c>
      <c r="B360" t="s">
        <v>151</v>
      </c>
      <c r="C360" s="77">
        <v>7.3790313440804001</v>
      </c>
      <c r="D360" s="2">
        <v>5.5818100183956902</v>
      </c>
      <c r="E360" s="2">
        <v>9.5649004014154695</v>
      </c>
      <c r="F360" s="2">
        <v>1.7972213256847098</v>
      </c>
      <c r="G360" s="2">
        <v>2.1858690573350694</v>
      </c>
    </row>
    <row r="361" spans="1:7" x14ac:dyDescent="0.25">
      <c r="A361" t="s">
        <v>1514</v>
      </c>
      <c r="B361" t="s">
        <v>167</v>
      </c>
      <c r="C361" s="77">
        <v>18.106220067050501</v>
      </c>
      <c r="D361" s="2">
        <v>14.159719998217099</v>
      </c>
      <c r="E361" s="2">
        <v>22.7488020637612</v>
      </c>
      <c r="F361" s="2">
        <v>3.9465000688334015</v>
      </c>
      <c r="G361" s="2">
        <v>4.6425819967106996</v>
      </c>
    </row>
    <row r="362" spans="1:7" x14ac:dyDescent="0.25">
      <c r="A362" t="s">
        <v>1514</v>
      </c>
      <c r="B362" t="s">
        <v>181</v>
      </c>
      <c r="C362" s="77" t="s">
        <v>1574</v>
      </c>
      <c r="D362" s="2">
        <v>0</v>
      </c>
      <c r="E362" s="2">
        <v>0</v>
      </c>
      <c r="F362" s="2" t="e">
        <v>#VALUE!</v>
      </c>
      <c r="G362" s="2" t="e">
        <v>#VALUE!</v>
      </c>
    </row>
    <row r="363" spans="1:7" x14ac:dyDescent="0.25">
      <c r="A363" t="s">
        <v>1514</v>
      </c>
      <c r="B363" t="s">
        <v>171</v>
      </c>
      <c r="C363" s="77">
        <v>9.5355668356966508</v>
      </c>
      <c r="D363" s="2">
        <v>7.6004035965124697</v>
      </c>
      <c r="E363" s="2">
        <v>11.803506714805</v>
      </c>
      <c r="F363" s="2">
        <v>1.9351632391841811</v>
      </c>
      <c r="G363" s="2">
        <v>2.2679398791083489</v>
      </c>
    </row>
    <row r="364" spans="1:7" x14ac:dyDescent="0.25">
      <c r="A364" t="s">
        <v>1514</v>
      </c>
      <c r="B364" t="s">
        <v>159</v>
      </c>
      <c r="C364" s="77">
        <v>9.4652366306891</v>
      </c>
      <c r="D364" s="2">
        <v>7.4279216433488298</v>
      </c>
      <c r="E364" s="2">
        <v>11.8666508510442</v>
      </c>
      <c r="F364" s="2">
        <v>2.0373149873402703</v>
      </c>
      <c r="G364" s="2">
        <v>2.4014142203551003</v>
      </c>
    </row>
    <row r="365" spans="1:7" x14ac:dyDescent="0.25">
      <c r="A365" t="s">
        <v>1514</v>
      </c>
      <c r="B365" t="s">
        <v>174</v>
      </c>
      <c r="C365" s="77">
        <v>4.9657363763112397</v>
      </c>
      <c r="D365" s="2">
        <v>3.4312425606369699</v>
      </c>
      <c r="E365" s="2">
        <v>6.9341584832349197</v>
      </c>
      <c r="F365" s="2">
        <v>1.5344938156742698</v>
      </c>
      <c r="G365" s="2">
        <v>1.96842210692368</v>
      </c>
    </row>
    <row r="366" spans="1:7" x14ac:dyDescent="0.25">
      <c r="A366" t="s">
        <v>1514</v>
      </c>
      <c r="B366" t="s">
        <v>178</v>
      </c>
      <c r="C366" s="77">
        <v>13.027568746938</v>
      </c>
      <c r="D366" s="2">
        <v>10.0474168360573</v>
      </c>
      <c r="E366" s="2">
        <v>16.579645432858701</v>
      </c>
      <c r="F366" s="2">
        <v>2.9801519108807</v>
      </c>
      <c r="G366" s="2">
        <v>3.5520766859207011</v>
      </c>
    </row>
    <row r="367" spans="1:7" x14ac:dyDescent="0.25">
      <c r="A367" t="s">
        <v>1514</v>
      </c>
      <c r="B367" t="s">
        <v>175</v>
      </c>
      <c r="C367" s="77">
        <v>10.7722148935799</v>
      </c>
      <c r="D367" s="2">
        <v>7.8534756263446903</v>
      </c>
      <c r="E367" s="2">
        <v>14.316170507443699</v>
      </c>
      <c r="F367" s="2">
        <v>2.9187392672352095</v>
      </c>
      <c r="G367" s="2">
        <v>3.5439556138637993</v>
      </c>
    </row>
    <row r="368" spans="1:7" x14ac:dyDescent="0.25">
      <c r="A368" t="s">
        <v>1514</v>
      </c>
      <c r="B368" t="s">
        <v>156</v>
      </c>
      <c r="C368" s="77">
        <v>12.841452897561201</v>
      </c>
      <c r="D368" s="2">
        <v>9.3638598560271706</v>
      </c>
      <c r="E368" s="2">
        <v>17.0783718174741</v>
      </c>
      <c r="F368" s="2">
        <v>3.4775930415340301</v>
      </c>
      <c r="G368" s="2">
        <v>4.2369189199128989</v>
      </c>
    </row>
    <row r="369" spans="1:7" x14ac:dyDescent="0.25">
      <c r="A369" t="s">
        <v>1514</v>
      </c>
      <c r="B369" t="s">
        <v>168</v>
      </c>
      <c r="C369" s="77">
        <v>10.184771280621501</v>
      </c>
      <c r="D369" s="2">
        <v>7.5009278603587504</v>
      </c>
      <c r="E369" s="2">
        <v>13.4435145547275</v>
      </c>
      <c r="F369" s="2">
        <v>2.6838434202627504</v>
      </c>
      <c r="G369" s="2">
        <v>3.2587432741059992</v>
      </c>
    </row>
    <row r="370" spans="1:7" x14ac:dyDescent="0.25">
      <c r="A370" t="s">
        <v>1514</v>
      </c>
      <c r="B370" t="s">
        <v>164</v>
      </c>
      <c r="C370" s="77">
        <v>7.6183427097665302</v>
      </c>
      <c r="D370" s="2">
        <v>5.4559397818701099</v>
      </c>
      <c r="E370" s="2">
        <v>10.3336042328124</v>
      </c>
      <c r="F370" s="2">
        <v>2.1624029278964203</v>
      </c>
      <c r="G370" s="2">
        <v>2.7152615230458697</v>
      </c>
    </row>
    <row r="371" spans="1:7" x14ac:dyDescent="0.25">
      <c r="A371" t="s">
        <v>1514</v>
      </c>
      <c r="B371" t="s">
        <v>172</v>
      </c>
      <c r="C371" s="77">
        <v>6.2311206059930502</v>
      </c>
      <c r="D371" s="2">
        <v>4.37949721072237</v>
      </c>
      <c r="E371" s="2">
        <v>8.5982383938815392</v>
      </c>
      <c r="F371" s="2">
        <v>1.8516233952706802</v>
      </c>
      <c r="G371" s="2">
        <v>2.367117787888489</v>
      </c>
    </row>
    <row r="372" spans="1:7" x14ac:dyDescent="0.25">
      <c r="A372" t="s">
        <v>1514</v>
      </c>
      <c r="B372" t="s">
        <v>157</v>
      </c>
      <c r="C372" s="77">
        <v>7.7259260248155801</v>
      </c>
      <c r="D372" s="2">
        <v>5.6959145493918397</v>
      </c>
      <c r="E372" s="2">
        <v>10.227528214036401</v>
      </c>
      <c r="F372" s="2">
        <v>2.0300114754237404</v>
      </c>
      <c r="G372" s="2">
        <v>2.5016021892208204</v>
      </c>
    </row>
    <row r="373" spans="1:7" x14ac:dyDescent="0.25">
      <c r="A373" t="s">
        <v>1514</v>
      </c>
      <c r="B373" t="s">
        <v>170</v>
      </c>
      <c r="C373" s="77">
        <v>10.2951481937666</v>
      </c>
      <c r="D373" s="2">
        <v>7.65855589559553</v>
      </c>
      <c r="E373" s="2">
        <v>13.501901551862</v>
      </c>
      <c r="F373" s="2">
        <v>2.6365922981710703</v>
      </c>
      <c r="G373" s="2">
        <v>3.2067533580953995</v>
      </c>
    </row>
    <row r="374" spans="1:7" x14ac:dyDescent="0.25">
      <c r="A374" t="s">
        <v>1514</v>
      </c>
      <c r="B374" t="s">
        <v>176</v>
      </c>
      <c r="C374" s="77">
        <v>15.8718955330905</v>
      </c>
      <c r="D374" s="2">
        <v>12.0067343757544</v>
      </c>
      <c r="E374" s="2">
        <v>20.490401421548</v>
      </c>
      <c r="F374" s="2">
        <v>3.8651611573361002</v>
      </c>
      <c r="G374" s="2">
        <v>4.6185058884575003</v>
      </c>
    </row>
    <row r="375" spans="1:7" x14ac:dyDescent="0.25">
      <c r="A375" t="s">
        <v>1514</v>
      </c>
      <c r="B375" t="s">
        <v>152</v>
      </c>
      <c r="C375" s="77">
        <v>9.5211021561837406</v>
      </c>
      <c r="D375" s="2">
        <v>6.6862224336647804</v>
      </c>
      <c r="E375" s="2">
        <v>13.090465957586201</v>
      </c>
      <c r="F375" s="2">
        <v>2.8348797225189601</v>
      </c>
      <c r="G375" s="2">
        <v>3.56936380140246</v>
      </c>
    </row>
    <row r="376" spans="1:7" x14ac:dyDescent="0.25">
      <c r="A376" t="s">
        <v>1514</v>
      </c>
      <c r="B376" t="s">
        <v>150</v>
      </c>
      <c r="C376" s="77">
        <v>7.2146314994266696</v>
      </c>
      <c r="D376" s="2">
        <v>4.7122886145052503</v>
      </c>
      <c r="E376" s="2">
        <v>10.518183259100701</v>
      </c>
      <c r="F376" s="2">
        <v>2.5023428849214193</v>
      </c>
      <c r="G376" s="2">
        <v>3.3035517596740309</v>
      </c>
    </row>
    <row r="377" spans="1:7" x14ac:dyDescent="0.25">
      <c r="A377" t="s">
        <v>1514</v>
      </c>
      <c r="B377" t="s">
        <v>163</v>
      </c>
      <c r="C377" s="77">
        <v>10.339604897568501</v>
      </c>
      <c r="D377" s="2">
        <v>7.6923942643833998</v>
      </c>
      <c r="E377" s="2">
        <v>13.5110727921549</v>
      </c>
      <c r="F377" s="2">
        <v>2.6472106331851011</v>
      </c>
      <c r="G377" s="2">
        <v>3.1714678945863994</v>
      </c>
    </row>
    <row r="378" spans="1:7" x14ac:dyDescent="0.25">
      <c r="A378" t="s">
        <v>1514</v>
      </c>
      <c r="B378" t="s">
        <v>180</v>
      </c>
      <c r="C378" s="77">
        <v>7.8529923015169496</v>
      </c>
      <c r="D378" s="2">
        <v>5.5988523011400098</v>
      </c>
      <c r="E378" s="2">
        <v>10.655304323849499</v>
      </c>
      <c r="F378" s="2">
        <v>2.2541400003769398</v>
      </c>
      <c r="G378" s="2">
        <v>2.8023120223325497</v>
      </c>
    </row>
    <row r="379" spans="1:7" x14ac:dyDescent="0.25">
      <c r="A379" t="s">
        <v>1514</v>
      </c>
      <c r="B379" t="s">
        <v>154</v>
      </c>
      <c r="C379" s="77">
        <v>9.2734284794585804</v>
      </c>
      <c r="D379" s="2">
        <v>6.4694786921677396</v>
      </c>
      <c r="E379" s="2">
        <v>12.834985574548799</v>
      </c>
      <c r="F379" s="2">
        <v>2.8039497872908408</v>
      </c>
      <c r="G379" s="2">
        <v>3.5615570950902189</v>
      </c>
    </row>
    <row r="380" spans="1:7" x14ac:dyDescent="0.25">
      <c r="A380" t="s">
        <v>1514</v>
      </c>
      <c r="B380" t="s">
        <v>173</v>
      </c>
      <c r="C380" s="77">
        <v>8.0321877137218305</v>
      </c>
      <c r="D380" s="2">
        <v>5.7308544993760702</v>
      </c>
      <c r="E380" s="2">
        <v>10.856783082429899</v>
      </c>
      <c r="F380" s="2">
        <v>2.3013332143457603</v>
      </c>
      <c r="G380" s="2">
        <v>2.8245953687080689</v>
      </c>
    </row>
    <row r="381" spans="1:7" x14ac:dyDescent="0.25">
      <c r="A381" t="s">
        <v>1514</v>
      </c>
      <c r="B381" t="s">
        <v>165</v>
      </c>
      <c r="C381" s="77">
        <v>5.4230274106026704</v>
      </c>
      <c r="D381" s="2">
        <v>3.7702756447795398</v>
      </c>
      <c r="E381" s="2">
        <v>7.5359074454070099</v>
      </c>
      <c r="F381" s="2">
        <v>1.6527517658231305</v>
      </c>
      <c r="G381" s="2">
        <v>2.1128800348043395</v>
      </c>
    </row>
    <row r="382" spans="1:7" x14ac:dyDescent="0.25">
      <c r="A382" t="s">
        <v>1514</v>
      </c>
      <c r="B382" t="s">
        <v>149</v>
      </c>
      <c r="C382" s="77">
        <v>5.8615581600120903</v>
      </c>
      <c r="D382" s="2">
        <v>3.74001896069311</v>
      </c>
      <c r="E382" s="2">
        <v>8.7068702524866293</v>
      </c>
      <c r="F382" s="2">
        <v>2.1215391993189803</v>
      </c>
      <c r="G382" s="2">
        <v>2.845312092474539</v>
      </c>
    </row>
    <row r="383" spans="1:7" x14ac:dyDescent="0.25">
      <c r="A383" t="s">
        <v>1514</v>
      </c>
      <c r="B383" t="s">
        <v>177</v>
      </c>
      <c r="C383" s="77">
        <v>11.0694309651858</v>
      </c>
      <c r="D383" s="2">
        <v>8.3746696038441701</v>
      </c>
      <c r="E383" s="2">
        <v>14.2894186212559</v>
      </c>
      <c r="F383" s="2">
        <v>2.6947613613416301</v>
      </c>
      <c r="G383" s="2">
        <v>3.2199876560700993</v>
      </c>
    </row>
    <row r="384" spans="1:7" x14ac:dyDescent="0.25">
      <c r="A384" t="s">
        <v>1514</v>
      </c>
      <c r="B384" t="s">
        <v>153</v>
      </c>
      <c r="C384" s="77">
        <v>8.5060782566623594</v>
      </c>
      <c r="D384" s="2">
        <v>6.08000157237593</v>
      </c>
      <c r="E384" s="2">
        <v>11.560722948474501</v>
      </c>
      <c r="F384" s="2">
        <v>2.4260766842864294</v>
      </c>
      <c r="G384" s="2">
        <v>3.0546446918121415</v>
      </c>
    </row>
    <row r="385" spans="1:7" x14ac:dyDescent="0.25">
      <c r="A385" t="s">
        <v>1514</v>
      </c>
      <c r="B385" t="s">
        <v>179</v>
      </c>
      <c r="C385" s="77">
        <v>11.8930420734845</v>
      </c>
      <c r="D385" s="2">
        <v>8.7040451932585103</v>
      </c>
      <c r="E385" s="2">
        <v>15.724070905772599</v>
      </c>
      <c r="F385" s="2">
        <v>3.1889968802259894</v>
      </c>
      <c r="G385" s="2">
        <v>3.8310288322880997</v>
      </c>
    </row>
    <row r="386" spans="1:7" x14ac:dyDescent="0.25">
      <c r="A386" t="s">
        <v>1514</v>
      </c>
      <c r="B386" t="s">
        <v>161</v>
      </c>
      <c r="C386" s="77">
        <v>6.1900671756358498</v>
      </c>
      <c r="D386" s="2">
        <v>4.2408340400927997</v>
      </c>
      <c r="E386" s="2">
        <v>8.6737976850671306</v>
      </c>
      <c r="F386" s="2">
        <v>1.9492331355430501</v>
      </c>
      <c r="G386" s="2">
        <v>2.4837305094312807</v>
      </c>
    </row>
    <row r="387" spans="1:7" x14ac:dyDescent="0.25">
      <c r="A387" t="s">
        <v>1514</v>
      </c>
      <c r="B387" t="s">
        <v>158</v>
      </c>
      <c r="C387" s="77">
        <v>10.7674101682602</v>
      </c>
      <c r="D387" s="2">
        <v>8.0690347359148298</v>
      </c>
      <c r="E387" s="2">
        <v>14.0090420888659</v>
      </c>
      <c r="F387" s="2">
        <v>2.6983754323453706</v>
      </c>
      <c r="G387" s="2">
        <v>3.2416319206057</v>
      </c>
    </row>
    <row r="388" spans="1:7" x14ac:dyDescent="0.25">
      <c r="A388" t="s">
        <v>1514</v>
      </c>
      <c r="B388" t="s">
        <v>169</v>
      </c>
      <c r="C388" s="77">
        <v>15.5862181521822</v>
      </c>
      <c r="D388" s="2">
        <v>12.0244126950591</v>
      </c>
      <c r="E388" s="2">
        <v>19.821368662209199</v>
      </c>
      <c r="F388" s="2">
        <v>3.5618054571230999</v>
      </c>
      <c r="G388" s="2">
        <v>4.2351505100269993</v>
      </c>
    </row>
    <row r="389" spans="1:7" x14ac:dyDescent="0.25">
      <c r="A389" t="s">
        <v>1515</v>
      </c>
      <c r="B389" t="s">
        <v>166</v>
      </c>
      <c r="C389" s="77">
        <v>8.4448896814480605</v>
      </c>
      <c r="D389" s="2">
        <v>5.7967369159251598</v>
      </c>
      <c r="E389" s="2">
        <v>11.8418942134447</v>
      </c>
      <c r="F389" s="2">
        <v>2.6481527655229007</v>
      </c>
      <c r="G389" s="2">
        <v>3.3970045319966395</v>
      </c>
    </row>
    <row r="390" spans="1:7" x14ac:dyDescent="0.25">
      <c r="A390" t="s">
        <v>1515</v>
      </c>
      <c r="B390" t="s">
        <v>160</v>
      </c>
      <c r="C390" s="77">
        <v>7.9019516961094398</v>
      </c>
      <c r="D390" s="2">
        <v>6.0800564596003701</v>
      </c>
      <c r="E390" s="2">
        <v>10.0876151236006</v>
      </c>
      <c r="F390" s="2">
        <v>1.8218952365090697</v>
      </c>
      <c r="G390" s="2">
        <v>2.1856634274911597</v>
      </c>
    </row>
    <row r="391" spans="1:7" x14ac:dyDescent="0.25">
      <c r="A391" t="s">
        <v>1515</v>
      </c>
      <c r="B391" t="s">
        <v>162</v>
      </c>
      <c r="C391" s="77">
        <v>8.4450148607172295</v>
      </c>
      <c r="D391" s="2">
        <v>6.22734793168922</v>
      </c>
      <c r="E391" s="2">
        <v>11.1895278473052</v>
      </c>
      <c r="F391" s="2">
        <v>2.2176669290280095</v>
      </c>
      <c r="G391" s="2">
        <v>2.7445129865879707</v>
      </c>
    </row>
    <row r="392" spans="1:7" x14ac:dyDescent="0.25">
      <c r="A392" t="s">
        <v>1515</v>
      </c>
      <c r="B392" t="s">
        <v>155</v>
      </c>
      <c r="C392" s="77">
        <v>8.3189588360260096</v>
      </c>
      <c r="D392" s="2">
        <v>6.1707160087157602</v>
      </c>
      <c r="E392" s="2">
        <v>10.9317575251749</v>
      </c>
      <c r="F392" s="2">
        <v>2.1482428273102494</v>
      </c>
      <c r="G392" s="2">
        <v>2.6127986891488906</v>
      </c>
    </row>
    <row r="393" spans="1:7" x14ac:dyDescent="0.25">
      <c r="A393" t="s">
        <v>1515</v>
      </c>
      <c r="B393" t="s">
        <v>151</v>
      </c>
      <c r="C393" s="77">
        <v>8.62804524183273</v>
      </c>
      <c r="D393" s="2">
        <v>6.6666257301280201</v>
      </c>
      <c r="E393" s="2">
        <v>10.9810910189954</v>
      </c>
      <c r="F393" s="2">
        <v>1.96141951170471</v>
      </c>
      <c r="G393" s="2">
        <v>2.35304577716267</v>
      </c>
    </row>
    <row r="394" spans="1:7" x14ac:dyDescent="0.25">
      <c r="A394" t="s">
        <v>1515</v>
      </c>
      <c r="B394" t="s">
        <v>167</v>
      </c>
      <c r="C394" s="77">
        <v>16.077547260924501</v>
      </c>
      <c r="D394" s="2">
        <v>12.4635540099886</v>
      </c>
      <c r="E394" s="2">
        <v>20.341760535090401</v>
      </c>
      <c r="F394" s="2">
        <v>3.6139932509359003</v>
      </c>
      <c r="G394" s="2">
        <v>4.2642132741659005</v>
      </c>
    </row>
    <row r="395" spans="1:7" x14ac:dyDescent="0.25">
      <c r="A395" t="s">
        <v>1515</v>
      </c>
      <c r="B395" t="s">
        <v>181</v>
      </c>
      <c r="C395" s="77" t="s">
        <v>1574</v>
      </c>
      <c r="D395" s="2">
        <v>0</v>
      </c>
      <c r="E395" s="2">
        <v>0</v>
      </c>
      <c r="F395" s="2" t="e">
        <v>#VALUE!</v>
      </c>
      <c r="G395" s="2" t="e">
        <v>#VALUE!</v>
      </c>
    </row>
    <row r="396" spans="1:7" x14ac:dyDescent="0.25">
      <c r="A396" t="s">
        <v>1515</v>
      </c>
      <c r="B396" t="s">
        <v>171</v>
      </c>
      <c r="C396" s="77">
        <v>7.7606553443756798</v>
      </c>
      <c r="D396" s="2">
        <v>6.0441372617186397</v>
      </c>
      <c r="E396" s="2">
        <v>9.8041065953744795</v>
      </c>
      <c r="F396" s="2">
        <v>1.7165180826570401</v>
      </c>
      <c r="G396" s="2">
        <v>2.0434512509987997</v>
      </c>
    </row>
    <row r="397" spans="1:7" x14ac:dyDescent="0.25">
      <c r="A397" t="s">
        <v>1515</v>
      </c>
      <c r="B397" t="s">
        <v>159</v>
      </c>
      <c r="C397" s="77">
        <v>7.2151860475398104</v>
      </c>
      <c r="D397" s="2">
        <v>5.4758443385142304</v>
      </c>
      <c r="E397" s="2">
        <v>9.3076672717590601</v>
      </c>
      <c r="F397" s="2">
        <v>1.7393417090255801</v>
      </c>
      <c r="G397" s="2">
        <v>2.0924812242192496</v>
      </c>
    </row>
    <row r="398" spans="1:7" x14ac:dyDescent="0.25">
      <c r="A398" t="s">
        <v>1515</v>
      </c>
      <c r="B398" t="s">
        <v>174</v>
      </c>
      <c r="C398" s="77">
        <v>4.8035450426107396</v>
      </c>
      <c r="D398" s="2">
        <v>3.33971885433224</v>
      </c>
      <c r="E398" s="2">
        <v>6.67490237018679</v>
      </c>
      <c r="F398" s="2">
        <v>1.4638261882784995</v>
      </c>
      <c r="G398" s="2">
        <v>1.8713573275760504</v>
      </c>
    </row>
    <row r="399" spans="1:7" x14ac:dyDescent="0.25">
      <c r="A399" t="s">
        <v>1515</v>
      </c>
      <c r="B399" t="s">
        <v>178</v>
      </c>
      <c r="C399" s="77">
        <v>10.832264814590101</v>
      </c>
      <c r="D399" s="2">
        <v>8.1720542320707796</v>
      </c>
      <c r="E399" s="2">
        <v>14.0419852903748</v>
      </c>
      <c r="F399" s="2">
        <v>2.660210582519321</v>
      </c>
      <c r="G399" s="2">
        <v>3.2097204757846995</v>
      </c>
    </row>
    <row r="400" spans="1:7" x14ac:dyDescent="0.25">
      <c r="A400" t="s">
        <v>1515</v>
      </c>
      <c r="B400" t="s">
        <v>175</v>
      </c>
      <c r="C400" s="77">
        <v>13.860726484355601</v>
      </c>
      <c r="D400" s="2">
        <v>10.4729007845664</v>
      </c>
      <c r="E400" s="2">
        <v>17.893807600334199</v>
      </c>
      <c r="F400" s="2">
        <v>3.3878256997892002</v>
      </c>
      <c r="G400" s="2">
        <v>4.0330811159785984</v>
      </c>
    </row>
    <row r="401" spans="1:7" x14ac:dyDescent="0.25">
      <c r="A401" t="s">
        <v>1515</v>
      </c>
      <c r="B401" t="s">
        <v>156</v>
      </c>
      <c r="C401" s="77">
        <v>11.8333833223718</v>
      </c>
      <c r="D401" s="2">
        <v>8.5304645828878893</v>
      </c>
      <c r="E401" s="2">
        <v>15.879513351856099</v>
      </c>
      <c r="F401" s="2">
        <v>3.3029187394839106</v>
      </c>
      <c r="G401" s="2">
        <v>4.0461300294842992</v>
      </c>
    </row>
    <row r="402" spans="1:7" x14ac:dyDescent="0.25">
      <c r="A402" t="s">
        <v>1515</v>
      </c>
      <c r="B402" t="s">
        <v>168</v>
      </c>
      <c r="C402" s="77">
        <v>10.1160971283244</v>
      </c>
      <c r="D402" s="2">
        <v>7.4841048802582097</v>
      </c>
      <c r="E402" s="2">
        <v>13.296602872389</v>
      </c>
      <c r="F402" s="2">
        <v>2.6319922480661901</v>
      </c>
      <c r="G402" s="2">
        <v>3.1805057440646003</v>
      </c>
    </row>
    <row r="403" spans="1:7" x14ac:dyDescent="0.25">
      <c r="A403" t="s">
        <v>1515</v>
      </c>
      <c r="B403" t="s">
        <v>164</v>
      </c>
      <c r="C403" s="77">
        <v>7.4129953311666004</v>
      </c>
      <c r="D403" s="2">
        <v>5.3136252218786799</v>
      </c>
      <c r="E403" s="2">
        <v>10.049108521194301</v>
      </c>
      <c r="F403" s="2">
        <v>2.0993701092879204</v>
      </c>
      <c r="G403" s="2">
        <v>2.6361131900277002</v>
      </c>
    </row>
    <row r="404" spans="1:7" x14ac:dyDescent="0.25">
      <c r="A404" t="s">
        <v>1515</v>
      </c>
      <c r="B404" t="s">
        <v>172</v>
      </c>
      <c r="C404" s="77">
        <v>7.1282166660542803</v>
      </c>
      <c r="D404" s="2">
        <v>5.1510359077546397</v>
      </c>
      <c r="E404" s="2">
        <v>9.6109005210656395</v>
      </c>
      <c r="F404" s="2">
        <v>1.9771807582996406</v>
      </c>
      <c r="G404" s="2">
        <v>2.4826838550113592</v>
      </c>
    </row>
    <row r="405" spans="1:7" x14ac:dyDescent="0.25">
      <c r="A405" t="s">
        <v>1515</v>
      </c>
      <c r="B405" t="s">
        <v>157</v>
      </c>
      <c r="C405" s="77">
        <v>8.4885624621687992</v>
      </c>
      <c r="D405" s="2">
        <v>6.3709499051480796</v>
      </c>
      <c r="E405" s="2">
        <v>11.068551725066699</v>
      </c>
      <c r="F405" s="2">
        <v>2.1176125570207196</v>
      </c>
      <c r="G405" s="2">
        <v>2.5799892628979002</v>
      </c>
    </row>
    <row r="406" spans="1:7" x14ac:dyDescent="0.25">
      <c r="A406" t="s">
        <v>1515</v>
      </c>
      <c r="B406" t="s">
        <v>170</v>
      </c>
      <c r="C406" s="77">
        <v>10.647317975789001</v>
      </c>
      <c r="D406" s="2">
        <v>7.9930397492696601</v>
      </c>
      <c r="E406" s="2">
        <v>13.854754149658</v>
      </c>
      <c r="F406" s="2">
        <v>2.6542782265193408</v>
      </c>
      <c r="G406" s="2">
        <v>3.2074361738689987</v>
      </c>
    </row>
    <row r="407" spans="1:7" x14ac:dyDescent="0.25">
      <c r="A407" t="s">
        <v>1515</v>
      </c>
      <c r="B407" t="s">
        <v>176</v>
      </c>
      <c r="C407" s="77">
        <v>13.7374604147476</v>
      </c>
      <c r="D407" s="2">
        <v>10.269001204114399</v>
      </c>
      <c r="E407" s="2">
        <v>17.898448541019601</v>
      </c>
      <c r="F407" s="2">
        <v>3.4684592106332008</v>
      </c>
      <c r="G407" s="2">
        <v>4.1609881262720005</v>
      </c>
    </row>
    <row r="408" spans="1:7" x14ac:dyDescent="0.25">
      <c r="A408" t="s">
        <v>1515</v>
      </c>
      <c r="B408" t="s">
        <v>152</v>
      </c>
      <c r="C408" s="77">
        <v>8.59459223230599</v>
      </c>
      <c r="D408" s="2">
        <v>5.8210990039005299</v>
      </c>
      <c r="E408" s="2">
        <v>12.178422081746399</v>
      </c>
      <c r="F408" s="2">
        <v>2.7734932284054601</v>
      </c>
      <c r="G408" s="2">
        <v>3.5838298494404093</v>
      </c>
    </row>
    <row r="409" spans="1:7" x14ac:dyDescent="0.25">
      <c r="A409" t="s">
        <v>1515</v>
      </c>
      <c r="B409" t="s">
        <v>150</v>
      </c>
      <c r="C409" s="77">
        <v>5.9248382745043999</v>
      </c>
      <c r="D409" s="2">
        <v>3.7251682432395898</v>
      </c>
      <c r="E409" s="2">
        <v>8.8923265914931999</v>
      </c>
      <c r="F409" s="2">
        <v>2.1996700312648101</v>
      </c>
      <c r="G409" s="2">
        <v>2.9674883169888</v>
      </c>
    </row>
    <row r="410" spans="1:7" x14ac:dyDescent="0.25">
      <c r="A410" t="s">
        <v>1515</v>
      </c>
      <c r="B410" t="s">
        <v>163</v>
      </c>
      <c r="C410" s="77">
        <v>9.6053583763060306</v>
      </c>
      <c r="D410" s="2">
        <v>7.0920258763752901</v>
      </c>
      <c r="E410" s="2">
        <v>12.6205146905347</v>
      </c>
      <c r="F410" s="2">
        <v>2.5133324999307405</v>
      </c>
      <c r="G410" s="2">
        <v>3.015156314228669</v>
      </c>
    </row>
    <row r="411" spans="1:7" x14ac:dyDescent="0.25">
      <c r="A411" t="s">
        <v>1515</v>
      </c>
      <c r="B411" t="s">
        <v>180</v>
      </c>
      <c r="C411" s="77">
        <v>7.0075057146350597</v>
      </c>
      <c r="D411" s="2">
        <v>4.9285738049808696</v>
      </c>
      <c r="E411" s="2">
        <v>9.6045112702836803</v>
      </c>
      <c r="F411" s="2">
        <v>2.0789319096541901</v>
      </c>
      <c r="G411" s="2">
        <v>2.5970055556486207</v>
      </c>
    </row>
    <row r="412" spans="1:7" x14ac:dyDescent="0.25">
      <c r="A412" t="s">
        <v>1515</v>
      </c>
      <c r="B412" t="s">
        <v>154</v>
      </c>
      <c r="C412" s="77">
        <v>7.8744965082405001</v>
      </c>
      <c r="D412" s="2">
        <v>5.3715390305882398</v>
      </c>
      <c r="E412" s="2">
        <v>11.0852470380729</v>
      </c>
      <c r="F412" s="2">
        <v>2.5029574776522603</v>
      </c>
      <c r="G412" s="2">
        <v>3.2107505298324002</v>
      </c>
    </row>
    <row r="413" spans="1:7" x14ac:dyDescent="0.25">
      <c r="A413" t="s">
        <v>1515</v>
      </c>
      <c r="B413" t="s">
        <v>173</v>
      </c>
      <c r="C413" s="77">
        <v>8.0618805595605103</v>
      </c>
      <c r="D413" s="2">
        <v>5.7939634189961797</v>
      </c>
      <c r="E413" s="2">
        <v>10.829889323838501</v>
      </c>
      <c r="F413" s="2">
        <v>2.2679171405643306</v>
      </c>
      <c r="G413" s="2">
        <v>2.7680087642779903</v>
      </c>
    </row>
    <row r="414" spans="1:7" x14ac:dyDescent="0.25">
      <c r="A414" t="s">
        <v>1515</v>
      </c>
      <c r="B414" t="s">
        <v>165</v>
      </c>
      <c r="C414" s="77">
        <v>5.8034043810107896</v>
      </c>
      <c r="D414" s="2">
        <v>4.0688685355832703</v>
      </c>
      <c r="E414" s="2">
        <v>8.0065994863480707</v>
      </c>
      <c r="F414" s="2">
        <v>1.7345358454275193</v>
      </c>
      <c r="G414" s="2">
        <v>2.2031951053372811</v>
      </c>
    </row>
    <row r="415" spans="1:7" x14ac:dyDescent="0.25">
      <c r="A415" t="s">
        <v>1515</v>
      </c>
      <c r="B415" t="s">
        <v>149</v>
      </c>
      <c r="C415" s="77">
        <v>6.5728004975566101</v>
      </c>
      <c r="D415" s="2">
        <v>4.37428192620047</v>
      </c>
      <c r="E415" s="2">
        <v>9.4615885758217093</v>
      </c>
      <c r="F415" s="2">
        <v>2.1985185713561401</v>
      </c>
      <c r="G415" s="2">
        <v>2.8887880782650992</v>
      </c>
    </row>
    <row r="416" spans="1:7" x14ac:dyDescent="0.25">
      <c r="A416" t="s">
        <v>1515</v>
      </c>
      <c r="B416" t="s">
        <v>177</v>
      </c>
      <c r="C416" s="77">
        <v>10.029744855777</v>
      </c>
      <c r="D416" s="2">
        <v>7.5114959297911197</v>
      </c>
      <c r="E416" s="2">
        <v>13.054985896980799</v>
      </c>
      <c r="F416" s="2">
        <v>2.5182489259858807</v>
      </c>
      <c r="G416" s="2">
        <v>3.0252410412037989</v>
      </c>
    </row>
    <row r="417" spans="1:7" x14ac:dyDescent="0.25">
      <c r="A417" t="s">
        <v>1515</v>
      </c>
      <c r="B417" t="s">
        <v>153</v>
      </c>
      <c r="C417" s="77">
        <v>7.8356376537052004</v>
      </c>
      <c r="D417" s="2">
        <v>5.4633921911547896</v>
      </c>
      <c r="E417" s="2">
        <v>10.8683193782845</v>
      </c>
      <c r="F417" s="2">
        <v>2.3722454625504108</v>
      </c>
      <c r="G417" s="2">
        <v>3.0326817245792999</v>
      </c>
    </row>
    <row r="418" spans="1:7" x14ac:dyDescent="0.25">
      <c r="A418" t="s">
        <v>1515</v>
      </c>
      <c r="B418" t="s">
        <v>179</v>
      </c>
      <c r="C418" s="77">
        <v>14.057820471584501</v>
      </c>
      <c r="D418" s="2">
        <v>10.405718907488501</v>
      </c>
      <c r="E418" s="2">
        <v>18.3952724698187</v>
      </c>
      <c r="F418" s="2">
        <v>3.6521015640960002</v>
      </c>
      <c r="G418" s="2">
        <v>4.337451998234199</v>
      </c>
    </row>
    <row r="419" spans="1:7" x14ac:dyDescent="0.25">
      <c r="A419" t="s">
        <v>1515</v>
      </c>
      <c r="B419" t="s">
        <v>161</v>
      </c>
      <c r="C419" s="77">
        <v>6.6457558198645597</v>
      </c>
      <c r="D419" s="2">
        <v>4.5984856319425802</v>
      </c>
      <c r="E419" s="2">
        <v>9.2461838647637293</v>
      </c>
      <c r="F419" s="2">
        <v>2.0472701879219795</v>
      </c>
      <c r="G419" s="2">
        <v>2.6004280448991697</v>
      </c>
    </row>
    <row r="420" spans="1:7" x14ac:dyDescent="0.25">
      <c r="A420" t="s">
        <v>1515</v>
      </c>
      <c r="B420" t="s">
        <v>158</v>
      </c>
      <c r="C420" s="77">
        <v>8.3334916029878006</v>
      </c>
      <c r="D420" s="2">
        <v>6.0436345239846201</v>
      </c>
      <c r="E420" s="2">
        <v>11.1282782158918</v>
      </c>
      <c r="F420" s="2">
        <v>2.2898570790031805</v>
      </c>
      <c r="G420" s="2">
        <v>2.7947866129039998</v>
      </c>
    </row>
    <row r="421" spans="1:7" x14ac:dyDescent="0.25">
      <c r="A421" t="s">
        <v>1515</v>
      </c>
      <c r="B421" t="s">
        <v>169</v>
      </c>
      <c r="C421" s="77">
        <v>12.4816799520347</v>
      </c>
      <c r="D421" s="2">
        <v>9.3484345066971297</v>
      </c>
      <c r="E421" s="2">
        <v>16.273804807512199</v>
      </c>
      <c r="F421" s="2">
        <v>3.13324544533757</v>
      </c>
      <c r="G421" s="2">
        <v>3.7921248554774998</v>
      </c>
    </row>
    <row r="422" spans="1:7" x14ac:dyDescent="0.25">
      <c r="A422" t="s">
        <v>1516</v>
      </c>
      <c r="B422" t="s">
        <v>166</v>
      </c>
      <c r="C422" s="77">
        <v>10.623422582448899</v>
      </c>
      <c r="D422" s="2">
        <v>7.5731940784041001</v>
      </c>
      <c r="E422" s="2">
        <v>14.443454509241</v>
      </c>
      <c r="F422" s="2">
        <v>3.0502285040447994</v>
      </c>
      <c r="G422" s="2">
        <v>3.820031926792101</v>
      </c>
    </row>
    <row r="423" spans="1:7" x14ac:dyDescent="0.25">
      <c r="A423" t="s">
        <v>1516</v>
      </c>
      <c r="B423" t="s">
        <v>160</v>
      </c>
      <c r="C423" s="77">
        <v>7.1378180240165197</v>
      </c>
      <c r="D423" s="2">
        <v>5.4472925905243397</v>
      </c>
      <c r="E423" s="2">
        <v>9.1775490642471294</v>
      </c>
      <c r="F423" s="2">
        <v>1.69052543349218</v>
      </c>
      <c r="G423" s="2">
        <v>2.0397310402306097</v>
      </c>
    </row>
    <row r="424" spans="1:7" x14ac:dyDescent="0.25">
      <c r="A424" t="s">
        <v>1516</v>
      </c>
      <c r="B424" t="s">
        <v>162</v>
      </c>
      <c r="C424" s="77">
        <v>6.4432576558145902</v>
      </c>
      <c r="D424" s="2">
        <v>4.5146193195661199</v>
      </c>
      <c r="E424" s="2">
        <v>8.9088314457104705</v>
      </c>
      <c r="F424" s="2">
        <v>1.9286383362484703</v>
      </c>
      <c r="G424" s="2">
        <v>2.4655737898958803</v>
      </c>
    </row>
    <row r="425" spans="1:7" x14ac:dyDescent="0.25">
      <c r="A425" t="s">
        <v>1516</v>
      </c>
      <c r="B425" t="s">
        <v>155</v>
      </c>
      <c r="C425" s="77">
        <v>8.5523723553368196</v>
      </c>
      <c r="D425" s="2">
        <v>6.4361732069272701</v>
      </c>
      <c r="E425" s="2">
        <v>11.1057069605453</v>
      </c>
      <c r="F425" s="2">
        <v>2.1161991484095495</v>
      </c>
      <c r="G425" s="2">
        <v>2.5533346052084802</v>
      </c>
    </row>
    <row r="426" spans="1:7" x14ac:dyDescent="0.25">
      <c r="A426" t="s">
        <v>1516</v>
      </c>
      <c r="B426" t="s">
        <v>151</v>
      </c>
      <c r="C426" s="77">
        <v>7.4383070294026501</v>
      </c>
      <c r="D426" s="2">
        <v>5.6569071379091502</v>
      </c>
      <c r="E426" s="2">
        <v>9.5977572232427804</v>
      </c>
      <c r="F426" s="2">
        <v>1.7813998914934999</v>
      </c>
      <c r="G426" s="2">
        <v>2.1594501938401303</v>
      </c>
    </row>
    <row r="427" spans="1:7" x14ac:dyDescent="0.25">
      <c r="A427" t="s">
        <v>1516</v>
      </c>
      <c r="B427" t="s">
        <v>167</v>
      </c>
      <c r="C427" s="77">
        <v>14.596734049065001</v>
      </c>
      <c r="D427" s="2">
        <v>11.234757654272601</v>
      </c>
      <c r="E427" s="2">
        <v>18.585051841039199</v>
      </c>
      <c r="F427" s="2">
        <v>3.3619763947924</v>
      </c>
      <c r="G427" s="2">
        <v>3.9883177919741986</v>
      </c>
    </row>
    <row r="428" spans="1:7" x14ac:dyDescent="0.25">
      <c r="A428" t="s">
        <v>1516</v>
      </c>
      <c r="B428" t="s">
        <v>181</v>
      </c>
      <c r="C428" s="77" t="s">
        <v>1574</v>
      </c>
      <c r="D428" s="2">
        <v>0</v>
      </c>
      <c r="E428" s="2">
        <v>0</v>
      </c>
      <c r="F428" s="2" t="e">
        <v>#VALUE!</v>
      </c>
      <c r="G428" s="2" t="e">
        <v>#VALUE!</v>
      </c>
    </row>
    <row r="429" spans="1:7" x14ac:dyDescent="0.25">
      <c r="A429" t="s">
        <v>1516</v>
      </c>
      <c r="B429" t="s">
        <v>171</v>
      </c>
      <c r="C429" s="77">
        <v>4.9519709665546898</v>
      </c>
      <c r="D429" s="2">
        <v>3.6405917310532101</v>
      </c>
      <c r="E429" s="2">
        <v>6.5748915661566496</v>
      </c>
      <c r="F429" s="2">
        <v>1.3113792355014797</v>
      </c>
      <c r="G429" s="2">
        <v>1.6229205996019598</v>
      </c>
    </row>
    <row r="430" spans="1:7" x14ac:dyDescent="0.25">
      <c r="A430" t="s">
        <v>1516</v>
      </c>
      <c r="B430" t="s">
        <v>159</v>
      </c>
      <c r="C430" s="77">
        <v>8.2596853480897998</v>
      </c>
      <c r="D430" s="2">
        <v>6.3029894177428796</v>
      </c>
      <c r="E430" s="2">
        <v>10.6007854668646</v>
      </c>
      <c r="F430" s="2">
        <v>1.9566959303469202</v>
      </c>
      <c r="G430" s="2">
        <v>2.3411001187748006</v>
      </c>
    </row>
    <row r="431" spans="1:7" x14ac:dyDescent="0.25">
      <c r="A431" t="s">
        <v>1516</v>
      </c>
      <c r="B431" t="s">
        <v>174</v>
      </c>
      <c r="C431" s="77">
        <v>5.4994579046949603</v>
      </c>
      <c r="D431" s="2">
        <v>3.9541375735939401</v>
      </c>
      <c r="E431" s="2">
        <v>7.4347794696527103</v>
      </c>
      <c r="F431" s="2">
        <v>1.5453203311010202</v>
      </c>
      <c r="G431" s="2">
        <v>1.93532156495775</v>
      </c>
    </row>
    <row r="432" spans="1:7" x14ac:dyDescent="0.25">
      <c r="A432" t="s">
        <v>1516</v>
      </c>
      <c r="B432" t="s">
        <v>178</v>
      </c>
      <c r="C432" s="77">
        <v>9.7734872788972194</v>
      </c>
      <c r="D432" s="2">
        <v>7.3179733176589501</v>
      </c>
      <c r="E432" s="2">
        <v>12.750112642407</v>
      </c>
      <c r="F432" s="2">
        <v>2.4555139612382693</v>
      </c>
      <c r="G432" s="2">
        <v>2.9766253635097808</v>
      </c>
    </row>
    <row r="433" spans="1:7" x14ac:dyDescent="0.25">
      <c r="A433" t="s">
        <v>1516</v>
      </c>
      <c r="B433" t="s">
        <v>175</v>
      </c>
      <c r="C433" s="77">
        <v>13.6812887960828</v>
      </c>
      <c r="D433" s="2">
        <v>10.397924823657601</v>
      </c>
      <c r="E433" s="2">
        <v>17.576348549933101</v>
      </c>
      <c r="F433" s="2">
        <v>3.2833639724251995</v>
      </c>
      <c r="G433" s="2">
        <v>3.8950597538503011</v>
      </c>
    </row>
    <row r="434" spans="1:7" x14ac:dyDescent="0.25">
      <c r="A434" t="s">
        <v>1516</v>
      </c>
      <c r="B434" t="s">
        <v>156</v>
      </c>
      <c r="C434" s="77">
        <v>11.4618278241617</v>
      </c>
      <c r="D434" s="2">
        <v>8.1957733080601507</v>
      </c>
      <c r="E434" s="2">
        <v>15.4866174504809</v>
      </c>
      <c r="F434" s="2">
        <v>3.2660545161015495</v>
      </c>
      <c r="G434" s="2">
        <v>4.0247896263191993</v>
      </c>
    </row>
    <row r="435" spans="1:7" x14ac:dyDescent="0.25">
      <c r="A435" t="s">
        <v>1516</v>
      </c>
      <c r="B435" t="s">
        <v>168</v>
      </c>
      <c r="C435" s="77">
        <v>11.350622990624499</v>
      </c>
      <c r="D435" s="2">
        <v>8.4580695571113598</v>
      </c>
      <c r="E435" s="2">
        <v>14.820717277608599</v>
      </c>
      <c r="F435" s="2">
        <v>2.8925534335131395</v>
      </c>
      <c r="G435" s="2">
        <v>3.4700942869841001</v>
      </c>
    </row>
    <row r="436" spans="1:7" x14ac:dyDescent="0.25">
      <c r="A436" t="s">
        <v>1516</v>
      </c>
      <c r="B436" t="s">
        <v>164</v>
      </c>
      <c r="C436" s="77">
        <v>7.5729066128380804</v>
      </c>
      <c r="D436" s="2">
        <v>5.4960691766792698</v>
      </c>
      <c r="E436" s="2">
        <v>10.1609373435296</v>
      </c>
      <c r="F436" s="2">
        <v>2.0768374361588107</v>
      </c>
      <c r="G436" s="2">
        <v>2.5880307306915196</v>
      </c>
    </row>
    <row r="437" spans="1:7" x14ac:dyDescent="0.25">
      <c r="A437" t="s">
        <v>1516</v>
      </c>
      <c r="B437" t="s">
        <v>172</v>
      </c>
      <c r="C437" s="77">
        <v>7.2672372496426902</v>
      </c>
      <c r="D437" s="2">
        <v>5.2694401115881302</v>
      </c>
      <c r="E437" s="2">
        <v>9.7692297529918903</v>
      </c>
      <c r="F437" s="2">
        <v>1.9977971380545601</v>
      </c>
      <c r="G437" s="2">
        <v>2.5019925033492001</v>
      </c>
    </row>
    <row r="438" spans="1:7" x14ac:dyDescent="0.25">
      <c r="A438" t="s">
        <v>1516</v>
      </c>
      <c r="B438" t="s">
        <v>157</v>
      </c>
      <c r="C438" s="77">
        <v>8.2248502601232296</v>
      </c>
      <c r="D438" s="2">
        <v>6.1979699296215003</v>
      </c>
      <c r="E438" s="2">
        <v>10.6900419057192</v>
      </c>
      <c r="F438" s="2">
        <v>2.0268803305017293</v>
      </c>
      <c r="G438" s="2">
        <v>2.4651916455959704</v>
      </c>
    </row>
    <row r="439" spans="1:7" x14ac:dyDescent="0.25">
      <c r="A439" t="s">
        <v>1516</v>
      </c>
      <c r="B439" t="s">
        <v>170</v>
      </c>
      <c r="C439" s="77">
        <v>12.432361250649301</v>
      </c>
      <c r="D439" s="2">
        <v>9.5347742594680902</v>
      </c>
      <c r="E439" s="2">
        <v>15.894706554334199</v>
      </c>
      <c r="F439" s="2">
        <v>2.8975869911812104</v>
      </c>
      <c r="G439" s="2">
        <v>3.4623453036848986</v>
      </c>
    </row>
    <row r="440" spans="1:7" x14ac:dyDescent="0.25">
      <c r="A440" t="s">
        <v>1516</v>
      </c>
      <c r="B440" t="s">
        <v>176</v>
      </c>
      <c r="C440" s="77">
        <v>11.8530934762796</v>
      </c>
      <c r="D440" s="2">
        <v>8.7338817925156302</v>
      </c>
      <c r="E440" s="2">
        <v>15.6282334587211</v>
      </c>
      <c r="F440" s="2">
        <v>3.1192116837639698</v>
      </c>
      <c r="G440" s="2">
        <v>3.7751399824415</v>
      </c>
    </row>
    <row r="441" spans="1:7" x14ac:dyDescent="0.25">
      <c r="A441" t="s">
        <v>1516</v>
      </c>
      <c r="B441" t="s">
        <v>152</v>
      </c>
      <c r="C441" s="77">
        <v>8.2961475167553402</v>
      </c>
      <c r="D441" s="2">
        <v>5.6233908242694204</v>
      </c>
      <c r="E441" s="2">
        <v>11.7369677604551</v>
      </c>
      <c r="F441" s="2">
        <v>2.6727566924859198</v>
      </c>
      <c r="G441" s="2">
        <v>3.4408202436997595</v>
      </c>
    </row>
    <row r="442" spans="1:7" x14ac:dyDescent="0.25">
      <c r="A442" t="s">
        <v>1516</v>
      </c>
      <c r="B442" t="s">
        <v>150</v>
      </c>
      <c r="C442" s="77">
        <v>6.20134589489136</v>
      </c>
      <c r="D442" s="2">
        <v>4.0050535302944503</v>
      </c>
      <c r="E442" s="2">
        <v>9.1306222307425404</v>
      </c>
      <c r="F442" s="2">
        <v>2.1962923645969097</v>
      </c>
      <c r="G442" s="2">
        <v>2.9292763358511804</v>
      </c>
    </row>
    <row r="443" spans="1:7" x14ac:dyDescent="0.25">
      <c r="A443" t="s">
        <v>1516</v>
      </c>
      <c r="B443" t="s">
        <v>163</v>
      </c>
      <c r="C443" s="77">
        <v>8.4604999422171598</v>
      </c>
      <c r="D443" s="2">
        <v>6.1937880805257999</v>
      </c>
      <c r="E443" s="2">
        <v>11.191380725982899</v>
      </c>
      <c r="F443" s="2">
        <v>2.26671186169136</v>
      </c>
      <c r="G443" s="2">
        <v>2.7308807837657394</v>
      </c>
    </row>
    <row r="444" spans="1:7" x14ac:dyDescent="0.25">
      <c r="A444" t="s">
        <v>1516</v>
      </c>
      <c r="B444" t="s">
        <v>180</v>
      </c>
      <c r="C444" s="77">
        <v>7.6895806157898701</v>
      </c>
      <c r="D444" s="2">
        <v>5.55805432367492</v>
      </c>
      <c r="E444" s="2">
        <v>10.305759470488599</v>
      </c>
      <c r="F444" s="2">
        <v>2.13152629211495</v>
      </c>
      <c r="G444" s="2">
        <v>2.6161788546987292</v>
      </c>
    </row>
    <row r="445" spans="1:7" x14ac:dyDescent="0.25">
      <c r="A445" t="s">
        <v>1516</v>
      </c>
      <c r="B445" t="s">
        <v>154</v>
      </c>
      <c r="C445" s="77">
        <v>7.6090805381517796</v>
      </c>
      <c r="D445" s="2">
        <v>5.2518146736742697</v>
      </c>
      <c r="E445" s="2">
        <v>10.612730045070601</v>
      </c>
      <c r="F445" s="2">
        <v>2.35726586447751</v>
      </c>
      <c r="G445" s="2">
        <v>3.0036495069188209</v>
      </c>
    </row>
    <row r="446" spans="1:7" x14ac:dyDescent="0.25">
      <c r="A446" t="s">
        <v>1516</v>
      </c>
      <c r="B446" t="s">
        <v>173</v>
      </c>
      <c r="C446" s="77">
        <v>8.8900801179111895</v>
      </c>
      <c r="D446" s="2">
        <v>6.4843092502662802</v>
      </c>
      <c r="E446" s="2">
        <v>11.8017522683823</v>
      </c>
      <c r="F446" s="2">
        <v>2.4057708676449092</v>
      </c>
      <c r="G446" s="2">
        <v>2.9116721504711105</v>
      </c>
    </row>
    <row r="447" spans="1:7" x14ac:dyDescent="0.25">
      <c r="A447" t="s">
        <v>1516</v>
      </c>
      <c r="B447" t="s">
        <v>165</v>
      </c>
      <c r="C447" s="77">
        <v>6.6136898740762504</v>
      </c>
      <c r="D447" s="2">
        <v>4.76568581088494</v>
      </c>
      <c r="E447" s="2">
        <v>8.9222199402520701</v>
      </c>
      <c r="F447" s="2">
        <v>1.8480040631913104</v>
      </c>
      <c r="G447" s="2">
        <v>2.3085300661758197</v>
      </c>
    </row>
    <row r="448" spans="1:7" x14ac:dyDescent="0.25">
      <c r="A448" t="s">
        <v>1516</v>
      </c>
      <c r="B448" t="s">
        <v>149</v>
      </c>
      <c r="C448" s="77">
        <v>5.16110138625662</v>
      </c>
      <c r="D448" s="2">
        <v>3.2468473086131802</v>
      </c>
      <c r="E448" s="2">
        <v>7.7597201686760799</v>
      </c>
      <c r="F448" s="2">
        <v>1.9142540776434398</v>
      </c>
      <c r="G448" s="2">
        <v>2.59861878241946</v>
      </c>
    </row>
    <row r="449" spans="1:7" x14ac:dyDescent="0.25">
      <c r="A449" t="s">
        <v>1516</v>
      </c>
      <c r="B449" t="s">
        <v>177</v>
      </c>
      <c r="C449" s="77">
        <v>8.7686420171903308</v>
      </c>
      <c r="D449" s="2">
        <v>6.5762380177522104</v>
      </c>
      <c r="E449" s="2">
        <v>11.402436670910999</v>
      </c>
      <c r="F449" s="2">
        <v>2.1924039994381204</v>
      </c>
      <c r="G449" s="2">
        <v>2.6337946537206687</v>
      </c>
    </row>
    <row r="450" spans="1:7" x14ac:dyDescent="0.25">
      <c r="A450" t="s">
        <v>1516</v>
      </c>
      <c r="B450" t="s">
        <v>153</v>
      </c>
      <c r="C450" s="77">
        <v>9.0835688861342803</v>
      </c>
      <c r="D450" s="2">
        <v>6.5160641965439003</v>
      </c>
      <c r="E450" s="2">
        <v>12.307503983496799</v>
      </c>
      <c r="F450" s="2">
        <v>2.5675046895903799</v>
      </c>
      <c r="G450" s="2">
        <v>3.2239350973625189</v>
      </c>
    </row>
    <row r="451" spans="1:7" x14ac:dyDescent="0.25">
      <c r="A451" t="s">
        <v>1516</v>
      </c>
      <c r="B451" t="s">
        <v>179</v>
      </c>
      <c r="C451" s="77">
        <v>12.8987135878705</v>
      </c>
      <c r="D451" s="2">
        <v>9.2454754805616908</v>
      </c>
      <c r="E451" s="2">
        <v>17.306587623481999</v>
      </c>
      <c r="F451" s="2">
        <v>3.6532381073088089</v>
      </c>
      <c r="G451" s="2">
        <v>4.4078740356114992</v>
      </c>
    </row>
    <row r="452" spans="1:7" x14ac:dyDescent="0.25">
      <c r="A452" t="s">
        <v>1516</v>
      </c>
      <c r="B452" t="s">
        <v>161</v>
      </c>
      <c r="C452" s="77">
        <v>6.1159353367209102</v>
      </c>
      <c r="D452" s="2">
        <v>4.23075829007841</v>
      </c>
      <c r="E452" s="2">
        <v>8.5180449977189898</v>
      </c>
      <c r="F452" s="2">
        <v>1.8851770466425002</v>
      </c>
      <c r="G452" s="2">
        <v>2.4021096609980797</v>
      </c>
    </row>
    <row r="453" spans="1:7" x14ac:dyDescent="0.25">
      <c r="A453" t="s">
        <v>1516</v>
      </c>
      <c r="B453" t="s">
        <v>158</v>
      </c>
      <c r="C453" s="77">
        <v>7.5732109641549803</v>
      </c>
      <c r="D453" s="2">
        <v>5.4225463605400197</v>
      </c>
      <c r="E453" s="2">
        <v>10.2128796749471</v>
      </c>
      <c r="F453" s="2">
        <v>2.1506646036149606</v>
      </c>
      <c r="G453" s="2">
        <v>2.6396687107921197</v>
      </c>
    </row>
    <row r="454" spans="1:7" x14ac:dyDescent="0.25">
      <c r="A454" t="s">
        <v>1516</v>
      </c>
      <c r="B454" t="s">
        <v>169</v>
      </c>
      <c r="C454" s="77">
        <v>11.8330177682097</v>
      </c>
      <c r="D454" s="2">
        <v>8.8655683928129996</v>
      </c>
      <c r="E454" s="2">
        <v>15.4244818683355</v>
      </c>
      <c r="F454" s="2">
        <v>2.9674493753967006</v>
      </c>
      <c r="G454" s="2">
        <v>3.5914641001257994</v>
      </c>
    </row>
    <row r="455" spans="1:7" x14ac:dyDescent="0.25">
      <c r="A455" t="s">
        <v>1517</v>
      </c>
      <c r="B455" t="s">
        <v>166</v>
      </c>
      <c r="C455" s="77">
        <v>8.8423457839112398</v>
      </c>
      <c r="D455" s="2">
        <v>6.0529993839359699</v>
      </c>
      <c r="E455" s="2">
        <v>12.42047106633</v>
      </c>
      <c r="F455" s="2">
        <v>2.7893463999752699</v>
      </c>
      <c r="G455" s="2">
        <v>3.5781252824187604</v>
      </c>
    </row>
    <row r="456" spans="1:7" x14ac:dyDescent="0.25">
      <c r="A456" t="s">
        <v>1517</v>
      </c>
      <c r="B456" t="s">
        <v>160</v>
      </c>
      <c r="C456" s="77">
        <v>7.1174987051347998</v>
      </c>
      <c r="D456" s="2">
        <v>5.4346142567109998</v>
      </c>
      <c r="E456" s="2">
        <v>9.1449980442301495</v>
      </c>
      <c r="F456" s="2">
        <v>1.6828844484237999</v>
      </c>
      <c r="G456" s="2">
        <v>2.0274993390953497</v>
      </c>
    </row>
    <row r="457" spans="1:7" x14ac:dyDescent="0.25">
      <c r="A457" t="s">
        <v>1517</v>
      </c>
      <c r="B457" t="s">
        <v>162</v>
      </c>
      <c r="C457" s="77">
        <v>6.6309931719189796</v>
      </c>
      <c r="D457" s="2">
        <v>4.6489137806847598</v>
      </c>
      <c r="E457" s="2">
        <v>9.1648860769132305</v>
      </c>
      <c r="F457" s="2">
        <v>1.9820793912342198</v>
      </c>
      <c r="G457" s="2">
        <v>2.5338929049942509</v>
      </c>
    </row>
    <row r="458" spans="1:7" x14ac:dyDescent="0.25">
      <c r="A458" t="s">
        <v>1517</v>
      </c>
      <c r="B458" t="s">
        <v>155</v>
      </c>
      <c r="C458" s="77">
        <v>8.1658023086370495</v>
      </c>
      <c r="D458" s="2">
        <v>6.1540458945927803</v>
      </c>
      <c r="E458" s="2">
        <v>10.589518805462401</v>
      </c>
      <c r="F458" s="2">
        <v>2.0117564140442692</v>
      </c>
      <c r="G458" s="2">
        <v>2.4237164968253513</v>
      </c>
    </row>
    <row r="459" spans="1:7" x14ac:dyDescent="0.25">
      <c r="A459" t="s">
        <v>1517</v>
      </c>
      <c r="B459" t="s">
        <v>151</v>
      </c>
      <c r="C459" s="77">
        <v>7.6495565102204699</v>
      </c>
      <c r="D459" s="2">
        <v>5.8642918115306601</v>
      </c>
      <c r="E459" s="2">
        <v>9.8035967564078792</v>
      </c>
      <c r="F459" s="2">
        <v>1.7852646986898097</v>
      </c>
      <c r="G459" s="2">
        <v>2.1540402461874093</v>
      </c>
    </row>
    <row r="460" spans="1:7" x14ac:dyDescent="0.25">
      <c r="A460" t="s">
        <v>1517</v>
      </c>
      <c r="B460" t="s">
        <v>167</v>
      </c>
      <c r="C460" s="77">
        <v>10.5831900596597</v>
      </c>
      <c r="D460" s="2">
        <v>7.8290073638241298</v>
      </c>
      <c r="E460" s="2">
        <v>13.932962648620499</v>
      </c>
      <c r="F460" s="2">
        <v>2.7541826958355697</v>
      </c>
      <c r="G460" s="2">
        <v>3.3497725889607999</v>
      </c>
    </row>
    <row r="461" spans="1:7" x14ac:dyDescent="0.25">
      <c r="A461" t="s">
        <v>1517</v>
      </c>
      <c r="B461" t="s">
        <v>181</v>
      </c>
      <c r="C461" s="77" t="s">
        <v>1574</v>
      </c>
      <c r="D461" s="2">
        <v>0</v>
      </c>
      <c r="E461" s="2">
        <v>0</v>
      </c>
      <c r="F461" s="2" t="e">
        <v>#VALUE!</v>
      </c>
      <c r="G461" s="2" t="e">
        <v>#VALUE!</v>
      </c>
    </row>
    <row r="462" spans="1:7" x14ac:dyDescent="0.25">
      <c r="A462" t="s">
        <v>1517</v>
      </c>
      <c r="B462" t="s">
        <v>171</v>
      </c>
      <c r="C462" s="77">
        <v>4.76360939264731</v>
      </c>
      <c r="D462" s="2">
        <v>3.4265782155137301</v>
      </c>
      <c r="E462" s="2">
        <v>6.4380746915564604</v>
      </c>
      <c r="F462" s="2">
        <v>1.3370311771335799</v>
      </c>
      <c r="G462" s="2">
        <v>1.6744652989091504</v>
      </c>
    </row>
    <row r="463" spans="1:7" x14ac:dyDescent="0.25">
      <c r="A463" t="s">
        <v>1517</v>
      </c>
      <c r="B463" t="s">
        <v>159</v>
      </c>
      <c r="C463" s="77">
        <v>9.3252368042526399</v>
      </c>
      <c r="D463" s="2">
        <v>7.2768153510441103</v>
      </c>
      <c r="E463" s="2">
        <v>11.7472776145521</v>
      </c>
      <c r="F463" s="2">
        <v>2.0484214532085296</v>
      </c>
      <c r="G463" s="2">
        <v>2.4220408102994604</v>
      </c>
    </row>
    <row r="464" spans="1:7" x14ac:dyDescent="0.25">
      <c r="A464" t="s">
        <v>1517</v>
      </c>
      <c r="B464" t="s">
        <v>174</v>
      </c>
      <c r="C464" s="77">
        <v>7.0355005296876998</v>
      </c>
      <c r="D464" s="2">
        <v>5.2625721985171703</v>
      </c>
      <c r="E464" s="2">
        <v>9.1993719830757907</v>
      </c>
      <c r="F464" s="2">
        <v>1.7729283311705295</v>
      </c>
      <c r="G464" s="2">
        <v>2.1638714533880909</v>
      </c>
    </row>
    <row r="465" spans="1:7" x14ac:dyDescent="0.25">
      <c r="A465" t="s">
        <v>1517</v>
      </c>
      <c r="B465" t="s">
        <v>178</v>
      </c>
      <c r="C465" s="77">
        <v>8.7545388847092394</v>
      </c>
      <c r="D465" s="2">
        <v>6.4642609937521804</v>
      </c>
      <c r="E465" s="2">
        <v>11.5549275981394</v>
      </c>
      <c r="F465" s="2">
        <v>2.2902778909570589</v>
      </c>
      <c r="G465" s="2">
        <v>2.800388713430161</v>
      </c>
    </row>
    <row r="466" spans="1:7" x14ac:dyDescent="0.25">
      <c r="A466" t="s">
        <v>1517</v>
      </c>
      <c r="B466" t="s">
        <v>175</v>
      </c>
      <c r="C466" s="77">
        <v>14.355408519656899</v>
      </c>
      <c r="D466" s="2">
        <v>11.0218987086296</v>
      </c>
      <c r="E466" s="2">
        <v>18.284667330217601</v>
      </c>
      <c r="F466" s="2">
        <v>3.3335098110272998</v>
      </c>
      <c r="G466" s="2">
        <v>3.929258810560702</v>
      </c>
    </row>
    <row r="467" spans="1:7" x14ac:dyDescent="0.25">
      <c r="A467" t="s">
        <v>1517</v>
      </c>
      <c r="B467" t="s">
        <v>156</v>
      </c>
      <c r="C467" s="77">
        <v>11.489099361808</v>
      </c>
      <c r="D467" s="2">
        <v>8.2161087365977306</v>
      </c>
      <c r="E467" s="2">
        <v>15.530902762737201</v>
      </c>
      <c r="F467" s="2">
        <v>3.2729906252102694</v>
      </c>
      <c r="G467" s="2">
        <v>4.0418034009292008</v>
      </c>
    </row>
    <row r="468" spans="1:7" x14ac:dyDescent="0.25">
      <c r="A468" t="s">
        <v>1517</v>
      </c>
      <c r="B468" t="s">
        <v>168</v>
      </c>
      <c r="C468" s="77">
        <v>11.361778473197401</v>
      </c>
      <c r="D468" s="2">
        <v>8.5268310119456494</v>
      </c>
      <c r="E468" s="2">
        <v>14.7581628573827</v>
      </c>
      <c r="F468" s="2">
        <v>2.8349474612517511</v>
      </c>
      <c r="G468" s="2">
        <v>3.3963843841852999</v>
      </c>
    </row>
    <row r="469" spans="1:7" x14ac:dyDescent="0.25">
      <c r="A469" t="s">
        <v>1517</v>
      </c>
      <c r="B469" t="s">
        <v>164</v>
      </c>
      <c r="C469" s="77">
        <v>6.2428766343463602</v>
      </c>
      <c r="D469" s="2">
        <v>4.3808311399730302</v>
      </c>
      <c r="E469" s="2">
        <v>8.6155118620127809</v>
      </c>
      <c r="F469" s="2">
        <v>1.86204549437333</v>
      </c>
      <c r="G469" s="2">
        <v>2.3726352276664207</v>
      </c>
    </row>
    <row r="470" spans="1:7" x14ac:dyDescent="0.25">
      <c r="A470" t="s">
        <v>1517</v>
      </c>
      <c r="B470" t="s">
        <v>172</v>
      </c>
      <c r="C470" s="77">
        <v>8.1584516881008504</v>
      </c>
      <c r="D470" s="2">
        <v>6.0399857060803797</v>
      </c>
      <c r="E470" s="2">
        <v>10.7745370948022</v>
      </c>
      <c r="F470" s="2">
        <v>2.1184659820204708</v>
      </c>
      <c r="G470" s="2">
        <v>2.6160854067013499</v>
      </c>
    </row>
    <row r="471" spans="1:7" x14ac:dyDescent="0.25">
      <c r="A471" t="s">
        <v>1517</v>
      </c>
      <c r="B471" t="s">
        <v>157</v>
      </c>
      <c r="C471" s="77">
        <v>9.3936713395858007</v>
      </c>
      <c r="D471" s="2">
        <v>7.1880464869350504</v>
      </c>
      <c r="E471" s="2">
        <v>12.0471054335849</v>
      </c>
      <c r="F471" s="2">
        <v>2.2056248526507503</v>
      </c>
      <c r="G471" s="2">
        <v>2.653434093999099</v>
      </c>
    </row>
    <row r="472" spans="1:7" x14ac:dyDescent="0.25">
      <c r="A472" t="s">
        <v>1517</v>
      </c>
      <c r="B472" t="s">
        <v>170</v>
      </c>
      <c r="C472" s="77">
        <v>12.275186788878599</v>
      </c>
      <c r="D472" s="2">
        <v>9.4009223524214001</v>
      </c>
      <c r="E472" s="2">
        <v>15.714117033082101</v>
      </c>
      <c r="F472" s="2">
        <v>2.8742644364571994</v>
      </c>
      <c r="G472" s="2">
        <v>3.438930244203501</v>
      </c>
    </row>
    <row r="473" spans="1:7" x14ac:dyDescent="0.25">
      <c r="A473" t="s">
        <v>1517</v>
      </c>
      <c r="B473" t="s">
        <v>176</v>
      </c>
      <c r="C473" s="77">
        <v>14.4094732489084</v>
      </c>
      <c r="D473" s="2">
        <v>10.7904837469484</v>
      </c>
      <c r="E473" s="2">
        <v>18.728346446359101</v>
      </c>
      <c r="F473" s="2">
        <v>3.6189895019599998</v>
      </c>
      <c r="G473" s="2">
        <v>4.3188731974507011</v>
      </c>
    </row>
    <row r="474" spans="1:7" x14ac:dyDescent="0.25">
      <c r="A474" t="s">
        <v>1517</v>
      </c>
      <c r="B474" t="s">
        <v>152</v>
      </c>
      <c r="C474" s="77">
        <v>8.3126972253928102</v>
      </c>
      <c r="D474" s="2">
        <v>5.6204101633182697</v>
      </c>
      <c r="E474" s="2">
        <v>11.791594753429001</v>
      </c>
      <c r="F474" s="2">
        <v>2.6922870620745405</v>
      </c>
      <c r="G474" s="2">
        <v>3.4788975280361907</v>
      </c>
    </row>
    <row r="475" spans="1:7" x14ac:dyDescent="0.25">
      <c r="A475" t="s">
        <v>1517</v>
      </c>
      <c r="B475" t="s">
        <v>150</v>
      </c>
      <c r="C475" s="77">
        <v>6.7610720557483504</v>
      </c>
      <c r="D475" s="2">
        <v>4.4644605433236997</v>
      </c>
      <c r="E475" s="2">
        <v>9.7930206543499096</v>
      </c>
      <c r="F475" s="2">
        <v>2.2966115124246507</v>
      </c>
      <c r="G475" s="2">
        <v>3.0319485986015593</v>
      </c>
    </row>
    <row r="476" spans="1:7" x14ac:dyDescent="0.25">
      <c r="A476" t="s">
        <v>1517</v>
      </c>
      <c r="B476" t="s">
        <v>163</v>
      </c>
      <c r="C476" s="77">
        <v>7.7780044373349</v>
      </c>
      <c r="D476" s="2">
        <v>5.59527981768227</v>
      </c>
      <c r="E476" s="2">
        <v>10.4373228588736</v>
      </c>
      <c r="F476" s="2">
        <v>2.18272461965263</v>
      </c>
      <c r="G476" s="2">
        <v>2.6593184215386998</v>
      </c>
    </row>
    <row r="477" spans="1:7" x14ac:dyDescent="0.25">
      <c r="A477" t="s">
        <v>1517</v>
      </c>
      <c r="B477" t="s">
        <v>180</v>
      </c>
      <c r="C477" s="77">
        <v>7.7783550218992596</v>
      </c>
      <c r="D477" s="2">
        <v>5.6894944994473002</v>
      </c>
      <c r="E477" s="2">
        <v>10.3324649201351</v>
      </c>
      <c r="F477" s="2">
        <v>2.0888605224519594</v>
      </c>
      <c r="G477" s="2">
        <v>2.5541098982358408</v>
      </c>
    </row>
    <row r="478" spans="1:7" x14ac:dyDescent="0.25">
      <c r="A478" t="s">
        <v>1517</v>
      </c>
      <c r="B478" t="s">
        <v>154</v>
      </c>
      <c r="C478" s="77">
        <v>7.0993984462413797</v>
      </c>
      <c r="D478" s="2">
        <v>5.0006187735349199</v>
      </c>
      <c r="E478" s="2">
        <v>9.7494074010514709</v>
      </c>
      <c r="F478" s="2">
        <v>2.0987796727064598</v>
      </c>
      <c r="G478" s="2">
        <v>2.6500089548100911</v>
      </c>
    </row>
    <row r="479" spans="1:7" x14ac:dyDescent="0.25">
      <c r="A479" t="s">
        <v>1517</v>
      </c>
      <c r="B479" t="s">
        <v>173</v>
      </c>
      <c r="C479" s="77">
        <v>8.6766127294643507</v>
      </c>
      <c r="D479" s="2">
        <v>6.2930741514098401</v>
      </c>
      <c r="E479" s="2">
        <v>11.5613774386191</v>
      </c>
      <c r="F479" s="2">
        <v>2.3835385780545106</v>
      </c>
      <c r="G479" s="2">
        <v>2.8847647091547497</v>
      </c>
    </row>
    <row r="480" spans="1:7" x14ac:dyDescent="0.25">
      <c r="A480" t="s">
        <v>1517</v>
      </c>
      <c r="B480" t="s">
        <v>165</v>
      </c>
      <c r="C480" s="77">
        <v>7.9266234039213197</v>
      </c>
      <c r="D480" s="2">
        <v>5.90403929014892</v>
      </c>
      <c r="E480" s="2">
        <v>10.399695229194201</v>
      </c>
      <c r="F480" s="2">
        <v>2.0225841137723997</v>
      </c>
      <c r="G480" s="2">
        <v>2.4730718252728812</v>
      </c>
    </row>
    <row r="481" spans="1:7" x14ac:dyDescent="0.25">
      <c r="A481" t="s">
        <v>1517</v>
      </c>
      <c r="B481" t="s">
        <v>149</v>
      </c>
      <c r="C481" s="77">
        <v>8.32730993913958</v>
      </c>
      <c r="D481" s="2">
        <v>5.8902230199807004</v>
      </c>
      <c r="E481" s="2">
        <v>11.413493120597099</v>
      </c>
      <c r="F481" s="2">
        <v>2.4370869191588795</v>
      </c>
      <c r="G481" s="2">
        <v>3.0861831814575194</v>
      </c>
    </row>
    <row r="482" spans="1:7" x14ac:dyDescent="0.25">
      <c r="A482" t="s">
        <v>1517</v>
      </c>
      <c r="B482" t="s">
        <v>177</v>
      </c>
      <c r="C482" s="77">
        <v>8.8799612753027297</v>
      </c>
      <c r="D482" s="2">
        <v>6.5815066012646701</v>
      </c>
      <c r="E482" s="2">
        <v>11.6531992581907</v>
      </c>
      <c r="F482" s="2">
        <v>2.2984546740380596</v>
      </c>
      <c r="G482" s="2">
        <v>2.7732379828879701</v>
      </c>
    </row>
    <row r="483" spans="1:7" x14ac:dyDescent="0.25">
      <c r="A483" t="s">
        <v>1517</v>
      </c>
      <c r="B483" t="s">
        <v>153</v>
      </c>
      <c r="C483" s="77">
        <v>9.0359506063138308</v>
      </c>
      <c r="D483" s="2">
        <v>6.4809735224213103</v>
      </c>
      <c r="E483" s="2">
        <v>12.244155182186301</v>
      </c>
      <c r="F483" s="2">
        <v>2.5549770838925205</v>
      </c>
      <c r="G483" s="2">
        <v>3.20820457587247</v>
      </c>
    </row>
    <row r="484" spans="1:7" x14ac:dyDescent="0.25">
      <c r="A484" t="s">
        <v>1517</v>
      </c>
      <c r="B484" t="s">
        <v>179</v>
      </c>
      <c r="C484" s="77">
        <v>10.6820574852759</v>
      </c>
      <c r="D484" s="2">
        <v>7.3287961785413298</v>
      </c>
      <c r="E484" s="2">
        <v>14.822986838806401</v>
      </c>
      <c r="F484" s="2">
        <v>3.35326130673457</v>
      </c>
      <c r="G484" s="2">
        <v>4.1409293535305007</v>
      </c>
    </row>
    <row r="485" spans="1:7" x14ac:dyDescent="0.25">
      <c r="A485" t="s">
        <v>1517</v>
      </c>
      <c r="B485" t="s">
        <v>161</v>
      </c>
      <c r="C485" s="77">
        <v>7.9397265579720999</v>
      </c>
      <c r="D485" s="2">
        <v>5.7462278853587296</v>
      </c>
      <c r="E485" s="2">
        <v>10.6603862371371</v>
      </c>
      <c r="F485" s="2">
        <v>2.1934986726133703</v>
      </c>
      <c r="G485" s="2">
        <v>2.7206596791650002</v>
      </c>
    </row>
    <row r="486" spans="1:7" x14ac:dyDescent="0.25">
      <c r="A486" t="s">
        <v>1517</v>
      </c>
      <c r="B486" t="s">
        <v>158</v>
      </c>
      <c r="C486" s="77">
        <v>6.8197817914531402</v>
      </c>
      <c r="D486" s="2">
        <v>4.8353979867173704</v>
      </c>
      <c r="E486" s="2">
        <v>9.2601833162834399</v>
      </c>
      <c r="F486" s="2">
        <v>1.9843838047357698</v>
      </c>
      <c r="G486" s="2">
        <v>2.4404015248302997</v>
      </c>
    </row>
    <row r="487" spans="1:7" x14ac:dyDescent="0.25">
      <c r="A487" t="s">
        <v>1517</v>
      </c>
      <c r="B487" t="s">
        <v>169</v>
      </c>
      <c r="C487" s="77">
        <v>9.9596312093784096</v>
      </c>
      <c r="D487" s="2">
        <v>7.3405972383487104</v>
      </c>
      <c r="E487" s="2">
        <v>13.156180525967599</v>
      </c>
      <c r="F487" s="2">
        <v>2.6190339710296993</v>
      </c>
      <c r="G487" s="2">
        <v>3.1965493165891896</v>
      </c>
    </row>
    <row r="488" spans="1:7" x14ac:dyDescent="0.25">
      <c r="A488" t="s">
        <v>131</v>
      </c>
      <c r="B488" t="s">
        <v>166</v>
      </c>
      <c r="C488" s="77">
        <v>7.2226222751787503</v>
      </c>
      <c r="D488" s="2">
        <v>4.75717243374954</v>
      </c>
      <c r="E488" s="2">
        <v>10.462150111001399</v>
      </c>
      <c r="F488" s="2">
        <v>2.4654498414292103</v>
      </c>
      <c r="G488" s="2">
        <v>3.2395278358226491</v>
      </c>
    </row>
    <row r="489" spans="1:7" x14ac:dyDescent="0.25">
      <c r="A489" t="s">
        <v>131</v>
      </c>
      <c r="B489" t="s">
        <v>160</v>
      </c>
      <c r="C489" s="77">
        <v>7.33077219912483</v>
      </c>
      <c r="D489" s="2">
        <v>5.6572069152899802</v>
      </c>
      <c r="E489" s="2">
        <v>9.3331190247087896</v>
      </c>
      <c r="F489" s="2">
        <v>1.6735652838348498</v>
      </c>
      <c r="G489" s="2">
        <v>2.0023468255839596</v>
      </c>
    </row>
    <row r="490" spans="1:7" x14ac:dyDescent="0.25">
      <c r="A490" t="s">
        <v>131</v>
      </c>
      <c r="B490" t="s">
        <v>162</v>
      </c>
      <c r="C490" s="77">
        <v>7.0219704025274998</v>
      </c>
      <c r="D490" s="2">
        <v>5.0273439570300704</v>
      </c>
      <c r="E490" s="2">
        <v>9.5404710392584509</v>
      </c>
      <c r="F490" s="2">
        <v>1.9946264454974294</v>
      </c>
      <c r="G490" s="2">
        <v>2.518500636730951</v>
      </c>
    </row>
    <row r="491" spans="1:7" x14ac:dyDescent="0.25">
      <c r="A491" t="s">
        <v>131</v>
      </c>
      <c r="B491" t="s">
        <v>155</v>
      </c>
      <c r="C491" s="77">
        <v>7.9919460868471699</v>
      </c>
      <c r="D491" s="2">
        <v>6.0369289409518698</v>
      </c>
      <c r="E491" s="2">
        <v>10.3508039174733</v>
      </c>
      <c r="F491" s="2">
        <v>1.9550171458953001</v>
      </c>
      <c r="G491" s="2">
        <v>2.3588578306261301</v>
      </c>
    </row>
    <row r="492" spans="1:7" x14ac:dyDescent="0.25">
      <c r="A492" t="s">
        <v>131</v>
      </c>
      <c r="B492" t="s">
        <v>151</v>
      </c>
      <c r="C492" s="77">
        <v>7.0227766830471596</v>
      </c>
      <c r="D492" s="2">
        <v>5.3337051897997698</v>
      </c>
      <c r="E492" s="2">
        <v>9.0736602504518498</v>
      </c>
      <c r="F492" s="2">
        <v>1.6890714932473898</v>
      </c>
      <c r="G492" s="2">
        <v>2.0508835674046901</v>
      </c>
    </row>
    <row r="493" spans="1:7" x14ac:dyDescent="0.25">
      <c r="A493" t="s">
        <v>131</v>
      </c>
      <c r="B493" t="s">
        <v>167</v>
      </c>
      <c r="C493" s="77">
        <v>9.9100864121715393</v>
      </c>
      <c r="D493" s="2">
        <v>7.2280247988612096</v>
      </c>
      <c r="E493" s="2">
        <v>13.2084943286194</v>
      </c>
      <c r="F493" s="2">
        <v>2.6820616133103297</v>
      </c>
      <c r="G493" s="2">
        <v>3.2984079164478608</v>
      </c>
    </row>
    <row r="494" spans="1:7" x14ac:dyDescent="0.25">
      <c r="A494" t="s">
        <v>131</v>
      </c>
      <c r="B494" t="s">
        <v>181</v>
      </c>
      <c r="C494" s="77" t="s">
        <v>1574</v>
      </c>
      <c r="D494" s="2">
        <v>0</v>
      </c>
      <c r="E494" s="2">
        <v>0</v>
      </c>
      <c r="F494" s="2" t="e">
        <v>#VALUE!</v>
      </c>
      <c r="G494" s="2" t="e">
        <v>#VALUE!</v>
      </c>
    </row>
    <row r="495" spans="1:7" x14ac:dyDescent="0.25">
      <c r="A495" t="s">
        <v>131</v>
      </c>
      <c r="B495" t="s">
        <v>171</v>
      </c>
      <c r="C495" s="77">
        <v>6.0246422782586704</v>
      </c>
      <c r="D495" s="2">
        <v>4.5049639745011696</v>
      </c>
      <c r="E495" s="2">
        <v>7.8827966911752503</v>
      </c>
      <c r="F495" s="2">
        <v>1.5196783037575008</v>
      </c>
      <c r="G495" s="2">
        <v>1.8581544129165799</v>
      </c>
    </row>
    <row r="496" spans="1:7" x14ac:dyDescent="0.25">
      <c r="A496" t="s">
        <v>131</v>
      </c>
      <c r="B496" t="s">
        <v>159</v>
      </c>
      <c r="C496" s="77">
        <v>11.1986539757412</v>
      </c>
      <c r="D496" s="2">
        <v>8.9639270126123503</v>
      </c>
      <c r="E496" s="2">
        <v>13.7958411989426</v>
      </c>
      <c r="F496" s="2">
        <v>2.2347269631288498</v>
      </c>
      <c r="G496" s="2">
        <v>2.5971872232014004</v>
      </c>
    </row>
    <row r="497" spans="1:7" x14ac:dyDescent="0.25">
      <c r="A497" t="s">
        <v>131</v>
      </c>
      <c r="B497" t="s">
        <v>174</v>
      </c>
      <c r="C497" s="77">
        <v>6.2133418475684499</v>
      </c>
      <c r="D497" s="2">
        <v>4.5472531171763899</v>
      </c>
      <c r="E497" s="2">
        <v>8.2752394650672993</v>
      </c>
      <c r="F497" s="2">
        <v>1.66608873039206</v>
      </c>
      <c r="G497" s="2">
        <v>2.0618976174988495</v>
      </c>
    </row>
    <row r="498" spans="1:7" x14ac:dyDescent="0.25">
      <c r="A498" t="s">
        <v>131</v>
      </c>
      <c r="B498" t="s">
        <v>178</v>
      </c>
      <c r="C498" s="77">
        <v>9.2066040809182006</v>
      </c>
      <c r="D498" s="2">
        <v>6.8425564743215297</v>
      </c>
      <c r="E498" s="2">
        <v>12.0868370214425</v>
      </c>
      <c r="F498" s="2">
        <v>2.3640476065966709</v>
      </c>
      <c r="G498" s="2">
        <v>2.8802329405242997</v>
      </c>
    </row>
    <row r="499" spans="1:7" x14ac:dyDescent="0.25">
      <c r="A499" t="s">
        <v>131</v>
      </c>
      <c r="B499" t="s">
        <v>175</v>
      </c>
      <c r="C499" s="77">
        <v>10.515690716397399</v>
      </c>
      <c r="D499" s="2">
        <v>7.7660107388080304</v>
      </c>
      <c r="E499" s="2">
        <v>13.8284400513311</v>
      </c>
      <c r="F499" s="2">
        <v>2.749679977589369</v>
      </c>
      <c r="G499" s="2">
        <v>3.3127493349337005</v>
      </c>
    </row>
    <row r="500" spans="1:7" x14ac:dyDescent="0.25">
      <c r="A500" t="s">
        <v>131</v>
      </c>
      <c r="B500" t="s">
        <v>156</v>
      </c>
      <c r="C500" s="77">
        <v>9.3196213019151308</v>
      </c>
      <c r="D500" s="2">
        <v>6.4087949823900701</v>
      </c>
      <c r="E500" s="2">
        <v>12.9746546001564</v>
      </c>
      <c r="F500" s="2">
        <v>2.9108263195250608</v>
      </c>
      <c r="G500" s="2">
        <v>3.6550332982412694</v>
      </c>
    </row>
    <row r="501" spans="1:7" x14ac:dyDescent="0.25">
      <c r="A501" t="s">
        <v>131</v>
      </c>
      <c r="B501" t="s">
        <v>168</v>
      </c>
      <c r="C501" s="77">
        <v>10.4994076737905</v>
      </c>
      <c r="D501" s="2">
        <v>7.8882278193886002</v>
      </c>
      <c r="E501" s="2">
        <v>13.6362891710826</v>
      </c>
      <c r="F501" s="2">
        <v>2.6111798544019003</v>
      </c>
      <c r="G501" s="2">
        <v>3.1368814972920998</v>
      </c>
    </row>
    <row r="502" spans="1:7" x14ac:dyDescent="0.25">
      <c r="A502" t="s">
        <v>131</v>
      </c>
      <c r="B502" t="s">
        <v>164</v>
      </c>
      <c r="C502" s="77">
        <v>6.0894856582668302</v>
      </c>
      <c r="D502" s="2">
        <v>4.2777769824215301</v>
      </c>
      <c r="E502" s="2">
        <v>8.3979812560213194</v>
      </c>
      <c r="F502" s="2">
        <v>1.8117086758453</v>
      </c>
      <c r="G502" s="2">
        <v>2.3084955977544892</v>
      </c>
    </row>
    <row r="503" spans="1:7" x14ac:dyDescent="0.25">
      <c r="A503" t="s">
        <v>131</v>
      </c>
      <c r="B503" t="s">
        <v>172</v>
      </c>
      <c r="C503" s="77">
        <v>8.9994922260411894</v>
      </c>
      <c r="D503" s="2">
        <v>6.7667894245543003</v>
      </c>
      <c r="E503" s="2">
        <v>11.729482220013001</v>
      </c>
      <c r="F503" s="2">
        <v>2.232702801486889</v>
      </c>
      <c r="G503" s="2">
        <v>2.7299899939718113</v>
      </c>
    </row>
    <row r="504" spans="1:7" x14ac:dyDescent="0.25">
      <c r="A504" t="s">
        <v>131</v>
      </c>
      <c r="B504" t="s">
        <v>157</v>
      </c>
      <c r="C504" s="77">
        <v>9.1958521036549996</v>
      </c>
      <c r="D504" s="2">
        <v>6.9765576639293299</v>
      </c>
      <c r="E504" s="2">
        <v>11.877652826474099</v>
      </c>
      <c r="F504" s="2">
        <v>2.2192944397256698</v>
      </c>
      <c r="G504" s="2">
        <v>2.6818007228190996</v>
      </c>
    </row>
    <row r="505" spans="1:7" x14ac:dyDescent="0.25">
      <c r="A505" t="s">
        <v>131</v>
      </c>
      <c r="B505" t="s">
        <v>170</v>
      </c>
      <c r="C505" s="77">
        <v>10.512275950775299</v>
      </c>
      <c r="D505" s="2">
        <v>7.9043744746032996</v>
      </c>
      <c r="E505" s="2">
        <v>13.673628645994301</v>
      </c>
      <c r="F505" s="2">
        <v>2.6079014761719996</v>
      </c>
      <c r="G505" s="2">
        <v>3.1613526952190014</v>
      </c>
    </row>
    <row r="506" spans="1:7" x14ac:dyDescent="0.25">
      <c r="A506" t="s">
        <v>131</v>
      </c>
      <c r="B506" t="s">
        <v>176</v>
      </c>
      <c r="C506" s="77">
        <v>12.7532268146494</v>
      </c>
      <c r="D506" s="2">
        <v>9.3166770056842605</v>
      </c>
      <c r="E506" s="2">
        <v>16.9190843441956</v>
      </c>
      <c r="F506" s="2">
        <v>3.4365498089651396</v>
      </c>
      <c r="G506" s="2">
        <v>4.1658575295461997</v>
      </c>
    </row>
    <row r="507" spans="1:7" x14ac:dyDescent="0.25">
      <c r="A507" t="s">
        <v>131</v>
      </c>
      <c r="B507" t="s">
        <v>152</v>
      </c>
      <c r="C507" s="77">
        <v>7.4010026704067302</v>
      </c>
      <c r="D507" s="2">
        <v>4.9179934668919296</v>
      </c>
      <c r="E507" s="2">
        <v>10.6351510137236</v>
      </c>
      <c r="F507" s="2">
        <v>2.4830092035148006</v>
      </c>
      <c r="G507" s="2">
        <v>3.2341483433168703</v>
      </c>
    </row>
    <row r="508" spans="1:7" x14ac:dyDescent="0.25">
      <c r="A508" t="s">
        <v>131</v>
      </c>
      <c r="B508" t="s">
        <v>150</v>
      </c>
      <c r="C508" s="77">
        <v>7.2632881423624402</v>
      </c>
      <c r="D508" s="2">
        <v>4.7852364363947197</v>
      </c>
      <c r="E508" s="2">
        <v>10.534771088661399</v>
      </c>
      <c r="F508" s="2">
        <v>2.4780517059677205</v>
      </c>
      <c r="G508" s="2">
        <v>3.271482946298959</v>
      </c>
    </row>
    <row r="509" spans="1:7" x14ac:dyDescent="0.25">
      <c r="A509" t="s">
        <v>131</v>
      </c>
      <c r="B509" t="s">
        <v>163</v>
      </c>
      <c r="C509" s="77">
        <v>8.2321038743156194</v>
      </c>
      <c r="D509" s="2">
        <v>6.0178297509897503</v>
      </c>
      <c r="E509" s="2">
        <v>10.916293262484</v>
      </c>
      <c r="F509" s="2">
        <v>2.2142741233258691</v>
      </c>
      <c r="G509" s="2">
        <v>2.6841893881683809</v>
      </c>
    </row>
    <row r="510" spans="1:7" x14ac:dyDescent="0.25">
      <c r="A510" t="s">
        <v>131</v>
      </c>
      <c r="B510" t="s">
        <v>180</v>
      </c>
      <c r="C510" s="77">
        <v>7.97215760157549</v>
      </c>
      <c r="D510" s="2">
        <v>5.8722311911796599</v>
      </c>
      <c r="E510" s="2">
        <v>10.5305989811069</v>
      </c>
      <c r="F510" s="2">
        <v>2.0999264103958302</v>
      </c>
      <c r="G510" s="2">
        <v>2.55844137953141</v>
      </c>
    </row>
    <row r="511" spans="1:7" x14ac:dyDescent="0.25">
      <c r="A511" t="s">
        <v>131</v>
      </c>
      <c r="B511" t="s">
        <v>154</v>
      </c>
      <c r="C511" s="77">
        <v>7.1905317502750998</v>
      </c>
      <c r="D511" s="2">
        <v>5.0071401856718403</v>
      </c>
      <c r="E511" s="2">
        <v>9.9638602005631594</v>
      </c>
      <c r="F511" s="2">
        <v>2.1833915646032596</v>
      </c>
      <c r="G511" s="2">
        <v>2.7733284502880595</v>
      </c>
    </row>
    <row r="512" spans="1:7" x14ac:dyDescent="0.25">
      <c r="A512" t="s">
        <v>131</v>
      </c>
      <c r="B512" t="s">
        <v>173</v>
      </c>
      <c r="C512" s="77">
        <v>7.6712469901812703</v>
      </c>
      <c r="D512" s="2">
        <v>5.51772088585854</v>
      </c>
      <c r="E512" s="2">
        <v>10.2949914556655</v>
      </c>
      <c r="F512" s="2">
        <v>2.1535261043227303</v>
      </c>
      <c r="G512" s="2">
        <v>2.6237444654842292</v>
      </c>
    </row>
    <row r="513" spans="1:7" x14ac:dyDescent="0.25">
      <c r="A513" t="s">
        <v>131</v>
      </c>
      <c r="B513" t="s">
        <v>165</v>
      </c>
      <c r="C513" s="77">
        <v>8.1861597595297493</v>
      </c>
      <c r="D513" s="2">
        <v>6.1234153856226801</v>
      </c>
      <c r="E513" s="2">
        <v>10.699300475067799</v>
      </c>
      <c r="F513" s="2">
        <v>2.0627443739070692</v>
      </c>
      <c r="G513" s="2">
        <v>2.5131407155380501</v>
      </c>
    </row>
    <row r="514" spans="1:7" x14ac:dyDescent="0.25">
      <c r="A514" t="s">
        <v>131</v>
      </c>
      <c r="B514" t="s">
        <v>149</v>
      </c>
      <c r="C514" s="77">
        <v>8.9644487886789399</v>
      </c>
      <c r="D514" s="2">
        <v>6.4512970030884196</v>
      </c>
      <c r="E514" s="2">
        <v>12.1118589073306</v>
      </c>
      <c r="F514" s="2">
        <v>2.5131517855905203</v>
      </c>
      <c r="G514" s="2">
        <v>3.1474101186516599</v>
      </c>
    </row>
    <row r="515" spans="1:7" x14ac:dyDescent="0.25">
      <c r="A515" t="s">
        <v>131</v>
      </c>
      <c r="B515" t="s">
        <v>177</v>
      </c>
      <c r="C515" s="77">
        <v>9.0368532101664005</v>
      </c>
      <c r="D515" s="2">
        <v>6.6646181595829201</v>
      </c>
      <c r="E515" s="2">
        <v>11.9079374119287</v>
      </c>
      <c r="F515" s="2">
        <v>2.3722350505834804</v>
      </c>
      <c r="G515" s="2">
        <v>2.8710842017622991</v>
      </c>
    </row>
    <row r="516" spans="1:7" x14ac:dyDescent="0.25">
      <c r="A516" t="s">
        <v>131</v>
      </c>
      <c r="B516" t="s">
        <v>153</v>
      </c>
      <c r="C516" s="77">
        <v>8.2398958110228495</v>
      </c>
      <c r="D516" s="2">
        <v>5.8619168448273902</v>
      </c>
      <c r="E516" s="2">
        <v>11.242433731852699</v>
      </c>
      <c r="F516" s="2">
        <v>2.3779789661954593</v>
      </c>
      <c r="G516" s="2">
        <v>3.0025379208298499</v>
      </c>
    </row>
    <row r="517" spans="1:7" x14ac:dyDescent="0.25">
      <c r="A517" t="s">
        <v>131</v>
      </c>
      <c r="B517" t="s">
        <v>179</v>
      </c>
      <c r="C517" s="77">
        <v>7.7956369003376604</v>
      </c>
      <c r="D517" s="2">
        <v>5.2672410288524603</v>
      </c>
      <c r="E517" s="2">
        <v>10.946372774426999</v>
      </c>
      <c r="F517" s="2">
        <v>2.5283958714852002</v>
      </c>
      <c r="G517" s="2">
        <v>3.1507358740893388</v>
      </c>
    </row>
    <row r="518" spans="1:7" x14ac:dyDescent="0.25">
      <c r="A518" t="s">
        <v>131</v>
      </c>
      <c r="B518" t="s">
        <v>161</v>
      </c>
      <c r="C518" s="77">
        <v>8.0534556044295602</v>
      </c>
      <c r="D518" s="2">
        <v>5.8567482921688203</v>
      </c>
      <c r="E518" s="2">
        <v>10.7604786375293</v>
      </c>
      <c r="F518" s="2">
        <v>2.1967073122607399</v>
      </c>
      <c r="G518" s="2">
        <v>2.7070230330997394</v>
      </c>
    </row>
    <row r="519" spans="1:7" x14ac:dyDescent="0.25">
      <c r="A519" t="s">
        <v>131</v>
      </c>
      <c r="B519" t="s">
        <v>158</v>
      </c>
      <c r="C519" s="77">
        <v>9.5171881455696496</v>
      </c>
      <c r="D519" s="2">
        <v>7.1104835822083103</v>
      </c>
      <c r="E519" s="2">
        <v>12.404426686790099</v>
      </c>
      <c r="F519" s="2">
        <v>2.4067045633613393</v>
      </c>
      <c r="G519" s="2">
        <v>2.8872385412204498</v>
      </c>
    </row>
    <row r="520" spans="1:7" x14ac:dyDescent="0.25">
      <c r="A520" t="s">
        <v>131</v>
      </c>
      <c r="B520" t="s">
        <v>169</v>
      </c>
      <c r="C520" s="77">
        <v>11.090773168978901</v>
      </c>
      <c r="D520" s="2">
        <v>8.3470341381963493</v>
      </c>
      <c r="E520" s="2">
        <v>14.4012762566601</v>
      </c>
      <c r="F520" s="2">
        <v>2.7437390307825513</v>
      </c>
      <c r="G520" s="2">
        <v>3.3105030876811998</v>
      </c>
    </row>
    <row r="521" spans="1:7" x14ac:dyDescent="0.25">
      <c r="A521" t="s">
        <v>1518</v>
      </c>
      <c r="B521" t="s">
        <v>166</v>
      </c>
      <c r="C521" s="77">
        <v>6.9469599999999998</v>
      </c>
      <c r="D521" s="2">
        <v>4.5357099999999999</v>
      </c>
      <c r="E521" s="2">
        <v>10.09864</v>
      </c>
      <c r="F521" s="2">
        <v>2.4112499999999999</v>
      </c>
      <c r="G521" s="2">
        <v>3.1516799999999998</v>
      </c>
    </row>
    <row r="522" spans="1:7" x14ac:dyDescent="0.25">
      <c r="A522" t="s">
        <v>1518</v>
      </c>
      <c r="B522" t="s">
        <v>160</v>
      </c>
      <c r="C522" s="77">
        <v>7.73841</v>
      </c>
      <c r="D522" s="2">
        <v>5.9980500000000001</v>
      </c>
      <c r="E522" s="2">
        <v>9.8154900000000005</v>
      </c>
      <c r="F522" s="2">
        <v>1.7403599999999999</v>
      </c>
      <c r="G522" s="2">
        <v>2.0770800000000005</v>
      </c>
    </row>
    <row r="523" spans="1:7" x14ac:dyDescent="0.25">
      <c r="A523" t="s">
        <v>1518</v>
      </c>
      <c r="B523" t="s">
        <v>162</v>
      </c>
      <c r="C523" s="77">
        <v>8.2817900000000009</v>
      </c>
      <c r="D523" s="2">
        <v>6.1115700000000004</v>
      </c>
      <c r="E523" s="2">
        <v>10.967980000000001</v>
      </c>
      <c r="F523" s="2">
        <v>2.1702200000000005</v>
      </c>
      <c r="G523" s="2">
        <v>2.6861899999999999</v>
      </c>
    </row>
    <row r="524" spans="1:7" x14ac:dyDescent="0.25">
      <c r="A524" t="s">
        <v>1518</v>
      </c>
      <c r="B524" t="s">
        <v>155</v>
      </c>
      <c r="C524" s="77">
        <v>7.5217400000000003</v>
      </c>
      <c r="D524" s="2">
        <v>5.6036099999999998</v>
      </c>
      <c r="E524" s="2">
        <v>9.8548899999999993</v>
      </c>
      <c r="F524" s="2">
        <v>1.9181300000000006</v>
      </c>
      <c r="G524" s="2">
        <v>2.3331499999999989</v>
      </c>
    </row>
    <row r="525" spans="1:7" x14ac:dyDescent="0.25">
      <c r="A525" t="s">
        <v>1518</v>
      </c>
      <c r="B525" t="s">
        <v>151</v>
      </c>
      <c r="C525" s="77">
        <v>8.3666099999999997</v>
      </c>
      <c r="D525" s="2">
        <v>6.4965200000000003</v>
      </c>
      <c r="E525" s="2">
        <v>10.604240000000001</v>
      </c>
      <c r="F525" s="2">
        <v>1.8700899999999994</v>
      </c>
      <c r="G525" s="2">
        <v>2.2376300000000011</v>
      </c>
    </row>
    <row r="526" spans="1:7" x14ac:dyDescent="0.25">
      <c r="A526" t="s">
        <v>1518</v>
      </c>
      <c r="B526" t="s">
        <v>167</v>
      </c>
      <c r="C526" s="77">
        <v>8.1471599999999995</v>
      </c>
      <c r="D526" s="2">
        <v>5.7665800000000003</v>
      </c>
      <c r="E526" s="2">
        <v>11.129</v>
      </c>
      <c r="F526" s="2">
        <v>2.3805799999999993</v>
      </c>
      <c r="G526" s="2">
        <v>2.98184</v>
      </c>
    </row>
    <row r="527" spans="1:7" x14ac:dyDescent="0.25">
      <c r="A527" t="s">
        <v>1518</v>
      </c>
      <c r="B527" t="s">
        <v>181</v>
      </c>
      <c r="C527" s="77" t="s">
        <v>1574</v>
      </c>
      <c r="D527" s="2">
        <v>0</v>
      </c>
      <c r="E527" s="2">
        <v>0</v>
      </c>
      <c r="F527" s="2" t="e">
        <v>#VALUE!</v>
      </c>
      <c r="G527" s="2" t="e">
        <v>#VALUE!</v>
      </c>
    </row>
    <row r="528" spans="1:7" x14ac:dyDescent="0.25">
      <c r="A528" t="s">
        <v>1518</v>
      </c>
      <c r="B528" t="s">
        <v>171</v>
      </c>
      <c r="C528" s="77">
        <v>6.8698399999999999</v>
      </c>
      <c r="D528" s="2">
        <v>5.2640500000000001</v>
      </c>
      <c r="E528" s="2">
        <v>8.8018199999999993</v>
      </c>
      <c r="F528" s="2">
        <v>1.6057899999999998</v>
      </c>
      <c r="G528" s="2">
        <v>1.9319799999999994</v>
      </c>
    </row>
    <row r="529" spans="1:7" x14ac:dyDescent="0.25">
      <c r="A529" t="s">
        <v>1518</v>
      </c>
      <c r="B529" t="s">
        <v>159</v>
      </c>
      <c r="C529" s="77">
        <v>10.47753</v>
      </c>
      <c r="D529" s="2">
        <v>8.3590400000000002</v>
      </c>
      <c r="E529" s="2">
        <v>12.94764</v>
      </c>
      <c r="F529" s="2">
        <v>2.1184899999999995</v>
      </c>
      <c r="G529" s="2">
        <v>2.47011</v>
      </c>
    </row>
    <row r="530" spans="1:7" x14ac:dyDescent="0.25">
      <c r="A530" t="s">
        <v>1518</v>
      </c>
      <c r="B530" t="s">
        <v>174</v>
      </c>
      <c r="C530" s="77">
        <v>5.7270700000000003</v>
      </c>
      <c r="D530" s="2">
        <v>4.1712999999999996</v>
      </c>
      <c r="E530" s="2">
        <v>7.6614599999999999</v>
      </c>
      <c r="F530" s="2">
        <v>1.5557700000000008</v>
      </c>
      <c r="G530" s="2">
        <v>1.9343899999999996</v>
      </c>
    </row>
    <row r="531" spans="1:7" x14ac:dyDescent="0.25">
      <c r="A531" t="s">
        <v>1518</v>
      </c>
      <c r="B531" t="s">
        <v>178</v>
      </c>
      <c r="C531" s="77">
        <v>7.0729800000000003</v>
      </c>
      <c r="D531" s="2">
        <v>5.1005599999999998</v>
      </c>
      <c r="E531" s="2">
        <v>9.5254300000000001</v>
      </c>
      <c r="F531" s="2">
        <v>1.9724200000000005</v>
      </c>
      <c r="G531" s="2">
        <v>2.4524499999999998</v>
      </c>
    </row>
    <row r="532" spans="1:7" x14ac:dyDescent="0.25">
      <c r="A532" t="s">
        <v>1518</v>
      </c>
      <c r="B532" t="s">
        <v>175</v>
      </c>
      <c r="C532" s="77">
        <v>9.0840700000000005</v>
      </c>
      <c r="D532" s="2">
        <v>6.4983300000000002</v>
      </c>
      <c r="E532" s="2">
        <v>12.25811</v>
      </c>
      <c r="F532" s="2">
        <v>2.5857400000000004</v>
      </c>
      <c r="G532" s="2">
        <v>3.1740399999999998</v>
      </c>
    </row>
    <row r="533" spans="1:7" x14ac:dyDescent="0.25">
      <c r="A533" t="s">
        <v>1518</v>
      </c>
      <c r="B533" t="s">
        <v>156</v>
      </c>
      <c r="C533" s="77">
        <v>11.185560000000001</v>
      </c>
      <c r="D533" s="2">
        <v>7.9726299999999997</v>
      </c>
      <c r="E533" s="2">
        <v>15.145530000000001</v>
      </c>
      <c r="F533" s="2">
        <v>3.212930000000001</v>
      </c>
      <c r="G533" s="2">
        <v>3.9599700000000002</v>
      </c>
    </row>
    <row r="534" spans="1:7" x14ac:dyDescent="0.25">
      <c r="A534" t="s">
        <v>1518</v>
      </c>
      <c r="B534" t="s">
        <v>168</v>
      </c>
      <c r="C534" s="77">
        <v>10.541259999999999</v>
      </c>
      <c r="D534" s="2">
        <v>8.0570400000000006</v>
      </c>
      <c r="E534" s="2">
        <v>13.506130000000001</v>
      </c>
      <c r="F534" s="2">
        <v>2.4842199999999988</v>
      </c>
      <c r="G534" s="2">
        <v>2.9648700000000012</v>
      </c>
    </row>
    <row r="535" spans="1:7" x14ac:dyDescent="0.25">
      <c r="A535" t="s">
        <v>1518</v>
      </c>
      <c r="B535" t="s">
        <v>164</v>
      </c>
      <c r="C535" s="77">
        <v>5.3364799999999999</v>
      </c>
      <c r="D535" s="2">
        <v>3.64534</v>
      </c>
      <c r="E535" s="2">
        <v>7.5307500000000003</v>
      </c>
      <c r="F535" s="2">
        <v>1.6911399999999999</v>
      </c>
      <c r="G535" s="2">
        <v>2.1942700000000004</v>
      </c>
    </row>
    <row r="536" spans="1:7" x14ac:dyDescent="0.25">
      <c r="A536" t="s">
        <v>1518</v>
      </c>
      <c r="B536" t="s">
        <v>172</v>
      </c>
      <c r="C536" s="77">
        <v>8.6051099999999998</v>
      </c>
      <c r="D536" s="2">
        <v>6.4562299999999997</v>
      </c>
      <c r="E536" s="2">
        <v>11.23781</v>
      </c>
      <c r="F536" s="2">
        <v>2.1488800000000001</v>
      </c>
      <c r="G536" s="2">
        <v>2.6326999999999998</v>
      </c>
    </row>
    <row r="537" spans="1:7" x14ac:dyDescent="0.25">
      <c r="A537" t="s">
        <v>1518</v>
      </c>
      <c r="B537" t="s">
        <v>157</v>
      </c>
      <c r="C537" s="77">
        <v>9.1300299999999996</v>
      </c>
      <c r="D537" s="2">
        <v>6.9234799999999996</v>
      </c>
      <c r="E537" s="2">
        <v>11.79659</v>
      </c>
      <c r="F537" s="2">
        <v>2.20655</v>
      </c>
      <c r="G537" s="2">
        <v>2.6665600000000005</v>
      </c>
    </row>
    <row r="538" spans="1:7" x14ac:dyDescent="0.25">
      <c r="A538" t="s">
        <v>1518</v>
      </c>
      <c r="B538" t="s">
        <v>170</v>
      </c>
      <c r="C538" s="77">
        <v>8.8750499999999999</v>
      </c>
      <c r="D538" s="2">
        <v>6.6032700000000002</v>
      </c>
      <c r="E538" s="2">
        <v>11.648070000000001</v>
      </c>
      <c r="F538" s="2">
        <v>2.2717799999999997</v>
      </c>
      <c r="G538" s="2">
        <v>2.7730200000000007</v>
      </c>
    </row>
    <row r="539" spans="1:7" x14ac:dyDescent="0.25">
      <c r="A539" t="s">
        <v>1518</v>
      </c>
      <c r="B539" t="s">
        <v>176</v>
      </c>
      <c r="C539" s="77">
        <v>10.86561</v>
      </c>
      <c r="D539" s="2">
        <v>7.7837699999999996</v>
      </c>
      <c r="E539" s="2">
        <v>14.6486</v>
      </c>
      <c r="F539" s="2">
        <v>3.0818400000000006</v>
      </c>
      <c r="G539" s="2">
        <v>3.7829899999999999</v>
      </c>
    </row>
    <row r="540" spans="1:7" x14ac:dyDescent="0.25">
      <c r="A540" t="s">
        <v>1518</v>
      </c>
      <c r="B540" t="s">
        <v>152</v>
      </c>
      <c r="C540" s="77">
        <v>7.6105</v>
      </c>
      <c r="D540" s="2">
        <v>5.03165</v>
      </c>
      <c r="E540" s="2">
        <v>10.984780000000001</v>
      </c>
      <c r="F540" s="2">
        <v>2.5788500000000001</v>
      </c>
      <c r="G540" s="2">
        <v>3.3742800000000006</v>
      </c>
    </row>
    <row r="541" spans="1:7" x14ac:dyDescent="0.25">
      <c r="A541" t="s">
        <v>1518</v>
      </c>
      <c r="B541" t="s">
        <v>150</v>
      </c>
      <c r="C541" s="77">
        <v>7.82681</v>
      </c>
      <c r="D541" s="2">
        <v>5.1850100000000001</v>
      </c>
      <c r="E541" s="2">
        <v>11.29907</v>
      </c>
      <c r="F541" s="2">
        <v>2.6417999999999999</v>
      </c>
      <c r="G541" s="2">
        <v>3.4722600000000003</v>
      </c>
    </row>
    <row r="542" spans="1:7" x14ac:dyDescent="0.25">
      <c r="A542" t="s">
        <v>1518</v>
      </c>
      <c r="B542" t="s">
        <v>163</v>
      </c>
      <c r="C542" s="77">
        <v>7.8320800000000004</v>
      </c>
      <c r="D542" s="2">
        <v>5.6672599999999997</v>
      </c>
      <c r="E542" s="2">
        <v>10.47453</v>
      </c>
      <c r="F542" s="2">
        <v>2.1648200000000006</v>
      </c>
      <c r="G542" s="2">
        <v>2.6424499999999993</v>
      </c>
    </row>
    <row r="543" spans="1:7" x14ac:dyDescent="0.25">
      <c r="A543" t="s">
        <v>1518</v>
      </c>
      <c r="B543" t="s">
        <v>180</v>
      </c>
      <c r="C543" s="77">
        <v>8.3394499999999994</v>
      </c>
      <c r="D543" s="2">
        <v>6.2251000000000003</v>
      </c>
      <c r="E543" s="2">
        <v>10.894590000000001</v>
      </c>
      <c r="F543" s="2">
        <v>2.1143499999999991</v>
      </c>
      <c r="G543" s="2">
        <v>2.5551400000000015</v>
      </c>
    </row>
    <row r="544" spans="1:7" x14ac:dyDescent="0.25">
      <c r="A544" t="s">
        <v>1518</v>
      </c>
      <c r="B544" t="s">
        <v>154</v>
      </c>
      <c r="C544" s="77">
        <v>9.15747</v>
      </c>
      <c r="D544" s="2">
        <v>6.5633999999999997</v>
      </c>
      <c r="E544" s="2">
        <v>12.390599999999999</v>
      </c>
      <c r="F544" s="2">
        <v>2.5940700000000003</v>
      </c>
      <c r="G544" s="2">
        <v>3.2331299999999992</v>
      </c>
    </row>
    <row r="545" spans="1:7" x14ac:dyDescent="0.25">
      <c r="A545" t="s">
        <v>1518</v>
      </c>
      <c r="B545" t="s">
        <v>173</v>
      </c>
      <c r="C545" s="77">
        <v>5.8563999999999998</v>
      </c>
      <c r="D545" s="2">
        <v>4.2110900000000004</v>
      </c>
      <c r="E545" s="2">
        <v>7.8842499999999998</v>
      </c>
      <c r="F545" s="2">
        <v>1.6453099999999994</v>
      </c>
      <c r="G545" s="2">
        <v>2.0278499999999999</v>
      </c>
    </row>
    <row r="546" spans="1:7" x14ac:dyDescent="0.25">
      <c r="A546" t="s">
        <v>1518</v>
      </c>
      <c r="B546" t="s">
        <v>165</v>
      </c>
      <c r="C546" s="77">
        <v>7.3824800000000002</v>
      </c>
      <c r="D546" s="2">
        <v>5.4622000000000002</v>
      </c>
      <c r="E546" s="2">
        <v>9.7396600000000007</v>
      </c>
      <c r="F546" s="2">
        <v>1.92028</v>
      </c>
      <c r="G546" s="2">
        <v>2.3571800000000005</v>
      </c>
    </row>
    <row r="547" spans="1:7" x14ac:dyDescent="0.25">
      <c r="A547" t="s">
        <v>1518</v>
      </c>
      <c r="B547" t="s">
        <v>149</v>
      </c>
      <c r="C547" s="77">
        <v>9.2187400000000004</v>
      </c>
      <c r="D547" s="2">
        <v>6.6260599999999998</v>
      </c>
      <c r="E547" s="2">
        <v>12.466240000000001</v>
      </c>
      <c r="F547" s="2">
        <v>2.5926800000000005</v>
      </c>
      <c r="G547" s="2">
        <v>3.2475000000000005</v>
      </c>
    </row>
    <row r="548" spans="1:7" x14ac:dyDescent="0.25">
      <c r="A548" t="s">
        <v>1518</v>
      </c>
      <c r="B548" t="s">
        <v>177</v>
      </c>
      <c r="C548" s="77">
        <v>9.7020599999999995</v>
      </c>
      <c r="D548" s="2">
        <v>7.1776299999999997</v>
      </c>
      <c r="E548" s="2">
        <v>12.752789999999999</v>
      </c>
      <c r="F548" s="2">
        <v>2.5244299999999997</v>
      </c>
      <c r="G548" s="2">
        <v>3.0507299999999997</v>
      </c>
    </row>
    <row r="549" spans="1:7" x14ac:dyDescent="0.25">
      <c r="A549" t="s">
        <v>1518</v>
      </c>
      <c r="B549" t="s">
        <v>153</v>
      </c>
      <c r="C549" s="77">
        <v>8.3870699999999996</v>
      </c>
      <c r="D549" s="2">
        <v>5.9994699999999996</v>
      </c>
      <c r="E549" s="2">
        <v>11.39377</v>
      </c>
      <c r="F549" s="2">
        <v>2.3875999999999999</v>
      </c>
      <c r="G549" s="2">
        <v>3.0067000000000004</v>
      </c>
    </row>
    <row r="550" spans="1:7" x14ac:dyDescent="0.25">
      <c r="A550" t="s">
        <v>1518</v>
      </c>
      <c r="B550" t="s">
        <v>179</v>
      </c>
      <c r="C550" s="77">
        <v>8.6545199999999998</v>
      </c>
      <c r="D550" s="2">
        <v>6.0501699999999996</v>
      </c>
      <c r="E550" s="2">
        <v>11.839370000000001</v>
      </c>
      <c r="F550" s="2">
        <v>2.6043500000000002</v>
      </c>
      <c r="G550" s="2">
        <v>3.1848500000000008</v>
      </c>
    </row>
    <row r="551" spans="1:7" x14ac:dyDescent="0.25">
      <c r="A551" t="s">
        <v>1518</v>
      </c>
      <c r="B551" t="s">
        <v>161</v>
      </c>
      <c r="C551" s="77">
        <v>8.4802800000000005</v>
      </c>
      <c r="D551" s="2">
        <v>6.2992999999999997</v>
      </c>
      <c r="E551" s="2">
        <v>11.133139999999999</v>
      </c>
      <c r="F551" s="2">
        <v>2.1809800000000008</v>
      </c>
      <c r="G551" s="2">
        <v>2.6528599999999987</v>
      </c>
    </row>
    <row r="552" spans="1:7" x14ac:dyDescent="0.25">
      <c r="A552" t="s">
        <v>1518</v>
      </c>
      <c r="B552" t="s">
        <v>158</v>
      </c>
      <c r="C552" s="77">
        <v>8.8962800000000009</v>
      </c>
      <c r="D552" s="2">
        <v>6.6322400000000004</v>
      </c>
      <c r="E552" s="2">
        <v>11.620229999999999</v>
      </c>
      <c r="F552" s="2">
        <v>2.2640400000000005</v>
      </c>
      <c r="G552" s="2">
        <v>2.7239499999999985</v>
      </c>
    </row>
    <row r="553" spans="1:7" x14ac:dyDescent="0.25">
      <c r="A553" t="s">
        <v>1518</v>
      </c>
      <c r="B553" t="s">
        <v>169</v>
      </c>
      <c r="C553" s="77">
        <v>12.53261</v>
      </c>
      <c r="D553" s="2">
        <v>9.5619899999999998</v>
      </c>
      <c r="E553" s="2">
        <v>16.082550000000001</v>
      </c>
      <c r="F553" s="2">
        <v>2.9706200000000003</v>
      </c>
      <c r="G553" s="2">
        <v>3.5499400000000012</v>
      </c>
    </row>
    <row r="554" spans="1:7" x14ac:dyDescent="0.25">
      <c r="A554" t="s">
        <v>109</v>
      </c>
      <c r="B554" t="s">
        <v>166</v>
      </c>
      <c r="C554" s="77">
        <v>7.4815500000000004</v>
      </c>
      <c r="D554" s="2">
        <v>4.9414899999999999</v>
      </c>
      <c r="E554" s="2">
        <v>10.80505</v>
      </c>
      <c r="F554" s="2">
        <v>2.5400600000000004</v>
      </c>
      <c r="G554" s="2">
        <v>3.3234999999999992</v>
      </c>
    </row>
    <row r="555" spans="1:7" x14ac:dyDescent="0.25">
      <c r="A555" t="s">
        <v>109</v>
      </c>
      <c r="B555" t="s">
        <v>160</v>
      </c>
      <c r="C555" s="77">
        <v>6.3101200000000004</v>
      </c>
      <c r="D555" s="2">
        <v>4.7558199999999999</v>
      </c>
      <c r="E555" s="2">
        <v>8.2007200000000005</v>
      </c>
      <c r="F555" s="2">
        <v>1.5543000000000005</v>
      </c>
      <c r="G555" s="2">
        <v>1.8906000000000001</v>
      </c>
    </row>
    <row r="556" spans="1:7" x14ac:dyDescent="0.25">
      <c r="A556" t="s">
        <v>109</v>
      </c>
      <c r="B556" t="s">
        <v>162</v>
      </c>
      <c r="C556" s="77">
        <v>9.8847199999999997</v>
      </c>
      <c r="D556" s="2">
        <v>7.5098599999999998</v>
      </c>
      <c r="E556" s="2">
        <v>12.768660000000001</v>
      </c>
      <c r="F556" s="2">
        <v>2.37486</v>
      </c>
      <c r="G556" s="2">
        <v>2.8839400000000008</v>
      </c>
    </row>
    <row r="557" spans="1:7" x14ac:dyDescent="0.25">
      <c r="A557" t="s">
        <v>109</v>
      </c>
      <c r="B557" t="s">
        <v>155</v>
      </c>
      <c r="C557" s="77">
        <v>7.9840400000000002</v>
      </c>
      <c r="D557" s="2">
        <v>5.9717599999999997</v>
      </c>
      <c r="E557" s="2">
        <v>10.42769</v>
      </c>
      <c r="F557" s="2">
        <v>2.0122800000000005</v>
      </c>
      <c r="G557" s="2">
        <v>2.4436499999999999</v>
      </c>
    </row>
    <row r="558" spans="1:7" x14ac:dyDescent="0.25">
      <c r="A558" t="s">
        <v>109</v>
      </c>
      <c r="B558" t="s">
        <v>151</v>
      </c>
      <c r="C558" s="77">
        <v>8.0448599999999999</v>
      </c>
      <c r="D558" s="2">
        <v>6.20695</v>
      </c>
      <c r="E558" s="2">
        <v>10.253030000000001</v>
      </c>
      <c r="F558" s="2">
        <v>1.8379099999999999</v>
      </c>
      <c r="G558" s="2">
        <v>2.2081700000000009</v>
      </c>
    </row>
    <row r="559" spans="1:7" x14ac:dyDescent="0.25">
      <c r="A559" t="s">
        <v>109</v>
      </c>
      <c r="B559" t="s">
        <v>167</v>
      </c>
      <c r="C559" s="77">
        <v>8.8371099999999991</v>
      </c>
      <c r="D559" s="2">
        <v>6.3725399999999999</v>
      </c>
      <c r="E559" s="2">
        <v>11.89437</v>
      </c>
      <c r="F559" s="2">
        <v>2.4645699999999993</v>
      </c>
      <c r="G559" s="2">
        <v>3.0572600000000012</v>
      </c>
    </row>
    <row r="560" spans="1:7" x14ac:dyDescent="0.25">
      <c r="A560" t="s">
        <v>109</v>
      </c>
      <c r="B560" t="s">
        <v>181</v>
      </c>
      <c r="C560" s="77" t="s">
        <v>1574</v>
      </c>
      <c r="D560" s="2">
        <v>0</v>
      </c>
      <c r="E560" s="2">
        <v>0</v>
      </c>
      <c r="F560" s="2" t="e">
        <v>#VALUE!</v>
      </c>
      <c r="G560" s="2" t="e">
        <v>#VALUE!</v>
      </c>
    </row>
    <row r="561" spans="1:7" x14ac:dyDescent="0.25">
      <c r="A561" t="s">
        <v>109</v>
      </c>
      <c r="B561" t="s">
        <v>171</v>
      </c>
      <c r="C561" s="77">
        <v>6.8571</v>
      </c>
      <c r="D561" s="2">
        <v>5.2884700000000002</v>
      </c>
      <c r="E561" s="2">
        <v>8.7365499999999994</v>
      </c>
      <c r="F561" s="2">
        <v>1.5686299999999997</v>
      </c>
      <c r="G561" s="2">
        <v>1.8794499999999994</v>
      </c>
    </row>
    <row r="562" spans="1:7" x14ac:dyDescent="0.25">
      <c r="A562" t="s">
        <v>109</v>
      </c>
      <c r="B562" t="s">
        <v>159</v>
      </c>
      <c r="C562" s="77">
        <v>8.6060300000000005</v>
      </c>
      <c r="D562" s="2">
        <v>6.6764099999999997</v>
      </c>
      <c r="E562" s="2">
        <v>10.895350000000001</v>
      </c>
      <c r="F562" s="2">
        <v>1.9296200000000008</v>
      </c>
      <c r="G562" s="2">
        <v>2.28932</v>
      </c>
    </row>
    <row r="563" spans="1:7" x14ac:dyDescent="0.25">
      <c r="A563" t="s">
        <v>109</v>
      </c>
      <c r="B563" t="s">
        <v>174</v>
      </c>
      <c r="C563" s="77">
        <v>6.3635400000000004</v>
      </c>
      <c r="D563" s="2">
        <v>4.6957000000000004</v>
      </c>
      <c r="E563" s="2">
        <v>8.4191599999999998</v>
      </c>
      <c r="F563" s="2">
        <v>1.66784</v>
      </c>
      <c r="G563" s="2">
        <v>2.0556199999999993</v>
      </c>
    </row>
    <row r="564" spans="1:7" x14ac:dyDescent="0.25">
      <c r="A564" t="s">
        <v>109</v>
      </c>
      <c r="B564" t="s">
        <v>178</v>
      </c>
      <c r="C564" s="77">
        <v>5.7765899999999997</v>
      </c>
      <c r="D564" s="2">
        <v>4.0364599999999999</v>
      </c>
      <c r="E564" s="2">
        <v>7.9805900000000003</v>
      </c>
      <c r="F564" s="2">
        <v>1.7401299999999997</v>
      </c>
      <c r="G564" s="2">
        <v>2.2040000000000006</v>
      </c>
    </row>
    <row r="565" spans="1:7" x14ac:dyDescent="0.25">
      <c r="A565" t="s">
        <v>109</v>
      </c>
      <c r="B565" t="s">
        <v>175</v>
      </c>
      <c r="C565" s="77">
        <v>8.9079899999999999</v>
      </c>
      <c r="D565" s="2">
        <v>6.4037300000000004</v>
      </c>
      <c r="E565" s="2">
        <v>11.97608</v>
      </c>
      <c r="F565" s="2">
        <v>2.5042599999999995</v>
      </c>
      <c r="G565" s="2">
        <v>3.0680899999999998</v>
      </c>
    </row>
    <row r="566" spans="1:7" x14ac:dyDescent="0.25">
      <c r="A566" t="s">
        <v>109</v>
      </c>
      <c r="B566" t="s">
        <v>156</v>
      </c>
      <c r="C566" s="77">
        <v>10.609730000000001</v>
      </c>
      <c r="D566" s="2">
        <v>7.4932600000000003</v>
      </c>
      <c r="E566" s="2">
        <v>14.484629999999999</v>
      </c>
      <c r="F566" s="2">
        <v>3.1164700000000005</v>
      </c>
      <c r="G566" s="2">
        <v>3.8748999999999985</v>
      </c>
    </row>
    <row r="567" spans="1:7" x14ac:dyDescent="0.25">
      <c r="A567" t="s">
        <v>109</v>
      </c>
      <c r="B567" t="s">
        <v>168</v>
      </c>
      <c r="C567" s="77">
        <v>9.5051299999999994</v>
      </c>
      <c r="D567" s="2">
        <v>7.1299599999999996</v>
      </c>
      <c r="E567" s="2">
        <v>12.36694</v>
      </c>
      <c r="F567" s="2">
        <v>2.3751699999999998</v>
      </c>
      <c r="G567" s="2">
        <v>2.8618100000000002</v>
      </c>
    </row>
    <row r="568" spans="1:7" x14ac:dyDescent="0.25">
      <c r="A568" t="s">
        <v>109</v>
      </c>
      <c r="B568" t="s">
        <v>164</v>
      </c>
      <c r="C568" s="77">
        <v>5.5522099999999996</v>
      </c>
      <c r="D568" s="2">
        <v>3.8336899999999998</v>
      </c>
      <c r="E568" s="2">
        <v>7.76511</v>
      </c>
      <c r="F568" s="2">
        <v>1.7185199999999998</v>
      </c>
      <c r="G568" s="2">
        <v>2.2129000000000003</v>
      </c>
    </row>
    <row r="569" spans="1:7" x14ac:dyDescent="0.25">
      <c r="A569" t="s">
        <v>109</v>
      </c>
      <c r="B569" t="s">
        <v>172</v>
      </c>
      <c r="C569" s="77">
        <v>7.7163700000000004</v>
      </c>
      <c r="D569" s="2">
        <v>5.68119</v>
      </c>
      <c r="E569" s="2">
        <v>10.24099</v>
      </c>
      <c r="F569" s="2">
        <v>2.0351800000000004</v>
      </c>
      <c r="G569" s="2">
        <v>2.5246199999999996</v>
      </c>
    </row>
    <row r="570" spans="1:7" x14ac:dyDescent="0.25">
      <c r="A570" t="s">
        <v>109</v>
      </c>
      <c r="B570" t="s">
        <v>157</v>
      </c>
      <c r="C570" s="77">
        <v>8.7029700000000005</v>
      </c>
      <c r="D570" s="2">
        <v>6.6130500000000003</v>
      </c>
      <c r="E570" s="2">
        <v>11.228590000000001</v>
      </c>
      <c r="F570" s="2">
        <v>2.0899200000000002</v>
      </c>
      <c r="G570" s="2">
        <v>2.52562</v>
      </c>
    </row>
    <row r="571" spans="1:7" x14ac:dyDescent="0.25">
      <c r="A571" t="s">
        <v>109</v>
      </c>
      <c r="B571" t="s">
        <v>170</v>
      </c>
      <c r="C571" s="77">
        <v>6.5046299999999997</v>
      </c>
      <c r="D571" s="2">
        <v>4.6546599999999998</v>
      </c>
      <c r="E571" s="2">
        <v>8.8218399999999999</v>
      </c>
      <c r="F571" s="2">
        <v>1.8499699999999999</v>
      </c>
      <c r="G571" s="2">
        <v>2.3172100000000002</v>
      </c>
    </row>
    <row r="572" spans="1:7" x14ac:dyDescent="0.25">
      <c r="A572" t="s">
        <v>109</v>
      </c>
      <c r="B572" t="s">
        <v>176</v>
      </c>
      <c r="C572" s="77">
        <v>9.5529299999999999</v>
      </c>
      <c r="D572" s="2">
        <v>6.8758499999999998</v>
      </c>
      <c r="E572" s="2">
        <v>12.845689999999999</v>
      </c>
      <c r="F572" s="2">
        <v>2.6770800000000001</v>
      </c>
      <c r="G572" s="2">
        <v>3.2927599999999995</v>
      </c>
    </row>
    <row r="573" spans="1:7" x14ac:dyDescent="0.25">
      <c r="A573" t="s">
        <v>109</v>
      </c>
      <c r="B573" t="s">
        <v>152</v>
      </c>
      <c r="C573" s="77">
        <v>8.2951899999999998</v>
      </c>
      <c r="D573" s="2">
        <v>5.6428799999999999</v>
      </c>
      <c r="E573" s="2">
        <v>11.72325</v>
      </c>
      <c r="F573" s="2">
        <v>2.6523099999999999</v>
      </c>
      <c r="G573" s="2">
        <v>3.4280600000000003</v>
      </c>
    </row>
    <row r="574" spans="1:7" x14ac:dyDescent="0.25">
      <c r="A574" t="s">
        <v>109</v>
      </c>
      <c r="B574" t="s">
        <v>150</v>
      </c>
      <c r="C574" s="77">
        <v>7.9101400000000002</v>
      </c>
      <c r="D574" s="2">
        <v>5.2009800000000004</v>
      </c>
      <c r="E574" s="2">
        <v>11.4512</v>
      </c>
      <c r="F574" s="2">
        <v>2.7091599999999998</v>
      </c>
      <c r="G574" s="2">
        <v>3.5410599999999999</v>
      </c>
    </row>
    <row r="575" spans="1:7" x14ac:dyDescent="0.25">
      <c r="A575" t="s">
        <v>109</v>
      </c>
      <c r="B575" t="s">
        <v>163</v>
      </c>
      <c r="C575" s="77">
        <v>8.7605699999999995</v>
      </c>
      <c r="D575" s="2">
        <v>6.4303800000000004</v>
      </c>
      <c r="E575" s="2">
        <v>11.576560000000001</v>
      </c>
      <c r="F575" s="2">
        <v>2.3301899999999991</v>
      </c>
      <c r="G575" s="2">
        <v>2.8159900000000011</v>
      </c>
    </row>
    <row r="576" spans="1:7" x14ac:dyDescent="0.25">
      <c r="A576" t="s">
        <v>109</v>
      </c>
      <c r="B576" t="s">
        <v>180</v>
      </c>
      <c r="C576" s="77">
        <v>9.0797799999999995</v>
      </c>
      <c r="D576" s="2">
        <v>6.88497</v>
      </c>
      <c r="E576" s="2">
        <v>11.70595</v>
      </c>
      <c r="F576" s="2">
        <v>2.1948099999999995</v>
      </c>
      <c r="G576" s="2">
        <v>2.6261700000000001</v>
      </c>
    </row>
    <row r="577" spans="1:7" x14ac:dyDescent="0.25">
      <c r="A577" t="s">
        <v>109</v>
      </c>
      <c r="B577" t="s">
        <v>154</v>
      </c>
      <c r="C577" s="77">
        <v>8.6865299999999994</v>
      </c>
      <c r="D577" s="2">
        <v>6.2065400000000004</v>
      </c>
      <c r="E577" s="2">
        <v>11.785080000000001</v>
      </c>
      <c r="F577" s="2">
        <v>2.479989999999999</v>
      </c>
      <c r="G577" s="2">
        <v>3.0985500000000012</v>
      </c>
    </row>
    <row r="578" spans="1:7" x14ac:dyDescent="0.25">
      <c r="A578" t="s">
        <v>109</v>
      </c>
      <c r="B578" t="s">
        <v>173</v>
      </c>
      <c r="C578" s="77">
        <v>6.1848200000000002</v>
      </c>
      <c r="D578" s="2">
        <v>4.4709099999999999</v>
      </c>
      <c r="E578" s="2">
        <v>8.2928899999999999</v>
      </c>
      <c r="F578" s="2">
        <v>1.7139100000000003</v>
      </c>
      <c r="G578" s="2">
        <v>2.1080699999999997</v>
      </c>
    </row>
    <row r="579" spans="1:7" x14ac:dyDescent="0.25">
      <c r="A579" t="s">
        <v>109</v>
      </c>
      <c r="B579" t="s">
        <v>165</v>
      </c>
      <c r="C579" s="77">
        <v>6.7849399999999997</v>
      </c>
      <c r="D579" s="2">
        <v>4.9172399999999996</v>
      </c>
      <c r="E579" s="2">
        <v>9.10717</v>
      </c>
      <c r="F579" s="2">
        <v>1.8677000000000001</v>
      </c>
      <c r="G579" s="2">
        <v>2.3222300000000002</v>
      </c>
    </row>
    <row r="580" spans="1:7" x14ac:dyDescent="0.25">
      <c r="A580" t="s">
        <v>109</v>
      </c>
      <c r="B580" t="s">
        <v>149</v>
      </c>
      <c r="C580" s="77">
        <v>7.1855500000000001</v>
      </c>
      <c r="D580" s="2">
        <v>4.88462</v>
      </c>
      <c r="E580" s="2">
        <v>10.17103</v>
      </c>
      <c r="F580" s="2">
        <v>2.3009300000000001</v>
      </c>
      <c r="G580" s="2">
        <v>2.9854799999999999</v>
      </c>
    </row>
    <row r="581" spans="1:7" x14ac:dyDescent="0.25">
      <c r="A581" t="s">
        <v>109</v>
      </c>
      <c r="B581" t="s">
        <v>177</v>
      </c>
      <c r="C581" s="77">
        <v>8.3792299999999997</v>
      </c>
      <c r="D581" s="2">
        <v>6.0977499999999996</v>
      </c>
      <c r="E581" s="2">
        <v>11.164099999999999</v>
      </c>
      <c r="F581" s="2">
        <v>2.2814800000000002</v>
      </c>
      <c r="G581" s="2">
        <v>2.7848699999999997</v>
      </c>
    </row>
    <row r="582" spans="1:7" x14ac:dyDescent="0.25">
      <c r="A582" t="s">
        <v>109</v>
      </c>
      <c r="B582" t="s">
        <v>153</v>
      </c>
      <c r="C582" s="77">
        <v>8.0785699999999991</v>
      </c>
      <c r="D582" s="2">
        <v>5.7613899999999996</v>
      </c>
      <c r="E582" s="2">
        <v>11.00488</v>
      </c>
      <c r="F582" s="2">
        <v>2.3171799999999996</v>
      </c>
      <c r="G582" s="2">
        <v>2.9263100000000009</v>
      </c>
    </row>
    <row r="583" spans="1:7" x14ac:dyDescent="0.25">
      <c r="A583" t="s">
        <v>109</v>
      </c>
      <c r="B583" t="s">
        <v>179</v>
      </c>
      <c r="C583" s="77">
        <v>9.4994399999999999</v>
      </c>
      <c r="D583" s="2">
        <v>6.7187900000000003</v>
      </c>
      <c r="E583" s="2">
        <v>12.87616</v>
      </c>
      <c r="F583" s="2">
        <v>2.7806499999999996</v>
      </c>
      <c r="G583" s="2">
        <v>3.3767200000000006</v>
      </c>
    </row>
    <row r="584" spans="1:7" x14ac:dyDescent="0.25">
      <c r="A584" t="s">
        <v>109</v>
      </c>
      <c r="B584" t="s">
        <v>161</v>
      </c>
      <c r="C584" s="77">
        <v>7.2355700000000001</v>
      </c>
      <c r="D584" s="2">
        <v>5.2477099999999997</v>
      </c>
      <c r="E584" s="2">
        <v>9.6907599999999992</v>
      </c>
      <c r="F584" s="2">
        <v>1.9878600000000004</v>
      </c>
      <c r="G584" s="2">
        <v>2.4551899999999991</v>
      </c>
    </row>
    <row r="585" spans="1:7" x14ac:dyDescent="0.25">
      <c r="A585" t="s">
        <v>109</v>
      </c>
      <c r="B585" t="s">
        <v>158</v>
      </c>
      <c r="C585" s="77">
        <v>9.6475899999999992</v>
      </c>
      <c r="D585" s="2">
        <v>7.2393799999999997</v>
      </c>
      <c r="E585" s="2">
        <v>12.529120000000001</v>
      </c>
      <c r="F585" s="2">
        <v>2.4082099999999995</v>
      </c>
      <c r="G585" s="2">
        <v>2.8815300000000015</v>
      </c>
    </row>
    <row r="586" spans="1:7" x14ac:dyDescent="0.25">
      <c r="A586" t="s">
        <v>109</v>
      </c>
      <c r="B586" t="s">
        <v>169</v>
      </c>
      <c r="C586" s="77">
        <v>11.554410000000001</v>
      </c>
      <c r="D586" s="2">
        <v>8.7236100000000008</v>
      </c>
      <c r="E586" s="2">
        <v>14.96025</v>
      </c>
      <c r="F586" s="2">
        <v>2.8308</v>
      </c>
      <c r="G586" s="2">
        <v>3.4058399999999995</v>
      </c>
    </row>
    <row r="587" spans="1:7" x14ac:dyDescent="0.25">
      <c r="A587" t="s">
        <v>112</v>
      </c>
      <c r="B587" t="s">
        <v>166</v>
      </c>
      <c r="C587" s="77">
        <v>7.95479</v>
      </c>
      <c r="D587" s="2">
        <v>5.3409700000000004</v>
      </c>
      <c r="E587" s="2">
        <v>11.33311</v>
      </c>
      <c r="F587" s="2">
        <v>2.6138199999999996</v>
      </c>
      <c r="G587" s="2">
        <v>3.3783199999999995</v>
      </c>
    </row>
    <row r="588" spans="1:7" x14ac:dyDescent="0.25">
      <c r="A588" t="s">
        <v>112</v>
      </c>
      <c r="B588" t="s">
        <v>160</v>
      </c>
      <c r="C588" s="77">
        <v>7.5894199999999996</v>
      </c>
      <c r="D588" s="2">
        <v>5.84748</v>
      </c>
      <c r="E588" s="2">
        <v>9.67652</v>
      </c>
      <c r="F588" s="2">
        <v>1.7419399999999996</v>
      </c>
      <c r="G588" s="2">
        <v>2.0871000000000004</v>
      </c>
    </row>
    <row r="589" spans="1:7" x14ac:dyDescent="0.25">
      <c r="A589" t="s">
        <v>112</v>
      </c>
      <c r="B589" t="s">
        <v>162</v>
      </c>
      <c r="C589" s="77">
        <v>9.59572</v>
      </c>
      <c r="D589" s="2">
        <v>7.2529899999999996</v>
      </c>
      <c r="E589" s="2">
        <v>12.450340000000001</v>
      </c>
      <c r="F589" s="2">
        <v>2.3427300000000004</v>
      </c>
      <c r="G589" s="2">
        <v>2.8546200000000006</v>
      </c>
    </row>
    <row r="590" spans="1:7" x14ac:dyDescent="0.25">
      <c r="A590" t="s">
        <v>112</v>
      </c>
      <c r="B590" t="s">
        <v>155</v>
      </c>
      <c r="C590" s="77">
        <v>8.1501900000000003</v>
      </c>
      <c r="D590" s="2">
        <v>6.1833099999999996</v>
      </c>
      <c r="E590" s="2">
        <v>10.520060000000001</v>
      </c>
      <c r="F590" s="2">
        <v>1.9668800000000006</v>
      </c>
      <c r="G590" s="2">
        <v>2.3698700000000006</v>
      </c>
    </row>
    <row r="591" spans="1:7" x14ac:dyDescent="0.25">
      <c r="A591" t="s">
        <v>112</v>
      </c>
      <c r="B591" t="s">
        <v>151</v>
      </c>
      <c r="C591" s="77">
        <v>8.6269899999999993</v>
      </c>
      <c r="D591" s="2">
        <v>6.7355799999999997</v>
      </c>
      <c r="E591" s="2">
        <v>10.881539999999999</v>
      </c>
      <c r="F591" s="2">
        <v>1.8914099999999996</v>
      </c>
      <c r="G591" s="2">
        <v>2.2545500000000001</v>
      </c>
    </row>
    <row r="592" spans="1:7" x14ac:dyDescent="0.25">
      <c r="A592" t="s">
        <v>112</v>
      </c>
      <c r="B592" t="s">
        <v>167</v>
      </c>
      <c r="C592" s="77">
        <v>10.74457</v>
      </c>
      <c r="D592" s="2">
        <v>7.8796299999999997</v>
      </c>
      <c r="E592" s="2">
        <v>14.261329999999999</v>
      </c>
      <c r="F592" s="2">
        <v>2.8649399999999998</v>
      </c>
      <c r="G592" s="2">
        <v>3.5167599999999997</v>
      </c>
    </row>
    <row r="593" spans="1:7" x14ac:dyDescent="0.25">
      <c r="A593" t="s">
        <v>112</v>
      </c>
      <c r="B593" t="s">
        <v>181</v>
      </c>
      <c r="C593" s="77" t="s">
        <v>1574</v>
      </c>
      <c r="D593" s="2">
        <v>0</v>
      </c>
      <c r="E593" s="2">
        <v>0</v>
      </c>
      <c r="F593" s="2" t="e">
        <v>#VALUE!</v>
      </c>
      <c r="G593" s="2" t="e">
        <v>#VALUE!</v>
      </c>
    </row>
    <row r="594" spans="1:7" x14ac:dyDescent="0.25">
      <c r="A594" t="s">
        <v>112</v>
      </c>
      <c r="B594" t="s">
        <v>171</v>
      </c>
      <c r="C594" s="77">
        <v>8.1877099999999992</v>
      </c>
      <c r="D594" s="2">
        <v>6.4798799999999996</v>
      </c>
      <c r="E594" s="2">
        <v>10.19882</v>
      </c>
      <c r="F594" s="2">
        <v>1.7078299999999995</v>
      </c>
      <c r="G594" s="2">
        <v>2.0111100000000004</v>
      </c>
    </row>
    <row r="595" spans="1:7" x14ac:dyDescent="0.25">
      <c r="A595" t="s">
        <v>112</v>
      </c>
      <c r="B595" t="s">
        <v>159</v>
      </c>
      <c r="C595" s="77">
        <v>5.47553</v>
      </c>
      <c r="D595" s="2">
        <v>3.9682599999999999</v>
      </c>
      <c r="E595" s="2">
        <v>7.3452599999999997</v>
      </c>
      <c r="F595" s="2">
        <v>1.5072700000000001</v>
      </c>
      <c r="G595" s="2">
        <v>1.8697299999999997</v>
      </c>
    </row>
    <row r="596" spans="1:7" x14ac:dyDescent="0.25">
      <c r="A596" t="s">
        <v>112</v>
      </c>
      <c r="B596" t="s">
        <v>174</v>
      </c>
      <c r="C596" s="77">
        <v>6.0929700000000002</v>
      </c>
      <c r="D596" s="2">
        <v>4.4798499999999999</v>
      </c>
      <c r="E596" s="2">
        <v>8.0853000000000002</v>
      </c>
      <c r="F596" s="2">
        <v>1.6131200000000003</v>
      </c>
      <c r="G596" s="2">
        <v>1.9923299999999999</v>
      </c>
    </row>
    <row r="597" spans="1:7" x14ac:dyDescent="0.25">
      <c r="A597" t="s">
        <v>112</v>
      </c>
      <c r="B597" t="s">
        <v>178</v>
      </c>
      <c r="C597" s="77">
        <v>5.1469800000000001</v>
      </c>
      <c r="D597" s="2">
        <v>3.4888499999999998</v>
      </c>
      <c r="E597" s="2">
        <v>7.2821300000000004</v>
      </c>
      <c r="F597" s="2">
        <v>1.6581300000000003</v>
      </c>
      <c r="G597" s="2">
        <v>2.1351500000000003</v>
      </c>
    </row>
    <row r="598" spans="1:7" x14ac:dyDescent="0.25">
      <c r="A598" t="s">
        <v>112</v>
      </c>
      <c r="B598" t="s">
        <v>175</v>
      </c>
      <c r="C598" s="77">
        <v>8.3689900000000002</v>
      </c>
      <c r="D598" s="2">
        <v>5.9213800000000001</v>
      </c>
      <c r="E598" s="2">
        <v>11.385680000000001</v>
      </c>
      <c r="F598" s="2">
        <v>2.4476100000000001</v>
      </c>
      <c r="G598" s="2">
        <v>3.0166900000000005</v>
      </c>
    </row>
    <row r="599" spans="1:7" x14ac:dyDescent="0.25">
      <c r="A599" t="s">
        <v>112</v>
      </c>
      <c r="B599" t="s">
        <v>156</v>
      </c>
      <c r="C599" s="77">
        <v>9.9247099999999993</v>
      </c>
      <c r="D599" s="2">
        <v>6.8803099999999997</v>
      </c>
      <c r="E599" s="2">
        <v>13.758520000000001</v>
      </c>
      <c r="F599" s="2">
        <v>3.0443999999999996</v>
      </c>
      <c r="G599" s="2">
        <v>3.8338100000000015</v>
      </c>
    </row>
    <row r="600" spans="1:7" x14ac:dyDescent="0.25">
      <c r="A600" t="s">
        <v>112</v>
      </c>
      <c r="B600" t="s">
        <v>168</v>
      </c>
      <c r="C600" s="77">
        <v>11.00962</v>
      </c>
      <c r="D600" s="2">
        <v>8.4077099999999998</v>
      </c>
      <c r="E600" s="2">
        <v>14.103719999999999</v>
      </c>
      <c r="F600" s="2">
        <v>2.6019100000000002</v>
      </c>
      <c r="G600" s="2">
        <v>3.0940999999999992</v>
      </c>
    </row>
    <row r="601" spans="1:7" x14ac:dyDescent="0.25">
      <c r="A601" t="s">
        <v>112</v>
      </c>
      <c r="B601" t="s">
        <v>164</v>
      </c>
      <c r="C601" s="77">
        <v>5.0196500000000004</v>
      </c>
      <c r="D601" s="2">
        <v>3.42326</v>
      </c>
      <c r="E601" s="2">
        <v>7.0909800000000001</v>
      </c>
      <c r="F601" s="2">
        <v>1.5963900000000004</v>
      </c>
      <c r="G601" s="2">
        <v>2.0713299999999997</v>
      </c>
    </row>
    <row r="602" spans="1:7" x14ac:dyDescent="0.25">
      <c r="A602" t="s">
        <v>112</v>
      </c>
      <c r="B602" t="s">
        <v>172</v>
      </c>
      <c r="C602" s="77">
        <v>7.2423700000000002</v>
      </c>
      <c r="D602" s="2">
        <v>5.2937099999999999</v>
      </c>
      <c r="E602" s="2">
        <v>9.6710799999999999</v>
      </c>
      <c r="F602" s="2">
        <v>1.9486600000000003</v>
      </c>
      <c r="G602" s="2">
        <v>2.4287099999999997</v>
      </c>
    </row>
    <row r="603" spans="1:7" x14ac:dyDescent="0.25">
      <c r="A603" t="s">
        <v>112</v>
      </c>
      <c r="B603" t="s">
        <v>157</v>
      </c>
      <c r="C603" s="77">
        <v>6.7464599999999999</v>
      </c>
      <c r="D603" s="2">
        <v>4.9553700000000003</v>
      </c>
      <c r="E603" s="2">
        <v>8.9586000000000006</v>
      </c>
      <c r="F603" s="2">
        <v>1.7910899999999996</v>
      </c>
      <c r="G603" s="2">
        <v>2.2121400000000007</v>
      </c>
    </row>
    <row r="604" spans="1:7" x14ac:dyDescent="0.25">
      <c r="A604" t="s">
        <v>112</v>
      </c>
      <c r="B604" t="s">
        <v>170</v>
      </c>
      <c r="C604" s="77">
        <v>5.2750300000000001</v>
      </c>
      <c r="D604" s="2">
        <v>3.63944</v>
      </c>
      <c r="E604" s="2">
        <v>7.36639</v>
      </c>
      <c r="F604" s="2">
        <v>1.6355900000000001</v>
      </c>
      <c r="G604" s="2">
        <v>2.0913599999999999</v>
      </c>
    </row>
    <row r="605" spans="1:7" x14ac:dyDescent="0.25">
      <c r="A605" t="s">
        <v>112</v>
      </c>
      <c r="B605" t="s">
        <v>176</v>
      </c>
      <c r="C605" s="77">
        <v>10.400499999999999</v>
      </c>
      <c r="D605" s="2">
        <v>7.5808200000000001</v>
      </c>
      <c r="E605" s="2">
        <v>13.84868</v>
      </c>
      <c r="F605" s="2">
        <v>2.8196799999999991</v>
      </c>
      <c r="G605" s="2">
        <v>3.4481800000000007</v>
      </c>
    </row>
    <row r="606" spans="1:7" x14ac:dyDescent="0.25">
      <c r="A606" t="s">
        <v>112</v>
      </c>
      <c r="B606" t="s">
        <v>152</v>
      </c>
      <c r="C606" s="77">
        <v>9.3277599999999996</v>
      </c>
      <c r="D606" s="2">
        <v>6.4472300000000002</v>
      </c>
      <c r="E606" s="2">
        <v>13.010999999999999</v>
      </c>
      <c r="F606" s="2">
        <v>2.8805299999999994</v>
      </c>
      <c r="G606" s="2">
        <v>3.6832399999999996</v>
      </c>
    </row>
    <row r="607" spans="1:7" x14ac:dyDescent="0.25">
      <c r="A607" t="s">
        <v>112</v>
      </c>
      <c r="B607" t="s">
        <v>150</v>
      </c>
      <c r="C607" s="77">
        <v>5.9010400000000001</v>
      </c>
      <c r="D607" s="2">
        <v>3.5926300000000002</v>
      </c>
      <c r="E607" s="2">
        <v>9.1039700000000003</v>
      </c>
      <c r="F607" s="2">
        <v>2.3084099999999999</v>
      </c>
      <c r="G607" s="2">
        <v>3.2029300000000003</v>
      </c>
    </row>
    <row r="608" spans="1:7" x14ac:dyDescent="0.25">
      <c r="A608" t="s">
        <v>112</v>
      </c>
      <c r="B608" t="s">
        <v>163</v>
      </c>
      <c r="C608" s="77">
        <v>8.8764800000000008</v>
      </c>
      <c r="D608" s="2">
        <v>6.4272999999999998</v>
      </c>
      <c r="E608" s="2">
        <v>11.860799999999999</v>
      </c>
      <c r="F608" s="2">
        <v>2.449180000000001</v>
      </c>
      <c r="G608" s="2">
        <v>2.9843199999999985</v>
      </c>
    </row>
    <row r="609" spans="1:7" x14ac:dyDescent="0.25">
      <c r="A609" t="s">
        <v>112</v>
      </c>
      <c r="B609" t="s">
        <v>180</v>
      </c>
      <c r="C609" s="77">
        <v>7.60032</v>
      </c>
      <c r="D609" s="2">
        <v>5.6562700000000001</v>
      </c>
      <c r="E609" s="2">
        <v>9.9572599999999998</v>
      </c>
      <c r="F609" s="2">
        <v>1.9440499999999998</v>
      </c>
      <c r="G609" s="2">
        <v>2.3569399999999998</v>
      </c>
    </row>
    <row r="610" spans="1:7" x14ac:dyDescent="0.25">
      <c r="A610" t="s">
        <v>112</v>
      </c>
      <c r="B610" t="s">
        <v>154</v>
      </c>
      <c r="C610" s="77">
        <v>7.8163799999999997</v>
      </c>
      <c r="D610" s="2">
        <v>5.5093699999999997</v>
      </c>
      <c r="E610" s="2">
        <v>10.7216</v>
      </c>
      <c r="F610" s="2">
        <v>2.30701</v>
      </c>
      <c r="G610" s="2">
        <v>2.9052200000000008</v>
      </c>
    </row>
    <row r="611" spans="1:7" x14ac:dyDescent="0.25">
      <c r="A611" t="s">
        <v>112</v>
      </c>
      <c r="B611" t="s">
        <v>173</v>
      </c>
      <c r="C611" s="77">
        <v>7.0861999999999998</v>
      </c>
      <c r="D611" s="2">
        <v>5.1820399999999998</v>
      </c>
      <c r="E611" s="2">
        <v>9.3947500000000002</v>
      </c>
      <c r="F611" s="2">
        <v>1.9041600000000001</v>
      </c>
      <c r="G611" s="2">
        <v>2.3085500000000003</v>
      </c>
    </row>
    <row r="612" spans="1:7" x14ac:dyDescent="0.25">
      <c r="A612" t="s">
        <v>112</v>
      </c>
      <c r="B612" t="s">
        <v>165</v>
      </c>
      <c r="C612" s="77">
        <v>6.5805999999999996</v>
      </c>
      <c r="D612" s="2">
        <v>4.7153200000000002</v>
      </c>
      <c r="E612" s="2">
        <v>8.9169699999999992</v>
      </c>
      <c r="F612" s="2">
        <v>1.8652799999999994</v>
      </c>
      <c r="G612" s="2">
        <v>2.3363699999999996</v>
      </c>
    </row>
    <row r="613" spans="1:7" x14ac:dyDescent="0.25">
      <c r="A613" t="s">
        <v>112</v>
      </c>
      <c r="B613" t="s">
        <v>149</v>
      </c>
      <c r="C613" s="77">
        <v>5.4660200000000003</v>
      </c>
      <c r="D613" s="2">
        <v>3.46462</v>
      </c>
      <c r="E613" s="2">
        <v>8.1840200000000003</v>
      </c>
      <c r="F613" s="2">
        <v>2.0014000000000003</v>
      </c>
      <c r="G613" s="2">
        <v>2.718</v>
      </c>
    </row>
    <row r="614" spans="1:7" x14ac:dyDescent="0.25">
      <c r="A614" t="s">
        <v>112</v>
      </c>
      <c r="B614" t="s">
        <v>177</v>
      </c>
      <c r="C614" s="77">
        <v>9.9339600000000008</v>
      </c>
      <c r="D614" s="2">
        <v>7.4434100000000001</v>
      </c>
      <c r="E614" s="2">
        <v>12.91399</v>
      </c>
      <c r="F614" s="2">
        <v>2.4905500000000007</v>
      </c>
      <c r="G614" s="2">
        <v>2.9800299999999993</v>
      </c>
    </row>
    <row r="615" spans="1:7" x14ac:dyDescent="0.25">
      <c r="A615" t="s">
        <v>112</v>
      </c>
      <c r="B615" t="s">
        <v>153</v>
      </c>
      <c r="C615" s="77">
        <v>7.5021699999999996</v>
      </c>
      <c r="D615" s="2">
        <v>5.3045999999999998</v>
      </c>
      <c r="E615" s="2">
        <v>10.29405</v>
      </c>
      <c r="F615" s="2">
        <v>2.1975699999999998</v>
      </c>
      <c r="G615" s="2">
        <v>2.7918800000000008</v>
      </c>
    </row>
    <row r="616" spans="1:7" x14ac:dyDescent="0.25">
      <c r="A616" t="s">
        <v>112</v>
      </c>
      <c r="B616" t="s">
        <v>179</v>
      </c>
      <c r="C616" s="77">
        <v>11.167149999999999</v>
      </c>
      <c r="D616" s="2">
        <v>8.0401299999999996</v>
      </c>
      <c r="E616" s="2">
        <v>14.91381</v>
      </c>
      <c r="F616" s="2">
        <v>3.1270199999999999</v>
      </c>
      <c r="G616" s="2">
        <v>3.7466600000000003</v>
      </c>
    </row>
    <row r="617" spans="1:7" x14ac:dyDescent="0.25">
      <c r="A617" t="s">
        <v>112</v>
      </c>
      <c r="B617" t="s">
        <v>161</v>
      </c>
      <c r="C617" s="77">
        <v>7.4448999999999996</v>
      </c>
      <c r="D617" s="2">
        <v>5.4944699999999997</v>
      </c>
      <c r="E617" s="2">
        <v>9.8300699999999992</v>
      </c>
      <c r="F617" s="2">
        <v>1.9504299999999999</v>
      </c>
      <c r="G617" s="2">
        <v>2.3851699999999996</v>
      </c>
    </row>
    <row r="618" spans="1:7" x14ac:dyDescent="0.25">
      <c r="A618" t="s">
        <v>112</v>
      </c>
      <c r="B618" t="s">
        <v>158</v>
      </c>
      <c r="C618" s="77">
        <v>8.3165800000000001</v>
      </c>
      <c r="D618" s="2">
        <v>6.07681</v>
      </c>
      <c r="E618" s="2">
        <v>11.036479999999999</v>
      </c>
      <c r="F618" s="2">
        <v>2.23977</v>
      </c>
      <c r="G618" s="2">
        <v>2.7198999999999991</v>
      </c>
    </row>
    <row r="619" spans="1:7" x14ac:dyDescent="0.25">
      <c r="A619" t="s">
        <v>112</v>
      </c>
      <c r="B619" t="s">
        <v>169</v>
      </c>
      <c r="C619" s="77">
        <v>9.6786899999999996</v>
      </c>
      <c r="D619" s="2">
        <v>7.0856199999999996</v>
      </c>
      <c r="E619" s="2">
        <v>12.855589999999999</v>
      </c>
      <c r="F619" s="2">
        <v>2.59307</v>
      </c>
      <c r="G619" s="2">
        <v>3.1768999999999998</v>
      </c>
    </row>
    <row r="620" spans="1:7" x14ac:dyDescent="0.25">
      <c r="A620" t="s">
        <v>114</v>
      </c>
      <c r="B620" t="s">
        <v>166</v>
      </c>
      <c r="C620" s="77">
        <v>7.3157800000000002</v>
      </c>
      <c r="D620" s="2">
        <v>4.8594200000000001</v>
      </c>
      <c r="E620" s="2">
        <v>10.516030000000001</v>
      </c>
      <c r="F620" s="2">
        <v>2.4563600000000001</v>
      </c>
      <c r="G620" s="2">
        <v>3.2002500000000005</v>
      </c>
    </row>
    <row r="621" spans="1:7" x14ac:dyDescent="0.25">
      <c r="A621" t="s">
        <v>114</v>
      </c>
      <c r="B621" t="s">
        <v>160</v>
      </c>
      <c r="C621" s="77">
        <v>9.2765400000000007</v>
      </c>
      <c r="D621" s="2">
        <v>7.3416899999999998</v>
      </c>
      <c r="E621" s="2">
        <v>11.552820000000001</v>
      </c>
      <c r="F621" s="2">
        <v>1.9348500000000008</v>
      </c>
      <c r="G621" s="2">
        <v>2.2762799999999999</v>
      </c>
    </row>
    <row r="622" spans="1:7" x14ac:dyDescent="0.25">
      <c r="A622" t="s">
        <v>114</v>
      </c>
      <c r="B622" t="s">
        <v>162</v>
      </c>
      <c r="C622" s="77">
        <v>9.1660299999999992</v>
      </c>
      <c r="D622" s="2">
        <v>6.9114399999999998</v>
      </c>
      <c r="E622" s="2">
        <v>11.918060000000001</v>
      </c>
      <c r="F622" s="2">
        <v>2.2545899999999994</v>
      </c>
      <c r="G622" s="2">
        <v>2.7520300000000013</v>
      </c>
    </row>
    <row r="623" spans="1:7" x14ac:dyDescent="0.25">
      <c r="A623" t="s">
        <v>114</v>
      </c>
      <c r="B623" t="s">
        <v>155</v>
      </c>
      <c r="C623" s="77">
        <v>9.2697599999999998</v>
      </c>
      <c r="D623" s="2">
        <v>7.1725199999999996</v>
      </c>
      <c r="E623" s="2">
        <v>11.76374</v>
      </c>
      <c r="F623" s="2">
        <v>2.0972400000000002</v>
      </c>
      <c r="G623" s="2">
        <v>2.4939800000000005</v>
      </c>
    </row>
    <row r="624" spans="1:7" x14ac:dyDescent="0.25">
      <c r="A624" t="s">
        <v>114</v>
      </c>
      <c r="B624" t="s">
        <v>151</v>
      </c>
      <c r="C624" s="77">
        <v>8.0479800000000008</v>
      </c>
      <c r="D624" s="2">
        <v>6.2370900000000002</v>
      </c>
      <c r="E624" s="2">
        <v>10.21771</v>
      </c>
      <c r="F624" s="2">
        <v>1.8108900000000006</v>
      </c>
      <c r="G624" s="2">
        <v>2.1697299999999995</v>
      </c>
    </row>
    <row r="625" spans="1:7" x14ac:dyDescent="0.25">
      <c r="A625" t="s">
        <v>114</v>
      </c>
      <c r="B625" t="s">
        <v>167</v>
      </c>
      <c r="C625" s="77">
        <v>12.01529</v>
      </c>
      <c r="D625" s="2">
        <v>8.9818800000000003</v>
      </c>
      <c r="E625" s="2">
        <v>15.686920000000001</v>
      </c>
      <c r="F625" s="2">
        <v>3.0334099999999999</v>
      </c>
      <c r="G625" s="2">
        <v>3.6716300000000004</v>
      </c>
    </row>
    <row r="626" spans="1:7" x14ac:dyDescent="0.25">
      <c r="A626" t="s">
        <v>114</v>
      </c>
      <c r="B626" t="s">
        <v>181</v>
      </c>
      <c r="C626" s="77" t="s">
        <v>1574</v>
      </c>
      <c r="D626" s="2">
        <v>0</v>
      </c>
      <c r="E626" s="2">
        <v>0</v>
      </c>
      <c r="F626" s="2" t="e">
        <v>#VALUE!</v>
      </c>
      <c r="G626" s="2" t="e">
        <v>#VALUE!</v>
      </c>
    </row>
    <row r="627" spans="1:7" x14ac:dyDescent="0.25">
      <c r="A627" t="s">
        <v>114</v>
      </c>
      <c r="B627" t="s">
        <v>171</v>
      </c>
      <c r="C627" s="77">
        <v>7.60867</v>
      </c>
      <c r="D627" s="2">
        <v>5.9741200000000001</v>
      </c>
      <c r="E627" s="2">
        <v>9.5456699999999994</v>
      </c>
      <c r="F627" s="2">
        <v>1.6345499999999999</v>
      </c>
      <c r="G627" s="2">
        <v>1.9369999999999994</v>
      </c>
    </row>
    <row r="628" spans="1:7" x14ac:dyDescent="0.25">
      <c r="A628" t="s">
        <v>114</v>
      </c>
      <c r="B628" t="s">
        <v>159</v>
      </c>
      <c r="C628" s="77">
        <v>7.3721399999999999</v>
      </c>
      <c r="D628" s="2">
        <v>5.6310200000000004</v>
      </c>
      <c r="E628" s="2">
        <v>9.4582800000000002</v>
      </c>
      <c r="F628" s="2">
        <v>1.7411199999999996</v>
      </c>
      <c r="G628" s="2">
        <v>2.0861400000000003</v>
      </c>
    </row>
    <row r="629" spans="1:7" x14ac:dyDescent="0.25">
      <c r="A629" t="s">
        <v>114</v>
      </c>
      <c r="B629" t="s">
        <v>174</v>
      </c>
      <c r="C629" s="77">
        <v>6.81297</v>
      </c>
      <c r="D629" s="2">
        <v>5.1068800000000003</v>
      </c>
      <c r="E629" s="2">
        <v>8.8954900000000006</v>
      </c>
      <c r="F629" s="2">
        <v>1.7060899999999997</v>
      </c>
      <c r="G629" s="2">
        <v>2.0825200000000006</v>
      </c>
    </row>
    <row r="630" spans="1:7" x14ac:dyDescent="0.25">
      <c r="A630" t="s">
        <v>114</v>
      </c>
      <c r="B630" t="s">
        <v>178</v>
      </c>
      <c r="C630" s="77">
        <v>7.4162299999999997</v>
      </c>
      <c r="D630" s="2">
        <v>5.3615199999999996</v>
      </c>
      <c r="E630" s="2">
        <v>9.9539799999999996</v>
      </c>
      <c r="F630" s="2">
        <v>2.05471</v>
      </c>
      <c r="G630" s="2">
        <v>2.53775</v>
      </c>
    </row>
    <row r="631" spans="1:7" x14ac:dyDescent="0.25">
      <c r="A631" t="s">
        <v>114</v>
      </c>
      <c r="B631" t="s">
        <v>175</v>
      </c>
      <c r="C631" s="77">
        <v>9.2895500000000002</v>
      </c>
      <c r="D631" s="2">
        <v>6.6498200000000001</v>
      </c>
      <c r="E631" s="2">
        <v>12.495150000000001</v>
      </c>
      <c r="F631" s="2">
        <v>2.6397300000000001</v>
      </c>
      <c r="G631" s="2">
        <v>3.2056000000000004</v>
      </c>
    </row>
    <row r="632" spans="1:7" x14ac:dyDescent="0.25">
      <c r="A632" t="s">
        <v>114</v>
      </c>
      <c r="B632" t="s">
        <v>156</v>
      </c>
      <c r="C632" s="77">
        <v>11.00515</v>
      </c>
      <c r="D632" s="2">
        <v>7.6701899999999998</v>
      </c>
      <c r="E632" s="2">
        <v>15.20486</v>
      </c>
      <c r="F632" s="2">
        <v>3.3349600000000006</v>
      </c>
      <c r="G632" s="2">
        <v>4.1997099999999996</v>
      </c>
    </row>
    <row r="633" spans="1:7" x14ac:dyDescent="0.25">
      <c r="A633" t="s">
        <v>114</v>
      </c>
      <c r="B633" t="s">
        <v>168</v>
      </c>
      <c r="C633" s="77">
        <v>10.71963</v>
      </c>
      <c r="D633" s="2">
        <v>8.1342300000000005</v>
      </c>
      <c r="E633" s="2">
        <v>13.79768</v>
      </c>
      <c r="F633" s="2">
        <v>2.5853999999999999</v>
      </c>
      <c r="G633" s="2">
        <v>3.0780499999999993</v>
      </c>
    </row>
    <row r="634" spans="1:7" x14ac:dyDescent="0.25">
      <c r="A634" t="s">
        <v>114</v>
      </c>
      <c r="B634" t="s">
        <v>164</v>
      </c>
      <c r="C634" s="77">
        <v>6.8563599999999996</v>
      </c>
      <c r="D634" s="2">
        <v>4.9627600000000003</v>
      </c>
      <c r="E634" s="2">
        <v>9.2222600000000003</v>
      </c>
      <c r="F634" s="2">
        <v>1.8935999999999993</v>
      </c>
      <c r="G634" s="2">
        <v>2.3659000000000008</v>
      </c>
    </row>
    <row r="635" spans="1:7" x14ac:dyDescent="0.25">
      <c r="A635" t="s">
        <v>114</v>
      </c>
      <c r="B635" t="s">
        <v>172</v>
      </c>
      <c r="C635" s="77">
        <v>7.4744900000000003</v>
      </c>
      <c r="D635" s="2">
        <v>5.4802200000000001</v>
      </c>
      <c r="E635" s="2">
        <v>9.9540799999999994</v>
      </c>
      <c r="F635" s="2">
        <v>1.9942700000000002</v>
      </c>
      <c r="G635" s="2">
        <v>2.4795899999999991</v>
      </c>
    </row>
    <row r="636" spans="1:7" x14ac:dyDescent="0.25">
      <c r="A636" t="s">
        <v>114</v>
      </c>
      <c r="B636" t="s">
        <v>157</v>
      </c>
      <c r="C636" s="77">
        <v>10.03257</v>
      </c>
      <c r="D636" s="2">
        <v>7.7879800000000001</v>
      </c>
      <c r="E636" s="2">
        <v>12.70486</v>
      </c>
      <c r="F636" s="2">
        <v>2.2445899999999996</v>
      </c>
      <c r="G636" s="2">
        <v>2.6722900000000003</v>
      </c>
    </row>
    <row r="637" spans="1:7" x14ac:dyDescent="0.25">
      <c r="A637" t="s">
        <v>114</v>
      </c>
      <c r="B637" t="s">
        <v>170</v>
      </c>
      <c r="C637" s="77">
        <v>6.6054300000000001</v>
      </c>
      <c r="D637" s="2">
        <v>4.6592099999999999</v>
      </c>
      <c r="E637" s="2">
        <v>9.0495999999999999</v>
      </c>
      <c r="F637" s="2">
        <v>1.9462200000000003</v>
      </c>
      <c r="G637" s="2">
        <v>2.4441699999999997</v>
      </c>
    </row>
    <row r="638" spans="1:7" x14ac:dyDescent="0.25">
      <c r="A638" t="s">
        <v>114</v>
      </c>
      <c r="B638" t="s">
        <v>176</v>
      </c>
      <c r="C638" s="77">
        <v>11.194269999999999</v>
      </c>
      <c r="D638" s="2">
        <v>8.2805700000000009</v>
      </c>
      <c r="E638" s="2">
        <v>14.721</v>
      </c>
      <c r="F638" s="2">
        <v>2.9136999999999986</v>
      </c>
      <c r="G638" s="2">
        <v>3.5267300000000006</v>
      </c>
    </row>
    <row r="639" spans="1:7" x14ac:dyDescent="0.25">
      <c r="A639" t="s">
        <v>114</v>
      </c>
      <c r="B639" t="s">
        <v>152</v>
      </c>
      <c r="C639" s="77">
        <v>8.9568899999999996</v>
      </c>
      <c r="D639" s="2">
        <v>6.1994400000000001</v>
      </c>
      <c r="E639" s="2">
        <v>12.482760000000001</v>
      </c>
      <c r="F639" s="2">
        <v>2.7574499999999995</v>
      </c>
      <c r="G639" s="2">
        <v>3.5258700000000012</v>
      </c>
    </row>
    <row r="640" spans="1:7" x14ac:dyDescent="0.25">
      <c r="A640" t="s">
        <v>114</v>
      </c>
      <c r="B640" t="s">
        <v>150</v>
      </c>
      <c r="C640" s="77">
        <v>5.7476399999999996</v>
      </c>
      <c r="D640" s="2">
        <v>3.5858500000000002</v>
      </c>
      <c r="E640" s="2">
        <v>8.7030700000000003</v>
      </c>
      <c r="F640" s="2">
        <v>2.1617899999999994</v>
      </c>
      <c r="G640" s="2">
        <v>2.9554300000000007</v>
      </c>
    </row>
    <row r="641" spans="1:7" x14ac:dyDescent="0.25">
      <c r="A641" t="s">
        <v>114</v>
      </c>
      <c r="B641" t="s">
        <v>163</v>
      </c>
      <c r="C641" s="77">
        <v>9.93886</v>
      </c>
      <c r="D641" s="2">
        <v>7.4111200000000004</v>
      </c>
      <c r="E641" s="2">
        <v>12.96748</v>
      </c>
      <c r="F641" s="2">
        <v>2.5277399999999997</v>
      </c>
      <c r="G641" s="2">
        <v>3.0286200000000001</v>
      </c>
    </row>
    <row r="642" spans="1:7" x14ac:dyDescent="0.25">
      <c r="A642" t="s">
        <v>114</v>
      </c>
      <c r="B642" t="s">
        <v>180</v>
      </c>
      <c r="C642" s="77">
        <v>7.4482100000000004</v>
      </c>
      <c r="D642" s="2">
        <v>5.4933699999999996</v>
      </c>
      <c r="E642" s="2">
        <v>9.83019</v>
      </c>
      <c r="F642" s="2">
        <v>1.9548400000000008</v>
      </c>
      <c r="G642" s="2">
        <v>2.3819799999999995</v>
      </c>
    </row>
    <row r="643" spans="1:7" x14ac:dyDescent="0.25">
      <c r="A643" t="s">
        <v>114</v>
      </c>
      <c r="B643" t="s">
        <v>154</v>
      </c>
      <c r="C643" s="77">
        <v>6.8071099999999998</v>
      </c>
      <c r="D643" s="2">
        <v>4.6798299999999999</v>
      </c>
      <c r="E643" s="2">
        <v>9.5271799999999995</v>
      </c>
      <c r="F643" s="2">
        <v>2.1272799999999998</v>
      </c>
      <c r="G643" s="2">
        <v>2.7200699999999998</v>
      </c>
    </row>
    <row r="644" spans="1:7" x14ac:dyDescent="0.25">
      <c r="A644" t="s">
        <v>114</v>
      </c>
      <c r="B644" t="s">
        <v>173</v>
      </c>
      <c r="C644" s="77">
        <v>7.5176699999999999</v>
      </c>
      <c r="D644" s="2">
        <v>5.5250399999999997</v>
      </c>
      <c r="E644" s="2">
        <v>9.9185599999999994</v>
      </c>
      <c r="F644" s="2">
        <v>1.9926300000000001</v>
      </c>
      <c r="G644" s="2">
        <v>2.4008899999999995</v>
      </c>
    </row>
    <row r="645" spans="1:7" x14ac:dyDescent="0.25">
      <c r="A645" t="s">
        <v>114</v>
      </c>
      <c r="B645" t="s">
        <v>165</v>
      </c>
      <c r="C645" s="77">
        <v>8.8625299999999996</v>
      </c>
      <c r="D645" s="2">
        <v>6.6445400000000001</v>
      </c>
      <c r="E645" s="2">
        <v>11.560420000000001</v>
      </c>
      <c r="F645" s="2">
        <v>2.2179899999999995</v>
      </c>
      <c r="G645" s="2">
        <v>2.697890000000001</v>
      </c>
    </row>
    <row r="646" spans="1:7" x14ac:dyDescent="0.25">
      <c r="A646" t="s">
        <v>114</v>
      </c>
      <c r="B646" t="s">
        <v>149</v>
      </c>
      <c r="C646" s="77">
        <v>6.6389100000000001</v>
      </c>
      <c r="D646" s="2">
        <v>4.4740599999999997</v>
      </c>
      <c r="E646" s="2">
        <v>9.4714899999999993</v>
      </c>
      <c r="F646" s="2">
        <v>2.1648500000000004</v>
      </c>
      <c r="G646" s="2">
        <v>2.8325799999999992</v>
      </c>
    </row>
    <row r="647" spans="1:7" x14ac:dyDescent="0.25">
      <c r="A647" t="s">
        <v>114</v>
      </c>
      <c r="B647" t="s">
        <v>177</v>
      </c>
      <c r="C647" s="77">
        <v>11.07573</v>
      </c>
      <c r="D647" s="2">
        <v>8.4835200000000004</v>
      </c>
      <c r="E647" s="2">
        <v>14.14434</v>
      </c>
      <c r="F647" s="2">
        <v>2.5922099999999997</v>
      </c>
      <c r="G647" s="2">
        <v>3.0686099999999996</v>
      </c>
    </row>
    <row r="648" spans="1:7" x14ac:dyDescent="0.25">
      <c r="A648" t="s">
        <v>114</v>
      </c>
      <c r="B648" t="s">
        <v>153</v>
      </c>
      <c r="C648" s="77">
        <v>7.00265</v>
      </c>
      <c r="D648" s="2">
        <v>4.8711099999999998</v>
      </c>
      <c r="E648" s="2">
        <v>9.7375600000000002</v>
      </c>
      <c r="F648" s="2">
        <v>2.1315400000000002</v>
      </c>
      <c r="G648" s="2">
        <v>2.7349100000000002</v>
      </c>
    </row>
    <row r="649" spans="1:7" x14ac:dyDescent="0.25">
      <c r="A649" t="s">
        <v>114</v>
      </c>
      <c r="B649" t="s">
        <v>179</v>
      </c>
      <c r="C649" s="77">
        <v>9.9408899999999996</v>
      </c>
      <c r="D649" s="2">
        <v>7.1656199999999997</v>
      </c>
      <c r="E649" s="2">
        <v>13.270569999999999</v>
      </c>
      <c r="F649" s="2">
        <v>2.7752699999999999</v>
      </c>
      <c r="G649" s="2">
        <v>3.3296799999999998</v>
      </c>
    </row>
    <row r="650" spans="1:7" x14ac:dyDescent="0.25">
      <c r="A650" t="s">
        <v>114</v>
      </c>
      <c r="B650" t="s">
        <v>161</v>
      </c>
      <c r="C650" s="77">
        <v>8.4619</v>
      </c>
      <c r="D650" s="2">
        <v>6.2955699999999997</v>
      </c>
      <c r="E650" s="2">
        <v>11.09262</v>
      </c>
      <c r="F650" s="2">
        <v>2.1663300000000003</v>
      </c>
      <c r="G650" s="2">
        <v>2.6307200000000002</v>
      </c>
    </row>
    <row r="651" spans="1:7" x14ac:dyDescent="0.25">
      <c r="A651" t="s">
        <v>114</v>
      </c>
      <c r="B651" t="s">
        <v>158</v>
      </c>
      <c r="C651" s="77">
        <v>9.4202600000000007</v>
      </c>
      <c r="D651" s="2">
        <v>6.9846700000000004</v>
      </c>
      <c r="E651" s="2">
        <v>12.35487</v>
      </c>
      <c r="F651" s="2">
        <v>2.4355900000000004</v>
      </c>
      <c r="G651" s="2">
        <v>2.9346099999999993</v>
      </c>
    </row>
    <row r="652" spans="1:7" x14ac:dyDescent="0.25">
      <c r="A652" t="s">
        <v>114</v>
      </c>
      <c r="B652" t="s">
        <v>169</v>
      </c>
      <c r="C652" s="77">
        <v>9.7482900000000008</v>
      </c>
      <c r="D652" s="2">
        <v>7.0940899999999996</v>
      </c>
      <c r="E652" s="2">
        <v>13.01961</v>
      </c>
      <c r="F652" s="2">
        <v>2.6542000000000012</v>
      </c>
      <c r="G652" s="2">
        <v>3.2713199999999993</v>
      </c>
    </row>
    <row r="653" spans="1:7" x14ac:dyDescent="0.25">
      <c r="A653" t="s">
        <v>20</v>
      </c>
      <c r="B653" t="s">
        <v>166</v>
      </c>
      <c r="C653" s="77">
        <v>6.7729900000000001</v>
      </c>
      <c r="D653" s="2">
        <v>4.5798800000000002</v>
      </c>
      <c r="E653" s="2">
        <v>9.6075400000000002</v>
      </c>
      <c r="F653" s="2">
        <v>2.1931099999999999</v>
      </c>
      <c r="G653" s="2">
        <v>2.8345500000000001</v>
      </c>
    </row>
    <row r="654" spans="1:7" x14ac:dyDescent="0.25">
      <c r="A654" t="s">
        <v>20</v>
      </c>
      <c r="B654" t="s">
        <v>160</v>
      </c>
      <c r="C654" s="77">
        <v>9.8167200000000001</v>
      </c>
      <c r="D654" s="2">
        <v>7.8454699999999997</v>
      </c>
      <c r="E654" s="2">
        <v>12.121</v>
      </c>
      <c r="F654" s="2">
        <v>1.9712500000000004</v>
      </c>
      <c r="G654" s="2">
        <v>2.3042800000000003</v>
      </c>
    </row>
    <row r="655" spans="1:7" x14ac:dyDescent="0.25">
      <c r="A655" t="s">
        <v>20</v>
      </c>
      <c r="B655" t="s">
        <v>162</v>
      </c>
      <c r="C655" s="77">
        <v>7.69794</v>
      </c>
      <c r="D655" s="2">
        <v>5.6650700000000001</v>
      </c>
      <c r="E655" s="2">
        <v>10.219670000000001</v>
      </c>
      <c r="F655" s="2">
        <v>2.03287</v>
      </c>
      <c r="G655" s="2">
        <v>2.5217300000000007</v>
      </c>
    </row>
    <row r="656" spans="1:7" x14ac:dyDescent="0.25">
      <c r="A656" t="s">
        <v>20</v>
      </c>
      <c r="B656" t="s">
        <v>155</v>
      </c>
      <c r="C656" s="77">
        <v>8.2740299999999998</v>
      </c>
      <c r="D656" s="2">
        <v>6.3854699999999998</v>
      </c>
      <c r="E656" s="2">
        <v>10.52247</v>
      </c>
      <c r="F656" s="2">
        <v>1.88856</v>
      </c>
      <c r="G656" s="2">
        <v>2.2484400000000004</v>
      </c>
    </row>
    <row r="657" spans="1:7" x14ac:dyDescent="0.25">
      <c r="A657" t="s">
        <v>20</v>
      </c>
      <c r="B657" t="s">
        <v>151</v>
      </c>
      <c r="C657" s="77">
        <v>7.5064200000000003</v>
      </c>
      <c r="D657" s="2">
        <v>5.7694400000000003</v>
      </c>
      <c r="E657" s="2">
        <v>9.5992899999999999</v>
      </c>
      <c r="F657" s="2">
        <v>1.73698</v>
      </c>
      <c r="G657" s="2">
        <v>2.0928699999999996</v>
      </c>
    </row>
    <row r="658" spans="1:7" x14ac:dyDescent="0.25">
      <c r="A658" t="s">
        <v>20</v>
      </c>
      <c r="B658" t="s">
        <v>167</v>
      </c>
      <c r="C658" s="77">
        <v>10.821339999999999</v>
      </c>
      <c r="D658" s="2">
        <v>7.9917199999999999</v>
      </c>
      <c r="E658" s="2">
        <v>14.26318</v>
      </c>
      <c r="F658" s="2">
        <v>2.8296199999999994</v>
      </c>
      <c r="G658" s="2">
        <v>3.4418400000000009</v>
      </c>
    </row>
    <row r="659" spans="1:7" x14ac:dyDescent="0.25">
      <c r="A659" t="s">
        <v>20</v>
      </c>
      <c r="B659" t="s">
        <v>181</v>
      </c>
      <c r="C659" s="77" t="s">
        <v>1574</v>
      </c>
      <c r="D659" s="2">
        <v>0</v>
      </c>
      <c r="E659" s="2">
        <v>0</v>
      </c>
      <c r="F659" s="2" t="e">
        <v>#VALUE!</v>
      </c>
      <c r="G659" s="2" t="e">
        <v>#VALUE!</v>
      </c>
    </row>
    <row r="660" spans="1:7" x14ac:dyDescent="0.25">
      <c r="A660" t="s">
        <v>20</v>
      </c>
      <c r="B660" t="s">
        <v>171</v>
      </c>
      <c r="C660" s="77">
        <v>7.9409099999999997</v>
      </c>
      <c r="D660" s="2">
        <v>6.2741600000000002</v>
      </c>
      <c r="E660" s="2">
        <v>9.9076299999999993</v>
      </c>
      <c r="F660" s="2">
        <v>1.6667499999999995</v>
      </c>
      <c r="G660" s="2">
        <v>1.9667199999999996</v>
      </c>
    </row>
    <row r="661" spans="1:7" x14ac:dyDescent="0.25">
      <c r="A661" t="s">
        <v>20</v>
      </c>
      <c r="B661" t="s">
        <v>159</v>
      </c>
      <c r="C661" s="77">
        <v>9.38584</v>
      </c>
      <c r="D661" s="2">
        <v>7.3864099999999997</v>
      </c>
      <c r="E661" s="2">
        <v>11.73579</v>
      </c>
      <c r="F661" s="2">
        <v>1.9994300000000003</v>
      </c>
      <c r="G661" s="2">
        <v>2.3499499999999998</v>
      </c>
    </row>
    <row r="662" spans="1:7" x14ac:dyDescent="0.25">
      <c r="A662" t="s">
        <v>20</v>
      </c>
      <c r="B662" t="s">
        <v>174</v>
      </c>
      <c r="C662" s="77">
        <v>6.0663400000000003</v>
      </c>
      <c r="D662" s="2">
        <v>4.4812799999999999</v>
      </c>
      <c r="E662" s="2">
        <v>8.0199499999999997</v>
      </c>
      <c r="F662" s="2">
        <v>1.5850600000000004</v>
      </c>
      <c r="G662" s="2">
        <v>1.9536099999999994</v>
      </c>
    </row>
    <row r="663" spans="1:7" x14ac:dyDescent="0.25">
      <c r="A663" t="s">
        <v>20</v>
      </c>
      <c r="B663" t="s">
        <v>178</v>
      </c>
      <c r="C663" s="77">
        <v>8.1187400000000007</v>
      </c>
      <c r="D663" s="2">
        <v>5.9878</v>
      </c>
      <c r="E663" s="2">
        <v>10.71984</v>
      </c>
      <c r="F663" s="2">
        <v>2.1309400000000007</v>
      </c>
      <c r="G663" s="2">
        <v>2.6010999999999989</v>
      </c>
    </row>
    <row r="664" spans="1:7" x14ac:dyDescent="0.25">
      <c r="A664" t="s">
        <v>20</v>
      </c>
      <c r="B664" t="s">
        <v>175</v>
      </c>
      <c r="C664" s="77">
        <v>8.3428900000000006</v>
      </c>
      <c r="D664" s="2">
        <v>5.7201199999999996</v>
      </c>
      <c r="E664" s="2">
        <v>11.56884</v>
      </c>
      <c r="F664" s="2">
        <v>2.6227700000000009</v>
      </c>
      <c r="G664" s="2">
        <v>3.2259499999999992</v>
      </c>
    </row>
    <row r="665" spans="1:7" x14ac:dyDescent="0.25">
      <c r="A665" t="s">
        <v>20</v>
      </c>
      <c r="B665" t="s">
        <v>156</v>
      </c>
      <c r="C665" s="77">
        <v>11.89523</v>
      </c>
      <c r="D665" s="2">
        <v>8.3631899999999995</v>
      </c>
      <c r="E665" s="2">
        <v>16.308219999999999</v>
      </c>
      <c r="F665" s="2">
        <v>3.5320400000000003</v>
      </c>
      <c r="G665" s="2">
        <v>4.4129899999999989</v>
      </c>
    </row>
    <row r="666" spans="1:7" x14ac:dyDescent="0.25">
      <c r="A666" t="s">
        <v>20</v>
      </c>
      <c r="B666" t="s">
        <v>168</v>
      </c>
      <c r="C666" s="77">
        <v>10.198180000000001</v>
      </c>
      <c r="D666" s="2">
        <v>7.6473000000000004</v>
      </c>
      <c r="E666" s="2">
        <v>13.246499999999999</v>
      </c>
      <c r="F666" s="2">
        <v>2.5508800000000003</v>
      </c>
      <c r="G666" s="2">
        <v>3.0483199999999986</v>
      </c>
    </row>
    <row r="667" spans="1:7" x14ac:dyDescent="0.25">
      <c r="A667" t="s">
        <v>20</v>
      </c>
      <c r="B667" t="s">
        <v>164</v>
      </c>
      <c r="C667" s="77">
        <v>7.9659500000000003</v>
      </c>
      <c r="D667" s="2">
        <v>5.9436</v>
      </c>
      <c r="E667" s="2">
        <v>10.443619999999999</v>
      </c>
      <c r="F667" s="2">
        <v>2.0223500000000003</v>
      </c>
      <c r="G667" s="2">
        <v>2.4776699999999989</v>
      </c>
    </row>
    <row r="668" spans="1:7" x14ac:dyDescent="0.25">
      <c r="A668" t="s">
        <v>20</v>
      </c>
      <c r="B668" t="s">
        <v>172</v>
      </c>
      <c r="C668" s="77">
        <v>8.0502900000000004</v>
      </c>
      <c r="D668" s="2">
        <v>6.0019799999999996</v>
      </c>
      <c r="E668" s="2">
        <v>10.56968</v>
      </c>
      <c r="F668" s="2">
        <v>2.0483100000000007</v>
      </c>
      <c r="G668" s="2">
        <v>2.5193899999999996</v>
      </c>
    </row>
    <row r="669" spans="1:7" x14ac:dyDescent="0.25">
      <c r="A669" t="s">
        <v>20</v>
      </c>
      <c r="B669" t="s">
        <v>157</v>
      </c>
      <c r="C669" s="77">
        <v>10.879350000000001</v>
      </c>
      <c r="D669" s="2">
        <v>8.5488599999999995</v>
      </c>
      <c r="E669" s="2">
        <v>13.632239999999999</v>
      </c>
      <c r="F669" s="2">
        <v>2.3304900000000011</v>
      </c>
      <c r="G669" s="2">
        <v>2.7528899999999989</v>
      </c>
    </row>
    <row r="670" spans="1:7" x14ac:dyDescent="0.25">
      <c r="A670" t="s">
        <v>20</v>
      </c>
      <c r="B670" t="s">
        <v>170</v>
      </c>
      <c r="C670" s="77">
        <v>9.0662800000000008</v>
      </c>
      <c r="D670" s="2">
        <v>6.7947699999999998</v>
      </c>
      <c r="E670" s="2">
        <v>11.82019</v>
      </c>
      <c r="F670" s="2">
        <v>2.271510000000001</v>
      </c>
      <c r="G670" s="2">
        <v>2.7539099999999994</v>
      </c>
    </row>
    <row r="671" spans="1:7" x14ac:dyDescent="0.25">
      <c r="A671" t="s">
        <v>20</v>
      </c>
      <c r="B671" t="s">
        <v>176</v>
      </c>
      <c r="C671" s="77">
        <v>9.0326400000000007</v>
      </c>
      <c r="D671" s="2">
        <v>6.4152100000000001</v>
      </c>
      <c r="E671" s="2">
        <v>12.28707</v>
      </c>
      <c r="F671" s="2">
        <v>2.6174300000000006</v>
      </c>
      <c r="G671" s="2">
        <v>3.2544299999999993</v>
      </c>
    </row>
    <row r="672" spans="1:7" x14ac:dyDescent="0.25">
      <c r="A672" t="s">
        <v>20</v>
      </c>
      <c r="B672" t="s">
        <v>152</v>
      </c>
      <c r="C672" s="77">
        <v>9.5778499999999998</v>
      </c>
      <c r="D672" s="2">
        <v>6.6703700000000001</v>
      </c>
      <c r="E672" s="2">
        <v>13.28336</v>
      </c>
      <c r="F672" s="2">
        <v>2.9074799999999996</v>
      </c>
      <c r="G672" s="2">
        <v>3.7055100000000003</v>
      </c>
    </row>
    <row r="673" spans="1:7" x14ac:dyDescent="0.25">
      <c r="A673" t="s">
        <v>20</v>
      </c>
      <c r="B673" t="s">
        <v>150</v>
      </c>
      <c r="C673" s="77">
        <v>7.2252700000000001</v>
      </c>
      <c r="D673" s="2">
        <v>4.9006499999999997</v>
      </c>
      <c r="E673" s="2">
        <v>10.253909999999999</v>
      </c>
      <c r="F673" s="2">
        <v>2.3246200000000004</v>
      </c>
      <c r="G673" s="2">
        <v>3.0286399999999993</v>
      </c>
    </row>
    <row r="674" spans="1:7" x14ac:dyDescent="0.25">
      <c r="A674" t="s">
        <v>20</v>
      </c>
      <c r="B674" t="s">
        <v>163</v>
      </c>
      <c r="C674" s="77">
        <v>10.068619999999999</v>
      </c>
      <c r="D674" s="2">
        <v>7.5898300000000001</v>
      </c>
      <c r="E674" s="2">
        <v>13.01976</v>
      </c>
      <c r="F674" s="2">
        <v>2.4787899999999992</v>
      </c>
      <c r="G674" s="2">
        <v>2.9511400000000005</v>
      </c>
    </row>
    <row r="675" spans="1:7" x14ac:dyDescent="0.25">
      <c r="A675" t="s">
        <v>20</v>
      </c>
      <c r="B675" t="s">
        <v>180</v>
      </c>
      <c r="C675" s="77">
        <v>7.2245299999999997</v>
      </c>
      <c r="D675" s="2">
        <v>5.3645100000000001</v>
      </c>
      <c r="E675" s="2">
        <v>9.4795700000000007</v>
      </c>
      <c r="F675" s="2">
        <v>1.8600199999999996</v>
      </c>
      <c r="G675" s="2">
        <v>2.255040000000001</v>
      </c>
    </row>
    <row r="676" spans="1:7" x14ac:dyDescent="0.25">
      <c r="A676" t="s">
        <v>20</v>
      </c>
      <c r="B676" t="s">
        <v>154</v>
      </c>
      <c r="C676" s="77">
        <v>8.75793</v>
      </c>
      <c r="D676" s="2">
        <v>6.2651899999999996</v>
      </c>
      <c r="E676" s="2">
        <v>11.880229999999999</v>
      </c>
      <c r="F676" s="2">
        <v>2.4927400000000004</v>
      </c>
      <c r="G676" s="2">
        <v>3.1222999999999992</v>
      </c>
    </row>
    <row r="677" spans="1:7" x14ac:dyDescent="0.25">
      <c r="A677" t="s">
        <v>20</v>
      </c>
      <c r="B677" t="s">
        <v>173</v>
      </c>
      <c r="C677" s="77">
        <v>7.4204100000000004</v>
      </c>
      <c r="D677" s="2">
        <v>5.4744000000000002</v>
      </c>
      <c r="E677" s="2">
        <v>9.7551699999999997</v>
      </c>
      <c r="F677" s="2">
        <v>1.9460100000000002</v>
      </c>
      <c r="G677" s="2">
        <v>2.3347599999999993</v>
      </c>
    </row>
    <row r="678" spans="1:7" x14ac:dyDescent="0.25">
      <c r="A678" t="s">
        <v>20</v>
      </c>
      <c r="B678" t="s">
        <v>165</v>
      </c>
      <c r="C678" s="77">
        <v>8.9971800000000002</v>
      </c>
      <c r="D678" s="2">
        <v>6.7805299999999997</v>
      </c>
      <c r="E678" s="2">
        <v>11.6846</v>
      </c>
      <c r="F678" s="2">
        <v>2.2166500000000005</v>
      </c>
      <c r="G678" s="2">
        <v>2.6874199999999995</v>
      </c>
    </row>
    <row r="679" spans="1:7" x14ac:dyDescent="0.25">
      <c r="A679" t="s">
        <v>20</v>
      </c>
      <c r="B679" t="s">
        <v>149</v>
      </c>
      <c r="C679" s="77">
        <v>7.0745300000000002</v>
      </c>
      <c r="D679" s="2">
        <v>4.8598299999999997</v>
      </c>
      <c r="E679" s="2">
        <v>9.9370100000000008</v>
      </c>
      <c r="F679" s="2">
        <v>2.2147000000000006</v>
      </c>
      <c r="G679" s="2">
        <v>2.8624800000000006</v>
      </c>
    </row>
    <row r="680" spans="1:7" x14ac:dyDescent="0.25">
      <c r="A680" t="s">
        <v>20</v>
      </c>
      <c r="B680" t="s">
        <v>177</v>
      </c>
      <c r="C680" s="77">
        <v>10.76629</v>
      </c>
      <c r="D680" s="2">
        <v>8.1988599999999998</v>
      </c>
      <c r="E680" s="2">
        <v>13.80879</v>
      </c>
      <c r="F680" s="2">
        <v>2.5674299999999999</v>
      </c>
      <c r="G680" s="2">
        <v>3.0425000000000004</v>
      </c>
    </row>
    <row r="681" spans="1:7" x14ac:dyDescent="0.25">
      <c r="A681" t="s">
        <v>20</v>
      </c>
      <c r="B681" t="s">
        <v>153</v>
      </c>
      <c r="C681" s="77">
        <v>6.6778899999999997</v>
      </c>
      <c r="D681" s="2">
        <v>4.6174600000000003</v>
      </c>
      <c r="E681" s="2">
        <v>9.3310600000000008</v>
      </c>
      <c r="F681" s="2">
        <v>2.0604299999999993</v>
      </c>
      <c r="G681" s="2">
        <v>2.6531700000000011</v>
      </c>
    </row>
    <row r="682" spans="1:7" x14ac:dyDescent="0.25">
      <c r="A682" t="s">
        <v>20</v>
      </c>
      <c r="B682" t="s">
        <v>179</v>
      </c>
      <c r="C682" s="77">
        <v>9.1496200000000005</v>
      </c>
      <c r="D682" s="2">
        <v>6.5032500000000004</v>
      </c>
      <c r="E682" s="2">
        <v>12.34294</v>
      </c>
      <c r="F682" s="2">
        <v>2.6463700000000001</v>
      </c>
      <c r="G682" s="2">
        <v>3.1933199999999999</v>
      </c>
    </row>
    <row r="683" spans="1:7" x14ac:dyDescent="0.25">
      <c r="A683" t="s">
        <v>20</v>
      </c>
      <c r="B683" t="s">
        <v>161</v>
      </c>
      <c r="C683" s="77">
        <v>8.4303100000000004</v>
      </c>
      <c r="D683" s="2">
        <v>6.30511</v>
      </c>
      <c r="E683" s="2">
        <v>11.002649999999999</v>
      </c>
      <c r="F683" s="2">
        <v>2.1252000000000004</v>
      </c>
      <c r="G683" s="2">
        <v>2.5723399999999987</v>
      </c>
    </row>
    <row r="684" spans="1:7" x14ac:dyDescent="0.25">
      <c r="A684" t="s">
        <v>20</v>
      </c>
      <c r="B684" t="s">
        <v>158</v>
      </c>
      <c r="C684" s="77">
        <v>10.10289</v>
      </c>
      <c r="D684" s="2">
        <v>7.6035599999999999</v>
      </c>
      <c r="E684" s="2">
        <v>13.097479999999999</v>
      </c>
      <c r="F684" s="2">
        <v>2.4993300000000005</v>
      </c>
      <c r="G684" s="2">
        <v>2.9945899999999988</v>
      </c>
    </row>
    <row r="685" spans="1:7" x14ac:dyDescent="0.25">
      <c r="A685" t="s">
        <v>20</v>
      </c>
      <c r="B685" t="s">
        <v>169</v>
      </c>
      <c r="C685" s="77">
        <v>9.6242599999999996</v>
      </c>
      <c r="D685" s="2">
        <v>6.9987000000000004</v>
      </c>
      <c r="E685" s="2">
        <v>12.860300000000001</v>
      </c>
      <c r="F685" s="2">
        <v>2.6255599999999992</v>
      </c>
      <c r="G685" s="2">
        <v>3.2360400000000009</v>
      </c>
    </row>
    <row r="686" spans="1:7" x14ac:dyDescent="0.25">
      <c r="A686" t="s">
        <v>118</v>
      </c>
      <c r="B686" t="s">
        <v>166</v>
      </c>
      <c r="C686" s="77">
        <v>5.9572599999999998</v>
      </c>
      <c r="D686" s="2">
        <v>3.99559</v>
      </c>
      <c r="E686" s="2">
        <v>8.5130099999999995</v>
      </c>
      <c r="F686" s="2">
        <v>1.9616699999999998</v>
      </c>
      <c r="G686" s="2">
        <v>2.5557499999999997</v>
      </c>
    </row>
    <row r="687" spans="1:7" x14ac:dyDescent="0.25">
      <c r="A687" t="s">
        <v>118</v>
      </c>
      <c r="B687" t="s">
        <v>160</v>
      </c>
      <c r="C687" s="77">
        <v>8.9397699999999993</v>
      </c>
      <c r="D687" s="2">
        <v>7.0914299999999999</v>
      </c>
      <c r="E687" s="2">
        <v>11.11215</v>
      </c>
      <c r="F687" s="2">
        <v>1.8483399999999994</v>
      </c>
      <c r="G687" s="2">
        <v>2.1723800000000004</v>
      </c>
    </row>
    <row r="688" spans="1:7" x14ac:dyDescent="0.25">
      <c r="A688" t="s">
        <v>118</v>
      </c>
      <c r="B688" t="s">
        <v>162</v>
      </c>
      <c r="C688" s="77">
        <v>8.0084999999999997</v>
      </c>
      <c r="D688" s="2">
        <v>5.9543600000000003</v>
      </c>
      <c r="E688" s="2">
        <v>10.54025</v>
      </c>
      <c r="F688" s="2">
        <v>2.0541399999999994</v>
      </c>
      <c r="G688" s="2">
        <v>2.5317500000000006</v>
      </c>
    </row>
    <row r="689" spans="1:7" x14ac:dyDescent="0.25">
      <c r="A689" t="s">
        <v>118</v>
      </c>
      <c r="B689" t="s">
        <v>155</v>
      </c>
      <c r="C689" s="77">
        <v>7.05084</v>
      </c>
      <c r="D689" s="2">
        <v>5.32986</v>
      </c>
      <c r="E689" s="2">
        <v>9.1244300000000003</v>
      </c>
      <c r="F689" s="2">
        <v>1.72098</v>
      </c>
      <c r="G689" s="2">
        <v>2.0735900000000003</v>
      </c>
    </row>
    <row r="690" spans="1:7" x14ac:dyDescent="0.25">
      <c r="A690" t="s">
        <v>118</v>
      </c>
      <c r="B690" t="s">
        <v>151</v>
      </c>
      <c r="C690" s="77">
        <v>6.4030899999999997</v>
      </c>
      <c r="D690" s="2">
        <v>4.8149199999999999</v>
      </c>
      <c r="E690" s="2">
        <v>8.3452500000000001</v>
      </c>
      <c r="F690" s="2">
        <v>1.5881699999999999</v>
      </c>
      <c r="G690" s="2">
        <v>1.9421600000000003</v>
      </c>
    </row>
    <row r="691" spans="1:7" x14ac:dyDescent="0.25">
      <c r="A691" t="s">
        <v>118</v>
      </c>
      <c r="B691" t="s">
        <v>167</v>
      </c>
      <c r="C691" s="77">
        <v>9.4172899999999995</v>
      </c>
      <c r="D691" s="2">
        <v>6.8888499999999997</v>
      </c>
      <c r="E691" s="2">
        <v>12.509320000000001</v>
      </c>
      <c r="F691" s="2">
        <v>2.5284399999999998</v>
      </c>
      <c r="G691" s="2">
        <v>3.0920300000000012</v>
      </c>
    </row>
    <row r="692" spans="1:7" x14ac:dyDescent="0.25">
      <c r="A692" t="s">
        <v>118</v>
      </c>
      <c r="B692" t="s">
        <v>181</v>
      </c>
      <c r="C692" s="77" t="s">
        <v>1574</v>
      </c>
      <c r="D692" s="2">
        <v>0</v>
      </c>
      <c r="E692" s="2">
        <v>0</v>
      </c>
      <c r="F692" s="2" t="e">
        <v>#VALUE!</v>
      </c>
      <c r="G692" s="2" t="e">
        <v>#VALUE!</v>
      </c>
    </row>
    <row r="693" spans="1:7" x14ac:dyDescent="0.25">
      <c r="A693" t="s">
        <v>118</v>
      </c>
      <c r="B693" t="s">
        <v>171</v>
      </c>
      <c r="C693" s="77">
        <v>6.9996799999999997</v>
      </c>
      <c r="D693" s="2">
        <v>5.4245400000000004</v>
      </c>
      <c r="E693" s="2">
        <v>8.8819900000000001</v>
      </c>
      <c r="F693" s="2">
        <v>1.5751399999999993</v>
      </c>
      <c r="G693" s="2">
        <v>1.8823100000000004</v>
      </c>
    </row>
    <row r="694" spans="1:7" x14ac:dyDescent="0.25">
      <c r="A694" t="s">
        <v>118</v>
      </c>
      <c r="B694" t="s">
        <v>159</v>
      </c>
      <c r="C694" s="77">
        <v>9.4776000000000007</v>
      </c>
      <c r="D694" s="2">
        <v>7.4616300000000004</v>
      </c>
      <c r="E694" s="2">
        <v>11.847009999999999</v>
      </c>
      <c r="F694" s="2">
        <v>2.0159700000000003</v>
      </c>
      <c r="G694" s="2">
        <v>2.3694099999999985</v>
      </c>
    </row>
    <row r="695" spans="1:7" x14ac:dyDescent="0.25">
      <c r="A695" t="s">
        <v>118</v>
      </c>
      <c r="B695" t="s">
        <v>174</v>
      </c>
      <c r="C695" s="77">
        <v>6.76417</v>
      </c>
      <c r="D695" s="2">
        <v>5.0902000000000003</v>
      </c>
      <c r="E695" s="2">
        <v>8.8039000000000005</v>
      </c>
      <c r="F695" s="2">
        <v>1.6739699999999997</v>
      </c>
      <c r="G695" s="2">
        <v>2.0397300000000005</v>
      </c>
    </row>
    <row r="696" spans="1:7" x14ac:dyDescent="0.25">
      <c r="A696" t="s">
        <v>118</v>
      </c>
      <c r="B696" t="s">
        <v>178</v>
      </c>
      <c r="C696" s="77">
        <v>7.9081299999999999</v>
      </c>
      <c r="D696" s="2">
        <v>5.8227799999999998</v>
      </c>
      <c r="E696" s="2">
        <v>10.45829</v>
      </c>
      <c r="F696" s="2">
        <v>2.08535</v>
      </c>
      <c r="G696" s="2">
        <v>2.55016</v>
      </c>
    </row>
    <row r="697" spans="1:7" x14ac:dyDescent="0.25">
      <c r="A697" t="s">
        <v>118</v>
      </c>
      <c r="B697" t="s">
        <v>175</v>
      </c>
      <c r="C697" s="77">
        <v>10.63226</v>
      </c>
      <c r="D697" s="2">
        <v>7.6903499999999996</v>
      </c>
      <c r="E697" s="2">
        <v>14.17694</v>
      </c>
      <c r="F697" s="2">
        <v>2.9419100000000009</v>
      </c>
      <c r="G697" s="2">
        <v>3.5446799999999996</v>
      </c>
    </row>
    <row r="698" spans="1:7" x14ac:dyDescent="0.25">
      <c r="A698" t="s">
        <v>118</v>
      </c>
      <c r="B698" t="s">
        <v>156</v>
      </c>
      <c r="C698" s="77">
        <v>13.464320000000001</v>
      </c>
      <c r="D698" s="2">
        <v>9.6959800000000005</v>
      </c>
      <c r="E698" s="2">
        <v>18.118549999999999</v>
      </c>
      <c r="F698" s="2">
        <v>3.7683400000000002</v>
      </c>
      <c r="G698" s="2">
        <v>4.6542299999999983</v>
      </c>
    </row>
    <row r="699" spans="1:7" x14ac:dyDescent="0.25">
      <c r="A699" t="s">
        <v>118</v>
      </c>
      <c r="B699" t="s">
        <v>168</v>
      </c>
      <c r="C699" s="77">
        <v>9.2371800000000004</v>
      </c>
      <c r="D699" s="2">
        <v>6.84335</v>
      </c>
      <c r="E699" s="2">
        <v>12.12149</v>
      </c>
      <c r="F699" s="2">
        <v>2.3938300000000003</v>
      </c>
      <c r="G699" s="2">
        <v>2.8843099999999993</v>
      </c>
    </row>
    <row r="700" spans="1:7" x14ac:dyDescent="0.25">
      <c r="A700" t="s">
        <v>118</v>
      </c>
      <c r="B700" t="s">
        <v>164</v>
      </c>
      <c r="C700" s="77">
        <v>7.6847899999999996</v>
      </c>
      <c r="D700" s="2">
        <v>5.7213599999999998</v>
      </c>
      <c r="E700" s="2">
        <v>10.09492</v>
      </c>
      <c r="F700" s="2">
        <v>1.9634299999999998</v>
      </c>
      <c r="G700" s="2">
        <v>2.4101300000000005</v>
      </c>
    </row>
    <row r="701" spans="1:7" x14ac:dyDescent="0.25">
      <c r="A701" t="s">
        <v>118</v>
      </c>
      <c r="B701" t="s">
        <v>172</v>
      </c>
      <c r="C701" s="77">
        <v>7.2168799999999997</v>
      </c>
      <c r="D701" s="2">
        <v>5.2937200000000004</v>
      </c>
      <c r="E701" s="2">
        <v>9.6080699999999997</v>
      </c>
      <c r="F701" s="2">
        <v>1.9231599999999993</v>
      </c>
      <c r="G701" s="2">
        <v>2.3911899999999999</v>
      </c>
    </row>
    <row r="702" spans="1:7" x14ac:dyDescent="0.25">
      <c r="A702" t="s">
        <v>118</v>
      </c>
      <c r="B702" t="s">
        <v>157</v>
      </c>
      <c r="C702" s="77">
        <v>11.272259999999999</v>
      </c>
      <c r="D702" s="2">
        <v>8.9086800000000004</v>
      </c>
      <c r="E702" s="2">
        <v>14.055569999999999</v>
      </c>
      <c r="F702" s="2">
        <v>2.3635799999999989</v>
      </c>
      <c r="G702" s="2">
        <v>2.7833100000000002</v>
      </c>
    </row>
    <row r="703" spans="1:7" x14ac:dyDescent="0.25">
      <c r="A703" t="s">
        <v>118</v>
      </c>
      <c r="B703" t="s">
        <v>170</v>
      </c>
      <c r="C703" s="77">
        <v>10.206009999999999</v>
      </c>
      <c r="D703" s="2">
        <v>7.8014700000000001</v>
      </c>
      <c r="E703" s="2">
        <v>13.087020000000001</v>
      </c>
      <c r="F703" s="2">
        <v>2.404539999999999</v>
      </c>
      <c r="G703" s="2">
        <v>2.8810100000000016</v>
      </c>
    </row>
    <row r="704" spans="1:7" x14ac:dyDescent="0.25">
      <c r="A704" t="s">
        <v>118</v>
      </c>
      <c r="B704" t="s">
        <v>176</v>
      </c>
      <c r="C704" s="77">
        <v>9.7836999999999996</v>
      </c>
      <c r="D704" s="2">
        <v>7.0875199999999996</v>
      </c>
      <c r="E704" s="2">
        <v>13.093299999999999</v>
      </c>
      <c r="F704" s="2">
        <v>2.69618</v>
      </c>
      <c r="G704" s="2">
        <v>3.3095999999999997</v>
      </c>
    </row>
    <row r="705" spans="1:7" x14ac:dyDescent="0.25">
      <c r="A705" t="s">
        <v>118</v>
      </c>
      <c r="B705" t="s">
        <v>152</v>
      </c>
      <c r="C705" s="77">
        <v>9.9395299999999995</v>
      </c>
      <c r="D705" s="2">
        <v>7.0171200000000002</v>
      </c>
      <c r="E705" s="2">
        <v>13.640969999999999</v>
      </c>
      <c r="F705" s="2">
        <v>2.9224099999999993</v>
      </c>
      <c r="G705" s="2">
        <v>3.7014399999999998</v>
      </c>
    </row>
    <row r="706" spans="1:7" x14ac:dyDescent="0.25">
      <c r="A706" t="s">
        <v>118</v>
      </c>
      <c r="B706" t="s">
        <v>150</v>
      </c>
      <c r="C706" s="77">
        <v>9.2856100000000001</v>
      </c>
      <c r="D706" s="2">
        <v>6.5720299999999998</v>
      </c>
      <c r="E706" s="2">
        <v>12.72255</v>
      </c>
      <c r="F706" s="2">
        <v>2.7135800000000003</v>
      </c>
      <c r="G706" s="2">
        <v>3.4369399999999999</v>
      </c>
    </row>
    <row r="707" spans="1:7" x14ac:dyDescent="0.25">
      <c r="A707" t="s">
        <v>118</v>
      </c>
      <c r="B707" t="s">
        <v>163</v>
      </c>
      <c r="C707" s="77">
        <v>9.4388400000000008</v>
      </c>
      <c r="D707" s="2">
        <v>7.1435000000000004</v>
      </c>
      <c r="E707" s="2">
        <v>12.16206</v>
      </c>
      <c r="F707" s="2">
        <v>2.2953400000000004</v>
      </c>
      <c r="G707" s="2">
        <v>2.7232199999999995</v>
      </c>
    </row>
    <row r="708" spans="1:7" x14ac:dyDescent="0.25">
      <c r="A708" t="s">
        <v>118</v>
      </c>
      <c r="B708" t="s">
        <v>180</v>
      </c>
      <c r="C708" s="77">
        <v>7.9752000000000001</v>
      </c>
      <c r="D708" s="2">
        <v>5.9313900000000004</v>
      </c>
      <c r="E708" s="2">
        <v>10.4451</v>
      </c>
      <c r="F708" s="2">
        <v>2.0438099999999997</v>
      </c>
      <c r="G708" s="2">
        <v>2.4699</v>
      </c>
    </row>
    <row r="709" spans="1:7" x14ac:dyDescent="0.25">
      <c r="A709" t="s">
        <v>118</v>
      </c>
      <c r="B709" t="s">
        <v>154</v>
      </c>
      <c r="C709" s="77">
        <v>9.9964099999999991</v>
      </c>
      <c r="D709" s="2">
        <v>7.3510900000000001</v>
      </c>
      <c r="E709" s="2">
        <v>13.256790000000001</v>
      </c>
      <c r="F709" s="2">
        <v>2.645319999999999</v>
      </c>
      <c r="G709" s="2">
        <v>3.2603800000000014</v>
      </c>
    </row>
    <row r="710" spans="1:7" x14ac:dyDescent="0.25">
      <c r="A710" t="s">
        <v>118</v>
      </c>
      <c r="B710" t="s">
        <v>173</v>
      </c>
      <c r="C710" s="77">
        <v>7.9928299999999997</v>
      </c>
      <c r="D710" s="2">
        <v>5.8830799999999996</v>
      </c>
      <c r="E710" s="2">
        <v>10.52065</v>
      </c>
      <c r="F710" s="2">
        <v>2.10975</v>
      </c>
      <c r="G710" s="2">
        <v>2.5278200000000002</v>
      </c>
    </row>
    <row r="711" spans="1:7" x14ac:dyDescent="0.25">
      <c r="A711" t="s">
        <v>118</v>
      </c>
      <c r="B711" t="s">
        <v>165</v>
      </c>
      <c r="C711" s="77">
        <v>9.2569400000000002</v>
      </c>
      <c r="D711" s="2">
        <v>7.0263299999999997</v>
      </c>
      <c r="E711" s="2">
        <v>11.94857</v>
      </c>
      <c r="F711" s="2">
        <v>2.2306100000000004</v>
      </c>
      <c r="G711" s="2">
        <v>2.69163</v>
      </c>
    </row>
    <row r="712" spans="1:7" x14ac:dyDescent="0.25">
      <c r="A712" t="s">
        <v>118</v>
      </c>
      <c r="B712" t="s">
        <v>149</v>
      </c>
      <c r="C712" s="77">
        <v>7.7869099999999998</v>
      </c>
      <c r="D712" s="2">
        <v>5.49878</v>
      </c>
      <c r="E712" s="2">
        <v>10.693849999999999</v>
      </c>
      <c r="F712" s="2">
        <v>2.2881299999999998</v>
      </c>
      <c r="G712" s="2">
        <v>2.9069399999999996</v>
      </c>
    </row>
    <row r="713" spans="1:7" x14ac:dyDescent="0.25">
      <c r="A713" t="s">
        <v>118</v>
      </c>
      <c r="B713" t="s">
        <v>177</v>
      </c>
      <c r="C713" s="77">
        <v>8.7060300000000002</v>
      </c>
      <c r="D713" s="2">
        <v>6.4920799999999996</v>
      </c>
      <c r="E713" s="2">
        <v>11.369719999999999</v>
      </c>
      <c r="F713" s="2">
        <v>2.2139500000000005</v>
      </c>
      <c r="G713" s="2">
        <v>2.663689999999999</v>
      </c>
    </row>
    <row r="714" spans="1:7" x14ac:dyDescent="0.25">
      <c r="A714" t="s">
        <v>118</v>
      </c>
      <c r="B714" t="s">
        <v>153</v>
      </c>
      <c r="C714" s="77">
        <v>7.47743</v>
      </c>
      <c r="D714" s="2">
        <v>5.2839200000000002</v>
      </c>
      <c r="E714" s="2">
        <v>10.26416</v>
      </c>
      <c r="F714" s="2">
        <v>2.1935099999999998</v>
      </c>
      <c r="G714" s="2">
        <v>2.7867300000000004</v>
      </c>
    </row>
    <row r="715" spans="1:7" x14ac:dyDescent="0.25">
      <c r="A715" t="s">
        <v>118</v>
      </c>
      <c r="B715" t="s">
        <v>179</v>
      </c>
      <c r="C715" s="77">
        <v>8.2286800000000007</v>
      </c>
      <c r="D715" s="2">
        <v>5.8812899999999999</v>
      </c>
      <c r="E715" s="2">
        <v>11.07461</v>
      </c>
      <c r="F715" s="2">
        <v>2.3473900000000008</v>
      </c>
      <c r="G715" s="2">
        <v>2.8459299999999992</v>
      </c>
    </row>
    <row r="716" spans="1:7" x14ac:dyDescent="0.25">
      <c r="A716" t="s">
        <v>118</v>
      </c>
      <c r="B716" t="s">
        <v>161</v>
      </c>
      <c r="C716" s="77">
        <v>10.185639999999999</v>
      </c>
      <c r="D716" s="2">
        <v>7.7339399999999996</v>
      </c>
      <c r="E716" s="2">
        <v>13.12316</v>
      </c>
      <c r="F716" s="2">
        <v>2.4516999999999998</v>
      </c>
      <c r="G716" s="2">
        <v>2.937520000000001</v>
      </c>
    </row>
    <row r="717" spans="1:7" x14ac:dyDescent="0.25">
      <c r="A717" t="s">
        <v>118</v>
      </c>
      <c r="B717" t="s">
        <v>158</v>
      </c>
      <c r="C717" s="77">
        <v>10.04055</v>
      </c>
      <c r="D717" s="2">
        <v>7.5697000000000001</v>
      </c>
      <c r="E717" s="2">
        <v>12.99324</v>
      </c>
      <c r="F717" s="2">
        <v>2.4708499999999995</v>
      </c>
      <c r="G717" s="2">
        <v>2.9526900000000005</v>
      </c>
    </row>
    <row r="718" spans="1:7" x14ac:dyDescent="0.25">
      <c r="A718" t="s">
        <v>118</v>
      </c>
      <c r="B718" t="s">
        <v>169</v>
      </c>
      <c r="C718" s="77">
        <v>9.3778100000000002</v>
      </c>
      <c r="D718" s="2">
        <v>6.7887000000000004</v>
      </c>
      <c r="E718" s="2">
        <v>12.582470000000001</v>
      </c>
      <c r="F718" s="2">
        <v>2.5891099999999998</v>
      </c>
      <c r="G718" s="2">
        <v>3.2046600000000005</v>
      </c>
    </row>
    <row r="719" spans="1:7" x14ac:dyDescent="0.25">
      <c r="A719" t="s">
        <v>119</v>
      </c>
      <c r="B719" t="s">
        <v>166</v>
      </c>
      <c r="C719" s="77">
        <v>5.0331400000000004</v>
      </c>
      <c r="D719" s="2">
        <v>3.3017599999999998</v>
      </c>
      <c r="E719" s="2">
        <v>7.2961900000000002</v>
      </c>
      <c r="F719" s="2">
        <v>1.7313800000000006</v>
      </c>
      <c r="G719" s="2">
        <v>2.2630499999999998</v>
      </c>
    </row>
    <row r="720" spans="1:7" x14ac:dyDescent="0.25">
      <c r="A720" t="s">
        <v>119</v>
      </c>
      <c r="B720" t="s">
        <v>160</v>
      </c>
      <c r="C720" s="77">
        <v>6.9646600000000003</v>
      </c>
      <c r="D720" s="2">
        <v>5.35243</v>
      </c>
      <c r="E720" s="2">
        <v>8.8989799999999999</v>
      </c>
      <c r="F720" s="2">
        <v>1.6122300000000003</v>
      </c>
      <c r="G720" s="2">
        <v>1.9343199999999996</v>
      </c>
    </row>
    <row r="721" spans="1:7" x14ac:dyDescent="0.25">
      <c r="A721" t="s">
        <v>119</v>
      </c>
      <c r="B721" t="s">
        <v>162</v>
      </c>
      <c r="C721" s="77">
        <v>8.1705500000000004</v>
      </c>
      <c r="D721" s="2">
        <v>6.0954600000000001</v>
      </c>
      <c r="E721" s="2">
        <v>10.722860000000001</v>
      </c>
      <c r="F721" s="2">
        <v>2.0750900000000003</v>
      </c>
      <c r="G721" s="2">
        <v>2.5523100000000003</v>
      </c>
    </row>
    <row r="722" spans="1:7" x14ac:dyDescent="0.25">
      <c r="A722" t="s">
        <v>119</v>
      </c>
      <c r="B722" t="s">
        <v>155</v>
      </c>
      <c r="C722" s="77">
        <v>6.9324700000000004</v>
      </c>
      <c r="D722" s="2">
        <v>5.2325799999999996</v>
      </c>
      <c r="E722" s="2">
        <v>8.9806500000000007</v>
      </c>
      <c r="F722" s="2">
        <v>1.6998900000000008</v>
      </c>
      <c r="G722" s="2">
        <v>2.0481800000000003</v>
      </c>
    </row>
    <row r="723" spans="1:7" x14ac:dyDescent="0.25">
      <c r="A723" t="s">
        <v>119</v>
      </c>
      <c r="B723" t="s">
        <v>151</v>
      </c>
      <c r="C723" s="77">
        <v>6.4139600000000003</v>
      </c>
      <c r="D723" s="2">
        <v>4.8391299999999999</v>
      </c>
      <c r="E723" s="2">
        <v>8.3362599999999993</v>
      </c>
      <c r="F723" s="2">
        <v>1.5748300000000004</v>
      </c>
      <c r="G723" s="2">
        <v>1.922299999999999</v>
      </c>
    </row>
    <row r="724" spans="1:7" x14ac:dyDescent="0.25">
      <c r="A724" t="s">
        <v>119</v>
      </c>
      <c r="B724" t="s">
        <v>167</v>
      </c>
      <c r="C724" s="77">
        <v>11.91985</v>
      </c>
      <c r="D724" s="2">
        <v>9.02712</v>
      </c>
      <c r="E724" s="2">
        <v>15.40021</v>
      </c>
      <c r="F724" s="2">
        <v>2.8927300000000002</v>
      </c>
      <c r="G724" s="2">
        <v>3.4803599999999992</v>
      </c>
    </row>
    <row r="725" spans="1:7" x14ac:dyDescent="0.25">
      <c r="A725" t="s">
        <v>119</v>
      </c>
      <c r="B725" t="s">
        <v>181</v>
      </c>
      <c r="C725" s="77" t="s">
        <v>1574</v>
      </c>
      <c r="D725" s="2">
        <v>0</v>
      </c>
      <c r="E725" s="2">
        <v>0</v>
      </c>
      <c r="F725" s="2" t="e">
        <v>#VALUE!</v>
      </c>
      <c r="G725" s="2" t="e">
        <v>#VALUE!</v>
      </c>
    </row>
    <row r="726" spans="1:7" x14ac:dyDescent="0.25">
      <c r="A726" t="s">
        <v>119</v>
      </c>
      <c r="B726" t="s">
        <v>171</v>
      </c>
      <c r="C726" s="77">
        <v>9.2629300000000008</v>
      </c>
      <c r="D726" s="2">
        <v>7.4388300000000003</v>
      </c>
      <c r="E726" s="2">
        <v>11.39157</v>
      </c>
      <c r="F726" s="2">
        <v>1.8241000000000005</v>
      </c>
      <c r="G726" s="2">
        <v>2.128639999999999</v>
      </c>
    </row>
    <row r="727" spans="1:7" x14ac:dyDescent="0.25">
      <c r="A727" t="s">
        <v>119</v>
      </c>
      <c r="B727" t="s">
        <v>159</v>
      </c>
      <c r="C727" s="77">
        <v>8.4898500000000006</v>
      </c>
      <c r="D727" s="2">
        <v>6.5961499999999997</v>
      </c>
      <c r="E727" s="2">
        <v>10.736560000000001</v>
      </c>
      <c r="F727" s="2">
        <v>1.8937000000000008</v>
      </c>
      <c r="G727" s="2">
        <v>2.2467100000000002</v>
      </c>
    </row>
    <row r="728" spans="1:7" x14ac:dyDescent="0.25">
      <c r="A728" t="s">
        <v>119</v>
      </c>
      <c r="B728" t="s">
        <v>174</v>
      </c>
      <c r="C728" s="77">
        <v>6.18086</v>
      </c>
      <c r="D728" s="2">
        <v>4.5986099999999999</v>
      </c>
      <c r="E728" s="2">
        <v>8.1230899999999995</v>
      </c>
      <c r="F728" s="2">
        <v>1.5822500000000002</v>
      </c>
      <c r="G728" s="2">
        <v>1.9422299999999995</v>
      </c>
    </row>
    <row r="729" spans="1:7" x14ac:dyDescent="0.25">
      <c r="A729" t="s">
        <v>119</v>
      </c>
      <c r="B729" t="s">
        <v>178</v>
      </c>
      <c r="C729" s="77">
        <v>7.7374599999999996</v>
      </c>
      <c r="D729" s="2">
        <v>5.6364200000000002</v>
      </c>
      <c r="E729" s="2">
        <v>10.32701</v>
      </c>
      <c r="F729" s="2">
        <v>2.1010399999999994</v>
      </c>
      <c r="G729" s="2">
        <v>2.58955</v>
      </c>
    </row>
    <row r="730" spans="1:7" x14ac:dyDescent="0.25">
      <c r="A730" t="s">
        <v>119</v>
      </c>
      <c r="B730" t="s">
        <v>175</v>
      </c>
      <c r="C730" s="77">
        <v>9.9701900000000006</v>
      </c>
      <c r="D730" s="2">
        <v>7.1278300000000003</v>
      </c>
      <c r="E730" s="2">
        <v>13.427519999999999</v>
      </c>
      <c r="F730" s="2">
        <v>2.8423600000000002</v>
      </c>
      <c r="G730" s="2">
        <v>3.4573299999999989</v>
      </c>
    </row>
    <row r="731" spans="1:7" x14ac:dyDescent="0.25">
      <c r="A731" t="s">
        <v>119</v>
      </c>
      <c r="B731" t="s">
        <v>156</v>
      </c>
      <c r="C731" s="77">
        <v>11.752610000000001</v>
      </c>
      <c r="D731" s="2">
        <v>8.4249200000000002</v>
      </c>
      <c r="E731" s="2">
        <v>15.85402</v>
      </c>
      <c r="F731" s="2">
        <v>3.3276900000000005</v>
      </c>
      <c r="G731" s="2">
        <v>4.1014099999999996</v>
      </c>
    </row>
    <row r="732" spans="1:7" x14ac:dyDescent="0.25">
      <c r="A732" t="s">
        <v>119</v>
      </c>
      <c r="B732" t="s">
        <v>168</v>
      </c>
      <c r="C732" s="77">
        <v>7.9256500000000001</v>
      </c>
      <c r="D732" s="2">
        <v>5.74648</v>
      </c>
      <c r="E732" s="2">
        <v>10.59057</v>
      </c>
      <c r="F732" s="2">
        <v>2.1791700000000001</v>
      </c>
      <c r="G732" s="2">
        <v>2.6649199999999995</v>
      </c>
    </row>
    <row r="733" spans="1:7" x14ac:dyDescent="0.25">
      <c r="A733" t="s">
        <v>119</v>
      </c>
      <c r="B733" t="s">
        <v>164</v>
      </c>
      <c r="C733" s="77">
        <v>6.1161399999999997</v>
      </c>
      <c r="D733" s="2">
        <v>4.4047299999999998</v>
      </c>
      <c r="E733" s="2">
        <v>8.2653999999999996</v>
      </c>
      <c r="F733" s="2">
        <v>1.7114099999999999</v>
      </c>
      <c r="G733" s="2">
        <v>2.1492599999999999</v>
      </c>
    </row>
    <row r="734" spans="1:7" x14ac:dyDescent="0.25">
      <c r="A734" t="s">
        <v>119</v>
      </c>
      <c r="B734" t="s">
        <v>172</v>
      </c>
      <c r="C734" s="77">
        <v>7.7310800000000004</v>
      </c>
      <c r="D734" s="2">
        <v>5.7491399999999997</v>
      </c>
      <c r="E734" s="2">
        <v>10.173830000000001</v>
      </c>
      <c r="F734" s="2">
        <v>1.9819400000000007</v>
      </c>
      <c r="G734" s="2">
        <v>2.4427500000000002</v>
      </c>
    </row>
    <row r="735" spans="1:7" x14ac:dyDescent="0.25">
      <c r="A735" t="s">
        <v>119</v>
      </c>
      <c r="B735" t="s">
        <v>157</v>
      </c>
      <c r="C735" s="77">
        <v>9.7579600000000006</v>
      </c>
      <c r="D735" s="2">
        <v>7.6144600000000002</v>
      </c>
      <c r="E735" s="2">
        <v>12.306950000000001</v>
      </c>
      <c r="F735" s="2">
        <v>2.1435000000000004</v>
      </c>
      <c r="G735" s="2">
        <v>2.5489899999999999</v>
      </c>
    </row>
    <row r="736" spans="1:7" x14ac:dyDescent="0.25">
      <c r="A736" t="s">
        <v>119</v>
      </c>
      <c r="B736" t="s">
        <v>170</v>
      </c>
      <c r="C736" s="77">
        <v>9.9225499999999993</v>
      </c>
      <c r="D736" s="2">
        <v>7.6277999999999997</v>
      </c>
      <c r="E736" s="2">
        <v>12.66832</v>
      </c>
      <c r="F736" s="2">
        <v>2.2947499999999996</v>
      </c>
      <c r="G736" s="2">
        <v>2.7457700000000003</v>
      </c>
    </row>
    <row r="737" spans="1:7" x14ac:dyDescent="0.25">
      <c r="A737" t="s">
        <v>119</v>
      </c>
      <c r="B737" t="s">
        <v>176</v>
      </c>
      <c r="C737" s="77">
        <v>10.40476</v>
      </c>
      <c r="D737" s="2">
        <v>7.5543699999999996</v>
      </c>
      <c r="E737" s="2">
        <v>13.903650000000001</v>
      </c>
      <c r="F737" s="2">
        <v>2.85039</v>
      </c>
      <c r="G737" s="2">
        <v>3.4988900000000012</v>
      </c>
    </row>
    <row r="738" spans="1:7" x14ac:dyDescent="0.25">
      <c r="A738" t="s">
        <v>119</v>
      </c>
      <c r="B738" t="s">
        <v>152</v>
      </c>
      <c r="C738" s="77">
        <v>10.18126</v>
      </c>
      <c r="D738" s="2">
        <v>7.2134299999999998</v>
      </c>
      <c r="E738" s="2">
        <v>13.929259999999999</v>
      </c>
      <c r="F738" s="2">
        <v>2.9678300000000002</v>
      </c>
      <c r="G738" s="2">
        <v>3.7479999999999993</v>
      </c>
    </row>
    <row r="739" spans="1:7" x14ac:dyDescent="0.25">
      <c r="A739" t="s">
        <v>119</v>
      </c>
      <c r="B739" t="s">
        <v>150</v>
      </c>
      <c r="C739" s="77">
        <v>10.200469999999999</v>
      </c>
      <c r="D739" s="2">
        <v>7.3940200000000003</v>
      </c>
      <c r="E739" s="2">
        <v>13.70689</v>
      </c>
      <c r="F739" s="2">
        <v>2.806449999999999</v>
      </c>
      <c r="G739" s="2">
        <v>3.5064200000000003</v>
      </c>
    </row>
    <row r="740" spans="1:7" x14ac:dyDescent="0.25">
      <c r="A740" t="s">
        <v>119</v>
      </c>
      <c r="B740" t="s">
        <v>163</v>
      </c>
      <c r="C740" s="77">
        <v>6.9625399999999997</v>
      </c>
      <c r="D740" s="2">
        <v>5.0555099999999999</v>
      </c>
      <c r="E740" s="2">
        <v>9.2821800000000003</v>
      </c>
      <c r="F740" s="2">
        <v>1.9070299999999998</v>
      </c>
      <c r="G740" s="2">
        <v>2.3196400000000006</v>
      </c>
    </row>
    <row r="741" spans="1:7" x14ac:dyDescent="0.25">
      <c r="A741" t="s">
        <v>119</v>
      </c>
      <c r="B741" t="s">
        <v>180</v>
      </c>
      <c r="C741" s="77">
        <v>7.9822300000000004</v>
      </c>
      <c r="D741" s="2">
        <v>5.9986600000000001</v>
      </c>
      <c r="E741" s="2">
        <v>10.365410000000001</v>
      </c>
      <c r="F741" s="2">
        <v>1.9835700000000003</v>
      </c>
      <c r="G741" s="2">
        <v>2.3831800000000003</v>
      </c>
    </row>
    <row r="742" spans="1:7" x14ac:dyDescent="0.25">
      <c r="A742" t="s">
        <v>119</v>
      </c>
      <c r="B742" t="s">
        <v>154</v>
      </c>
      <c r="C742" s="77">
        <v>9.2964099999999998</v>
      </c>
      <c r="D742" s="2">
        <v>6.7825300000000004</v>
      </c>
      <c r="E742" s="2">
        <v>12.407959999999999</v>
      </c>
      <c r="F742" s="2">
        <v>2.5138799999999994</v>
      </c>
      <c r="G742" s="2">
        <v>3.1115499999999994</v>
      </c>
    </row>
    <row r="743" spans="1:7" x14ac:dyDescent="0.25">
      <c r="A743" t="s">
        <v>119</v>
      </c>
      <c r="B743" t="s">
        <v>173</v>
      </c>
      <c r="C743" s="77">
        <v>7.3865499999999997</v>
      </c>
      <c r="D743" s="2">
        <v>5.4074600000000004</v>
      </c>
      <c r="E743" s="2">
        <v>9.7711299999999994</v>
      </c>
      <c r="F743" s="2">
        <v>1.9790899999999993</v>
      </c>
      <c r="G743" s="2">
        <v>2.3845799999999997</v>
      </c>
    </row>
    <row r="744" spans="1:7" x14ac:dyDescent="0.25">
      <c r="A744" t="s">
        <v>119</v>
      </c>
      <c r="B744" t="s">
        <v>165</v>
      </c>
      <c r="C744" s="77">
        <v>7.0272899999999998</v>
      </c>
      <c r="D744" s="2">
        <v>5.1511199999999997</v>
      </c>
      <c r="E744" s="2">
        <v>9.3445199999999993</v>
      </c>
      <c r="F744" s="2">
        <v>1.8761700000000001</v>
      </c>
      <c r="G744" s="2">
        <v>2.3172299999999995</v>
      </c>
    </row>
    <row r="745" spans="1:7" x14ac:dyDescent="0.25">
      <c r="A745" t="s">
        <v>119</v>
      </c>
      <c r="B745" t="s">
        <v>149</v>
      </c>
      <c r="C745" s="77">
        <v>8.6990800000000004</v>
      </c>
      <c r="D745" s="2">
        <v>6.2883599999999999</v>
      </c>
      <c r="E745" s="2">
        <v>11.71866</v>
      </c>
      <c r="F745" s="2">
        <v>2.4107200000000004</v>
      </c>
      <c r="G745" s="2">
        <v>3.0195799999999995</v>
      </c>
    </row>
    <row r="746" spans="1:7" x14ac:dyDescent="0.25">
      <c r="A746" t="s">
        <v>119</v>
      </c>
      <c r="B746" t="s">
        <v>177</v>
      </c>
      <c r="C746" s="77">
        <v>6.9486100000000004</v>
      </c>
      <c r="D746" s="2">
        <v>4.8742599999999996</v>
      </c>
      <c r="E746" s="2">
        <v>9.5106199999999994</v>
      </c>
      <c r="F746" s="2">
        <v>2.0743500000000008</v>
      </c>
      <c r="G746" s="2">
        <v>2.562009999999999</v>
      </c>
    </row>
    <row r="747" spans="1:7" x14ac:dyDescent="0.25">
      <c r="A747" t="s">
        <v>119</v>
      </c>
      <c r="B747" t="s">
        <v>153</v>
      </c>
      <c r="C747" s="77">
        <v>7.58</v>
      </c>
      <c r="D747" s="2">
        <v>5.3872999999999998</v>
      </c>
      <c r="E747" s="2">
        <v>10.35721</v>
      </c>
      <c r="F747" s="2">
        <v>2.1927000000000003</v>
      </c>
      <c r="G747" s="2">
        <v>2.7772100000000002</v>
      </c>
    </row>
    <row r="748" spans="1:7" x14ac:dyDescent="0.25">
      <c r="A748" t="s">
        <v>119</v>
      </c>
      <c r="B748" t="s">
        <v>179</v>
      </c>
      <c r="C748" s="77">
        <v>10.71068</v>
      </c>
      <c r="D748" s="2">
        <v>7.7744900000000001</v>
      </c>
      <c r="E748" s="2">
        <v>14.21945</v>
      </c>
      <c r="F748" s="2">
        <v>2.9361899999999999</v>
      </c>
      <c r="G748" s="2">
        <v>3.5087700000000002</v>
      </c>
    </row>
    <row r="749" spans="1:7" x14ac:dyDescent="0.25">
      <c r="A749" t="s">
        <v>119</v>
      </c>
      <c r="B749" t="s">
        <v>161</v>
      </c>
      <c r="C749" s="77">
        <v>8.8210700000000006</v>
      </c>
      <c r="D749" s="2">
        <v>6.6317000000000004</v>
      </c>
      <c r="E749" s="2">
        <v>11.46688</v>
      </c>
      <c r="F749" s="2">
        <v>2.1893700000000003</v>
      </c>
      <c r="G749" s="2">
        <v>2.6458099999999991</v>
      </c>
    </row>
    <row r="750" spans="1:7" x14ac:dyDescent="0.25">
      <c r="A750" t="s">
        <v>119</v>
      </c>
      <c r="B750" t="s">
        <v>158</v>
      </c>
      <c r="C750" s="77">
        <v>9.47011</v>
      </c>
      <c r="D750" s="2">
        <v>7.1394700000000002</v>
      </c>
      <c r="E750" s="2">
        <v>12.26257</v>
      </c>
      <c r="F750" s="2">
        <v>2.3306399999999998</v>
      </c>
      <c r="G750" s="2">
        <v>2.7924600000000002</v>
      </c>
    </row>
    <row r="751" spans="1:7" x14ac:dyDescent="0.25">
      <c r="A751" t="s">
        <v>119</v>
      </c>
      <c r="B751" t="s">
        <v>169</v>
      </c>
      <c r="C751" s="77">
        <v>6.8901599999999998</v>
      </c>
      <c r="D751" s="2">
        <v>4.8045600000000004</v>
      </c>
      <c r="E751" s="2">
        <v>9.53172</v>
      </c>
      <c r="F751" s="2">
        <v>2.0855999999999995</v>
      </c>
      <c r="G751" s="2">
        <v>2.6415600000000001</v>
      </c>
    </row>
    <row r="752" spans="1:7" x14ac:dyDescent="0.25">
      <c r="A752" t="s">
        <v>121</v>
      </c>
      <c r="B752" t="s">
        <v>166</v>
      </c>
      <c r="C752" s="77">
        <v>5.9242100000000004</v>
      </c>
      <c r="D752" s="2">
        <v>3.9396399999999998</v>
      </c>
      <c r="E752" s="2">
        <v>8.5098099999999999</v>
      </c>
      <c r="F752" s="2">
        <v>1.9845700000000006</v>
      </c>
      <c r="G752" s="2">
        <v>2.5855999999999995</v>
      </c>
    </row>
    <row r="753" spans="1:7" x14ac:dyDescent="0.25">
      <c r="A753" t="s">
        <v>121</v>
      </c>
      <c r="B753" t="s">
        <v>160</v>
      </c>
      <c r="C753" s="77">
        <v>6.76553</v>
      </c>
      <c r="D753" s="2">
        <v>5.1941800000000002</v>
      </c>
      <c r="E753" s="2">
        <v>8.6534300000000002</v>
      </c>
      <c r="F753" s="2">
        <v>1.5713499999999998</v>
      </c>
      <c r="G753" s="2">
        <v>1.8879000000000001</v>
      </c>
    </row>
    <row r="754" spans="1:7" x14ac:dyDescent="0.25">
      <c r="A754" t="s">
        <v>121</v>
      </c>
      <c r="B754" t="s">
        <v>162</v>
      </c>
      <c r="C754" s="77">
        <v>8.9304000000000006</v>
      </c>
      <c r="D754" s="2">
        <v>6.7583700000000002</v>
      </c>
      <c r="E754" s="2">
        <v>11.577019999999999</v>
      </c>
      <c r="F754" s="2">
        <v>2.1720300000000003</v>
      </c>
      <c r="G754" s="2">
        <v>2.6466199999999986</v>
      </c>
    </row>
    <row r="755" spans="1:7" x14ac:dyDescent="0.25">
      <c r="A755" t="s">
        <v>121</v>
      </c>
      <c r="B755" t="s">
        <v>155</v>
      </c>
      <c r="C755" s="77">
        <v>6.6951900000000002</v>
      </c>
      <c r="D755" s="2">
        <v>5.0310100000000002</v>
      </c>
      <c r="E755" s="2">
        <v>8.7095000000000002</v>
      </c>
      <c r="F755" s="2">
        <v>1.66418</v>
      </c>
      <c r="G755" s="2">
        <v>2.01431</v>
      </c>
    </row>
    <row r="756" spans="1:7" x14ac:dyDescent="0.25">
      <c r="A756" t="s">
        <v>121</v>
      </c>
      <c r="B756" t="s">
        <v>151</v>
      </c>
      <c r="C756" s="77">
        <v>7.4025999999999996</v>
      </c>
      <c r="D756" s="2">
        <v>5.6909799999999997</v>
      </c>
      <c r="E756" s="2">
        <v>9.4649099999999997</v>
      </c>
      <c r="F756" s="2">
        <v>1.7116199999999999</v>
      </c>
      <c r="G756" s="2">
        <v>2.0623100000000001</v>
      </c>
    </row>
    <row r="757" spans="1:7" x14ac:dyDescent="0.25">
      <c r="A757" t="s">
        <v>121</v>
      </c>
      <c r="B757" t="s">
        <v>167</v>
      </c>
      <c r="C757" s="77">
        <v>13.49244</v>
      </c>
      <c r="D757" s="2">
        <v>10.35741</v>
      </c>
      <c r="E757" s="2">
        <v>17.24363</v>
      </c>
      <c r="F757" s="2">
        <v>3.1350300000000004</v>
      </c>
      <c r="G757" s="2">
        <v>3.7511899999999994</v>
      </c>
    </row>
    <row r="758" spans="1:7" x14ac:dyDescent="0.25">
      <c r="A758" t="s">
        <v>121</v>
      </c>
      <c r="B758" t="s">
        <v>181</v>
      </c>
      <c r="C758" s="77" t="s">
        <v>1574</v>
      </c>
      <c r="D758" s="2">
        <v>0</v>
      </c>
      <c r="E758" s="2">
        <v>0</v>
      </c>
      <c r="F758" s="2" t="e">
        <v>#VALUE!</v>
      </c>
      <c r="G758" s="2" t="e">
        <v>#VALUE!</v>
      </c>
    </row>
    <row r="759" spans="1:7" x14ac:dyDescent="0.25">
      <c r="A759" t="s">
        <v>121</v>
      </c>
      <c r="B759" t="s">
        <v>171</v>
      </c>
      <c r="C759" s="77">
        <v>9.3678500000000007</v>
      </c>
      <c r="D759" s="2">
        <v>7.5236099999999997</v>
      </c>
      <c r="E759" s="2">
        <v>11.51999</v>
      </c>
      <c r="F759" s="2">
        <v>1.844240000000001</v>
      </c>
      <c r="G759" s="2">
        <v>2.1521399999999993</v>
      </c>
    </row>
    <row r="760" spans="1:7" x14ac:dyDescent="0.25">
      <c r="A760" t="s">
        <v>121</v>
      </c>
      <c r="B760" t="s">
        <v>159</v>
      </c>
      <c r="C760" s="77">
        <v>8.5887100000000007</v>
      </c>
      <c r="D760" s="2">
        <v>6.7069200000000002</v>
      </c>
      <c r="E760" s="2">
        <v>10.81635</v>
      </c>
      <c r="F760" s="2">
        <v>1.8817900000000005</v>
      </c>
      <c r="G760" s="2">
        <v>2.2276399999999992</v>
      </c>
    </row>
    <row r="761" spans="1:7" x14ac:dyDescent="0.25">
      <c r="A761" t="s">
        <v>121</v>
      </c>
      <c r="B761" t="s">
        <v>174</v>
      </c>
      <c r="C761" s="77">
        <v>5.8700799999999997</v>
      </c>
      <c r="D761" s="2">
        <v>4.3309100000000003</v>
      </c>
      <c r="E761" s="2">
        <v>7.7710800000000004</v>
      </c>
      <c r="F761" s="2">
        <v>1.5391699999999995</v>
      </c>
      <c r="G761" s="2">
        <v>1.9010000000000007</v>
      </c>
    </row>
    <row r="762" spans="1:7" x14ac:dyDescent="0.25">
      <c r="A762" t="s">
        <v>121</v>
      </c>
      <c r="B762" t="s">
        <v>178</v>
      </c>
      <c r="C762" s="77">
        <v>8.8728899999999999</v>
      </c>
      <c r="D762" s="2">
        <v>6.6206300000000002</v>
      </c>
      <c r="E762" s="2">
        <v>11.60797</v>
      </c>
      <c r="F762" s="2">
        <v>2.2522599999999997</v>
      </c>
      <c r="G762" s="2">
        <v>2.73508</v>
      </c>
    </row>
    <row r="763" spans="1:7" x14ac:dyDescent="0.25">
      <c r="A763" t="s">
        <v>121</v>
      </c>
      <c r="B763" t="s">
        <v>175</v>
      </c>
      <c r="C763" s="77">
        <v>8.4729500000000009</v>
      </c>
      <c r="D763" s="2">
        <v>5.9752400000000003</v>
      </c>
      <c r="E763" s="2">
        <v>11.538919999999999</v>
      </c>
      <c r="F763" s="2">
        <v>2.4977100000000005</v>
      </c>
      <c r="G763" s="2">
        <v>3.0659699999999983</v>
      </c>
    </row>
    <row r="764" spans="1:7" x14ac:dyDescent="0.25">
      <c r="A764" t="s">
        <v>121</v>
      </c>
      <c r="B764" t="s">
        <v>156</v>
      </c>
      <c r="C764" s="77">
        <v>10.88226</v>
      </c>
      <c r="D764" s="2">
        <v>7.8075900000000003</v>
      </c>
      <c r="E764" s="2">
        <v>14.679729999999999</v>
      </c>
      <c r="F764" s="2">
        <v>3.0746700000000002</v>
      </c>
      <c r="G764" s="2">
        <v>3.7974699999999988</v>
      </c>
    </row>
    <row r="765" spans="1:7" x14ac:dyDescent="0.25">
      <c r="A765" t="s">
        <v>121</v>
      </c>
      <c r="B765" t="s">
        <v>168</v>
      </c>
      <c r="C765" s="77">
        <v>9.4927299999999999</v>
      </c>
      <c r="D765" s="2">
        <v>7.1345400000000003</v>
      </c>
      <c r="E765" s="2">
        <v>12.32995</v>
      </c>
      <c r="F765" s="2">
        <v>2.3581899999999996</v>
      </c>
      <c r="G765" s="2">
        <v>2.8372200000000003</v>
      </c>
    </row>
    <row r="766" spans="1:7" x14ac:dyDescent="0.25">
      <c r="A766" t="s">
        <v>121</v>
      </c>
      <c r="B766" t="s">
        <v>164</v>
      </c>
      <c r="C766" s="77">
        <v>4.6513200000000001</v>
      </c>
      <c r="D766" s="2">
        <v>3.1868300000000001</v>
      </c>
      <c r="E766" s="2">
        <v>6.5515299999999996</v>
      </c>
      <c r="F766" s="2">
        <v>1.4644900000000001</v>
      </c>
      <c r="G766" s="2">
        <v>1.9002099999999995</v>
      </c>
    </row>
    <row r="767" spans="1:7" x14ac:dyDescent="0.25">
      <c r="A767" t="s">
        <v>121</v>
      </c>
      <c r="B767" t="s">
        <v>172</v>
      </c>
      <c r="C767" s="77">
        <v>7.0977699999999997</v>
      </c>
      <c r="D767" s="2">
        <v>5.2098100000000001</v>
      </c>
      <c r="E767" s="2">
        <v>9.4451999999999998</v>
      </c>
      <c r="F767" s="2">
        <v>1.8879599999999996</v>
      </c>
      <c r="G767" s="2">
        <v>2.3474300000000001</v>
      </c>
    </row>
    <row r="768" spans="1:7" x14ac:dyDescent="0.25">
      <c r="A768" t="s">
        <v>121</v>
      </c>
      <c r="B768" t="s">
        <v>157</v>
      </c>
      <c r="C768" s="77">
        <v>9.5299399999999999</v>
      </c>
      <c r="D768" s="2">
        <v>7.4388100000000001</v>
      </c>
      <c r="E768" s="2">
        <v>12.01665</v>
      </c>
      <c r="F768" s="2">
        <v>2.0911299999999997</v>
      </c>
      <c r="G768" s="2">
        <v>2.4867100000000004</v>
      </c>
    </row>
    <row r="769" spans="1:7" x14ac:dyDescent="0.25">
      <c r="A769" t="s">
        <v>121</v>
      </c>
      <c r="B769" t="s">
        <v>170</v>
      </c>
      <c r="C769" s="77">
        <v>9.9983199999999997</v>
      </c>
      <c r="D769" s="2">
        <v>7.7141900000000003</v>
      </c>
      <c r="E769" s="2">
        <v>12.72439</v>
      </c>
      <c r="F769" s="2">
        <v>2.2841299999999993</v>
      </c>
      <c r="G769" s="2">
        <v>2.72607</v>
      </c>
    </row>
    <row r="770" spans="1:7" x14ac:dyDescent="0.25">
      <c r="A770" t="s">
        <v>121</v>
      </c>
      <c r="B770" t="s">
        <v>176</v>
      </c>
      <c r="C770" s="77">
        <v>10.837569999999999</v>
      </c>
      <c r="D770" s="2">
        <v>7.8519199999999998</v>
      </c>
      <c r="E770" s="2">
        <v>14.495430000000001</v>
      </c>
      <c r="F770" s="2">
        <v>2.9856499999999997</v>
      </c>
      <c r="G770" s="2">
        <v>3.6578600000000012</v>
      </c>
    </row>
    <row r="771" spans="1:7" x14ac:dyDescent="0.25">
      <c r="A771" t="s">
        <v>121</v>
      </c>
      <c r="B771" t="s">
        <v>152</v>
      </c>
      <c r="C771" s="77">
        <v>9.5580499999999997</v>
      </c>
      <c r="D771" s="2">
        <v>6.6665099999999997</v>
      </c>
      <c r="E771" s="2">
        <v>13.24324</v>
      </c>
      <c r="F771" s="2">
        <v>2.89154</v>
      </c>
      <c r="G771" s="2">
        <v>3.6851900000000004</v>
      </c>
    </row>
    <row r="772" spans="1:7" x14ac:dyDescent="0.25">
      <c r="A772" t="s">
        <v>121</v>
      </c>
      <c r="B772" t="s">
        <v>150</v>
      </c>
      <c r="C772" s="77">
        <v>10.58755</v>
      </c>
      <c r="D772" s="2">
        <v>7.7287400000000002</v>
      </c>
      <c r="E772" s="2">
        <v>14.14209</v>
      </c>
      <c r="F772" s="2">
        <v>2.8588100000000001</v>
      </c>
      <c r="G772" s="2">
        <v>3.5545399999999994</v>
      </c>
    </row>
    <row r="773" spans="1:7" x14ac:dyDescent="0.25">
      <c r="A773" t="s">
        <v>121</v>
      </c>
      <c r="B773" t="s">
        <v>163</v>
      </c>
      <c r="C773" s="77">
        <v>7.9746499999999996</v>
      </c>
      <c r="D773" s="2">
        <v>5.8685200000000002</v>
      </c>
      <c r="E773" s="2">
        <v>10.51606</v>
      </c>
      <c r="F773" s="2">
        <v>2.1061299999999994</v>
      </c>
      <c r="G773" s="2">
        <v>2.5414099999999999</v>
      </c>
    </row>
    <row r="774" spans="1:7" x14ac:dyDescent="0.25">
      <c r="A774" t="s">
        <v>121</v>
      </c>
      <c r="B774" t="s">
        <v>180</v>
      </c>
      <c r="C774" s="77">
        <v>8.9569100000000006</v>
      </c>
      <c r="D774" s="2">
        <v>6.7404200000000003</v>
      </c>
      <c r="E774" s="2">
        <v>11.61261</v>
      </c>
      <c r="F774" s="2">
        <v>2.2164900000000003</v>
      </c>
      <c r="G774" s="2">
        <v>2.6556999999999995</v>
      </c>
    </row>
    <row r="775" spans="1:7" x14ac:dyDescent="0.25">
      <c r="A775" t="s">
        <v>121</v>
      </c>
      <c r="B775" t="s">
        <v>154</v>
      </c>
      <c r="C775" s="77">
        <v>6.9329299999999998</v>
      </c>
      <c r="D775" s="2">
        <v>4.8197299999999998</v>
      </c>
      <c r="E775" s="2">
        <v>9.6261700000000001</v>
      </c>
      <c r="F775" s="2">
        <v>2.1132</v>
      </c>
      <c r="G775" s="2">
        <v>2.6932400000000003</v>
      </c>
    </row>
    <row r="776" spans="1:7" x14ac:dyDescent="0.25">
      <c r="A776" t="s">
        <v>121</v>
      </c>
      <c r="B776" t="s">
        <v>173</v>
      </c>
      <c r="C776" s="77">
        <v>6.8011200000000001</v>
      </c>
      <c r="D776" s="2">
        <v>4.7833199999999998</v>
      </c>
      <c r="E776" s="2">
        <v>9.2641200000000001</v>
      </c>
      <c r="F776" s="2">
        <v>2.0178000000000003</v>
      </c>
      <c r="G776" s="2">
        <v>2.4630000000000001</v>
      </c>
    </row>
    <row r="777" spans="1:7" x14ac:dyDescent="0.25">
      <c r="A777" t="s">
        <v>121</v>
      </c>
      <c r="B777" t="s">
        <v>165</v>
      </c>
      <c r="C777" s="77">
        <v>7.0671200000000001</v>
      </c>
      <c r="D777" s="2">
        <v>5.2213700000000003</v>
      </c>
      <c r="E777" s="2">
        <v>9.3373500000000007</v>
      </c>
      <c r="F777" s="2">
        <v>1.8457499999999998</v>
      </c>
      <c r="G777" s="2">
        <v>2.2702300000000006</v>
      </c>
    </row>
    <row r="778" spans="1:7" x14ac:dyDescent="0.25">
      <c r="A778" t="s">
        <v>121</v>
      </c>
      <c r="B778" t="s">
        <v>149</v>
      </c>
      <c r="C778" s="77">
        <v>9.1789900000000006</v>
      </c>
      <c r="D778" s="2">
        <v>6.6857800000000003</v>
      </c>
      <c r="E778" s="2">
        <v>12.2864</v>
      </c>
      <c r="F778" s="2">
        <v>2.4932100000000004</v>
      </c>
      <c r="G778" s="2">
        <v>3.1074099999999998</v>
      </c>
    </row>
    <row r="779" spans="1:7" x14ac:dyDescent="0.25">
      <c r="A779" t="s">
        <v>121</v>
      </c>
      <c r="B779" t="s">
        <v>177</v>
      </c>
      <c r="C779" s="77">
        <v>9.1735000000000007</v>
      </c>
      <c r="D779" s="2">
        <v>6.8249700000000004</v>
      </c>
      <c r="E779" s="2">
        <v>11.98001</v>
      </c>
      <c r="F779" s="2">
        <v>2.3485300000000002</v>
      </c>
      <c r="G779" s="2">
        <v>2.8065099999999994</v>
      </c>
    </row>
    <row r="780" spans="1:7" x14ac:dyDescent="0.25">
      <c r="A780" t="s">
        <v>121</v>
      </c>
      <c r="B780" t="s">
        <v>153</v>
      </c>
      <c r="C780" s="77">
        <v>10.23781</v>
      </c>
      <c r="D780" s="2">
        <v>7.6534700000000004</v>
      </c>
      <c r="E780" s="2">
        <v>13.404</v>
      </c>
      <c r="F780" s="2">
        <v>2.5843399999999992</v>
      </c>
      <c r="G780" s="2">
        <v>3.1661900000000003</v>
      </c>
    </row>
    <row r="781" spans="1:7" x14ac:dyDescent="0.25">
      <c r="A781" t="s">
        <v>121</v>
      </c>
      <c r="B781" t="s">
        <v>179</v>
      </c>
      <c r="C781" s="77">
        <v>9.5849499999999992</v>
      </c>
      <c r="D781" s="2">
        <v>6.9154799999999996</v>
      </c>
      <c r="E781" s="2">
        <v>12.78769</v>
      </c>
      <c r="F781" s="2">
        <v>2.6694699999999996</v>
      </c>
      <c r="G781" s="2">
        <v>3.2027400000000004</v>
      </c>
    </row>
    <row r="782" spans="1:7" x14ac:dyDescent="0.25">
      <c r="A782" t="s">
        <v>121</v>
      </c>
      <c r="B782" t="s">
        <v>161</v>
      </c>
      <c r="C782" s="77">
        <v>8.6293699999999998</v>
      </c>
      <c r="D782" s="2">
        <v>6.4246800000000004</v>
      </c>
      <c r="E782" s="2">
        <v>11.306660000000001</v>
      </c>
      <c r="F782" s="2">
        <v>2.2046899999999994</v>
      </c>
      <c r="G782" s="2">
        <v>2.6772900000000011</v>
      </c>
    </row>
    <row r="783" spans="1:7" x14ac:dyDescent="0.25">
      <c r="A783" t="s">
        <v>121</v>
      </c>
      <c r="B783" t="s">
        <v>158</v>
      </c>
      <c r="C783" s="77">
        <v>8.6690100000000001</v>
      </c>
      <c r="D783" s="2">
        <v>6.47675</v>
      </c>
      <c r="E783" s="2">
        <v>11.302910000000001</v>
      </c>
      <c r="F783" s="2">
        <v>2.1922600000000001</v>
      </c>
      <c r="G783" s="2">
        <v>2.6339000000000006</v>
      </c>
    </row>
    <row r="784" spans="1:7" x14ac:dyDescent="0.25">
      <c r="A784" t="s">
        <v>121</v>
      </c>
      <c r="B784" t="s">
        <v>169</v>
      </c>
      <c r="C784" s="77">
        <v>7.0564</v>
      </c>
      <c r="D784" s="2">
        <v>4.9407699999999997</v>
      </c>
      <c r="E784" s="2">
        <v>9.7281700000000004</v>
      </c>
      <c r="F784" s="2">
        <v>2.1156300000000003</v>
      </c>
      <c r="G784" s="2">
        <v>2.6717700000000004</v>
      </c>
    </row>
    <row r="785" spans="1:7" x14ac:dyDescent="0.25">
      <c r="A785" t="s">
        <v>124</v>
      </c>
      <c r="B785" t="s">
        <v>166</v>
      </c>
      <c r="C785" s="77">
        <v>6.8661199999999996</v>
      </c>
      <c r="D785" s="2">
        <v>4.5860900000000004</v>
      </c>
      <c r="E785" s="2">
        <v>9.8020800000000001</v>
      </c>
      <c r="F785" s="2">
        <v>2.2800299999999991</v>
      </c>
      <c r="G785" s="2">
        <v>2.9359600000000006</v>
      </c>
    </row>
    <row r="786" spans="1:7" x14ac:dyDescent="0.25">
      <c r="A786" t="s">
        <v>124</v>
      </c>
      <c r="B786" t="s">
        <v>160</v>
      </c>
      <c r="C786" s="77">
        <v>5.7937200000000004</v>
      </c>
      <c r="D786" s="2">
        <v>4.3659999999999997</v>
      </c>
      <c r="E786" s="2">
        <v>7.5303599999999999</v>
      </c>
      <c r="F786" s="2">
        <v>1.4277200000000008</v>
      </c>
      <c r="G786" s="2">
        <v>1.7366399999999995</v>
      </c>
    </row>
    <row r="787" spans="1:7" x14ac:dyDescent="0.25">
      <c r="A787" t="s">
        <v>124</v>
      </c>
      <c r="B787" t="s">
        <v>162</v>
      </c>
      <c r="C787" s="77">
        <v>8.26084</v>
      </c>
      <c r="D787" s="2">
        <v>6.1811800000000003</v>
      </c>
      <c r="E787" s="2">
        <v>10.813639999999999</v>
      </c>
      <c r="F787" s="2">
        <v>2.0796599999999996</v>
      </c>
      <c r="G787" s="2">
        <v>2.5527999999999995</v>
      </c>
    </row>
    <row r="788" spans="1:7" x14ac:dyDescent="0.25">
      <c r="A788" t="s">
        <v>124</v>
      </c>
      <c r="B788" t="s">
        <v>155</v>
      </c>
      <c r="C788" s="77">
        <v>6.6106400000000001</v>
      </c>
      <c r="D788" s="2">
        <v>4.9550099999999997</v>
      </c>
      <c r="E788" s="2">
        <v>8.6211900000000004</v>
      </c>
      <c r="F788" s="2">
        <v>1.6556300000000004</v>
      </c>
      <c r="G788" s="2">
        <v>2.0105500000000003</v>
      </c>
    </row>
    <row r="789" spans="1:7" x14ac:dyDescent="0.25">
      <c r="A789" t="s">
        <v>124</v>
      </c>
      <c r="B789" t="s">
        <v>151</v>
      </c>
      <c r="C789" s="77">
        <v>6.1206199999999997</v>
      </c>
      <c r="D789" s="2">
        <v>4.5601799999999999</v>
      </c>
      <c r="E789" s="2">
        <v>8.0399399999999996</v>
      </c>
      <c r="F789" s="2">
        <v>1.5604399999999998</v>
      </c>
      <c r="G789" s="2">
        <v>1.9193199999999999</v>
      </c>
    </row>
    <row r="790" spans="1:7" x14ac:dyDescent="0.25">
      <c r="A790" t="s">
        <v>124</v>
      </c>
      <c r="B790" t="s">
        <v>167</v>
      </c>
      <c r="C790" s="77">
        <v>15.557919999999999</v>
      </c>
      <c r="D790" s="2">
        <v>12.11848</v>
      </c>
      <c r="E790" s="2">
        <v>19.63852</v>
      </c>
      <c r="F790" s="2">
        <v>3.4394399999999994</v>
      </c>
      <c r="G790" s="2">
        <v>4.0806000000000004</v>
      </c>
    </row>
    <row r="791" spans="1:7" x14ac:dyDescent="0.25">
      <c r="A791" t="s">
        <v>124</v>
      </c>
      <c r="B791" t="s">
        <v>181</v>
      </c>
      <c r="C791" s="77" t="s">
        <v>1574</v>
      </c>
      <c r="D791" s="2">
        <v>0</v>
      </c>
      <c r="E791" s="2">
        <v>0</v>
      </c>
      <c r="F791" s="2" t="e">
        <v>#VALUE!</v>
      </c>
      <c r="G791" s="2" t="e">
        <v>#VALUE!</v>
      </c>
    </row>
    <row r="792" spans="1:7" x14ac:dyDescent="0.25">
      <c r="A792" t="s">
        <v>124</v>
      </c>
      <c r="B792" t="s">
        <v>171</v>
      </c>
      <c r="C792" s="77">
        <v>8.4402100000000004</v>
      </c>
      <c r="D792" s="2">
        <v>6.7041899999999996</v>
      </c>
      <c r="E792" s="2">
        <v>10.48259</v>
      </c>
      <c r="F792" s="2">
        <v>1.7360200000000008</v>
      </c>
      <c r="G792" s="2">
        <v>2.0423799999999996</v>
      </c>
    </row>
    <row r="793" spans="1:7" x14ac:dyDescent="0.25">
      <c r="A793" t="s">
        <v>124</v>
      </c>
      <c r="B793" t="s">
        <v>159</v>
      </c>
      <c r="C793" s="77">
        <v>9.8597000000000001</v>
      </c>
      <c r="D793" s="2">
        <v>7.8553899999999999</v>
      </c>
      <c r="E793" s="2">
        <v>12.202629999999999</v>
      </c>
      <c r="F793" s="2">
        <v>2.0043100000000003</v>
      </c>
      <c r="G793" s="2">
        <v>2.3429299999999991</v>
      </c>
    </row>
    <row r="794" spans="1:7" x14ac:dyDescent="0.25">
      <c r="A794" t="s">
        <v>124</v>
      </c>
      <c r="B794" t="s">
        <v>174</v>
      </c>
      <c r="C794" s="77">
        <v>5.7393999999999998</v>
      </c>
      <c r="D794" s="2">
        <v>4.2224500000000003</v>
      </c>
      <c r="E794" s="2">
        <v>7.6169900000000004</v>
      </c>
      <c r="F794" s="2">
        <v>1.5169499999999996</v>
      </c>
      <c r="G794" s="2">
        <v>1.8775900000000005</v>
      </c>
    </row>
    <row r="795" spans="1:7" x14ac:dyDescent="0.25">
      <c r="A795" t="s">
        <v>124</v>
      </c>
      <c r="B795" t="s">
        <v>178</v>
      </c>
      <c r="C795" s="77">
        <v>8.6296199999999992</v>
      </c>
      <c r="D795" s="2">
        <v>6.4324899999999996</v>
      </c>
      <c r="E795" s="2">
        <v>11.30213</v>
      </c>
      <c r="F795" s="2">
        <v>2.1971299999999996</v>
      </c>
      <c r="G795" s="2">
        <v>2.6725100000000008</v>
      </c>
    </row>
    <row r="796" spans="1:7" x14ac:dyDescent="0.25">
      <c r="A796" t="s">
        <v>124</v>
      </c>
      <c r="B796" t="s">
        <v>175</v>
      </c>
      <c r="C796" s="77">
        <v>9.1760099999999998</v>
      </c>
      <c r="D796" s="2">
        <v>6.5791399999999998</v>
      </c>
      <c r="E796" s="2">
        <v>12.34029</v>
      </c>
      <c r="F796" s="2">
        <v>2.59687</v>
      </c>
      <c r="G796" s="2">
        <v>3.1642799999999998</v>
      </c>
    </row>
    <row r="797" spans="1:7" x14ac:dyDescent="0.25">
      <c r="A797" t="s">
        <v>124</v>
      </c>
      <c r="B797" t="s">
        <v>156</v>
      </c>
      <c r="C797" s="77">
        <v>10.104699999999999</v>
      </c>
      <c r="D797" s="2">
        <v>7.4161799999999998</v>
      </c>
      <c r="E797" s="2">
        <v>13.38641</v>
      </c>
      <c r="F797" s="2">
        <v>2.6885199999999996</v>
      </c>
      <c r="G797" s="2">
        <v>3.2817100000000003</v>
      </c>
    </row>
    <row r="798" spans="1:7" x14ac:dyDescent="0.25">
      <c r="A798" t="s">
        <v>124</v>
      </c>
      <c r="B798" t="s">
        <v>168</v>
      </c>
      <c r="C798" s="77">
        <v>7.9179399999999998</v>
      </c>
      <c r="D798" s="2">
        <v>5.7726699999999997</v>
      </c>
      <c r="E798" s="2">
        <v>10.54138</v>
      </c>
      <c r="F798" s="2">
        <v>2.14527</v>
      </c>
      <c r="G798" s="2">
        <v>2.6234400000000004</v>
      </c>
    </row>
    <row r="799" spans="1:7" x14ac:dyDescent="0.25">
      <c r="A799" t="s">
        <v>124</v>
      </c>
      <c r="B799" t="s">
        <v>164</v>
      </c>
      <c r="C799" s="77">
        <v>4.7342500000000003</v>
      </c>
      <c r="D799" s="2">
        <v>3.2442099999999998</v>
      </c>
      <c r="E799" s="2">
        <v>6.6676099999999998</v>
      </c>
      <c r="F799" s="2">
        <v>1.4900400000000005</v>
      </c>
      <c r="G799" s="2">
        <v>1.9333599999999995</v>
      </c>
    </row>
    <row r="800" spans="1:7" x14ac:dyDescent="0.25">
      <c r="A800" t="s">
        <v>124</v>
      </c>
      <c r="B800" t="s">
        <v>172</v>
      </c>
      <c r="C800" s="77">
        <v>7.8963200000000002</v>
      </c>
      <c r="D800" s="2">
        <v>5.9104000000000001</v>
      </c>
      <c r="E800" s="2">
        <v>10.334059999999999</v>
      </c>
      <c r="F800" s="2">
        <v>1.9859200000000001</v>
      </c>
      <c r="G800" s="2">
        <v>2.4377399999999989</v>
      </c>
    </row>
    <row r="801" spans="1:7" x14ac:dyDescent="0.25">
      <c r="A801" t="s">
        <v>124</v>
      </c>
      <c r="B801" t="s">
        <v>157</v>
      </c>
      <c r="C801" s="77">
        <v>10.26099</v>
      </c>
      <c r="D801" s="2">
        <v>8.1184899999999995</v>
      </c>
      <c r="E801" s="2">
        <v>12.786519999999999</v>
      </c>
      <c r="F801" s="2">
        <v>2.1425000000000001</v>
      </c>
      <c r="G801" s="2">
        <v>2.5255299999999998</v>
      </c>
    </row>
    <row r="802" spans="1:7" x14ac:dyDescent="0.25">
      <c r="A802" t="s">
        <v>124</v>
      </c>
      <c r="B802" t="s">
        <v>170</v>
      </c>
      <c r="C802" s="77">
        <v>10.48447</v>
      </c>
      <c r="D802" s="2">
        <v>8.1704600000000003</v>
      </c>
      <c r="E802" s="2">
        <v>13.229839999999999</v>
      </c>
      <c r="F802" s="2">
        <v>2.3140099999999997</v>
      </c>
      <c r="G802" s="2">
        <v>2.7453699999999994</v>
      </c>
    </row>
    <row r="803" spans="1:7" x14ac:dyDescent="0.25">
      <c r="A803" t="s">
        <v>124</v>
      </c>
      <c r="B803" t="s">
        <v>176</v>
      </c>
      <c r="C803" s="77">
        <v>8.6500199999999996</v>
      </c>
      <c r="D803" s="2">
        <v>6.0750999999999999</v>
      </c>
      <c r="E803" s="2">
        <v>11.86717</v>
      </c>
      <c r="F803" s="2">
        <v>2.5749199999999997</v>
      </c>
      <c r="G803" s="2">
        <v>3.2171500000000002</v>
      </c>
    </row>
    <row r="804" spans="1:7" x14ac:dyDescent="0.25">
      <c r="A804" t="s">
        <v>124</v>
      </c>
      <c r="B804" t="s">
        <v>152</v>
      </c>
      <c r="C804" s="77">
        <v>9.7976799999999997</v>
      </c>
      <c r="D804" s="2">
        <v>6.88307</v>
      </c>
      <c r="E804" s="2">
        <v>13.50052</v>
      </c>
      <c r="F804" s="2">
        <v>2.9146099999999997</v>
      </c>
      <c r="G804" s="2">
        <v>3.7028400000000001</v>
      </c>
    </row>
    <row r="805" spans="1:7" x14ac:dyDescent="0.25">
      <c r="A805" t="s">
        <v>124</v>
      </c>
      <c r="B805" t="s">
        <v>150</v>
      </c>
      <c r="C805" s="77">
        <v>9.33582</v>
      </c>
      <c r="D805" s="2">
        <v>6.6828500000000002</v>
      </c>
      <c r="E805" s="2">
        <v>12.6767</v>
      </c>
      <c r="F805" s="2">
        <v>2.6529699999999998</v>
      </c>
      <c r="G805" s="2">
        <v>3.3408800000000003</v>
      </c>
    </row>
    <row r="806" spans="1:7" x14ac:dyDescent="0.25">
      <c r="A806" t="s">
        <v>124</v>
      </c>
      <c r="B806" t="s">
        <v>163</v>
      </c>
      <c r="C806" s="77">
        <v>6.5818000000000003</v>
      </c>
      <c r="D806" s="2">
        <v>4.6936600000000004</v>
      </c>
      <c r="E806" s="2">
        <v>8.9089500000000008</v>
      </c>
      <c r="F806" s="2">
        <v>1.8881399999999999</v>
      </c>
      <c r="G806" s="2">
        <v>2.3271500000000005</v>
      </c>
    </row>
    <row r="807" spans="1:7" x14ac:dyDescent="0.25">
      <c r="A807" t="s">
        <v>124</v>
      </c>
      <c r="B807" t="s">
        <v>180</v>
      </c>
      <c r="C807" s="77">
        <v>8.6721800000000009</v>
      </c>
      <c r="D807" s="2">
        <v>6.5688700000000004</v>
      </c>
      <c r="E807" s="2">
        <v>11.188890000000001</v>
      </c>
      <c r="F807" s="2">
        <v>2.1033100000000005</v>
      </c>
      <c r="G807" s="2">
        <v>2.5167099999999998</v>
      </c>
    </row>
    <row r="808" spans="1:7" x14ac:dyDescent="0.25">
      <c r="A808" t="s">
        <v>124</v>
      </c>
      <c r="B808" t="s">
        <v>154</v>
      </c>
      <c r="C808" s="77">
        <v>6.4902800000000003</v>
      </c>
      <c r="D808" s="2">
        <v>4.5046299999999997</v>
      </c>
      <c r="E808" s="2">
        <v>9.0209499999999991</v>
      </c>
      <c r="F808" s="2">
        <v>1.9856500000000006</v>
      </c>
      <c r="G808" s="2">
        <v>2.5306699999999989</v>
      </c>
    </row>
    <row r="809" spans="1:7" x14ac:dyDescent="0.25">
      <c r="A809" t="s">
        <v>124</v>
      </c>
      <c r="B809" t="s">
        <v>173</v>
      </c>
      <c r="C809" s="77">
        <v>6.1293199999999999</v>
      </c>
      <c r="D809" s="2">
        <v>4.3578299999999999</v>
      </c>
      <c r="E809" s="2">
        <v>8.2956699999999994</v>
      </c>
      <c r="F809" s="2">
        <v>1.77149</v>
      </c>
      <c r="G809" s="2">
        <v>2.1663499999999996</v>
      </c>
    </row>
    <row r="810" spans="1:7" x14ac:dyDescent="0.25">
      <c r="A810" t="s">
        <v>124</v>
      </c>
      <c r="B810" t="s">
        <v>165</v>
      </c>
      <c r="C810" s="77">
        <v>6.9345299999999996</v>
      </c>
      <c r="D810" s="2">
        <v>5.1053899999999999</v>
      </c>
      <c r="E810" s="2">
        <v>9.1889599999999998</v>
      </c>
      <c r="F810" s="2">
        <v>1.8291399999999998</v>
      </c>
      <c r="G810" s="2">
        <v>2.2544300000000002</v>
      </c>
    </row>
    <row r="811" spans="1:7" x14ac:dyDescent="0.25">
      <c r="A811" t="s">
        <v>124</v>
      </c>
      <c r="B811" t="s">
        <v>149</v>
      </c>
      <c r="C811" s="77">
        <v>9.8529499999999999</v>
      </c>
      <c r="D811" s="2">
        <v>7.2793900000000002</v>
      </c>
      <c r="E811" s="2">
        <v>13.031510000000001</v>
      </c>
      <c r="F811" s="2">
        <v>2.5735599999999996</v>
      </c>
      <c r="G811" s="2">
        <v>3.1785600000000009</v>
      </c>
    </row>
    <row r="812" spans="1:7" x14ac:dyDescent="0.25">
      <c r="A812" t="s">
        <v>124</v>
      </c>
      <c r="B812" t="s">
        <v>177</v>
      </c>
      <c r="C812" s="77">
        <v>9.8592700000000004</v>
      </c>
      <c r="D812" s="2">
        <v>7.3743400000000001</v>
      </c>
      <c r="E812" s="2">
        <v>12.81427</v>
      </c>
      <c r="F812" s="2">
        <v>2.4849300000000003</v>
      </c>
      <c r="G812" s="2">
        <v>2.9550000000000001</v>
      </c>
    </row>
    <row r="813" spans="1:7" x14ac:dyDescent="0.25">
      <c r="A813" t="s">
        <v>124</v>
      </c>
      <c r="B813" t="s">
        <v>153</v>
      </c>
      <c r="C813" s="77">
        <v>10.835369999999999</v>
      </c>
      <c r="D813" s="2">
        <v>8.1698000000000004</v>
      </c>
      <c r="E813" s="2">
        <v>14.08337</v>
      </c>
      <c r="F813" s="2">
        <v>2.6655699999999989</v>
      </c>
      <c r="G813" s="2">
        <v>3.2480000000000011</v>
      </c>
    </row>
    <row r="814" spans="1:7" x14ac:dyDescent="0.25">
      <c r="A814" t="s">
        <v>124</v>
      </c>
      <c r="B814" t="s">
        <v>179</v>
      </c>
      <c r="C814" s="77">
        <v>9.0973699999999997</v>
      </c>
      <c r="D814" s="2">
        <v>6.4530500000000002</v>
      </c>
      <c r="E814" s="2">
        <v>12.2882</v>
      </c>
      <c r="F814" s="2">
        <v>2.6443199999999996</v>
      </c>
      <c r="G814" s="2">
        <v>3.1908300000000001</v>
      </c>
    </row>
    <row r="815" spans="1:7" x14ac:dyDescent="0.25">
      <c r="A815" t="s">
        <v>124</v>
      </c>
      <c r="B815" t="s">
        <v>161</v>
      </c>
      <c r="C815" s="77">
        <v>6.1557000000000004</v>
      </c>
      <c r="D815" s="2">
        <v>4.41927</v>
      </c>
      <c r="E815" s="2">
        <v>8.3147099999999998</v>
      </c>
      <c r="F815" s="2">
        <v>1.7364300000000004</v>
      </c>
      <c r="G815" s="2">
        <v>2.1590099999999994</v>
      </c>
    </row>
    <row r="816" spans="1:7" x14ac:dyDescent="0.25">
      <c r="A816" t="s">
        <v>124</v>
      </c>
      <c r="B816" t="s">
        <v>158</v>
      </c>
      <c r="C816" s="77">
        <v>7.85121</v>
      </c>
      <c r="D816" s="2">
        <v>5.8002099999999999</v>
      </c>
      <c r="E816" s="2">
        <v>10.333740000000001</v>
      </c>
      <c r="F816" s="2">
        <v>2.0510000000000002</v>
      </c>
      <c r="G816" s="2">
        <v>2.4825300000000006</v>
      </c>
    </row>
    <row r="817" spans="1:7" x14ac:dyDescent="0.25">
      <c r="A817" t="s">
        <v>124</v>
      </c>
      <c r="B817" t="s">
        <v>169</v>
      </c>
      <c r="C817" s="77">
        <v>8.1557899999999997</v>
      </c>
      <c r="D817" s="2">
        <v>5.8834900000000001</v>
      </c>
      <c r="E817" s="2">
        <v>10.9811</v>
      </c>
      <c r="F817" s="2">
        <v>2.2722999999999995</v>
      </c>
      <c r="G817" s="2">
        <v>2.82531</v>
      </c>
    </row>
    <row r="818" spans="1:7" x14ac:dyDescent="0.25">
      <c r="A818" t="s">
        <v>126</v>
      </c>
      <c r="B818" t="s">
        <v>166</v>
      </c>
      <c r="C818" s="77">
        <v>8.6369299999999996</v>
      </c>
      <c r="D818" s="2">
        <v>6.0662799999999999</v>
      </c>
      <c r="E818" s="2">
        <v>11.856820000000001</v>
      </c>
      <c r="F818" s="2">
        <v>2.5706499999999997</v>
      </c>
      <c r="G818" s="2">
        <v>3.2198900000000013</v>
      </c>
    </row>
    <row r="819" spans="1:7" x14ac:dyDescent="0.25">
      <c r="A819" t="s">
        <v>126</v>
      </c>
      <c r="B819" t="s">
        <v>160</v>
      </c>
      <c r="C819" s="77">
        <v>4.8137499999999998</v>
      </c>
      <c r="D819" s="2">
        <v>3.5503900000000002</v>
      </c>
      <c r="E819" s="2">
        <v>6.3741000000000003</v>
      </c>
      <c r="F819" s="2">
        <v>1.2633599999999996</v>
      </c>
      <c r="G819" s="2">
        <v>1.5603500000000006</v>
      </c>
    </row>
    <row r="820" spans="1:7" x14ac:dyDescent="0.25">
      <c r="A820" t="s">
        <v>126</v>
      </c>
      <c r="B820" t="s">
        <v>162</v>
      </c>
      <c r="C820" s="77">
        <v>7.3004800000000003</v>
      </c>
      <c r="D820" s="2">
        <v>5.3583999999999996</v>
      </c>
      <c r="E820" s="2">
        <v>9.7151999999999994</v>
      </c>
      <c r="F820" s="2">
        <v>1.9420800000000007</v>
      </c>
      <c r="G820" s="2">
        <v>2.4147199999999991</v>
      </c>
    </row>
    <row r="821" spans="1:7" x14ac:dyDescent="0.25">
      <c r="A821" t="s">
        <v>126</v>
      </c>
      <c r="B821" t="s">
        <v>155</v>
      </c>
      <c r="C821" s="77">
        <v>4.9451499999999999</v>
      </c>
      <c r="D821" s="2">
        <v>3.60494</v>
      </c>
      <c r="E821" s="2">
        <v>6.61151</v>
      </c>
      <c r="F821" s="2">
        <v>1.3402099999999999</v>
      </c>
      <c r="G821" s="2">
        <v>1.6663600000000001</v>
      </c>
    </row>
    <row r="822" spans="1:7" x14ac:dyDescent="0.25">
      <c r="A822" t="s">
        <v>126</v>
      </c>
      <c r="B822" t="s">
        <v>151</v>
      </c>
      <c r="C822" s="77">
        <v>5.1349900000000002</v>
      </c>
      <c r="D822" s="2">
        <v>3.7043499999999998</v>
      </c>
      <c r="E822" s="2">
        <v>6.9316599999999999</v>
      </c>
      <c r="F822" s="2">
        <v>1.4306400000000004</v>
      </c>
      <c r="G822" s="2">
        <v>1.7966699999999998</v>
      </c>
    </row>
    <row r="823" spans="1:7" x14ac:dyDescent="0.25">
      <c r="A823" t="s">
        <v>126</v>
      </c>
      <c r="B823" t="s">
        <v>167</v>
      </c>
      <c r="C823" s="77">
        <v>11.24004</v>
      </c>
      <c r="D823" s="2">
        <v>8.3578600000000005</v>
      </c>
      <c r="E823" s="2">
        <v>14.76465</v>
      </c>
      <c r="F823" s="2">
        <v>2.88218</v>
      </c>
      <c r="G823" s="2">
        <v>3.5246099999999991</v>
      </c>
    </row>
    <row r="824" spans="1:7" x14ac:dyDescent="0.25">
      <c r="A824" t="s">
        <v>126</v>
      </c>
      <c r="B824" t="s">
        <v>181</v>
      </c>
      <c r="C824" s="77" t="s">
        <v>1574</v>
      </c>
      <c r="D824" s="2">
        <v>0</v>
      </c>
      <c r="E824" s="2">
        <v>0</v>
      </c>
      <c r="F824" s="2" t="e">
        <v>#VALUE!</v>
      </c>
      <c r="G824" s="2" t="e">
        <v>#VALUE!</v>
      </c>
    </row>
    <row r="825" spans="1:7" x14ac:dyDescent="0.25">
      <c r="A825" t="s">
        <v>126</v>
      </c>
      <c r="B825" t="s">
        <v>171</v>
      </c>
      <c r="C825" s="77">
        <v>6.0751900000000001</v>
      </c>
      <c r="D825" s="2">
        <v>4.6363700000000003</v>
      </c>
      <c r="E825" s="2">
        <v>7.8139599999999998</v>
      </c>
      <c r="F825" s="2">
        <v>1.4388199999999998</v>
      </c>
      <c r="G825" s="2">
        <v>1.7387699999999997</v>
      </c>
    </row>
    <row r="826" spans="1:7" x14ac:dyDescent="0.25">
      <c r="A826" t="s">
        <v>126</v>
      </c>
      <c r="B826" t="s">
        <v>159</v>
      </c>
      <c r="C826" s="77">
        <v>9.1358999999999995</v>
      </c>
      <c r="D826" s="2">
        <v>7.1997</v>
      </c>
      <c r="E826" s="2">
        <v>11.415940000000001</v>
      </c>
      <c r="F826" s="2">
        <v>1.9361999999999995</v>
      </c>
      <c r="G826" s="2">
        <v>2.2800400000000014</v>
      </c>
    </row>
    <row r="827" spans="1:7" x14ac:dyDescent="0.25">
      <c r="A827" t="s">
        <v>126</v>
      </c>
      <c r="B827" t="s">
        <v>174</v>
      </c>
      <c r="C827" s="77">
        <v>5.3053800000000004</v>
      </c>
      <c r="D827" s="2">
        <v>3.8321100000000001</v>
      </c>
      <c r="E827" s="2">
        <v>7.1507399999999999</v>
      </c>
      <c r="F827" s="2">
        <v>1.4732700000000003</v>
      </c>
      <c r="G827" s="2">
        <v>1.8453599999999994</v>
      </c>
    </row>
    <row r="828" spans="1:7" x14ac:dyDescent="0.25">
      <c r="A828" t="s">
        <v>126</v>
      </c>
      <c r="B828" t="s">
        <v>178</v>
      </c>
      <c r="C828" s="77">
        <v>6.7757100000000001</v>
      </c>
      <c r="D828" s="2">
        <v>4.8716699999999999</v>
      </c>
      <c r="E828" s="2">
        <v>9.1431400000000007</v>
      </c>
      <c r="F828" s="2">
        <v>1.9040400000000002</v>
      </c>
      <c r="G828" s="2">
        <v>2.3674300000000006</v>
      </c>
    </row>
    <row r="829" spans="1:7" x14ac:dyDescent="0.25">
      <c r="A829" t="s">
        <v>126</v>
      </c>
      <c r="B829" t="s">
        <v>175</v>
      </c>
      <c r="C829" s="77">
        <v>9.0761099999999999</v>
      </c>
      <c r="D829" s="2">
        <v>6.5194700000000001</v>
      </c>
      <c r="E829" s="2">
        <v>12.19684</v>
      </c>
      <c r="F829" s="2">
        <v>2.5566399999999998</v>
      </c>
      <c r="G829" s="2">
        <v>3.12073</v>
      </c>
    </row>
    <row r="830" spans="1:7" x14ac:dyDescent="0.25">
      <c r="A830" t="s">
        <v>126</v>
      </c>
      <c r="B830" t="s">
        <v>156</v>
      </c>
      <c r="C830" s="77">
        <v>12.81897</v>
      </c>
      <c r="D830" s="2">
        <v>9.8140000000000001</v>
      </c>
      <c r="E830" s="2">
        <v>16.409929999999999</v>
      </c>
      <c r="F830" s="2">
        <v>3.0049700000000001</v>
      </c>
      <c r="G830" s="2">
        <v>3.590959999999999</v>
      </c>
    </row>
    <row r="831" spans="1:7" x14ac:dyDescent="0.25">
      <c r="A831" t="s">
        <v>126</v>
      </c>
      <c r="B831" t="s">
        <v>168</v>
      </c>
      <c r="C831" s="77">
        <v>7.1883800000000004</v>
      </c>
      <c r="D831" s="2">
        <v>5.1649200000000004</v>
      </c>
      <c r="E831" s="2">
        <v>9.6875199999999992</v>
      </c>
      <c r="F831" s="2">
        <v>2.02346</v>
      </c>
      <c r="G831" s="2">
        <v>2.4991399999999988</v>
      </c>
    </row>
    <row r="832" spans="1:7" x14ac:dyDescent="0.25">
      <c r="A832" t="s">
        <v>126</v>
      </c>
      <c r="B832" t="s">
        <v>164</v>
      </c>
      <c r="C832" s="77">
        <v>4.9664400000000004</v>
      </c>
      <c r="D832" s="2">
        <v>3.4246400000000001</v>
      </c>
      <c r="E832" s="2">
        <v>6.9592000000000001</v>
      </c>
      <c r="F832" s="2">
        <v>1.5418000000000003</v>
      </c>
      <c r="G832" s="2">
        <v>1.9927599999999996</v>
      </c>
    </row>
    <row r="833" spans="1:7" x14ac:dyDescent="0.25">
      <c r="A833" t="s">
        <v>126</v>
      </c>
      <c r="B833" t="s">
        <v>172</v>
      </c>
      <c r="C833" s="77">
        <v>8.3554399999999998</v>
      </c>
      <c r="D833" s="2">
        <v>6.3227200000000003</v>
      </c>
      <c r="E833" s="2">
        <v>10.83231</v>
      </c>
      <c r="F833" s="2">
        <v>2.0327199999999994</v>
      </c>
      <c r="G833" s="2">
        <v>2.4768699999999999</v>
      </c>
    </row>
    <row r="834" spans="1:7" x14ac:dyDescent="0.25">
      <c r="A834" t="s">
        <v>126</v>
      </c>
      <c r="B834" t="s">
        <v>157</v>
      </c>
      <c r="C834" s="77">
        <v>8.8837600000000005</v>
      </c>
      <c r="D834" s="2">
        <v>6.8780999999999999</v>
      </c>
      <c r="E834" s="2">
        <v>11.28055</v>
      </c>
      <c r="F834" s="2">
        <v>2.0056600000000007</v>
      </c>
      <c r="G834" s="2">
        <v>2.3967899999999993</v>
      </c>
    </row>
    <row r="835" spans="1:7" x14ac:dyDescent="0.25">
      <c r="A835" t="s">
        <v>126</v>
      </c>
      <c r="B835" t="s">
        <v>170</v>
      </c>
      <c r="C835" s="77">
        <v>8.2912599999999994</v>
      </c>
      <c r="D835" s="2">
        <v>6.2909499999999996</v>
      </c>
      <c r="E835" s="2">
        <v>10.704980000000001</v>
      </c>
      <c r="F835" s="2">
        <v>2.0003099999999998</v>
      </c>
      <c r="G835" s="2">
        <v>2.4137200000000014</v>
      </c>
    </row>
    <row r="836" spans="1:7" x14ac:dyDescent="0.25">
      <c r="A836" t="s">
        <v>126</v>
      </c>
      <c r="B836" t="s">
        <v>176</v>
      </c>
      <c r="C836" s="77">
        <v>8.3286800000000003</v>
      </c>
      <c r="D836" s="2">
        <v>5.7209099999999999</v>
      </c>
      <c r="E836" s="2">
        <v>11.621969999999999</v>
      </c>
      <c r="F836" s="2">
        <v>2.6077700000000004</v>
      </c>
      <c r="G836" s="2">
        <v>3.2932899999999989</v>
      </c>
    </row>
    <row r="837" spans="1:7" x14ac:dyDescent="0.25">
      <c r="A837" t="s">
        <v>126</v>
      </c>
      <c r="B837" t="s">
        <v>152</v>
      </c>
      <c r="C837" s="77">
        <v>10.946289999999999</v>
      </c>
      <c r="D837" s="2">
        <v>7.84917</v>
      </c>
      <c r="E837" s="2">
        <v>14.83578</v>
      </c>
      <c r="F837" s="2">
        <v>3.0971199999999994</v>
      </c>
      <c r="G837" s="2">
        <v>3.8894900000000003</v>
      </c>
    </row>
    <row r="838" spans="1:7" x14ac:dyDescent="0.25">
      <c r="A838" t="s">
        <v>126</v>
      </c>
      <c r="B838" t="s">
        <v>150</v>
      </c>
      <c r="C838" s="77">
        <v>8.1939899999999994</v>
      </c>
      <c r="D838" s="2">
        <v>5.6944400000000002</v>
      </c>
      <c r="E838" s="2">
        <v>11.40109</v>
      </c>
      <c r="F838" s="2">
        <v>2.4995499999999993</v>
      </c>
      <c r="G838" s="2">
        <v>3.2071000000000005</v>
      </c>
    </row>
    <row r="839" spans="1:7" x14ac:dyDescent="0.25">
      <c r="A839" t="s">
        <v>126</v>
      </c>
      <c r="B839" t="s">
        <v>163</v>
      </c>
      <c r="C839" s="77">
        <v>5.6329200000000004</v>
      </c>
      <c r="D839" s="2">
        <v>3.8894799999999998</v>
      </c>
      <c r="E839" s="2">
        <v>7.8112000000000004</v>
      </c>
      <c r="F839" s="2">
        <v>1.7434400000000005</v>
      </c>
      <c r="G839" s="2">
        <v>2.17828</v>
      </c>
    </row>
    <row r="840" spans="1:7" x14ac:dyDescent="0.25">
      <c r="A840" t="s">
        <v>126</v>
      </c>
      <c r="B840" t="s">
        <v>180</v>
      </c>
      <c r="C840" s="77">
        <v>8.4288600000000002</v>
      </c>
      <c r="D840" s="2">
        <v>6.2900200000000002</v>
      </c>
      <c r="E840" s="2">
        <v>11.013590000000001</v>
      </c>
      <c r="F840" s="2">
        <v>2.1388400000000001</v>
      </c>
      <c r="G840" s="2">
        <v>2.5847300000000004</v>
      </c>
    </row>
    <row r="841" spans="1:7" x14ac:dyDescent="0.25">
      <c r="A841" t="s">
        <v>126</v>
      </c>
      <c r="B841" t="s">
        <v>154</v>
      </c>
      <c r="C841" s="77">
        <v>6.0789999999999997</v>
      </c>
      <c r="D841" s="2">
        <v>4.2302400000000002</v>
      </c>
      <c r="E841" s="2">
        <v>8.4429400000000001</v>
      </c>
      <c r="F841" s="2">
        <v>1.8487599999999995</v>
      </c>
      <c r="G841" s="2">
        <v>2.3639400000000004</v>
      </c>
    </row>
    <row r="842" spans="1:7" x14ac:dyDescent="0.25">
      <c r="A842" t="s">
        <v>126</v>
      </c>
      <c r="B842" t="s">
        <v>173</v>
      </c>
      <c r="C842" s="77">
        <v>6.2106399999999997</v>
      </c>
      <c r="D842" s="2">
        <v>4.3904699999999997</v>
      </c>
      <c r="E842" s="2">
        <v>8.4406199999999991</v>
      </c>
      <c r="F842" s="2">
        <v>1.8201700000000001</v>
      </c>
      <c r="G842" s="2">
        <v>2.2299799999999994</v>
      </c>
    </row>
    <row r="843" spans="1:7" x14ac:dyDescent="0.25">
      <c r="A843" t="s">
        <v>126</v>
      </c>
      <c r="B843" t="s">
        <v>165</v>
      </c>
      <c r="C843" s="77">
        <v>7.6138899999999996</v>
      </c>
      <c r="D843" s="2">
        <v>5.7135600000000002</v>
      </c>
      <c r="E843" s="2">
        <v>9.9294399999999996</v>
      </c>
      <c r="F843" s="2">
        <v>1.9003299999999994</v>
      </c>
      <c r="G843" s="2">
        <v>2.31555</v>
      </c>
    </row>
    <row r="844" spans="1:7" x14ac:dyDescent="0.25">
      <c r="A844" t="s">
        <v>126</v>
      </c>
      <c r="B844" t="s">
        <v>149</v>
      </c>
      <c r="C844" s="77">
        <v>7.14506</v>
      </c>
      <c r="D844" s="2">
        <v>5.0076700000000001</v>
      </c>
      <c r="E844" s="2">
        <v>9.8780699999999992</v>
      </c>
      <c r="F844" s="2">
        <v>2.1373899999999999</v>
      </c>
      <c r="G844" s="2">
        <v>2.7330099999999993</v>
      </c>
    </row>
    <row r="845" spans="1:7" x14ac:dyDescent="0.25">
      <c r="A845" t="s">
        <v>126</v>
      </c>
      <c r="B845" t="s">
        <v>177</v>
      </c>
      <c r="C845" s="77">
        <v>9.4132300000000004</v>
      </c>
      <c r="D845" s="2">
        <v>6.9918699999999996</v>
      </c>
      <c r="E845" s="2">
        <v>12.30678</v>
      </c>
      <c r="F845" s="2">
        <v>2.4213600000000008</v>
      </c>
      <c r="G845" s="2">
        <v>2.8935499999999994</v>
      </c>
    </row>
    <row r="846" spans="1:7" x14ac:dyDescent="0.25">
      <c r="A846" t="s">
        <v>126</v>
      </c>
      <c r="B846" t="s">
        <v>153</v>
      </c>
      <c r="C846" s="77">
        <v>10.46669</v>
      </c>
      <c r="D846" s="2">
        <v>7.8741700000000003</v>
      </c>
      <c r="E846" s="2">
        <v>13.63123</v>
      </c>
      <c r="F846" s="2">
        <v>2.5925199999999995</v>
      </c>
      <c r="G846" s="2">
        <v>3.1645400000000006</v>
      </c>
    </row>
    <row r="847" spans="1:7" x14ac:dyDescent="0.25">
      <c r="A847" t="s">
        <v>126</v>
      </c>
      <c r="B847" t="s">
        <v>179</v>
      </c>
      <c r="C847" s="77">
        <v>7.4978499999999997</v>
      </c>
      <c r="D847" s="2">
        <v>5.1694599999999999</v>
      </c>
      <c r="E847" s="2">
        <v>10.330019999999999</v>
      </c>
      <c r="F847" s="2">
        <v>2.3283899999999997</v>
      </c>
      <c r="G847" s="2">
        <v>2.8321699999999996</v>
      </c>
    </row>
    <row r="848" spans="1:7" x14ac:dyDescent="0.25">
      <c r="A848" t="s">
        <v>126</v>
      </c>
      <c r="B848" t="s">
        <v>161</v>
      </c>
      <c r="C848" s="77">
        <v>6.4638400000000003</v>
      </c>
      <c r="D848" s="2">
        <v>4.6209699999999998</v>
      </c>
      <c r="E848" s="2">
        <v>8.7552099999999999</v>
      </c>
      <c r="F848" s="2">
        <v>1.8428700000000005</v>
      </c>
      <c r="G848" s="2">
        <v>2.2913699999999997</v>
      </c>
    </row>
    <row r="849" spans="1:7" x14ac:dyDescent="0.25">
      <c r="A849" t="s">
        <v>126</v>
      </c>
      <c r="B849" t="s">
        <v>158</v>
      </c>
      <c r="C849" s="77">
        <v>7.3434999999999997</v>
      </c>
      <c r="D849" s="2">
        <v>5.3962300000000001</v>
      </c>
      <c r="E849" s="2">
        <v>9.7043199999999992</v>
      </c>
      <c r="F849" s="2">
        <v>1.9472699999999996</v>
      </c>
      <c r="G849" s="2">
        <v>2.3608199999999995</v>
      </c>
    </row>
    <row r="850" spans="1:7" x14ac:dyDescent="0.25">
      <c r="A850" t="s">
        <v>126</v>
      </c>
      <c r="B850" t="s">
        <v>169</v>
      </c>
      <c r="C850" s="77">
        <v>9.2537500000000001</v>
      </c>
      <c r="D850" s="2">
        <v>6.7759600000000004</v>
      </c>
      <c r="E850" s="2">
        <v>12.307639999999999</v>
      </c>
      <c r="F850" s="2">
        <v>2.4777899999999997</v>
      </c>
      <c r="G850" s="2">
        <v>3.0538899999999991</v>
      </c>
    </row>
    <row r="851" spans="1:7" x14ac:dyDescent="0.25">
      <c r="A851" t="s">
        <v>128</v>
      </c>
      <c r="B851" t="s">
        <v>166</v>
      </c>
      <c r="C851" s="77">
        <v>8.4104781800000001</v>
      </c>
      <c r="D851" s="2">
        <v>5.8377173029999998</v>
      </c>
      <c r="E851" s="2">
        <v>11.6503569</v>
      </c>
      <c r="F851" s="2">
        <v>2.5727608770000003</v>
      </c>
      <c r="G851" s="2">
        <v>3.2398787200000001</v>
      </c>
    </row>
    <row r="852" spans="1:7" x14ac:dyDescent="0.25">
      <c r="A852" t="s">
        <v>128</v>
      </c>
      <c r="B852" t="s">
        <v>160</v>
      </c>
      <c r="C852" s="77">
        <v>4.1508054640000003</v>
      </c>
      <c r="D852" s="2">
        <v>2.986963201</v>
      </c>
      <c r="E852" s="2">
        <v>5.6124110610000004</v>
      </c>
      <c r="F852" s="2">
        <v>1.1638422630000003</v>
      </c>
      <c r="G852" s="2">
        <v>1.4616055970000001</v>
      </c>
    </row>
    <row r="853" spans="1:7" x14ac:dyDescent="0.25">
      <c r="A853" t="s">
        <v>128</v>
      </c>
      <c r="B853" t="s">
        <v>162</v>
      </c>
      <c r="C853" s="77">
        <v>5.7114467089999996</v>
      </c>
      <c r="D853" s="2">
        <v>4.0154678639999997</v>
      </c>
      <c r="E853" s="2">
        <v>7.880036874</v>
      </c>
      <c r="F853" s="2">
        <v>1.695978845</v>
      </c>
      <c r="G853" s="2">
        <v>2.1685901650000003</v>
      </c>
    </row>
    <row r="854" spans="1:7" x14ac:dyDescent="0.25">
      <c r="A854" t="s">
        <v>128</v>
      </c>
      <c r="B854" t="s">
        <v>155</v>
      </c>
      <c r="C854" s="77">
        <v>4.8365022839999998</v>
      </c>
      <c r="D854" s="2">
        <v>3.4918056229999999</v>
      </c>
      <c r="E854" s="2">
        <v>6.5165904149999996</v>
      </c>
      <c r="F854" s="2">
        <v>1.344696661</v>
      </c>
      <c r="G854" s="2">
        <v>1.6800881309999998</v>
      </c>
    </row>
    <row r="855" spans="1:7" x14ac:dyDescent="0.25">
      <c r="A855" t="s">
        <v>128</v>
      </c>
      <c r="B855" t="s">
        <v>151</v>
      </c>
      <c r="C855" s="77">
        <v>5.2144612629999996</v>
      </c>
      <c r="D855" s="2">
        <v>3.795156537</v>
      </c>
      <c r="E855" s="2">
        <v>6.9877660480000001</v>
      </c>
      <c r="F855" s="2">
        <v>1.4193047259999996</v>
      </c>
      <c r="G855" s="2">
        <v>1.7733047850000005</v>
      </c>
    </row>
    <row r="856" spans="1:7" x14ac:dyDescent="0.25">
      <c r="A856" t="s">
        <v>128</v>
      </c>
      <c r="B856" t="s">
        <v>167</v>
      </c>
      <c r="C856" s="77">
        <v>10.620588400000001</v>
      </c>
      <c r="D856" s="2">
        <v>7.8582955019999998</v>
      </c>
      <c r="E856" s="2">
        <v>13.99859062</v>
      </c>
      <c r="F856" s="2">
        <v>2.762292898000001</v>
      </c>
      <c r="G856" s="2">
        <v>3.3780022199999991</v>
      </c>
    </row>
    <row r="857" spans="1:7" x14ac:dyDescent="0.25">
      <c r="A857" t="s">
        <v>128</v>
      </c>
      <c r="B857" t="s">
        <v>181</v>
      </c>
      <c r="C857" s="77" t="s">
        <v>1574</v>
      </c>
      <c r="D857" s="2">
        <v>0</v>
      </c>
      <c r="E857" s="2">
        <v>0</v>
      </c>
      <c r="F857" s="2" t="e">
        <v>#VALUE!</v>
      </c>
      <c r="G857" s="2" t="e">
        <v>#VALUE!</v>
      </c>
    </row>
    <row r="858" spans="1:7" x14ac:dyDescent="0.25">
      <c r="A858" t="s">
        <v>128</v>
      </c>
      <c r="B858" t="s">
        <v>171</v>
      </c>
      <c r="C858" s="77">
        <v>5.3303129829999998</v>
      </c>
      <c r="D858" s="2">
        <v>4.0115054560000001</v>
      </c>
      <c r="E858" s="2">
        <v>6.9400981570000004</v>
      </c>
      <c r="F858" s="2">
        <v>1.3188075269999997</v>
      </c>
      <c r="G858" s="2">
        <v>1.6097851740000007</v>
      </c>
    </row>
    <row r="859" spans="1:7" x14ac:dyDescent="0.25">
      <c r="A859" t="s">
        <v>128</v>
      </c>
      <c r="B859" t="s">
        <v>159</v>
      </c>
      <c r="C859" s="77">
        <v>8.9374483560000009</v>
      </c>
      <c r="D859" s="2">
        <v>7.0626049340000003</v>
      </c>
      <c r="E859" s="2">
        <v>11.143141050000001</v>
      </c>
      <c r="F859" s="2">
        <v>1.8748434220000005</v>
      </c>
      <c r="G859" s="2">
        <v>2.2056926939999997</v>
      </c>
    </row>
    <row r="860" spans="1:7" x14ac:dyDescent="0.25">
      <c r="A860" t="s">
        <v>128</v>
      </c>
      <c r="B860" t="s">
        <v>174</v>
      </c>
      <c r="C860" s="77">
        <v>4.9117984469999998</v>
      </c>
      <c r="D860" s="2">
        <v>3.5083986600000001</v>
      </c>
      <c r="E860" s="2">
        <v>6.6841137609999999</v>
      </c>
      <c r="F860" s="2">
        <v>1.4033997869999997</v>
      </c>
      <c r="G860" s="2">
        <v>1.7723153140000001</v>
      </c>
    </row>
    <row r="861" spans="1:7" x14ac:dyDescent="0.25">
      <c r="A861" t="s">
        <v>128</v>
      </c>
      <c r="B861" t="s">
        <v>178</v>
      </c>
      <c r="C861" s="77">
        <v>6.3539444620000003</v>
      </c>
      <c r="D861" s="2">
        <v>4.5405680789999998</v>
      </c>
      <c r="E861" s="2">
        <v>8.619609444</v>
      </c>
      <c r="F861" s="2">
        <v>1.8133763830000005</v>
      </c>
      <c r="G861" s="2">
        <v>2.2656649819999997</v>
      </c>
    </row>
    <row r="862" spans="1:7" x14ac:dyDescent="0.25">
      <c r="A862" t="s">
        <v>128</v>
      </c>
      <c r="B862" t="s">
        <v>175</v>
      </c>
      <c r="C862" s="77">
        <v>11.04057323</v>
      </c>
      <c r="D862" s="2">
        <v>8.2751605650000002</v>
      </c>
      <c r="E862" s="2">
        <v>14.36309573</v>
      </c>
      <c r="F862" s="2">
        <v>2.7654126649999995</v>
      </c>
      <c r="G862" s="2">
        <v>3.3225224999999998</v>
      </c>
    </row>
    <row r="863" spans="1:7" x14ac:dyDescent="0.25">
      <c r="A863" t="s">
        <v>128</v>
      </c>
      <c r="B863" t="s">
        <v>156</v>
      </c>
      <c r="C863" s="77">
        <v>11.008275729999999</v>
      </c>
      <c r="D863" s="2">
        <v>8.2752731770000008</v>
      </c>
      <c r="E863" s="2">
        <v>14.31629234</v>
      </c>
      <c r="F863" s="2">
        <v>2.7330025529999986</v>
      </c>
      <c r="G863" s="2">
        <v>3.308016610000001</v>
      </c>
    </row>
    <row r="864" spans="1:7" x14ac:dyDescent="0.25">
      <c r="A864" t="s">
        <v>128</v>
      </c>
      <c r="B864" t="s">
        <v>168</v>
      </c>
      <c r="C864" s="77">
        <v>5.2305272059999997</v>
      </c>
      <c r="D864" s="2">
        <v>3.6699060600000002</v>
      </c>
      <c r="E864" s="2">
        <v>7.2013930840000002</v>
      </c>
      <c r="F864" s="2">
        <v>1.5606211459999995</v>
      </c>
      <c r="G864" s="2">
        <v>1.9708658780000006</v>
      </c>
    </row>
    <row r="865" spans="1:7" x14ac:dyDescent="0.25">
      <c r="A865" t="s">
        <v>128</v>
      </c>
      <c r="B865" t="s">
        <v>164</v>
      </c>
      <c r="C865" s="77">
        <v>5.161212076</v>
      </c>
      <c r="D865" s="2">
        <v>3.5594519660000001</v>
      </c>
      <c r="E865" s="2">
        <v>7.2314611009999998</v>
      </c>
      <c r="F865" s="2">
        <v>1.6017601099999998</v>
      </c>
      <c r="G865" s="2">
        <v>2.0702490249999999</v>
      </c>
    </row>
    <row r="866" spans="1:7" x14ac:dyDescent="0.25">
      <c r="A866" t="s">
        <v>128</v>
      </c>
      <c r="B866" t="s">
        <v>172</v>
      </c>
      <c r="C866" s="77">
        <v>9.6264145239999994</v>
      </c>
      <c r="D866" s="2">
        <v>7.4380134480000004</v>
      </c>
      <c r="E866" s="2">
        <v>12.25568281</v>
      </c>
      <c r="F866" s="2">
        <v>2.188401075999999</v>
      </c>
      <c r="G866" s="2">
        <v>2.6292682860000003</v>
      </c>
    </row>
    <row r="867" spans="1:7" x14ac:dyDescent="0.25">
      <c r="A867" t="s">
        <v>128</v>
      </c>
      <c r="B867" t="s">
        <v>157</v>
      </c>
      <c r="C867" s="77">
        <v>7.8073506479999999</v>
      </c>
      <c r="D867" s="2">
        <v>5.9087384060000003</v>
      </c>
      <c r="E867" s="2">
        <v>10.109184559999999</v>
      </c>
      <c r="F867" s="2">
        <v>1.8986122419999996</v>
      </c>
      <c r="G867" s="2">
        <v>2.3018339119999993</v>
      </c>
    </row>
    <row r="868" spans="1:7" x14ac:dyDescent="0.25">
      <c r="A868" t="s">
        <v>128</v>
      </c>
      <c r="B868" t="s">
        <v>170</v>
      </c>
      <c r="C868" s="77">
        <v>6.7677242140000002</v>
      </c>
      <c r="D868" s="2">
        <v>4.9442119770000001</v>
      </c>
      <c r="E868" s="2">
        <v>9.019915331</v>
      </c>
      <c r="F868" s="2">
        <v>1.8235122370000001</v>
      </c>
      <c r="G868" s="2">
        <v>2.2521911169999997</v>
      </c>
    </row>
    <row r="869" spans="1:7" x14ac:dyDescent="0.25">
      <c r="A869" t="s">
        <v>128</v>
      </c>
      <c r="B869" t="s">
        <v>176</v>
      </c>
      <c r="C869" s="77">
        <v>9.7488712900000003</v>
      </c>
      <c r="D869" s="2">
        <v>6.9122557320000002</v>
      </c>
      <c r="E869" s="2">
        <v>13.26764386</v>
      </c>
      <c r="F869" s="2">
        <v>2.8366155580000001</v>
      </c>
      <c r="G869" s="2">
        <v>3.5187725699999994</v>
      </c>
    </row>
    <row r="870" spans="1:7" x14ac:dyDescent="0.25">
      <c r="A870" t="s">
        <v>128</v>
      </c>
      <c r="B870" t="s">
        <v>152</v>
      </c>
      <c r="C870" s="77">
        <v>10.61005143</v>
      </c>
      <c r="D870" s="2">
        <v>7.5876069260000003</v>
      </c>
      <c r="E870" s="2">
        <v>14.41621692</v>
      </c>
      <c r="F870" s="2">
        <v>3.0224445040000001</v>
      </c>
      <c r="G870" s="2">
        <v>3.8061654899999997</v>
      </c>
    </row>
    <row r="871" spans="1:7" x14ac:dyDescent="0.25">
      <c r="A871" t="s">
        <v>128</v>
      </c>
      <c r="B871" t="s">
        <v>150</v>
      </c>
      <c r="C871" s="77">
        <v>6.066774852</v>
      </c>
      <c r="D871" s="2">
        <v>3.9296597809999998</v>
      </c>
      <c r="E871" s="2">
        <v>8.9339491879999997</v>
      </c>
      <c r="F871" s="2">
        <v>2.1371150710000002</v>
      </c>
      <c r="G871" s="2">
        <v>2.8671743359999997</v>
      </c>
    </row>
    <row r="872" spans="1:7" x14ac:dyDescent="0.25">
      <c r="A872" t="s">
        <v>128</v>
      </c>
      <c r="B872" t="s">
        <v>163</v>
      </c>
      <c r="C872" s="77">
        <v>4.5378525840000004</v>
      </c>
      <c r="D872" s="2">
        <v>3.0529193750000001</v>
      </c>
      <c r="E872" s="2">
        <v>6.4186258629999999</v>
      </c>
      <c r="F872" s="2">
        <v>1.4849332090000003</v>
      </c>
      <c r="G872" s="2">
        <v>1.8807732789999996</v>
      </c>
    </row>
    <row r="873" spans="1:7" x14ac:dyDescent="0.25">
      <c r="A873" t="s">
        <v>128</v>
      </c>
      <c r="B873" t="s">
        <v>180</v>
      </c>
      <c r="C873" s="77">
        <v>6.6808262330000003</v>
      </c>
      <c r="D873" s="2">
        <v>4.8384420889999999</v>
      </c>
      <c r="E873" s="2">
        <v>8.9515829030000003</v>
      </c>
      <c r="F873" s="2">
        <v>1.8423841440000004</v>
      </c>
      <c r="G873" s="2">
        <v>2.2707566699999999</v>
      </c>
    </row>
    <row r="874" spans="1:7" x14ac:dyDescent="0.25">
      <c r="A874" t="s">
        <v>128</v>
      </c>
      <c r="B874" t="s">
        <v>154</v>
      </c>
      <c r="C874" s="77">
        <v>6.7987271299999996</v>
      </c>
      <c r="D874" s="2">
        <v>4.8192937980000004</v>
      </c>
      <c r="E874" s="2">
        <v>9.2984994949999997</v>
      </c>
      <c r="F874" s="2">
        <v>1.9794333319999993</v>
      </c>
      <c r="G874" s="2">
        <v>2.4997723650000001</v>
      </c>
    </row>
    <row r="875" spans="1:7" x14ac:dyDescent="0.25">
      <c r="A875" t="s">
        <v>128</v>
      </c>
      <c r="B875" t="s">
        <v>173</v>
      </c>
      <c r="C875" s="77">
        <v>5.8606476890000003</v>
      </c>
      <c r="D875" s="2">
        <v>4.3032552600000002</v>
      </c>
      <c r="E875" s="2">
        <v>7.7583285350000004</v>
      </c>
      <c r="F875" s="2">
        <v>1.5573924290000001</v>
      </c>
      <c r="G875" s="2">
        <v>1.8976808460000001</v>
      </c>
    </row>
    <row r="876" spans="1:7" x14ac:dyDescent="0.25">
      <c r="A876" t="s">
        <v>128</v>
      </c>
      <c r="B876" t="s">
        <v>165</v>
      </c>
      <c r="C876" s="77">
        <v>8.6109414760000007</v>
      </c>
      <c r="D876" s="2">
        <v>6.5938892989999998</v>
      </c>
      <c r="E876" s="2">
        <v>11.03773223</v>
      </c>
      <c r="F876" s="2">
        <v>2.0170521770000009</v>
      </c>
      <c r="G876" s="2">
        <v>2.4267907539999989</v>
      </c>
    </row>
    <row r="877" spans="1:7" x14ac:dyDescent="0.25">
      <c r="A877" t="s">
        <v>128</v>
      </c>
      <c r="B877" t="s">
        <v>149</v>
      </c>
      <c r="C877" s="77">
        <v>8.3291581449999992</v>
      </c>
      <c r="D877" s="2">
        <v>6.0285913029999998</v>
      </c>
      <c r="E877" s="2">
        <v>11.210756959999999</v>
      </c>
      <c r="F877" s="2">
        <v>2.3005668419999994</v>
      </c>
      <c r="G877" s="2">
        <v>2.8815988150000003</v>
      </c>
    </row>
    <row r="878" spans="1:7" x14ac:dyDescent="0.25">
      <c r="A878" t="s">
        <v>128</v>
      </c>
      <c r="B878" t="s">
        <v>177</v>
      </c>
      <c r="C878" s="77">
        <v>7.4482512490000001</v>
      </c>
      <c r="D878" s="2">
        <v>5.3195666429999999</v>
      </c>
      <c r="E878" s="2">
        <v>10.061240659999999</v>
      </c>
      <c r="F878" s="2">
        <v>2.1286846060000002</v>
      </c>
      <c r="G878" s="2">
        <v>2.6129894109999992</v>
      </c>
    </row>
    <row r="879" spans="1:7" x14ac:dyDescent="0.25">
      <c r="A879" t="s">
        <v>128</v>
      </c>
      <c r="B879" t="s">
        <v>153</v>
      </c>
      <c r="C879" s="77">
        <v>7.356010242</v>
      </c>
      <c r="D879" s="2">
        <v>5.2346948070000003</v>
      </c>
      <c r="E879" s="2">
        <v>10.042806759999999</v>
      </c>
      <c r="F879" s="2">
        <v>2.1213154349999996</v>
      </c>
      <c r="G879" s="2">
        <v>2.6867965179999995</v>
      </c>
    </row>
    <row r="880" spans="1:7" x14ac:dyDescent="0.25">
      <c r="A880" t="s">
        <v>128</v>
      </c>
      <c r="B880" t="s">
        <v>179</v>
      </c>
      <c r="C880" s="77">
        <v>8.1340502719999996</v>
      </c>
      <c r="D880" s="2">
        <v>5.636805056</v>
      </c>
      <c r="E880" s="2">
        <v>11.16165307</v>
      </c>
      <c r="F880" s="2">
        <v>2.4972452159999996</v>
      </c>
      <c r="G880" s="2">
        <v>3.0276027980000002</v>
      </c>
    </row>
    <row r="881" spans="1:7" x14ac:dyDescent="0.25">
      <c r="A881" t="s">
        <v>128</v>
      </c>
      <c r="B881" t="s">
        <v>161</v>
      </c>
      <c r="C881" s="77">
        <v>6.4433120490000002</v>
      </c>
      <c r="D881" s="2">
        <v>4.7070006490000003</v>
      </c>
      <c r="E881" s="2">
        <v>8.5833330120000007</v>
      </c>
      <c r="F881" s="2">
        <v>1.7363113999999999</v>
      </c>
      <c r="G881" s="2">
        <v>2.1400209630000004</v>
      </c>
    </row>
    <row r="882" spans="1:7" x14ac:dyDescent="0.25">
      <c r="A882" t="s">
        <v>128</v>
      </c>
      <c r="B882" t="s">
        <v>158</v>
      </c>
      <c r="C882" s="77">
        <v>7.2304329899999997</v>
      </c>
      <c r="D882" s="2">
        <v>5.2996153189999999</v>
      </c>
      <c r="E882" s="2">
        <v>9.5790088109999996</v>
      </c>
      <c r="F882" s="2">
        <v>1.9308176709999998</v>
      </c>
      <c r="G882" s="2">
        <v>2.3485758209999998</v>
      </c>
    </row>
    <row r="883" spans="1:7" x14ac:dyDescent="0.25">
      <c r="A883" t="s">
        <v>128</v>
      </c>
      <c r="B883" t="s">
        <v>169</v>
      </c>
      <c r="C883" s="77">
        <v>9.2920563319999996</v>
      </c>
      <c r="D883" s="2">
        <v>6.7932031620000002</v>
      </c>
      <c r="E883" s="2">
        <v>12.37835035</v>
      </c>
      <c r="F883" s="2">
        <v>2.4988531699999994</v>
      </c>
      <c r="G883" s="2">
        <v>3.0862940180000002</v>
      </c>
    </row>
    <row r="884" spans="1:7" x14ac:dyDescent="0.25">
      <c r="A884" t="s">
        <v>59</v>
      </c>
      <c r="B884" t="s">
        <v>166</v>
      </c>
      <c r="C884" s="77">
        <v>7.3356987240000002</v>
      </c>
      <c r="D884" s="2">
        <v>5.0254630889999996</v>
      </c>
      <c r="E884" s="2">
        <v>10.28003612</v>
      </c>
      <c r="F884" s="2">
        <v>2.3102356350000006</v>
      </c>
      <c r="G884" s="2">
        <v>2.9443373959999999</v>
      </c>
    </row>
    <row r="885" spans="1:7" x14ac:dyDescent="0.25">
      <c r="A885" t="s">
        <v>59</v>
      </c>
      <c r="B885" t="s">
        <v>160</v>
      </c>
      <c r="C885" s="77">
        <v>4.9571196190000002</v>
      </c>
      <c r="D885" s="2">
        <v>3.6901212399999999</v>
      </c>
      <c r="E885" s="2">
        <v>6.5155051029999997</v>
      </c>
      <c r="F885" s="2">
        <v>1.2669983790000003</v>
      </c>
      <c r="G885" s="2">
        <v>1.5583854839999995</v>
      </c>
    </row>
    <row r="886" spans="1:7" x14ac:dyDescent="0.25">
      <c r="A886" t="s">
        <v>59</v>
      </c>
      <c r="B886" t="s">
        <v>162</v>
      </c>
      <c r="C886" s="77">
        <v>5.7494088909999999</v>
      </c>
      <c r="D886" s="2">
        <v>4.0414281809999997</v>
      </c>
      <c r="E886" s="2">
        <v>7.9333454300000001</v>
      </c>
      <c r="F886" s="2">
        <v>1.7079807100000002</v>
      </c>
      <c r="G886" s="2">
        <v>2.1839365390000003</v>
      </c>
    </row>
    <row r="887" spans="1:7" x14ac:dyDescent="0.25">
      <c r="A887" t="s">
        <v>59</v>
      </c>
      <c r="B887" t="s">
        <v>155</v>
      </c>
      <c r="C887" s="77">
        <v>4.9604508789999997</v>
      </c>
      <c r="D887" s="2">
        <v>3.590247609</v>
      </c>
      <c r="E887" s="2">
        <v>6.6682048790000001</v>
      </c>
      <c r="F887" s="2">
        <v>1.3702032699999998</v>
      </c>
      <c r="G887" s="2">
        <v>1.7077540000000004</v>
      </c>
    </row>
    <row r="888" spans="1:7" x14ac:dyDescent="0.25">
      <c r="A888" t="s">
        <v>59</v>
      </c>
      <c r="B888" t="s">
        <v>151</v>
      </c>
      <c r="C888" s="77">
        <v>7.26661351</v>
      </c>
      <c r="D888" s="2">
        <v>5.5712559280000002</v>
      </c>
      <c r="E888" s="2">
        <v>9.3123610990000003</v>
      </c>
      <c r="F888" s="2">
        <v>1.6953575819999998</v>
      </c>
      <c r="G888" s="2">
        <v>2.0457475890000003</v>
      </c>
    </row>
    <row r="889" spans="1:7" x14ac:dyDescent="0.25">
      <c r="A889" t="s">
        <v>59</v>
      </c>
      <c r="B889" t="s">
        <v>167</v>
      </c>
      <c r="C889" s="77">
        <v>7.5339917249999999</v>
      </c>
      <c r="D889" s="2">
        <v>5.3133503190000004</v>
      </c>
      <c r="E889" s="2">
        <v>10.330446269999999</v>
      </c>
      <c r="F889" s="2">
        <v>2.2206414059999995</v>
      </c>
      <c r="G889" s="2">
        <v>2.7964545449999996</v>
      </c>
    </row>
    <row r="890" spans="1:7" x14ac:dyDescent="0.25">
      <c r="A890" t="s">
        <v>59</v>
      </c>
      <c r="B890" t="s">
        <v>181</v>
      </c>
      <c r="C890" s="77" t="s">
        <v>1574</v>
      </c>
      <c r="D890" s="2">
        <v>0</v>
      </c>
      <c r="E890" s="2">
        <v>0</v>
      </c>
      <c r="F890" s="2" t="e">
        <v>#VALUE!</v>
      </c>
      <c r="G890" s="2" t="e">
        <v>#VALUE!</v>
      </c>
    </row>
    <row r="891" spans="1:7" x14ac:dyDescent="0.25">
      <c r="A891" t="s">
        <v>59</v>
      </c>
      <c r="B891" t="s">
        <v>171</v>
      </c>
      <c r="C891" s="77">
        <v>5.595336208</v>
      </c>
      <c r="D891" s="2">
        <v>4.249728835</v>
      </c>
      <c r="E891" s="2">
        <v>7.2267197100000002</v>
      </c>
      <c r="F891" s="2">
        <v>1.345607373</v>
      </c>
      <c r="G891" s="2">
        <v>1.6313835020000003</v>
      </c>
    </row>
    <row r="892" spans="1:7" x14ac:dyDescent="0.25">
      <c r="A892" t="s">
        <v>59</v>
      </c>
      <c r="B892" t="s">
        <v>159</v>
      </c>
      <c r="C892" s="77">
        <v>8.5537770050000006</v>
      </c>
      <c r="D892" s="2">
        <v>6.7629996600000002</v>
      </c>
      <c r="E892" s="2">
        <v>10.662566699999999</v>
      </c>
      <c r="F892" s="2">
        <v>1.7907773450000004</v>
      </c>
      <c r="G892" s="2">
        <v>2.1087896949999987</v>
      </c>
    </row>
    <row r="893" spans="1:7" x14ac:dyDescent="0.25">
      <c r="A893" t="s">
        <v>59</v>
      </c>
      <c r="B893" t="s">
        <v>174</v>
      </c>
      <c r="C893" s="77">
        <v>4.1557066560000004</v>
      </c>
      <c r="D893" s="2">
        <v>2.8615322500000002</v>
      </c>
      <c r="E893" s="2">
        <v>5.8284061349999998</v>
      </c>
      <c r="F893" s="2">
        <v>1.2941744060000002</v>
      </c>
      <c r="G893" s="2">
        <v>1.6726994789999994</v>
      </c>
    </row>
    <row r="894" spans="1:7" x14ac:dyDescent="0.25">
      <c r="A894" t="s">
        <v>59</v>
      </c>
      <c r="B894" t="s">
        <v>178</v>
      </c>
      <c r="C894" s="77">
        <v>7.7001491370000004</v>
      </c>
      <c r="D894" s="2">
        <v>5.7495056340000001</v>
      </c>
      <c r="E894" s="2">
        <v>10.07284037</v>
      </c>
      <c r="F894" s="2">
        <v>1.9506435030000002</v>
      </c>
      <c r="G894" s="2">
        <v>2.3726912329999994</v>
      </c>
    </row>
    <row r="895" spans="1:7" x14ac:dyDescent="0.25">
      <c r="A895" t="s">
        <v>59</v>
      </c>
      <c r="B895" t="s">
        <v>175</v>
      </c>
      <c r="C895" s="77">
        <v>9.1250450480000005</v>
      </c>
      <c r="D895" s="2">
        <v>6.6610832440000003</v>
      </c>
      <c r="E895" s="2">
        <v>12.12737961</v>
      </c>
      <c r="F895" s="2">
        <v>2.4639618040000002</v>
      </c>
      <c r="G895" s="2">
        <v>3.0023345619999997</v>
      </c>
    </row>
    <row r="896" spans="1:7" x14ac:dyDescent="0.25">
      <c r="A896" t="s">
        <v>59</v>
      </c>
      <c r="B896" t="s">
        <v>156</v>
      </c>
      <c r="C896" s="77">
        <v>10.63570163</v>
      </c>
      <c r="D896" s="2">
        <v>7.9499794960000001</v>
      </c>
      <c r="E896" s="2">
        <v>13.902515559999999</v>
      </c>
      <c r="F896" s="2">
        <v>2.6857221339999997</v>
      </c>
      <c r="G896" s="2">
        <v>3.2668139299999996</v>
      </c>
    </row>
    <row r="897" spans="1:7" x14ac:dyDescent="0.25">
      <c r="A897" t="s">
        <v>59</v>
      </c>
      <c r="B897" t="s">
        <v>168</v>
      </c>
      <c r="C897" s="77">
        <v>5.8466165419999996</v>
      </c>
      <c r="D897" s="2">
        <v>4.153510635</v>
      </c>
      <c r="E897" s="2">
        <v>7.9728952929999997</v>
      </c>
      <c r="F897" s="2">
        <v>1.6931059069999996</v>
      </c>
      <c r="G897" s="2">
        <v>2.1262787510000001</v>
      </c>
    </row>
    <row r="898" spans="1:7" x14ac:dyDescent="0.25">
      <c r="A898" t="s">
        <v>59</v>
      </c>
      <c r="B898" t="s">
        <v>164</v>
      </c>
      <c r="C898" s="77">
        <v>5.3279252550000002</v>
      </c>
      <c r="D898" s="2">
        <v>3.6761626860000001</v>
      </c>
      <c r="E898" s="2">
        <v>7.4628016490000002</v>
      </c>
      <c r="F898" s="2">
        <v>1.6517625690000002</v>
      </c>
      <c r="G898" s="2">
        <v>2.134876394</v>
      </c>
    </row>
    <row r="899" spans="1:7" x14ac:dyDescent="0.25">
      <c r="A899" t="s">
        <v>59</v>
      </c>
      <c r="B899" t="s">
        <v>172</v>
      </c>
      <c r="C899" s="77">
        <v>8.8667550550000005</v>
      </c>
      <c r="D899" s="2">
        <v>6.775347676</v>
      </c>
      <c r="E899" s="2">
        <v>11.39818715</v>
      </c>
      <c r="F899" s="2">
        <v>2.0914073790000005</v>
      </c>
      <c r="G899" s="2">
        <v>2.5314320949999995</v>
      </c>
    </row>
    <row r="900" spans="1:7" x14ac:dyDescent="0.25">
      <c r="A900" t="s">
        <v>59</v>
      </c>
      <c r="B900" t="s">
        <v>157</v>
      </c>
      <c r="C900" s="77">
        <v>9.4493830289999998</v>
      </c>
      <c r="D900" s="2">
        <v>7.3710337839999998</v>
      </c>
      <c r="E900" s="2">
        <v>11.92089425</v>
      </c>
      <c r="F900" s="2">
        <v>2.0783492450000001</v>
      </c>
      <c r="G900" s="2">
        <v>2.4715112210000001</v>
      </c>
    </row>
    <row r="901" spans="1:7" x14ac:dyDescent="0.25">
      <c r="A901" t="s">
        <v>59</v>
      </c>
      <c r="B901" t="s">
        <v>170</v>
      </c>
      <c r="C901" s="77">
        <v>7.0780420550000001</v>
      </c>
      <c r="D901" s="2">
        <v>5.2288628240000001</v>
      </c>
      <c r="E901" s="2">
        <v>9.3479348009999992</v>
      </c>
      <c r="F901" s="2">
        <v>1.8491792309999999</v>
      </c>
      <c r="G901" s="2">
        <v>2.2698927459999991</v>
      </c>
    </row>
    <row r="902" spans="1:7" x14ac:dyDescent="0.25">
      <c r="A902" t="s">
        <v>59</v>
      </c>
      <c r="B902" t="s">
        <v>176</v>
      </c>
      <c r="C902" s="77">
        <v>10.548450819999999</v>
      </c>
      <c r="D902" s="2">
        <v>7.6035670089999998</v>
      </c>
      <c r="E902" s="2">
        <v>14.178049229999999</v>
      </c>
      <c r="F902" s="2">
        <v>2.9448838109999995</v>
      </c>
      <c r="G902" s="2">
        <v>3.6295984099999998</v>
      </c>
    </row>
    <row r="903" spans="1:7" x14ac:dyDescent="0.25">
      <c r="A903" t="s">
        <v>59</v>
      </c>
      <c r="B903" t="s">
        <v>152</v>
      </c>
      <c r="C903" s="77">
        <v>10.336397529999999</v>
      </c>
      <c r="D903" s="2">
        <v>7.3188362529999997</v>
      </c>
      <c r="E903" s="2">
        <v>14.15835302</v>
      </c>
      <c r="F903" s="2">
        <v>3.0175612769999995</v>
      </c>
      <c r="G903" s="2">
        <v>3.8219554900000006</v>
      </c>
    </row>
    <row r="904" spans="1:7" x14ac:dyDescent="0.25">
      <c r="A904" t="s">
        <v>59</v>
      </c>
      <c r="B904" t="s">
        <v>150</v>
      </c>
      <c r="C904" s="77">
        <v>7.832337549</v>
      </c>
      <c r="D904" s="2">
        <v>5.430017351</v>
      </c>
      <c r="E904" s="2">
        <v>10.92576219</v>
      </c>
      <c r="F904" s="2">
        <v>2.402320198</v>
      </c>
      <c r="G904" s="2">
        <v>3.0934246410000004</v>
      </c>
    </row>
    <row r="905" spans="1:7" x14ac:dyDescent="0.25">
      <c r="A905" t="s">
        <v>59</v>
      </c>
      <c r="B905" t="s">
        <v>163</v>
      </c>
      <c r="C905" s="77">
        <v>6.614442178</v>
      </c>
      <c r="D905" s="2">
        <v>4.73845662</v>
      </c>
      <c r="E905" s="2">
        <v>8.9172400560000007</v>
      </c>
      <c r="F905" s="2">
        <v>1.875985558</v>
      </c>
      <c r="G905" s="2">
        <v>2.3027978780000007</v>
      </c>
    </row>
    <row r="906" spans="1:7" x14ac:dyDescent="0.25">
      <c r="A906" t="s">
        <v>59</v>
      </c>
      <c r="B906" t="s">
        <v>180</v>
      </c>
      <c r="C906" s="77">
        <v>7.4329229300000002</v>
      </c>
      <c r="D906" s="2">
        <v>5.3809513280000001</v>
      </c>
      <c r="E906" s="2">
        <v>9.9568115259999992</v>
      </c>
      <c r="F906" s="2">
        <v>2.0519716020000001</v>
      </c>
      <c r="G906" s="2">
        <v>2.523888595999999</v>
      </c>
    </row>
    <row r="907" spans="1:7" x14ac:dyDescent="0.25">
      <c r="A907" t="s">
        <v>59</v>
      </c>
      <c r="B907" t="s">
        <v>154</v>
      </c>
      <c r="C907" s="77">
        <v>6.545474724</v>
      </c>
      <c r="D907" s="2">
        <v>4.5815287849999997</v>
      </c>
      <c r="E907" s="2">
        <v>9.0484745800000006</v>
      </c>
      <c r="F907" s="2">
        <v>1.9639459390000003</v>
      </c>
      <c r="G907" s="2">
        <v>2.5029998560000006</v>
      </c>
    </row>
    <row r="908" spans="1:7" x14ac:dyDescent="0.25">
      <c r="A908" t="s">
        <v>59</v>
      </c>
      <c r="B908" t="s">
        <v>173</v>
      </c>
      <c r="C908" s="77">
        <v>4.6325195959999999</v>
      </c>
      <c r="D908" s="2">
        <v>3.2027484909999999</v>
      </c>
      <c r="E908" s="2">
        <v>6.4233941940000001</v>
      </c>
      <c r="F908" s="2">
        <v>1.4297711049999999</v>
      </c>
      <c r="G908" s="2">
        <v>1.7908745980000003</v>
      </c>
    </row>
    <row r="909" spans="1:7" x14ac:dyDescent="0.25">
      <c r="A909" t="s">
        <v>59</v>
      </c>
      <c r="B909" t="s">
        <v>165</v>
      </c>
      <c r="C909" s="77">
        <v>7.4512184079999999</v>
      </c>
      <c r="D909" s="2">
        <v>5.6327799509999998</v>
      </c>
      <c r="E909" s="2">
        <v>9.6594691380000004</v>
      </c>
      <c r="F909" s="2">
        <v>1.8184384570000001</v>
      </c>
      <c r="G909" s="2">
        <v>2.2082507300000005</v>
      </c>
    </row>
    <row r="910" spans="1:7" x14ac:dyDescent="0.25">
      <c r="A910" t="s">
        <v>59</v>
      </c>
      <c r="B910" t="s">
        <v>149</v>
      </c>
      <c r="C910" s="77">
        <v>9.100970233</v>
      </c>
      <c r="D910" s="2">
        <v>6.6894061960000002</v>
      </c>
      <c r="E910" s="2">
        <v>12.092473740000001</v>
      </c>
      <c r="F910" s="2">
        <v>2.4115640369999998</v>
      </c>
      <c r="G910" s="2">
        <v>2.9915035070000009</v>
      </c>
    </row>
    <row r="911" spans="1:7" x14ac:dyDescent="0.25">
      <c r="A911" t="s">
        <v>59</v>
      </c>
      <c r="B911" t="s">
        <v>177</v>
      </c>
      <c r="C911" s="77">
        <v>7.6349567140000003</v>
      </c>
      <c r="D911" s="2">
        <v>5.629426219</v>
      </c>
      <c r="E911" s="2">
        <v>10.06641587</v>
      </c>
      <c r="F911" s="2">
        <v>2.0055304950000004</v>
      </c>
      <c r="G911" s="2">
        <v>2.4314591559999998</v>
      </c>
    </row>
    <row r="912" spans="1:7" x14ac:dyDescent="0.25">
      <c r="A912" t="s">
        <v>59</v>
      </c>
      <c r="B912" t="s">
        <v>153</v>
      </c>
      <c r="C912" s="77">
        <v>7.1767740399999997</v>
      </c>
      <c r="D912" s="2">
        <v>5.0807064999999998</v>
      </c>
      <c r="E912" s="2">
        <v>9.8397012440000005</v>
      </c>
      <c r="F912" s="2">
        <v>2.09606754</v>
      </c>
      <c r="G912" s="2">
        <v>2.6629272040000007</v>
      </c>
    </row>
    <row r="913" spans="1:7" x14ac:dyDescent="0.25">
      <c r="A913" t="s">
        <v>59</v>
      </c>
      <c r="B913" t="s">
        <v>179</v>
      </c>
      <c r="C913" s="77">
        <v>8.0658795199999993</v>
      </c>
      <c r="D913" s="2">
        <v>5.6920352960000002</v>
      </c>
      <c r="E913" s="2">
        <v>10.926099519999999</v>
      </c>
      <c r="F913" s="2">
        <v>2.3738442239999991</v>
      </c>
      <c r="G913" s="2">
        <v>2.86022</v>
      </c>
    </row>
    <row r="914" spans="1:7" x14ac:dyDescent="0.25">
      <c r="A914" t="s">
        <v>59</v>
      </c>
      <c r="B914" t="s">
        <v>161</v>
      </c>
      <c r="C914" s="77">
        <v>7.0027524420000002</v>
      </c>
      <c r="D914" s="2">
        <v>5.1392095449999999</v>
      </c>
      <c r="E914" s="2">
        <v>9.2902767839999996</v>
      </c>
      <c r="F914" s="2">
        <v>1.8635428970000003</v>
      </c>
      <c r="G914" s="2">
        <v>2.2875243419999993</v>
      </c>
    </row>
    <row r="915" spans="1:7" x14ac:dyDescent="0.25">
      <c r="A915" t="s">
        <v>59</v>
      </c>
      <c r="B915" t="s">
        <v>158</v>
      </c>
      <c r="C915" s="77">
        <v>6.1051610140000001</v>
      </c>
      <c r="D915" s="2">
        <v>4.3966521109999999</v>
      </c>
      <c r="E915" s="2">
        <v>8.2023790119999997</v>
      </c>
      <c r="F915" s="2">
        <v>1.7085089030000002</v>
      </c>
      <c r="G915" s="2">
        <v>2.0972179979999996</v>
      </c>
    </row>
    <row r="916" spans="1:7" x14ac:dyDescent="0.25">
      <c r="A916" t="s">
        <v>59</v>
      </c>
      <c r="B916" t="s">
        <v>169</v>
      </c>
      <c r="C916" s="77">
        <v>7.6253403000000004</v>
      </c>
      <c r="D916" s="2">
        <v>5.4215288829999997</v>
      </c>
      <c r="E916" s="2">
        <v>10.39298606</v>
      </c>
      <c r="F916" s="2">
        <v>2.2038114170000007</v>
      </c>
      <c r="G916" s="2">
        <v>2.7676457599999997</v>
      </c>
    </row>
    <row r="917" spans="1:7" x14ac:dyDescent="0.25">
      <c r="A917" t="s">
        <v>78</v>
      </c>
      <c r="B917" t="s">
        <v>166</v>
      </c>
      <c r="C917" s="77">
        <v>4.9240618139999999</v>
      </c>
      <c r="D917" s="2">
        <v>3.1206157069999998</v>
      </c>
      <c r="E917" s="2">
        <v>7.3302256510000001</v>
      </c>
      <c r="F917" s="2">
        <v>1.8034461070000001</v>
      </c>
      <c r="G917" s="2">
        <v>2.4061638370000002</v>
      </c>
    </row>
    <row r="918" spans="1:7" x14ac:dyDescent="0.25">
      <c r="A918" t="s">
        <v>78</v>
      </c>
      <c r="B918" t="s">
        <v>160</v>
      </c>
      <c r="C918" s="77">
        <v>6.9507677189999999</v>
      </c>
      <c r="D918" s="2">
        <v>5.4106683909999997</v>
      </c>
      <c r="E918" s="2">
        <v>8.7888441630000003</v>
      </c>
      <c r="F918" s="2">
        <v>1.5400993280000002</v>
      </c>
      <c r="G918" s="2">
        <v>1.8380764440000004</v>
      </c>
    </row>
    <row r="919" spans="1:7" x14ac:dyDescent="0.25">
      <c r="A919" t="s">
        <v>78</v>
      </c>
      <c r="B919" t="s">
        <v>162</v>
      </c>
      <c r="C919" s="77">
        <v>7.4843170209999998</v>
      </c>
      <c r="D919" s="2">
        <v>5.5095583799999996</v>
      </c>
      <c r="E919" s="2">
        <v>9.9339709850000002</v>
      </c>
      <c r="F919" s="2">
        <v>1.9747586410000002</v>
      </c>
      <c r="G919" s="2">
        <v>2.4496539640000004</v>
      </c>
    </row>
    <row r="920" spans="1:7" x14ac:dyDescent="0.25">
      <c r="A920" t="s">
        <v>78</v>
      </c>
      <c r="B920" t="s">
        <v>155</v>
      </c>
      <c r="C920" s="77">
        <v>5.5076331740000004</v>
      </c>
      <c r="D920" s="2">
        <v>4.0277735029999997</v>
      </c>
      <c r="E920" s="2">
        <v>7.3353844439999998</v>
      </c>
      <c r="F920" s="2">
        <v>1.4798596710000007</v>
      </c>
      <c r="G920" s="2">
        <v>1.8277512699999994</v>
      </c>
    </row>
    <row r="921" spans="1:7" x14ac:dyDescent="0.25">
      <c r="A921" t="s">
        <v>78</v>
      </c>
      <c r="B921" t="s">
        <v>151</v>
      </c>
      <c r="C921" s="77">
        <v>7.9029238260000003</v>
      </c>
      <c r="D921" s="2">
        <v>6.1202749589999996</v>
      </c>
      <c r="E921" s="2">
        <v>10.03881574</v>
      </c>
      <c r="F921" s="2">
        <v>1.7826488670000007</v>
      </c>
      <c r="G921" s="2">
        <v>2.1358919140000001</v>
      </c>
    </row>
    <row r="922" spans="1:7" x14ac:dyDescent="0.25">
      <c r="A922" t="s">
        <v>78</v>
      </c>
      <c r="B922" t="s">
        <v>167</v>
      </c>
      <c r="C922" s="77">
        <v>8.435100276</v>
      </c>
      <c r="D922" s="2">
        <v>6.0979129800000003</v>
      </c>
      <c r="E922" s="2">
        <v>11.321723329999999</v>
      </c>
      <c r="F922" s="2">
        <v>2.3371872959999997</v>
      </c>
      <c r="G922" s="2">
        <v>2.8866230539999993</v>
      </c>
    </row>
    <row r="923" spans="1:7" x14ac:dyDescent="0.25">
      <c r="A923" t="s">
        <v>78</v>
      </c>
      <c r="B923" t="s">
        <v>181</v>
      </c>
      <c r="C923" s="77" t="s">
        <v>1574</v>
      </c>
      <c r="D923" s="2">
        <v>0</v>
      </c>
      <c r="E923" s="2">
        <v>0</v>
      </c>
      <c r="F923" s="2" t="e">
        <v>#VALUE!</v>
      </c>
      <c r="G923" s="2" t="e">
        <v>#VALUE!</v>
      </c>
    </row>
    <row r="924" spans="1:7" x14ac:dyDescent="0.25">
      <c r="A924" t="s">
        <v>78</v>
      </c>
      <c r="B924" t="s">
        <v>171</v>
      </c>
      <c r="C924" s="77">
        <v>7.8106598749999998</v>
      </c>
      <c r="D924" s="2">
        <v>6.1960116550000004</v>
      </c>
      <c r="E924" s="2">
        <v>9.7120428319999998</v>
      </c>
      <c r="F924" s="2">
        <v>1.6146482199999994</v>
      </c>
      <c r="G924" s="2">
        <v>1.901382957</v>
      </c>
    </row>
    <row r="925" spans="1:7" x14ac:dyDescent="0.25">
      <c r="A925" t="s">
        <v>78</v>
      </c>
      <c r="B925" t="s">
        <v>159</v>
      </c>
      <c r="C925" s="77">
        <v>8.4389582119999993</v>
      </c>
      <c r="D925" s="2">
        <v>6.696320031</v>
      </c>
      <c r="E925" s="2">
        <v>10.487103619999999</v>
      </c>
      <c r="F925" s="2">
        <v>1.7426381809999993</v>
      </c>
      <c r="G925" s="2">
        <v>2.0481454079999999</v>
      </c>
    </row>
    <row r="926" spans="1:7" x14ac:dyDescent="0.25">
      <c r="A926" t="s">
        <v>78</v>
      </c>
      <c r="B926" t="s">
        <v>174</v>
      </c>
      <c r="C926" s="77">
        <v>5.7343725049999996</v>
      </c>
      <c r="D926" s="2">
        <v>4.2149767980000004</v>
      </c>
      <c r="E926" s="2">
        <v>7.619156619</v>
      </c>
      <c r="F926" s="2">
        <v>1.5193957069999993</v>
      </c>
      <c r="G926" s="2">
        <v>1.8847841140000003</v>
      </c>
    </row>
    <row r="927" spans="1:7" x14ac:dyDescent="0.25">
      <c r="A927" t="s">
        <v>78</v>
      </c>
      <c r="B927" t="s">
        <v>178</v>
      </c>
      <c r="C927" s="77">
        <v>9.286415774</v>
      </c>
      <c r="D927" s="2">
        <v>7.1916626240000001</v>
      </c>
      <c r="E927" s="2">
        <v>11.78033104</v>
      </c>
      <c r="F927" s="2">
        <v>2.0947531499999998</v>
      </c>
      <c r="G927" s="2">
        <v>2.4939152660000001</v>
      </c>
    </row>
    <row r="928" spans="1:7" x14ac:dyDescent="0.25">
      <c r="A928" t="s">
        <v>78</v>
      </c>
      <c r="B928" t="s">
        <v>175</v>
      </c>
      <c r="C928" s="77">
        <v>9.0932335559999995</v>
      </c>
      <c r="D928" s="2">
        <v>6.6595575990000002</v>
      </c>
      <c r="E928" s="2">
        <v>12.06386831</v>
      </c>
      <c r="F928" s="2">
        <v>2.4336759569999993</v>
      </c>
      <c r="G928" s="2">
        <v>2.9706347540000007</v>
      </c>
    </row>
    <row r="929" spans="1:7" x14ac:dyDescent="0.25">
      <c r="A929" t="s">
        <v>78</v>
      </c>
      <c r="B929" t="s">
        <v>156</v>
      </c>
      <c r="C929" s="77">
        <v>7.8434677370000001</v>
      </c>
      <c r="D929" s="2">
        <v>5.5640837190000001</v>
      </c>
      <c r="E929" s="2">
        <v>10.70602098</v>
      </c>
      <c r="F929" s="2">
        <v>2.279384018</v>
      </c>
      <c r="G929" s="2">
        <v>2.8625532429999998</v>
      </c>
    </row>
    <row r="930" spans="1:7" x14ac:dyDescent="0.25">
      <c r="A930" t="s">
        <v>78</v>
      </c>
      <c r="B930" t="s">
        <v>168</v>
      </c>
      <c r="C930" s="77">
        <v>5.780910553</v>
      </c>
      <c r="D930" s="2">
        <v>4.1065680200000001</v>
      </c>
      <c r="E930" s="2">
        <v>7.889410722</v>
      </c>
      <c r="F930" s="2">
        <v>1.6743425329999999</v>
      </c>
      <c r="G930" s="2">
        <v>2.108500169</v>
      </c>
    </row>
    <row r="931" spans="1:7" x14ac:dyDescent="0.25">
      <c r="A931" t="s">
        <v>78</v>
      </c>
      <c r="B931" t="s">
        <v>164</v>
      </c>
      <c r="C931" s="77">
        <v>5.6900880840000001</v>
      </c>
      <c r="D931" s="2">
        <v>3.9866972230000002</v>
      </c>
      <c r="E931" s="2">
        <v>7.8681557389999996</v>
      </c>
      <c r="F931" s="2">
        <v>1.7033908609999999</v>
      </c>
      <c r="G931" s="2">
        <v>2.1780676549999995</v>
      </c>
    </row>
    <row r="932" spans="1:7" x14ac:dyDescent="0.25">
      <c r="A932" t="s">
        <v>78</v>
      </c>
      <c r="B932" t="s">
        <v>172</v>
      </c>
      <c r="C932" s="77">
        <v>7.6104445810000003</v>
      </c>
      <c r="D932" s="2">
        <v>5.6762415150000001</v>
      </c>
      <c r="E932" s="2">
        <v>9.9894799699999997</v>
      </c>
      <c r="F932" s="2">
        <v>1.9342030660000002</v>
      </c>
      <c r="G932" s="2">
        <v>2.3790353889999993</v>
      </c>
    </row>
    <row r="933" spans="1:7" x14ac:dyDescent="0.25">
      <c r="A933" t="s">
        <v>78</v>
      </c>
      <c r="B933" t="s">
        <v>157</v>
      </c>
      <c r="C933" s="77">
        <v>7.7674279300000002</v>
      </c>
      <c r="D933" s="2">
        <v>5.9576441930000001</v>
      </c>
      <c r="E933" s="2">
        <v>9.9448462919999994</v>
      </c>
      <c r="F933" s="2">
        <v>1.8097837370000001</v>
      </c>
      <c r="G933" s="2">
        <v>2.1774183619999992</v>
      </c>
    </row>
    <row r="934" spans="1:7" x14ac:dyDescent="0.25">
      <c r="A934" t="s">
        <v>78</v>
      </c>
      <c r="B934" t="s">
        <v>170</v>
      </c>
      <c r="C934" s="77">
        <v>7.2134540840000003</v>
      </c>
      <c r="D934" s="2">
        <v>5.3608294860000001</v>
      </c>
      <c r="E934" s="2">
        <v>9.4831928980000004</v>
      </c>
      <c r="F934" s="2">
        <v>1.8526245980000002</v>
      </c>
      <c r="G934" s="2">
        <v>2.2697388140000001</v>
      </c>
    </row>
    <row r="935" spans="1:7" x14ac:dyDescent="0.25">
      <c r="A935" t="s">
        <v>78</v>
      </c>
      <c r="B935" t="s">
        <v>176</v>
      </c>
      <c r="C935" s="77">
        <v>12.170535900000001</v>
      </c>
      <c r="D935" s="2">
        <v>9.1181146379999998</v>
      </c>
      <c r="E935" s="2">
        <v>15.85381988</v>
      </c>
      <c r="F935" s="2">
        <v>3.0524212620000011</v>
      </c>
      <c r="G935" s="2">
        <v>3.6832839799999988</v>
      </c>
    </row>
    <row r="936" spans="1:7" x14ac:dyDescent="0.25">
      <c r="A936" t="s">
        <v>78</v>
      </c>
      <c r="B936" t="s">
        <v>152</v>
      </c>
      <c r="C936" s="77">
        <v>9.3906960519999991</v>
      </c>
      <c r="D936" s="2">
        <v>6.5696231249999997</v>
      </c>
      <c r="E936" s="2">
        <v>12.98608276</v>
      </c>
      <c r="F936" s="2">
        <v>2.8210729269999995</v>
      </c>
      <c r="G936" s="2">
        <v>3.5953867080000013</v>
      </c>
    </row>
    <row r="937" spans="1:7" x14ac:dyDescent="0.25">
      <c r="A937" t="s">
        <v>78</v>
      </c>
      <c r="B937" t="s">
        <v>150</v>
      </c>
      <c r="C937" s="77">
        <v>8.7799130359999999</v>
      </c>
      <c r="D937" s="2">
        <v>6.246056695</v>
      </c>
      <c r="E937" s="2">
        <v>11.98922189</v>
      </c>
      <c r="F937" s="2">
        <v>2.5338563409999999</v>
      </c>
      <c r="G937" s="2">
        <v>3.2093088539999997</v>
      </c>
    </row>
    <row r="938" spans="1:7" x14ac:dyDescent="0.25">
      <c r="A938" t="s">
        <v>78</v>
      </c>
      <c r="B938" t="s">
        <v>163</v>
      </c>
      <c r="C938" s="77">
        <v>9.3155060029999994</v>
      </c>
      <c r="D938" s="2">
        <v>7.0818785340000003</v>
      </c>
      <c r="E938" s="2">
        <v>11.971669479999999</v>
      </c>
      <c r="F938" s="2">
        <v>2.2336274689999991</v>
      </c>
      <c r="G938" s="2">
        <v>2.6561634769999998</v>
      </c>
    </row>
    <row r="939" spans="1:7" x14ac:dyDescent="0.25">
      <c r="A939" t="s">
        <v>78</v>
      </c>
      <c r="B939" t="s">
        <v>180</v>
      </c>
      <c r="C939" s="77">
        <v>7.342501275</v>
      </c>
      <c r="D939" s="2">
        <v>5.3647227319999997</v>
      </c>
      <c r="E939" s="2">
        <v>9.7702514310000002</v>
      </c>
      <c r="F939" s="2">
        <v>1.9777785430000003</v>
      </c>
      <c r="G939" s="2">
        <v>2.4277501560000001</v>
      </c>
    </row>
    <row r="940" spans="1:7" x14ac:dyDescent="0.25">
      <c r="A940" t="s">
        <v>78</v>
      </c>
      <c r="B940" t="s">
        <v>154</v>
      </c>
      <c r="C940" s="77">
        <v>9.6054669599999993</v>
      </c>
      <c r="D940" s="2">
        <v>7.1844312559999999</v>
      </c>
      <c r="E940" s="2">
        <v>12.56614648</v>
      </c>
      <c r="F940" s="2">
        <v>2.4210357039999995</v>
      </c>
      <c r="G940" s="2">
        <v>2.9606795200000011</v>
      </c>
    </row>
    <row r="941" spans="1:7" x14ac:dyDescent="0.25">
      <c r="A941" t="s">
        <v>78</v>
      </c>
      <c r="B941" t="s">
        <v>173</v>
      </c>
      <c r="C941" s="77">
        <v>4.6032340090000003</v>
      </c>
      <c r="D941" s="2">
        <v>3.2032924829999998</v>
      </c>
      <c r="E941" s="2">
        <v>6.3523460639999998</v>
      </c>
      <c r="F941" s="2">
        <v>1.3999415260000005</v>
      </c>
      <c r="G941" s="2">
        <v>1.7491120549999994</v>
      </c>
    </row>
    <row r="942" spans="1:7" x14ac:dyDescent="0.25">
      <c r="A942" t="s">
        <v>78</v>
      </c>
      <c r="B942" t="s">
        <v>165</v>
      </c>
      <c r="C942" s="77">
        <v>6.3486457869999997</v>
      </c>
      <c r="D942" s="2">
        <v>4.6840019699999997</v>
      </c>
      <c r="E942" s="2">
        <v>8.4003357479999998</v>
      </c>
      <c r="F942" s="2">
        <v>1.664643817</v>
      </c>
      <c r="G942" s="2">
        <v>2.0516899610000001</v>
      </c>
    </row>
    <row r="943" spans="1:7" x14ac:dyDescent="0.25">
      <c r="A943" t="s">
        <v>78</v>
      </c>
      <c r="B943" t="s">
        <v>149</v>
      </c>
      <c r="C943" s="77">
        <v>9.5617902449999992</v>
      </c>
      <c r="D943" s="2">
        <v>7.1010684810000004</v>
      </c>
      <c r="E943" s="2">
        <v>12.594654139999999</v>
      </c>
      <c r="F943" s="2">
        <v>2.4607217639999988</v>
      </c>
      <c r="G943" s="2">
        <v>3.0328638950000002</v>
      </c>
    </row>
    <row r="944" spans="1:7" x14ac:dyDescent="0.25">
      <c r="A944" t="s">
        <v>78</v>
      </c>
      <c r="B944" t="s">
        <v>177</v>
      </c>
      <c r="C944" s="77">
        <v>8.2962813329999996</v>
      </c>
      <c r="D944" s="2">
        <v>6.3429811789999997</v>
      </c>
      <c r="E944" s="2">
        <v>10.62460147</v>
      </c>
      <c r="F944" s="2">
        <v>1.9533001539999999</v>
      </c>
      <c r="G944" s="2">
        <v>2.3283201370000004</v>
      </c>
    </row>
    <row r="945" spans="1:7" x14ac:dyDescent="0.25">
      <c r="A945" t="s">
        <v>78</v>
      </c>
      <c r="B945" t="s">
        <v>153</v>
      </c>
      <c r="C945" s="77">
        <v>8.0514833459999995</v>
      </c>
      <c r="D945" s="2">
        <v>5.8307721580000003</v>
      </c>
      <c r="E945" s="2">
        <v>10.83305813</v>
      </c>
      <c r="F945" s="2">
        <v>2.2207111879999992</v>
      </c>
      <c r="G945" s="2">
        <v>2.781574784</v>
      </c>
    </row>
    <row r="946" spans="1:7" x14ac:dyDescent="0.25">
      <c r="A946" t="s">
        <v>78</v>
      </c>
      <c r="B946" t="s">
        <v>179</v>
      </c>
      <c r="C946" s="77">
        <v>7.4490895520000002</v>
      </c>
      <c r="D946" s="2">
        <v>5.2628367340000004</v>
      </c>
      <c r="E946" s="2">
        <v>10.108367319999999</v>
      </c>
      <c r="F946" s="2">
        <v>2.1862528179999998</v>
      </c>
      <c r="G946" s="2">
        <v>2.659277767999999</v>
      </c>
    </row>
    <row r="947" spans="1:7" x14ac:dyDescent="0.25">
      <c r="A947" t="s">
        <v>78</v>
      </c>
      <c r="B947" t="s">
        <v>161</v>
      </c>
      <c r="C947" s="77">
        <v>7.3868624059999997</v>
      </c>
      <c r="D947" s="2">
        <v>5.438691435</v>
      </c>
      <c r="E947" s="2">
        <v>9.7736596420000001</v>
      </c>
      <c r="F947" s="2">
        <v>1.9481709709999997</v>
      </c>
      <c r="G947" s="2">
        <v>2.3867972360000005</v>
      </c>
    </row>
    <row r="948" spans="1:7" x14ac:dyDescent="0.25">
      <c r="A948" t="s">
        <v>78</v>
      </c>
      <c r="B948" t="s">
        <v>158</v>
      </c>
      <c r="C948" s="77">
        <v>5.7331387100000004</v>
      </c>
      <c r="D948" s="2">
        <v>4.1101647650000004</v>
      </c>
      <c r="E948" s="2">
        <v>7.7253613799999998</v>
      </c>
      <c r="F948" s="2">
        <v>1.622973945</v>
      </c>
      <c r="G948" s="2">
        <v>1.9922226699999994</v>
      </c>
    </row>
    <row r="949" spans="1:7" x14ac:dyDescent="0.25">
      <c r="A949" t="s">
        <v>78</v>
      </c>
      <c r="B949" t="s">
        <v>169</v>
      </c>
      <c r="C949" s="77">
        <v>9.028213161</v>
      </c>
      <c r="D949" s="2">
        <v>6.5646210409999997</v>
      </c>
      <c r="E949" s="2">
        <v>12.07752267</v>
      </c>
      <c r="F949" s="2">
        <v>2.4635921200000004</v>
      </c>
      <c r="G949" s="2">
        <v>3.0493095090000004</v>
      </c>
    </row>
    <row r="952" spans="1:7" x14ac:dyDescent="0.25">
      <c r="B952" t="s">
        <v>184</v>
      </c>
      <c r="C952" t="s">
        <v>185</v>
      </c>
      <c r="D952" t="s">
        <v>186</v>
      </c>
    </row>
    <row r="953" spans="1:7" x14ac:dyDescent="0.25">
      <c r="A953" s="24" t="s">
        <v>1510</v>
      </c>
      <c r="B953" s="113">
        <v>11.431826098293051</v>
      </c>
      <c r="C953" s="78">
        <v>17.8948096382051</v>
      </c>
      <c r="D953" s="78">
        <v>6.4629835399120497</v>
      </c>
    </row>
    <row r="954" spans="1:7" x14ac:dyDescent="0.25">
      <c r="A954" s="24" t="s">
        <v>1511</v>
      </c>
      <c r="B954" s="113">
        <v>13.97402840894782</v>
      </c>
      <c r="C954" s="78">
        <v>19.449674945319401</v>
      </c>
      <c r="D954" s="78">
        <v>5.4756465363715803</v>
      </c>
    </row>
    <row r="955" spans="1:7" x14ac:dyDescent="0.25">
      <c r="A955" s="24" t="s">
        <v>1512</v>
      </c>
      <c r="B955" s="113">
        <v>14.38046472026107</v>
      </c>
      <c r="C955" s="78">
        <v>19.321554237737999</v>
      </c>
      <c r="D955" s="78">
        <v>4.9410895174769296</v>
      </c>
    </row>
    <row r="956" spans="1:7" x14ac:dyDescent="0.25">
      <c r="A956" s="24" t="s">
        <v>1513</v>
      </c>
      <c r="B956" s="113">
        <v>14.633136728901402</v>
      </c>
      <c r="C956" s="78">
        <v>19.116278012844202</v>
      </c>
      <c r="D956" s="78">
        <v>4.4831412839427998</v>
      </c>
    </row>
    <row r="957" spans="1:7" x14ac:dyDescent="0.25">
      <c r="A957" s="24" t="s">
        <v>1514</v>
      </c>
      <c r="B957" s="113">
        <v>13.140483690739261</v>
      </c>
      <c r="C957" s="78">
        <v>18.106220067050501</v>
      </c>
      <c r="D957" s="78">
        <v>4.9657363763112397</v>
      </c>
    </row>
    <row r="958" spans="1:7" x14ac:dyDescent="0.25">
      <c r="A958" s="24" t="s">
        <v>1515</v>
      </c>
      <c r="B958" s="113">
        <v>11.274002218313761</v>
      </c>
      <c r="C958" s="78">
        <v>16.077547260924501</v>
      </c>
      <c r="D958" s="78">
        <v>4.8035450426107396</v>
      </c>
    </row>
    <row r="959" spans="1:7" x14ac:dyDescent="0.25">
      <c r="A959" s="24" t="s">
        <v>1516</v>
      </c>
      <c r="B959" s="113">
        <v>9.6447630825103108</v>
      </c>
      <c r="C959" s="78">
        <v>14.596734049065001</v>
      </c>
      <c r="D959" s="78">
        <v>4.9519709665546898</v>
      </c>
    </row>
    <row r="960" spans="1:7" x14ac:dyDescent="0.25">
      <c r="A960" s="24" t="s">
        <v>1517</v>
      </c>
      <c r="B960" s="113">
        <v>9.6458638562610908</v>
      </c>
      <c r="C960" s="78">
        <v>14.4094732489084</v>
      </c>
      <c r="D960" s="78">
        <v>4.76360939264731</v>
      </c>
    </row>
    <row r="961" spans="1:4" x14ac:dyDescent="0.25">
      <c r="A961" s="24" t="s">
        <v>131</v>
      </c>
      <c r="B961" s="113">
        <v>6.7285845363907297</v>
      </c>
      <c r="C961" s="78">
        <v>12.7532268146494</v>
      </c>
      <c r="D961" s="78">
        <v>6.0246422782586704</v>
      </c>
    </row>
    <row r="962" spans="1:4" x14ac:dyDescent="0.25">
      <c r="A962" s="24" t="s">
        <v>1518</v>
      </c>
      <c r="B962" s="113">
        <v>7.1961300000000001</v>
      </c>
      <c r="C962" s="78">
        <v>12.53261</v>
      </c>
      <c r="D962" s="78">
        <v>5.3364799999999999</v>
      </c>
    </row>
    <row r="963" spans="1:4" x14ac:dyDescent="0.25">
      <c r="A963" t="s">
        <v>109</v>
      </c>
      <c r="B963" s="113">
        <v>6.0022000000000011</v>
      </c>
      <c r="C963" s="78">
        <v>11.554410000000001</v>
      </c>
      <c r="D963" s="78">
        <v>5.5522099999999996</v>
      </c>
    </row>
    <row r="964" spans="1:4" x14ac:dyDescent="0.25">
      <c r="A964" s="35" t="s">
        <v>112</v>
      </c>
      <c r="B964" s="113">
        <v>6.1474999999999991</v>
      </c>
      <c r="C964" s="78">
        <v>11.167149999999999</v>
      </c>
      <c r="D964" s="78">
        <v>5.0196500000000004</v>
      </c>
    </row>
    <row r="965" spans="1:4" x14ac:dyDescent="0.25">
      <c r="A965" s="35" t="s">
        <v>114</v>
      </c>
      <c r="B965" s="113">
        <v>6.2676500000000006</v>
      </c>
      <c r="C965" s="78">
        <v>12.01529</v>
      </c>
      <c r="D965" s="78">
        <v>5.7476399999999996</v>
      </c>
    </row>
    <row r="966" spans="1:4" x14ac:dyDescent="0.25">
      <c r="A966" s="35" t="s">
        <v>20</v>
      </c>
      <c r="B966" s="113">
        <v>5.8288899999999995</v>
      </c>
      <c r="C966" s="78">
        <v>11.89523</v>
      </c>
      <c r="D966" s="78">
        <v>6.0663400000000003</v>
      </c>
    </row>
    <row r="967" spans="1:4" x14ac:dyDescent="0.25">
      <c r="A967" s="35" t="s">
        <v>118</v>
      </c>
      <c r="B967" s="113">
        <v>7.507060000000001</v>
      </c>
      <c r="C967" s="78">
        <v>13.464320000000001</v>
      </c>
      <c r="D967" s="78">
        <v>5.9572599999999998</v>
      </c>
    </row>
    <row r="968" spans="1:4" x14ac:dyDescent="0.25">
      <c r="A968" s="35" t="s">
        <v>119</v>
      </c>
      <c r="B968" s="113">
        <v>6.8867099999999999</v>
      </c>
      <c r="C968" s="78">
        <v>11.91985</v>
      </c>
      <c r="D968" s="78">
        <v>5.0331400000000004</v>
      </c>
    </row>
    <row r="969" spans="1:4" x14ac:dyDescent="0.25">
      <c r="A969" s="35" t="s">
        <v>121</v>
      </c>
      <c r="B969" s="113">
        <v>8.8411200000000001</v>
      </c>
      <c r="C969" s="78">
        <v>13.49244</v>
      </c>
      <c r="D969" s="78">
        <v>4.6513200000000001</v>
      </c>
    </row>
    <row r="970" spans="1:4" x14ac:dyDescent="0.25">
      <c r="A970" s="35" t="s">
        <v>124</v>
      </c>
      <c r="B970" s="113">
        <v>10.82367</v>
      </c>
      <c r="C970" s="78">
        <v>15.557919999999999</v>
      </c>
      <c r="D970" s="78">
        <v>4.7342500000000003</v>
      </c>
    </row>
    <row r="971" spans="1:4" x14ac:dyDescent="0.25">
      <c r="A971" t="s">
        <v>126</v>
      </c>
      <c r="B971" s="113">
        <v>8.0052200000000013</v>
      </c>
      <c r="C971" s="78">
        <v>12.81897</v>
      </c>
      <c r="D971" s="78">
        <v>4.8137499999999998</v>
      </c>
    </row>
    <row r="972" spans="1:4" x14ac:dyDescent="0.25">
      <c r="A972" t="s">
        <v>128</v>
      </c>
      <c r="B972" s="113">
        <v>6.8897677659999994</v>
      </c>
      <c r="C972" s="78">
        <v>11.04057323</v>
      </c>
      <c r="D972" s="78">
        <v>4.1508054640000003</v>
      </c>
    </row>
    <row r="973" spans="1:4" x14ac:dyDescent="0.25">
      <c r="A973" t="s">
        <v>59</v>
      </c>
      <c r="B973" s="113">
        <v>6.4799949739999994</v>
      </c>
      <c r="C973" s="78">
        <v>10.63570163</v>
      </c>
      <c r="D973" s="78">
        <v>4.1557066560000004</v>
      </c>
    </row>
    <row r="974" spans="1:4" x14ac:dyDescent="0.25">
      <c r="A974" t="s">
        <v>78</v>
      </c>
      <c r="B974" s="113">
        <v>7.5673018910000005</v>
      </c>
      <c r="C974" s="78">
        <v>12.170535900000001</v>
      </c>
      <c r="D974" s="78">
        <v>4.6032340090000003</v>
      </c>
    </row>
  </sheetData>
  <sortState xmlns:xlrd2="http://schemas.microsoft.com/office/spreadsheetml/2017/richdata2" ref="B56:G87">
    <sortCondition descending="1" ref="C56:C87"/>
  </sortState>
  <mergeCells count="4">
    <mergeCell ref="A5:G5"/>
    <mergeCell ref="A54:G54"/>
    <mergeCell ref="A96:G96"/>
    <mergeCell ref="A97:G97"/>
  </mergeCells>
  <phoneticPr fontId="11" type="noConversion"/>
  <hyperlinks>
    <hyperlink ref="A3" location="Index!A1" display="Back to index" xr:uid="{00000000-0004-0000-0600-000000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V368"/>
  <sheetViews>
    <sheetView showGridLines="0" zoomScale="80" zoomScaleNormal="80" workbookViewId="0">
      <selection activeCell="B2" sqref="B2"/>
    </sheetView>
  </sheetViews>
  <sheetFormatPr defaultColWidth="10.85546875" defaultRowHeight="15" x14ac:dyDescent="0.25"/>
  <cols>
    <col min="1" max="1" width="15" customWidth="1"/>
    <col min="2" max="2" width="22.85546875" customWidth="1"/>
    <col min="3" max="3" width="13.42578125" customWidth="1"/>
    <col min="4" max="4" width="14.5703125" customWidth="1"/>
    <col min="5" max="5" width="13.5703125" customWidth="1"/>
    <col min="6" max="6" width="21.5703125" customWidth="1"/>
    <col min="7" max="7" width="21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8" max="18" width="28.42578125" bestFit="1" customWidth="1"/>
    <col min="21" max="21" width="16.85546875" bestFit="1" customWidth="1"/>
    <col min="22" max="22" width="12.5703125" customWidth="1"/>
  </cols>
  <sheetData>
    <row r="1" spans="1:22" ht="15" customHeight="1" x14ac:dyDescent="0.3">
      <c r="A1" s="91" t="s">
        <v>1523</v>
      </c>
      <c r="V1" s="85"/>
    </row>
    <row r="2" spans="1:22" ht="15" customHeight="1" x14ac:dyDescent="0.25">
      <c r="A2" s="40"/>
      <c r="E2" s="1"/>
      <c r="G2" s="1"/>
    </row>
    <row r="3" spans="1:22" ht="15" customHeight="1" x14ac:dyDescent="0.25">
      <c r="A3" s="29" t="s">
        <v>192</v>
      </c>
      <c r="D3" s="92" t="s">
        <v>1524</v>
      </c>
    </row>
    <row r="4" spans="1:22" ht="14.1" customHeight="1" x14ac:dyDescent="0.25"/>
    <row r="5" spans="1:22" ht="18.75" thickBot="1" x14ac:dyDescent="0.3">
      <c r="A5" s="160" t="s">
        <v>99</v>
      </c>
      <c r="B5" s="162"/>
      <c r="C5" s="162"/>
      <c r="D5" s="162"/>
      <c r="E5" s="162"/>
      <c r="F5" s="162"/>
      <c r="G5" s="162"/>
      <c r="Q5" s="72"/>
    </row>
    <row r="6" spans="1:22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</row>
    <row r="7" spans="1:22" ht="14.1" customHeight="1" x14ac:dyDescent="0.25">
      <c r="A7" s="32" t="s">
        <v>207</v>
      </c>
      <c r="B7" s="2" t="s">
        <v>110</v>
      </c>
      <c r="C7" s="77">
        <v>7.0679943573865902</v>
      </c>
      <c r="D7" s="2"/>
      <c r="E7" s="2"/>
      <c r="F7" s="2"/>
      <c r="G7" s="2"/>
    </row>
    <row r="8" spans="1:22" ht="14.1" customHeight="1" x14ac:dyDescent="0.25">
      <c r="A8" s="32" t="s">
        <v>208</v>
      </c>
      <c r="B8" s="2" t="s">
        <v>110</v>
      </c>
      <c r="C8" s="77">
        <v>7.1033907270585397</v>
      </c>
      <c r="D8" s="2"/>
      <c r="E8" s="2"/>
      <c r="F8" s="2"/>
      <c r="G8" s="2"/>
    </row>
    <row r="9" spans="1:22" ht="14.1" customHeight="1" x14ac:dyDescent="0.25">
      <c r="A9" s="32" t="s">
        <v>209</v>
      </c>
      <c r="B9" s="2" t="s">
        <v>110</v>
      </c>
      <c r="C9" s="77">
        <v>5.6353025916483599</v>
      </c>
      <c r="D9" s="2"/>
      <c r="E9" s="2"/>
      <c r="F9" s="2"/>
      <c r="G9" s="2"/>
    </row>
    <row r="10" spans="1:22" ht="14.1" customHeight="1" x14ac:dyDescent="0.25">
      <c r="A10" s="32" t="s">
        <v>210</v>
      </c>
      <c r="B10" s="2" t="s">
        <v>110</v>
      </c>
      <c r="C10" s="77">
        <v>5.5024800000000003</v>
      </c>
      <c r="D10" s="2"/>
      <c r="E10" s="2"/>
      <c r="F10" s="2"/>
      <c r="G10" s="2"/>
    </row>
    <row r="11" spans="1:22" ht="14.1" customHeight="1" x14ac:dyDescent="0.25">
      <c r="A11" s="32" t="s">
        <v>211</v>
      </c>
      <c r="B11" s="2" t="s">
        <v>110</v>
      </c>
      <c r="C11" s="77">
        <v>5.81677</v>
      </c>
      <c r="D11" s="2"/>
      <c r="E11" s="2"/>
      <c r="F11" s="2"/>
      <c r="G11" s="2"/>
    </row>
    <row r="12" spans="1:22" ht="14.1" customHeight="1" x14ac:dyDescent="0.25">
      <c r="A12" s="32" t="s">
        <v>212</v>
      </c>
      <c r="B12" s="2" t="s">
        <v>110</v>
      </c>
      <c r="C12" s="77">
        <v>5.2205000000000004</v>
      </c>
      <c r="D12" s="2"/>
      <c r="E12" s="2"/>
      <c r="F12" s="2"/>
      <c r="G12" s="2"/>
    </row>
    <row r="13" spans="1:22" ht="14.1" customHeight="1" x14ac:dyDescent="0.25">
      <c r="A13" s="32" t="s">
        <v>213</v>
      </c>
      <c r="B13" s="2" t="s">
        <v>110</v>
      </c>
      <c r="C13" s="77">
        <v>5.2906500000000003</v>
      </c>
      <c r="D13" s="2"/>
      <c r="E13" s="2"/>
      <c r="F13" s="2"/>
      <c r="G13" s="2"/>
    </row>
    <row r="14" spans="1:22" ht="14.1" customHeight="1" x14ac:dyDescent="0.25">
      <c r="A14" s="115"/>
      <c r="B14" s="2"/>
      <c r="C14" s="77"/>
      <c r="D14" s="2"/>
      <c r="E14" s="2"/>
      <c r="F14" s="2"/>
      <c r="G14" s="2"/>
    </row>
    <row r="15" spans="1:22" ht="14.1" customHeight="1" x14ac:dyDescent="0.25">
      <c r="A15" s="115"/>
      <c r="B15" s="2"/>
      <c r="C15" s="77"/>
      <c r="D15" s="2"/>
      <c r="E15" s="2"/>
      <c r="F15" s="2"/>
      <c r="G15" s="2"/>
    </row>
    <row r="16" spans="1:22" ht="14.1" customHeight="1" x14ac:dyDescent="0.25">
      <c r="A16" s="115"/>
      <c r="B16" s="2"/>
      <c r="C16" s="77"/>
      <c r="D16" s="2"/>
      <c r="E16" s="2"/>
      <c r="F16" s="2"/>
      <c r="G16" s="2"/>
    </row>
    <row r="17" spans="1:7" ht="14.1" customHeight="1" x14ac:dyDescent="0.25">
      <c r="A17" s="32"/>
      <c r="B17" s="2"/>
      <c r="C17" s="77"/>
      <c r="D17" s="2"/>
      <c r="E17" s="2"/>
      <c r="F17" s="2"/>
      <c r="G17" s="2"/>
    </row>
    <row r="18" spans="1:7" ht="14.1" customHeight="1" x14ac:dyDescent="0.25">
      <c r="A18" s="32"/>
      <c r="B18" s="2"/>
      <c r="C18" s="77"/>
      <c r="D18" s="2"/>
      <c r="E18" s="2"/>
      <c r="F18" s="2"/>
      <c r="G18" s="2"/>
    </row>
    <row r="19" spans="1:7" ht="14.1" customHeight="1" x14ac:dyDescent="0.25">
      <c r="A19" s="32"/>
      <c r="B19" s="2"/>
      <c r="C19" s="77"/>
      <c r="D19" s="2"/>
      <c r="E19" s="2"/>
      <c r="F19" s="2"/>
      <c r="G19" s="2"/>
    </row>
    <row r="20" spans="1:7" ht="14.1" customHeight="1" x14ac:dyDescent="0.25">
      <c r="A20" s="32"/>
      <c r="B20" s="2"/>
      <c r="C20" s="26"/>
      <c r="D20" s="2"/>
      <c r="E20" s="2"/>
      <c r="F20" s="2"/>
      <c r="G20" s="2"/>
    </row>
    <row r="21" spans="1:7" ht="14.1" customHeight="1" x14ac:dyDescent="0.25"/>
    <row r="22" spans="1:7" ht="14.1" customHeight="1" x14ac:dyDescent="0.25">
      <c r="A22" s="32" t="s">
        <v>207</v>
      </c>
      <c r="B22" s="2" t="s">
        <v>133</v>
      </c>
      <c r="C22" s="77">
        <v>9.0038375404066606</v>
      </c>
      <c r="D22" s="2"/>
      <c r="E22" s="2"/>
      <c r="F22" s="2"/>
      <c r="G22" s="2"/>
    </row>
    <row r="23" spans="1:7" ht="14.1" customHeight="1" x14ac:dyDescent="0.25">
      <c r="A23" s="32" t="s">
        <v>208</v>
      </c>
      <c r="B23" s="2" t="s">
        <v>133</v>
      </c>
      <c r="C23" s="77">
        <v>8.7746090154525707</v>
      </c>
      <c r="D23" s="2"/>
      <c r="E23" s="2"/>
      <c r="F23" s="2"/>
      <c r="G23" s="2"/>
    </row>
    <row r="24" spans="1:7" ht="14.1" customHeight="1" x14ac:dyDescent="0.25">
      <c r="A24" s="32" t="s">
        <v>209</v>
      </c>
      <c r="B24" s="2" t="s">
        <v>133</v>
      </c>
      <c r="C24" s="77">
        <v>7.1047205096175503</v>
      </c>
      <c r="D24" s="2"/>
      <c r="E24" s="2"/>
      <c r="F24" s="2"/>
      <c r="G24" s="2"/>
    </row>
    <row r="25" spans="1:7" ht="14.1" customHeight="1" x14ac:dyDescent="0.25">
      <c r="A25" s="32" t="s">
        <v>210</v>
      </c>
      <c r="B25" s="2" t="s">
        <v>133</v>
      </c>
      <c r="C25" s="77">
        <v>6.4753999999999996</v>
      </c>
      <c r="D25" s="2"/>
      <c r="E25" s="2"/>
      <c r="F25" s="2"/>
      <c r="G25" s="2"/>
    </row>
    <row r="26" spans="1:7" ht="14.1" customHeight="1" x14ac:dyDescent="0.25">
      <c r="A26" s="32" t="s">
        <v>211</v>
      </c>
      <c r="B26" s="2" t="s">
        <v>133</v>
      </c>
      <c r="C26" s="77">
        <v>7.1311799999999996</v>
      </c>
      <c r="D26" s="2"/>
      <c r="E26" s="2"/>
      <c r="F26" s="2"/>
      <c r="G26" s="2"/>
    </row>
    <row r="27" spans="1:7" ht="14.1" customHeight="1" x14ac:dyDescent="0.25">
      <c r="A27" s="32" t="s">
        <v>212</v>
      </c>
      <c r="B27" s="2" t="s">
        <v>133</v>
      </c>
      <c r="C27" s="77">
        <v>6.1827500000000004</v>
      </c>
      <c r="D27" s="2"/>
      <c r="E27" s="2"/>
      <c r="F27" s="2"/>
      <c r="G27" s="2"/>
    </row>
    <row r="28" spans="1:7" ht="14.1" customHeight="1" x14ac:dyDescent="0.25">
      <c r="A28" s="32" t="s">
        <v>213</v>
      </c>
      <c r="B28" s="2" t="s">
        <v>133</v>
      </c>
      <c r="C28" s="77">
        <v>6.6166</v>
      </c>
      <c r="D28" s="2"/>
      <c r="E28" s="2"/>
      <c r="F28" s="2"/>
      <c r="G28" s="2"/>
    </row>
    <row r="29" spans="1:7" ht="14.1" customHeight="1" x14ac:dyDescent="0.25">
      <c r="A29" s="60"/>
      <c r="B29" s="2"/>
      <c r="C29" s="77"/>
      <c r="D29" s="2"/>
      <c r="E29" s="2"/>
      <c r="F29" s="2"/>
      <c r="G29" s="2"/>
    </row>
    <row r="30" spans="1:7" ht="14.1" customHeight="1" x14ac:dyDescent="0.25">
      <c r="A30" s="60"/>
      <c r="B30" s="2"/>
      <c r="C30" s="77"/>
      <c r="D30" s="2"/>
      <c r="E30" s="2"/>
      <c r="F30" s="2"/>
      <c r="G30" s="2"/>
    </row>
    <row r="31" spans="1:7" ht="14.1" customHeight="1" x14ac:dyDescent="0.25">
      <c r="A31" s="32"/>
      <c r="B31" s="2"/>
      <c r="C31" s="77"/>
      <c r="D31" s="2"/>
      <c r="E31" s="2"/>
      <c r="F31" s="2"/>
      <c r="G31" s="2"/>
    </row>
    <row r="32" spans="1:7" ht="14.1" customHeight="1" x14ac:dyDescent="0.25">
      <c r="A32" s="32"/>
      <c r="B32" s="2"/>
      <c r="C32" s="77"/>
      <c r="D32" s="2"/>
      <c r="E32" s="2"/>
      <c r="F32" s="2"/>
      <c r="G32" s="2"/>
    </row>
    <row r="33" spans="1:7" ht="14.1" customHeight="1" x14ac:dyDescent="0.25">
      <c r="A33" s="32"/>
      <c r="B33" s="2"/>
      <c r="C33" s="77"/>
      <c r="D33" s="2"/>
      <c r="E33" s="2"/>
      <c r="F33" s="2"/>
      <c r="G33" s="2"/>
    </row>
    <row r="34" spans="1:7" ht="14.1" customHeight="1" x14ac:dyDescent="0.25">
      <c r="A34" s="32"/>
      <c r="B34" s="2"/>
      <c r="C34" s="77"/>
      <c r="D34" s="2"/>
      <c r="E34" s="2"/>
      <c r="F34" s="2"/>
      <c r="G34" s="2"/>
    </row>
    <row r="35" spans="1:7" ht="14.1" customHeight="1" x14ac:dyDescent="0.25">
      <c r="A35" s="32"/>
      <c r="B35" s="2"/>
      <c r="C35" s="26"/>
      <c r="D35" s="2"/>
      <c r="E35" s="2"/>
      <c r="F35" s="2"/>
      <c r="G35" s="2"/>
    </row>
    <row r="36" spans="1:7" ht="14.1" customHeight="1" x14ac:dyDescent="0.25"/>
    <row r="37" spans="1:7" ht="15.6" customHeight="1" x14ac:dyDescent="0.25">
      <c r="A37" s="68" t="s">
        <v>182</v>
      </c>
    </row>
    <row r="38" spans="1:7" ht="18.75" thickBot="1" x14ac:dyDescent="0.3">
      <c r="A38" s="160" t="s">
        <v>1525</v>
      </c>
      <c r="B38" s="162"/>
      <c r="C38" s="162"/>
      <c r="D38" s="162"/>
      <c r="E38" s="162"/>
      <c r="F38" s="162"/>
      <c r="G38" s="162"/>
    </row>
    <row r="39" spans="1:7" ht="14.1" customHeight="1" x14ac:dyDescent="0.25">
      <c r="A39" s="69" t="s">
        <v>101</v>
      </c>
      <c r="B39" s="69" t="s">
        <v>102</v>
      </c>
      <c r="C39" s="69" t="s">
        <v>103</v>
      </c>
      <c r="D39" s="69" t="s">
        <v>104</v>
      </c>
      <c r="E39" s="69" t="s">
        <v>105</v>
      </c>
      <c r="F39" s="69" t="s">
        <v>106</v>
      </c>
      <c r="G39" s="69" t="s">
        <v>107</v>
      </c>
    </row>
    <row r="40" spans="1:7" ht="14.1" customHeight="1" x14ac:dyDescent="0.25">
      <c r="A40" s="115" t="s">
        <v>213</v>
      </c>
      <c r="B40" s="49" t="s">
        <v>181</v>
      </c>
      <c r="C40" s="77">
        <v>8.0907</v>
      </c>
      <c r="D40" s="49"/>
      <c r="E40" s="49"/>
      <c r="F40" s="49"/>
      <c r="G40" s="49"/>
    </row>
    <row r="41" spans="1:7" ht="14.1" customHeight="1" x14ac:dyDescent="0.25">
      <c r="A41" s="115" t="s">
        <v>213</v>
      </c>
      <c r="B41" s="2" t="s">
        <v>179</v>
      </c>
      <c r="C41" s="77">
        <v>7.2751299999999999</v>
      </c>
      <c r="D41" s="2"/>
      <c r="E41" s="2"/>
      <c r="F41" s="2"/>
      <c r="G41" s="2"/>
    </row>
    <row r="42" spans="1:7" ht="14.1" customHeight="1" x14ac:dyDescent="0.25">
      <c r="A42" s="115" t="s">
        <v>213</v>
      </c>
      <c r="B42" s="2" t="s">
        <v>169</v>
      </c>
      <c r="C42" s="77">
        <v>7.1985900000000003</v>
      </c>
      <c r="D42" s="2"/>
      <c r="E42" s="2"/>
      <c r="F42" s="2"/>
      <c r="G42" s="2"/>
    </row>
    <row r="43" spans="1:7" ht="14.1" customHeight="1" x14ac:dyDescent="0.25">
      <c r="A43" s="115" t="s">
        <v>213</v>
      </c>
      <c r="B43" s="2" t="s">
        <v>176</v>
      </c>
      <c r="C43" s="77">
        <v>7.1880800000000002</v>
      </c>
      <c r="D43" s="2"/>
      <c r="E43" s="2"/>
      <c r="F43" s="2"/>
      <c r="G43" s="2"/>
    </row>
    <row r="44" spans="1:7" ht="14.1" customHeight="1" x14ac:dyDescent="0.25">
      <c r="A44" s="115" t="s">
        <v>213</v>
      </c>
      <c r="B44" s="2" t="s">
        <v>175</v>
      </c>
      <c r="C44" s="77">
        <v>7.1610800000000001</v>
      </c>
      <c r="D44" s="2"/>
      <c r="E44" s="2"/>
      <c r="F44" s="2"/>
      <c r="G44" s="2"/>
    </row>
    <row r="45" spans="1:7" ht="14.1" customHeight="1" x14ac:dyDescent="0.25">
      <c r="A45" s="115" t="s">
        <v>213</v>
      </c>
      <c r="B45" s="2" t="s">
        <v>173</v>
      </c>
      <c r="C45" s="77">
        <v>7.1516799999999998</v>
      </c>
      <c r="D45" s="2"/>
      <c r="E45" s="2"/>
      <c r="F45" s="2"/>
      <c r="G45" s="2"/>
    </row>
    <row r="46" spans="1:7" ht="14.1" customHeight="1" x14ac:dyDescent="0.25">
      <c r="A46" s="115" t="s">
        <v>213</v>
      </c>
      <c r="B46" s="2" t="s">
        <v>167</v>
      </c>
      <c r="C46" s="77">
        <v>7.0860099999999999</v>
      </c>
      <c r="D46" s="2"/>
      <c r="E46" s="2"/>
      <c r="F46" s="2"/>
      <c r="G46" s="2"/>
    </row>
    <row r="47" spans="1:7" ht="14.1" customHeight="1" x14ac:dyDescent="0.25">
      <c r="A47" s="115" t="s">
        <v>213</v>
      </c>
      <c r="B47" s="2" t="s">
        <v>177</v>
      </c>
      <c r="C47" s="77">
        <v>7.0571900000000003</v>
      </c>
      <c r="D47" s="2"/>
      <c r="E47" s="2"/>
      <c r="F47" s="2"/>
      <c r="G47" s="2"/>
    </row>
    <row r="48" spans="1:7" ht="14.1" customHeight="1" x14ac:dyDescent="0.25">
      <c r="A48" s="115" t="s">
        <v>213</v>
      </c>
      <c r="B48" s="2" t="s">
        <v>152</v>
      </c>
      <c r="C48" s="77">
        <v>6.9960699999999996</v>
      </c>
      <c r="D48" s="2"/>
      <c r="E48" s="2"/>
      <c r="F48" s="2"/>
      <c r="G48" s="2"/>
    </row>
    <row r="49" spans="1:7" ht="14.1" customHeight="1" x14ac:dyDescent="0.25">
      <c r="A49" s="115" t="s">
        <v>213</v>
      </c>
      <c r="B49" s="2" t="s">
        <v>163</v>
      </c>
      <c r="C49" s="77">
        <v>6.8906599999999996</v>
      </c>
      <c r="D49" s="2"/>
      <c r="E49" s="2"/>
      <c r="F49" s="2"/>
      <c r="G49" s="2"/>
    </row>
    <row r="50" spans="1:7" ht="14.1" customHeight="1" x14ac:dyDescent="0.25">
      <c r="A50" s="115" t="s">
        <v>213</v>
      </c>
      <c r="B50" s="2" t="s">
        <v>156</v>
      </c>
      <c r="C50" s="77">
        <v>6.7973699999999999</v>
      </c>
      <c r="D50" s="2"/>
      <c r="E50" s="2"/>
      <c r="F50" s="2"/>
      <c r="G50" s="2"/>
    </row>
    <row r="51" spans="1:7" ht="14.1" customHeight="1" x14ac:dyDescent="0.25">
      <c r="A51" s="115" t="s">
        <v>213</v>
      </c>
      <c r="B51" s="2" t="s">
        <v>166</v>
      </c>
      <c r="C51" s="77">
        <v>6.78531</v>
      </c>
      <c r="D51" s="2"/>
      <c r="E51" s="2"/>
      <c r="F51" s="2"/>
      <c r="G51" s="2"/>
    </row>
    <row r="52" spans="1:7" ht="14.1" customHeight="1" x14ac:dyDescent="0.25">
      <c r="A52" s="115" t="s">
        <v>213</v>
      </c>
      <c r="B52" s="2" t="s">
        <v>161</v>
      </c>
      <c r="C52" s="77">
        <v>6.7804700000000002</v>
      </c>
      <c r="D52" s="2"/>
      <c r="E52" s="2"/>
      <c r="F52" s="2"/>
      <c r="G52" s="2"/>
    </row>
    <row r="53" spans="1:7" ht="14.1" customHeight="1" x14ac:dyDescent="0.25">
      <c r="A53" s="115" t="s">
        <v>213</v>
      </c>
      <c r="B53" s="2" t="s">
        <v>178</v>
      </c>
      <c r="C53" s="77">
        <v>6.7429300000000003</v>
      </c>
      <c r="D53" s="2"/>
      <c r="E53" s="2"/>
      <c r="F53" s="2"/>
      <c r="G53" s="2"/>
    </row>
    <row r="54" spans="1:7" ht="14.1" customHeight="1" x14ac:dyDescent="0.25">
      <c r="A54" s="115" t="s">
        <v>213</v>
      </c>
      <c r="B54" s="2" t="s">
        <v>180</v>
      </c>
      <c r="C54" s="77">
        <v>6.7029800000000002</v>
      </c>
      <c r="D54" s="2"/>
      <c r="E54" s="2"/>
      <c r="F54" s="2"/>
      <c r="G54" s="2"/>
    </row>
    <row r="55" spans="1:7" ht="14.1" customHeight="1" x14ac:dyDescent="0.25">
      <c r="A55" s="115" t="s">
        <v>213</v>
      </c>
      <c r="B55" s="2" t="s">
        <v>165</v>
      </c>
      <c r="C55" s="77">
        <v>6.6688700000000001</v>
      </c>
      <c r="D55" s="2"/>
      <c r="E55" s="2"/>
      <c r="F55" s="2"/>
      <c r="G55" s="2"/>
    </row>
    <row r="56" spans="1:7" ht="14.1" customHeight="1" x14ac:dyDescent="0.25">
      <c r="A56" s="115" t="s">
        <v>213</v>
      </c>
      <c r="B56" s="2" t="s">
        <v>168</v>
      </c>
      <c r="C56" s="77">
        <v>6.6508000000000003</v>
      </c>
      <c r="D56" s="2"/>
      <c r="E56" s="2"/>
      <c r="F56" s="2"/>
      <c r="G56" s="2"/>
    </row>
    <row r="57" spans="1:7" ht="14.1" customHeight="1" x14ac:dyDescent="0.25">
      <c r="A57" s="115" t="s">
        <v>213</v>
      </c>
      <c r="B57" s="2" t="s">
        <v>155</v>
      </c>
      <c r="C57" s="77">
        <v>6.6289600000000002</v>
      </c>
      <c r="D57" s="2"/>
      <c r="E57" s="2"/>
      <c r="F57" s="2"/>
      <c r="G57" s="2"/>
    </row>
    <row r="58" spans="1:7" ht="14.1" customHeight="1" x14ac:dyDescent="0.25">
      <c r="A58" s="115" t="s">
        <v>213</v>
      </c>
      <c r="B58" s="2" t="s">
        <v>158</v>
      </c>
      <c r="C58" s="77">
        <v>6.6165900000000004</v>
      </c>
      <c r="D58" s="2"/>
      <c r="E58" s="2"/>
      <c r="F58" s="2"/>
      <c r="G58" s="2"/>
    </row>
    <row r="59" spans="1:7" ht="14.1" customHeight="1" x14ac:dyDescent="0.25">
      <c r="A59" s="115" t="s">
        <v>213</v>
      </c>
      <c r="B59" s="2" t="s">
        <v>159</v>
      </c>
      <c r="C59" s="77">
        <v>6.5117399999999996</v>
      </c>
      <c r="D59" s="2"/>
      <c r="E59" s="2"/>
      <c r="F59" s="2"/>
      <c r="G59" s="2"/>
    </row>
    <row r="60" spans="1:7" ht="14.1" customHeight="1" x14ac:dyDescent="0.25">
      <c r="A60" s="115" t="s">
        <v>213</v>
      </c>
      <c r="B60" s="2" t="s">
        <v>154</v>
      </c>
      <c r="C60" s="77">
        <v>6.4134900000000004</v>
      </c>
      <c r="D60" s="2"/>
      <c r="E60" s="2"/>
      <c r="F60" s="2"/>
      <c r="G60" s="2"/>
    </row>
    <row r="61" spans="1:7" ht="14.1" customHeight="1" x14ac:dyDescent="0.25">
      <c r="A61" s="115" t="s">
        <v>213</v>
      </c>
      <c r="B61" s="2" t="s">
        <v>170</v>
      </c>
      <c r="C61" s="77">
        <v>6.3887400000000003</v>
      </c>
      <c r="D61" s="2"/>
      <c r="E61" s="2"/>
      <c r="F61" s="2"/>
      <c r="G61" s="2"/>
    </row>
    <row r="62" spans="1:7" ht="14.1" customHeight="1" x14ac:dyDescent="0.25">
      <c r="A62" s="115" t="s">
        <v>213</v>
      </c>
      <c r="B62" s="2" t="s">
        <v>160</v>
      </c>
      <c r="C62" s="77">
        <v>6.3599899999999998</v>
      </c>
      <c r="D62" s="2"/>
      <c r="E62" s="2"/>
      <c r="F62" s="2"/>
      <c r="G62" s="2"/>
    </row>
    <row r="63" spans="1:7" ht="14.1" customHeight="1" x14ac:dyDescent="0.25">
      <c r="A63" s="115" t="s">
        <v>213</v>
      </c>
      <c r="B63" s="2" t="s">
        <v>174</v>
      </c>
      <c r="C63" s="77">
        <v>6.3464900000000002</v>
      </c>
      <c r="D63" s="2"/>
      <c r="E63" s="2"/>
      <c r="F63" s="2"/>
      <c r="G63" s="2"/>
    </row>
    <row r="64" spans="1:7" ht="14.1" customHeight="1" x14ac:dyDescent="0.25">
      <c r="A64" s="115" t="s">
        <v>213</v>
      </c>
      <c r="B64" s="2" t="s">
        <v>162</v>
      </c>
      <c r="C64" s="77">
        <v>6.33948</v>
      </c>
      <c r="D64" s="2"/>
      <c r="E64" s="2"/>
      <c r="F64" s="2"/>
      <c r="G64" s="2"/>
    </row>
    <row r="65" spans="1:7" ht="14.1" customHeight="1" x14ac:dyDescent="0.25">
      <c r="A65" s="115" t="s">
        <v>213</v>
      </c>
      <c r="B65" s="2" t="s">
        <v>171</v>
      </c>
      <c r="C65" s="77">
        <v>6.2733699999999999</v>
      </c>
      <c r="D65" s="2"/>
      <c r="E65" s="2"/>
      <c r="F65" s="2"/>
      <c r="G65" s="2"/>
    </row>
    <row r="66" spans="1:7" ht="14.1" customHeight="1" x14ac:dyDescent="0.25">
      <c r="A66" s="115" t="s">
        <v>213</v>
      </c>
      <c r="B66" s="2" t="s">
        <v>149</v>
      </c>
      <c r="C66" s="77">
        <v>6.2119099999999996</v>
      </c>
      <c r="D66" s="2"/>
      <c r="E66" s="2"/>
      <c r="F66" s="2"/>
      <c r="G66" s="2"/>
    </row>
    <row r="67" spans="1:7" ht="14.1" customHeight="1" x14ac:dyDescent="0.25">
      <c r="A67" s="115" t="s">
        <v>213</v>
      </c>
      <c r="B67" s="2" t="s">
        <v>164</v>
      </c>
      <c r="C67" s="77">
        <v>6.1560600000000001</v>
      </c>
      <c r="D67" s="2"/>
      <c r="E67" s="2"/>
      <c r="F67" s="2"/>
      <c r="G67" s="2"/>
    </row>
    <row r="68" spans="1:7" ht="14.1" customHeight="1" x14ac:dyDescent="0.25">
      <c r="A68" s="115" t="s">
        <v>213</v>
      </c>
      <c r="B68" s="2" t="s">
        <v>150</v>
      </c>
      <c r="C68" s="77">
        <v>6.1548999999999996</v>
      </c>
      <c r="D68" s="2"/>
      <c r="E68" s="2"/>
      <c r="F68" s="2"/>
      <c r="G68" s="2"/>
    </row>
    <row r="69" spans="1:7" ht="14.1" customHeight="1" x14ac:dyDescent="0.25">
      <c r="A69" s="115" t="s">
        <v>213</v>
      </c>
      <c r="B69" s="2" t="s">
        <v>172</v>
      </c>
      <c r="C69" s="77">
        <v>6.1413900000000003</v>
      </c>
      <c r="D69" s="2"/>
      <c r="E69" s="2"/>
      <c r="F69" s="2"/>
      <c r="G69" s="2"/>
    </row>
    <row r="70" spans="1:7" ht="14.1" customHeight="1" x14ac:dyDescent="0.25">
      <c r="A70" s="115" t="s">
        <v>213</v>
      </c>
      <c r="B70" s="2" t="s">
        <v>153</v>
      </c>
      <c r="C70" s="77">
        <v>6.1149300000000002</v>
      </c>
      <c r="D70" s="2"/>
      <c r="E70" s="2"/>
      <c r="F70" s="2"/>
      <c r="G70" s="2"/>
    </row>
    <row r="71" spans="1:7" ht="14.1" customHeight="1" x14ac:dyDescent="0.25">
      <c r="A71" s="115" t="s">
        <v>213</v>
      </c>
      <c r="B71" s="2" t="s">
        <v>157</v>
      </c>
      <c r="C71" s="77">
        <v>6.1002799999999997</v>
      </c>
      <c r="D71" s="2"/>
      <c r="E71" s="2"/>
      <c r="F71" s="2"/>
      <c r="G71" s="2"/>
    </row>
    <row r="72" spans="1:7" ht="14.1" customHeight="1" x14ac:dyDescent="0.25">
      <c r="A72" s="115" t="s">
        <v>213</v>
      </c>
      <c r="B72" s="2" t="s">
        <v>151</v>
      </c>
      <c r="C72" s="77">
        <v>6.0662900000000004</v>
      </c>
      <c r="D72" s="2"/>
      <c r="E72" s="2"/>
      <c r="F72" s="2"/>
      <c r="G72" s="2"/>
    </row>
    <row r="73" spans="1:7" ht="14.1" customHeight="1" x14ac:dyDescent="0.25">
      <c r="A73" s="166"/>
      <c r="B73" s="166"/>
      <c r="C73" s="166"/>
      <c r="D73" s="166"/>
      <c r="E73" s="166"/>
      <c r="F73" s="166"/>
      <c r="G73" s="166"/>
    </row>
    <row r="74" spans="1:7" ht="14.1" customHeight="1" x14ac:dyDescent="0.25">
      <c r="A74" s="33"/>
      <c r="B74" s="3"/>
      <c r="C74" s="48"/>
      <c r="D74" s="48"/>
      <c r="E74" s="48"/>
      <c r="F74" s="48"/>
      <c r="G74" s="48"/>
    </row>
    <row r="75" spans="1:7" ht="14.1" customHeight="1" x14ac:dyDescent="0.25">
      <c r="A75" s="11"/>
      <c r="B75" s="89" t="s">
        <v>1486</v>
      </c>
      <c r="C75" s="90">
        <v>6.0662900000000004</v>
      </c>
      <c r="D75" s="11"/>
      <c r="E75" s="11"/>
      <c r="F75" s="11"/>
      <c r="G75" s="11"/>
    </row>
    <row r="76" spans="1:7" ht="14.1" customHeight="1" x14ac:dyDescent="0.25">
      <c r="A76" s="11"/>
      <c r="B76" s="89" t="s">
        <v>1485</v>
      </c>
      <c r="C76" s="90">
        <v>8.0907</v>
      </c>
      <c r="D76" s="11"/>
      <c r="E76" s="11"/>
      <c r="F76" s="11"/>
      <c r="G76" s="11"/>
    </row>
    <row r="77" spans="1:7" ht="14.1" customHeight="1" x14ac:dyDescent="0.25">
      <c r="A77" s="11"/>
      <c r="B77" s="89" t="s">
        <v>217</v>
      </c>
      <c r="C77" s="90">
        <v>2.0244099999999996</v>
      </c>
      <c r="D77" s="11"/>
      <c r="E77" s="11"/>
      <c r="F77" s="11"/>
      <c r="G77" s="11"/>
    </row>
    <row r="78" spans="1:7" ht="14.1" customHeight="1" x14ac:dyDescent="0.25">
      <c r="A78" s="11"/>
      <c r="B78" s="11"/>
      <c r="C78" s="78"/>
      <c r="D78" s="11"/>
      <c r="E78" s="11"/>
      <c r="F78" s="11"/>
      <c r="G78" s="11"/>
    </row>
    <row r="79" spans="1:7" ht="18" customHeight="1" x14ac:dyDescent="0.25">
      <c r="A79" s="118" t="s">
        <v>187</v>
      </c>
      <c r="B79" s="11"/>
      <c r="C79" s="11"/>
      <c r="D79" s="11"/>
      <c r="E79" s="11"/>
      <c r="F79" s="11"/>
      <c r="G79" s="11"/>
    </row>
    <row r="80" spans="1:7" ht="14.1" customHeight="1" x14ac:dyDescent="0.25">
      <c r="A80" s="11"/>
      <c r="B80" s="11"/>
      <c r="C80" s="11"/>
      <c r="D80" s="11"/>
      <c r="E80" s="11"/>
      <c r="F80" s="11"/>
      <c r="G80" s="11"/>
    </row>
    <row r="81" spans="1:7" ht="14.1" customHeight="1" x14ac:dyDescent="0.25">
      <c r="A81" s="11" t="s">
        <v>101</v>
      </c>
      <c r="B81" s="11" t="s">
        <v>10</v>
      </c>
      <c r="C81" s="11"/>
      <c r="D81" s="11"/>
      <c r="E81" s="11"/>
      <c r="F81" s="11"/>
      <c r="G81" s="11"/>
    </row>
    <row r="82" spans="1:7" ht="14.1" customHeight="1" x14ac:dyDescent="0.25">
      <c r="A82" s="60">
        <v>2018</v>
      </c>
      <c r="B82" s="77">
        <v>1.7764244638491498</v>
      </c>
      <c r="C82" s="11"/>
      <c r="D82" s="11"/>
      <c r="E82" s="11"/>
      <c r="F82" s="11"/>
      <c r="G82" s="11"/>
    </row>
    <row r="83" spans="1:7" ht="14.1" customHeight="1" x14ac:dyDescent="0.25">
      <c r="A83" s="60">
        <v>2019</v>
      </c>
      <c r="B83" s="77">
        <v>1.7087979882755704</v>
      </c>
      <c r="C83" s="11"/>
      <c r="D83" s="11"/>
      <c r="E83" s="11"/>
      <c r="F83" s="11"/>
      <c r="G83" s="11"/>
    </row>
    <row r="84" spans="1:7" ht="14.1" customHeight="1" x14ac:dyDescent="0.25">
      <c r="A84" s="60">
        <v>2020</v>
      </c>
      <c r="B84" s="77">
        <v>1.4257436819679805</v>
      </c>
      <c r="C84" s="11"/>
      <c r="D84" s="11"/>
      <c r="E84" s="11"/>
      <c r="F84" s="11"/>
      <c r="G84" s="11"/>
    </row>
    <row r="85" spans="1:7" ht="14.1" customHeight="1" x14ac:dyDescent="0.25">
      <c r="A85" s="60">
        <v>2021</v>
      </c>
      <c r="B85" s="77">
        <v>1.5112399999999999</v>
      </c>
      <c r="C85" s="11"/>
      <c r="D85" s="11"/>
      <c r="E85" s="11"/>
      <c r="F85" s="11"/>
      <c r="G85" s="11"/>
    </row>
    <row r="86" spans="1:7" ht="14.1" customHeight="1" x14ac:dyDescent="0.25">
      <c r="A86" s="60">
        <v>2022</v>
      </c>
      <c r="B86" s="77">
        <v>2.11869</v>
      </c>
      <c r="C86" s="11"/>
      <c r="D86" s="11"/>
      <c r="E86" s="11"/>
      <c r="F86" s="11"/>
      <c r="G86" s="11"/>
    </row>
    <row r="87" spans="1:7" ht="14.1" customHeight="1" x14ac:dyDescent="0.25">
      <c r="A87" s="60">
        <v>2023</v>
      </c>
      <c r="B87" s="77">
        <v>1.7283500000000007</v>
      </c>
      <c r="C87" s="11"/>
      <c r="D87" s="11"/>
      <c r="E87" s="11"/>
      <c r="F87" s="11"/>
      <c r="G87" s="11"/>
    </row>
    <row r="88" spans="1:7" ht="14.1" customHeight="1" x14ac:dyDescent="0.25">
      <c r="A88" s="60">
        <v>2024</v>
      </c>
      <c r="B88" s="77">
        <v>2.0244099999999996</v>
      </c>
      <c r="C88" s="11"/>
      <c r="D88" s="11"/>
      <c r="E88" s="11"/>
      <c r="F88" s="11"/>
      <c r="G88" s="11"/>
    </row>
    <row r="89" spans="1:7" ht="14.1" customHeight="1" x14ac:dyDescent="0.25">
      <c r="A89" s="60"/>
      <c r="B89" s="26"/>
      <c r="C89" s="11"/>
      <c r="D89" s="11"/>
      <c r="E89" s="11"/>
      <c r="F89" s="11"/>
      <c r="G89" s="11"/>
    </row>
    <row r="90" spans="1:7" ht="14.1" customHeight="1" x14ac:dyDescent="0.25">
      <c r="A90" s="2"/>
      <c r="B90" s="26"/>
      <c r="C90" s="11"/>
      <c r="D90" s="11"/>
      <c r="E90" s="11"/>
      <c r="F90" s="11"/>
      <c r="G90" s="11"/>
    </row>
    <row r="91" spans="1:7" ht="14.1" customHeight="1" x14ac:dyDescent="0.25">
      <c r="A91" s="2"/>
      <c r="B91" s="26"/>
      <c r="C91" s="11"/>
      <c r="D91" s="11"/>
      <c r="E91" s="11"/>
      <c r="F91" s="11"/>
      <c r="G91" s="11"/>
    </row>
    <row r="92" spans="1:7" ht="14.1" customHeight="1" x14ac:dyDescent="0.25">
      <c r="A92" s="11"/>
      <c r="B92" s="11"/>
      <c r="C92" s="11"/>
      <c r="D92" s="11"/>
      <c r="E92" s="11"/>
      <c r="F92" s="11"/>
      <c r="G92" s="11"/>
    </row>
    <row r="93" spans="1:7" ht="14.1" customHeight="1" x14ac:dyDescent="0.25">
      <c r="A93" s="11"/>
      <c r="B93" s="11"/>
      <c r="C93" s="11"/>
      <c r="D93" s="11"/>
      <c r="E93" s="11"/>
      <c r="F93" s="11"/>
      <c r="G93" s="11"/>
    </row>
    <row r="94" spans="1:7" ht="14.1" customHeight="1" x14ac:dyDescent="0.25">
      <c r="A94" s="11"/>
      <c r="B94" s="11"/>
      <c r="C94" s="11"/>
      <c r="D94" s="11"/>
      <c r="E94" s="11"/>
      <c r="F94" s="11"/>
      <c r="G94" s="11"/>
    </row>
    <row r="95" spans="1:7" ht="14.1" customHeight="1" x14ac:dyDescent="0.25">
      <c r="A95" s="11"/>
      <c r="B95" s="11"/>
      <c r="C95" s="11"/>
      <c r="D95" s="11"/>
      <c r="E95" s="11"/>
      <c r="F95" s="11"/>
      <c r="G95" s="11"/>
    </row>
    <row r="96" spans="1:7" ht="14.1" customHeight="1" x14ac:dyDescent="0.25">
      <c r="A96" s="11"/>
      <c r="B96" s="11"/>
      <c r="C96" s="11"/>
      <c r="D96" s="11"/>
      <c r="E96" s="11"/>
      <c r="F96" s="11"/>
      <c r="G96" s="11"/>
    </row>
    <row r="97" spans="1:18" ht="14.1" customHeight="1" x14ac:dyDescent="0.25">
      <c r="A97" s="11"/>
      <c r="B97" s="11"/>
      <c r="C97" s="11"/>
      <c r="D97" s="11"/>
      <c r="E97" s="11"/>
      <c r="F97" s="11"/>
      <c r="G97" s="11"/>
    </row>
    <row r="98" spans="1:18" ht="14.1" customHeight="1" x14ac:dyDescent="0.25">
      <c r="A98" s="11"/>
      <c r="B98" s="11"/>
      <c r="C98" s="11"/>
      <c r="D98" s="11"/>
      <c r="E98" s="11"/>
      <c r="F98" s="11"/>
      <c r="G98" s="11"/>
    </row>
    <row r="99" spans="1:18" ht="14.1" customHeight="1" x14ac:dyDescent="0.25">
      <c r="A99" s="11"/>
      <c r="B99" s="11"/>
      <c r="C99" s="11"/>
      <c r="D99" s="11"/>
      <c r="E99" s="11"/>
      <c r="F99" s="11"/>
      <c r="G99" s="11"/>
    </row>
    <row r="100" spans="1:18" ht="14.1" customHeight="1" x14ac:dyDescent="0.25">
      <c r="A100" s="11"/>
      <c r="B100" s="11"/>
      <c r="C100" s="11"/>
      <c r="D100" s="11"/>
      <c r="E100" s="11"/>
      <c r="F100" s="11"/>
      <c r="G100" s="11"/>
    </row>
    <row r="101" spans="1:18" ht="14.1" customHeight="1" x14ac:dyDescent="0.25">
      <c r="A101" s="11"/>
      <c r="B101" s="11"/>
      <c r="C101" s="11"/>
      <c r="D101" s="11"/>
      <c r="E101" s="11"/>
      <c r="F101" s="11"/>
      <c r="G101" s="11"/>
    </row>
    <row r="102" spans="1:18" ht="14.1" customHeight="1" x14ac:dyDescent="0.25">
      <c r="A102" s="11"/>
      <c r="B102" s="11"/>
      <c r="C102" s="11"/>
      <c r="D102" s="11"/>
      <c r="E102" s="11"/>
      <c r="F102" s="11"/>
      <c r="G102" s="11"/>
    </row>
    <row r="103" spans="1:18" ht="14.1" customHeight="1" x14ac:dyDescent="0.25">
      <c r="A103" s="11"/>
      <c r="B103" s="11"/>
      <c r="C103" s="11"/>
      <c r="D103" s="11"/>
      <c r="E103" s="11"/>
      <c r="F103" s="11"/>
      <c r="G103" s="11"/>
    </row>
    <row r="104" spans="1:18" ht="14.1" customHeight="1" x14ac:dyDescent="0.25">
      <c r="A104" s="11"/>
      <c r="B104" s="11"/>
      <c r="C104" s="11"/>
      <c r="D104" s="11"/>
      <c r="E104" s="11"/>
      <c r="F104" s="11"/>
      <c r="G104" s="11"/>
    </row>
    <row r="105" spans="1:18" ht="14.1" customHeight="1" x14ac:dyDescent="0.25">
      <c r="A105" s="11"/>
      <c r="B105" s="11"/>
      <c r="C105" s="11"/>
      <c r="D105" s="11"/>
      <c r="E105" s="11"/>
      <c r="F105" s="11"/>
      <c r="G105" s="11"/>
    </row>
    <row r="106" spans="1:18" ht="14.1" customHeight="1" x14ac:dyDescent="0.25">
      <c r="A106" s="11"/>
      <c r="B106" s="11"/>
      <c r="C106" s="11"/>
      <c r="D106" s="11"/>
      <c r="E106" s="11"/>
      <c r="F106" s="11"/>
      <c r="G106" s="11"/>
    </row>
    <row r="107" spans="1:18" ht="14.1" customHeight="1" x14ac:dyDescent="0.25">
      <c r="A107" s="11"/>
      <c r="B107" s="11"/>
      <c r="C107" s="11"/>
      <c r="D107" s="11"/>
      <c r="E107" s="11"/>
      <c r="F107" s="11"/>
      <c r="G107" s="11"/>
    </row>
    <row r="108" spans="1:18" ht="14.1" customHeight="1" x14ac:dyDescent="0.25">
      <c r="A108" s="11"/>
      <c r="B108" s="11"/>
      <c r="C108" s="11"/>
      <c r="D108" s="11"/>
      <c r="E108" s="11"/>
      <c r="F108" s="11"/>
      <c r="G108" s="11"/>
    </row>
    <row r="109" spans="1:18" ht="14.1" customHeight="1" x14ac:dyDescent="0.25">
      <c r="A109" s="11"/>
      <c r="B109" s="11"/>
      <c r="C109" s="11"/>
      <c r="D109" s="11"/>
      <c r="E109" s="11"/>
      <c r="F109" s="11"/>
      <c r="G109" s="11"/>
    </row>
    <row r="110" spans="1:18" ht="18" x14ac:dyDescent="0.25">
      <c r="A110" s="68" t="s">
        <v>183</v>
      </c>
      <c r="B110" s="3"/>
      <c r="C110" s="3"/>
      <c r="D110" s="3"/>
      <c r="E110" s="3"/>
      <c r="F110" s="3"/>
      <c r="G110" s="3"/>
      <c r="R110" s="86"/>
    </row>
    <row r="111" spans="1:18" x14ac:dyDescent="0.25">
      <c r="A111" s="69" t="s">
        <v>101</v>
      </c>
      <c r="B111" s="69" t="s">
        <v>102</v>
      </c>
      <c r="C111" s="69" t="s">
        <v>103</v>
      </c>
      <c r="D111" s="69" t="s">
        <v>104</v>
      </c>
      <c r="E111" s="69" t="s">
        <v>105</v>
      </c>
      <c r="F111" s="69" t="s">
        <v>106</v>
      </c>
      <c r="G111" s="69" t="s">
        <v>107</v>
      </c>
      <c r="R111" s="86"/>
    </row>
    <row r="112" spans="1:18" x14ac:dyDescent="0.25">
      <c r="A112" s="45"/>
      <c r="B112" s="45"/>
      <c r="C112" s="45"/>
      <c r="D112" s="45"/>
      <c r="E112" s="45"/>
      <c r="F112" s="45"/>
      <c r="G112" s="45"/>
    </row>
    <row r="113" spans="1:7" x14ac:dyDescent="0.25">
      <c r="A113" s="86">
        <v>2018</v>
      </c>
      <c r="B113" s="45" t="s">
        <v>166</v>
      </c>
      <c r="C113" s="77">
        <v>9.5470136735378794</v>
      </c>
      <c r="D113" s="2"/>
      <c r="E113" s="2"/>
      <c r="F113" s="2"/>
      <c r="G113" s="2"/>
    </row>
    <row r="114" spans="1:7" x14ac:dyDescent="0.25">
      <c r="A114" s="86">
        <v>2018</v>
      </c>
      <c r="B114" s="45" t="s">
        <v>160</v>
      </c>
      <c r="C114" s="77">
        <v>8.6314620425930002</v>
      </c>
      <c r="D114" s="2"/>
      <c r="E114" s="2"/>
      <c r="F114" s="2"/>
      <c r="G114" s="2"/>
    </row>
    <row r="115" spans="1:7" x14ac:dyDescent="0.25">
      <c r="A115" s="86">
        <v>2018</v>
      </c>
      <c r="B115" s="45" t="s">
        <v>162</v>
      </c>
      <c r="C115" s="77">
        <v>8.6999543906141206</v>
      </c>
      <c r="D115" s="123"/>
      <c r="E115" s="123"/>
      <c r="F115" s="123"/>
      <c r="G115" s="123"/>
    </row>
    <row r="116" spans="1:7" x14ac:dyDescent="0.25">
      <c r="A116" s="86">
        <v>2018</v>
      </c>
      <c r="B116" s="45" t="s">
        <v>155</v>
      </c>
      <c r="C116" s="77">
        <v>8.9124074110282407</v>
      </c>
      <c r="D116" s="123"/>
      <c r="E116" s="123"/>
      <c r="F116" s="123"/>
      <c r="G116" s="123"/>
    </row>
    <row r="117" spans="1:7" x14ac:dyDescent="0.25">
      <c r="A117" s="86">
        <v>2018</v>
      </c>
      <c r="B117" s="45" t="s">
        <v>151</v>
      </c>
      <c r="C117" s="77">
        <v>8.0856670526442507</v>
      </c>
      <c r="D117" s="122"/>
      <c r="E117" s="122"/>
      <c r="F117" s="122"/>
      <c r="G117" s="122"/>
    </row>
    <row r="118" spans="1:7" x14ac:dyDescent="0.25">
      <c r="A118" s="86">
        <v>2018</v>
      </c>
      <c r="B118" s="45" t="s">
        <v>167</v>
      </c>
      <c r="C118" s="77">
        <v>9.1768679569192297</v>
      </c>
      <c r="D118" s="2"/>
      <c r="E118" s="2"/>
      <c r="F118" s="2"/>
      <c r="G118" s="2"/>
    </row>
    <row r="119" spans="1:7" x14ac:dyDescent="0.25">
      <c r="A119" s="86">
        <v>2018</v>
      </c>
      <c r="B119" s="45" t="s">
        <v>181</v>
      </c>
      <c r="C119" s="77">
        <v>9.6216434124568408</v>
      </c>
      <c r="D119" s="2"/>
      <c r="E119" s="2"/>
      <c r="F119" s="2"/>
      <c r="G119" s="2"/>
    </row>
    <row r="120" spans="1:7" x14ac:dyDescent="0.25">
      <c r="A120" s="86">
        <v>2018</v>
      </c>
      <c r="B120" s="45" t="s">
        <v>171</v>
      </c>
      <c r="C120" s="77">
        <v>8.5826200498876108</v>
      </c>
      <c r="D120" s="123"/>
      <c r="E120" s="123"/>
      <c r="F120" s="123"/>
      <c r="G120" s="123"/>
    </row>
    <row r="121" spans="1:7" x14ac:dyDescent="0.25">
      <c r="A121" s="86">
        <v>2018</v>
      </c>
      <c r="B121" s="45" t="s">
        <v>159</v>
      </c>
      <c r="C121" s="77">
        <v>8.9154427753032994</v>
      </c>
      <c r="D121" s="123"/>
      <c r="E121" s="123"/>
      <c r="F121" s="123"/>
      <c r="G121" s="123"/>
    </row>
    <row r="122" spans="1:7" x14ac:dyDescent="0.25">
      <c r="A122" s="86">
        <v>2018</v>
      </c>
      <c r="B122" s="45" t="s">
        <v>174</v>
      </c>
      <c r="C122" s="77">
        <v>8.8989328178422706</v>
      </c>
      <c r="D122" s="122"/>
      <c r="E122" s="122"/>
      <c r="F122" s="122"/>
      <c r="G122" s="122"/>
    </row>
    <row r="123" spans="1:7" x14ac:dyDescent="0.25">
      <c r="A123" s="86">
        <v>2018</v>
      </c>
      <c r="B123" s="45" t="s">
        <v>178</v>
      </c>
      <c r="C123" s="77">
        <v>9.0780967385156899</v>
      </c>
      <c r="D123" s="2"/>
      <c r="E123" s="2"/>
      <c r="F123" s="2"/>
      <c r="G123" s="2"/>
    </row>
    <row r="124" spans="1:7" x14ac:dyDescent="0.25">
      <c r="A124" s="86">
        <v>2018</v>
      </c>
      <c r="B124" s="45" t="s">
        <v>175</v>
      </c>
      <c r="C124" s="77">
        <v>9.4495021668400394</v>
      </c>
      <c r="D124" s="2"/>
      <c r="E124" s="2"/>
      <c r="F124" s="2"/>
      <c r="G124" s="2"/>
    </row>
    <row r="125" spans="1:7" x14ac:dyDescent="0.25">
      <c r="A125" s="86">
        <v>2018</v>
      </c>
      <c r="B125" s="45" t="s">
        <v>156</v>
      </c>
      <c r="C125" s="77">
        <v>9.2846572183244191</v>
      </c>
      <c r="D125" s="123"/>
      <c r="E125" s="123"/>
      <c r="F125" s="123"/>
      <c r="G125" s="123"/>
    </row>
    <row r="126" spans="1:7" x14ac:dyDescent="0.25">
      <c r="A126" s="86">
        <v>2018</v>
      </c>
      <c r="B126" s="45" t="s">
        <v>168</v>
      </c>
      <c r="C126" s="77">
        <v>9.2011334490051802</v>
      </c>
      <c r="D126" s="123"/>
      <c r="E126" s="123"/>
      <c r="F126" s="123"/>
      <c r="G126" s="123"/>
    </row>
    <row r="127" spans="1:7" x14ac:dyDescent="0.25">
      <c r="A127" s="86">
        <v>2018</v>
      </c>
      <c r="B127" s="45" t="s">
        <v>164</v>
      </c>
      <c r="C127" s="77">
        <v>8.3196537256061003</v>
      </c>
      <c r="D127" s="122"/>
      <c r="E127" s="122"/>
      <c r="F127" s="122"/>
      <c r="G127" s="122"/>
    </row>
    <row r="128" spans="1:7" x14ac:dyDescent="0.25">
      <c r="A128" s="86">
        <v>2018</v>
      </c>
      <c r="B128" s="45" t="s">
        <v>172</v>
      </c>
      <c r="C128" s="77">
        <v>8.4351340157947003</v>
      </c>
      <c r="D128" s="2"/>
      <c r="E128" s="2"/>
      <c r="F128" s="2"/>
      <c r="G128" s="2"/>
    </row>
    <row r="129" spans="1:7" x14ac:dyDescent="0.25">
      <c r="A129" s="86">
        <v>2018</v>
      </c>
      <c r="B129" s="45" t="s">
        <v>157</v>
      </c>
      <c r="C129" s="77">
        <v>8.38815419654658</v>
      </c>
      <c r="D129" s="2"/>
      <c r="E129" s="2"/>
      <c r="F129" s="2"/>
      <c r="G129" s="2"/>
    </row>
    <row r="130" spans="1:7" x14ac:dyDescent="0.25">
      <c r="A130" s="86">
        <v>2018</v>
      </c>
      <c r="B130" s="45" t="s">
        <v>170</v>
      </c>
      <c r="C130" s="77">
        <v>8.7603978072853295</v>
      </c>
      <c r="D130" s="123"/>
      <c r="E130" s="123"/>
      <c r="F130" s="123"/>
      <c r="G130" s="123"/>
    </row>
    <row r="131" spans="1:7" x14ac:dyDescent="0.25">
      <c r="A131" s="86">
        <v>2018</v>
      </c>
      <c r="B131" s="45" t="s">
        <v>176</v>
      </c>
      <c r="C131" s="77">
        <v>9.4812815620678208</v>
      </c>
      <c r="D131" s="123"/>
      <c r="E131" s="123"/>
      <c r="F131" s="123"/>
      <c r="G131" s="123"/>
    </row>
    <row r="132" spans="1:7" x14ac:dyDescent="0.25">
      <c r="A132" s="86">
        <v>2018</v>
      </c>
      <c r="B132" s="45" t="s">
        <v>152</v>
      </c>
      <c r="C132" s="77">
        <v>9.5028539777676695</v>
      </c>
      <c r="D132" s="122"/>
      <c r="E132" s="122"/>
      <c r="F132" s="122"/>
      <c r="G132" s="122"/>
    </row>
    <row r="133" spans="1:7" x14ac:dyDescent="0.25">
      <c r="A133" s="86">
        <v>2018</v>
      </c>
      <c r="B133" s="45" t="s">
        <v>150</v>
      </c>
      <c r="C133" s="77">
        <v>8.5008864167214906</v>
      </c>
      <c r="D133" s="2"/>
      <c r="E133" s="2"/>
      <c r="F133" s="2"/>
      <c r="G133" s="2"/>
    </row>
    <row r="134" spans="1:7" x14ac:dyDescent="0.25">
      <c r="A134" s="86">
        <v>2018</v>
      </c>
      <c r="B134" s="45" t="s">
        <v>163</v>
      </c>
      <c r="C134" s="77">
        <v>9.3292374028702003</v>
      </c>
      <c r="D134" s="2"/>
      <c r="E134" s="2"/>
      <c r="F134" s="2"/>
      <c r="G134" s="2"/>
    </row>
    <row r="135" spans="1:7" x14ac:dyDescent="0.25">
      <c r="A135" s="86">
        <v>2018</v>
      </c>
      <c r="B135" s="45" t="s">
        <v>180</v>
      </c>
      <c r="C135" s="77">
        <v>9.0723376594412208</v>
      </c>
      <c r="D135" s="123"/>
      <c r="E135" s="123"/>
      <c r="F135" s="123"/>
      <c r="G135" s="123"/>
    </row>
    <row r="136" spans="1:7" x14ac:dyDescent="0.25">
      <c r="A136" s="86">
        <v>2018</v>
      </c>
      <c r="B136" s="45" t="s">
        <v>154</v>
      </c>
      <c r="C136" s="77">
        <v>9.0267840000824702</v>
      </c>
      <c r="D136" s="123"/>
      <c r="E136" s="123"/>
      <c r="F136" s="123"/>
      <c r="G136" s="123"/>
    </row>
    <row r="137" spans="1:7" x14ac:dyDescent="0.25">
      <c r="A137" s="86">
        <v>2018</v>
      </c>
      <c r="B137" s="45" t="s">
        <v>173</v>
      </c>
      <c r="C137" s="77">
        <v>9.8620915164934004</v>
      </c>
      <c r="D137" s="122"/>
      <c r="E137" s="122"/>
      <c r="F137" s="122"/>
      <c r="G137" s="122"/>
    </row>
    <row r="138" spans="1:7" x14ac:dyDescent="0.25">
      <c r="A138" s="86">
        <v>2018</v>
      </c>
      <c r="B138" s="45" t="s">
        <v>165</v>
      </c>
      <c r="C138" s="77">
        <v>9.2894953015347692</v>
      </c>
      <c r="D138" s="2"/>
      <c r="E138" s="2"/>
      <c r="F138" s="2"/>
      <c r="G138" s="2"/>
    </row>
    <row r="139" spans="1:7" x14ac:dyDescent="0.25">
      <c r="A139" s="86">
        <v>2018</v>
      </c>
      <c r="B139" s="45" t="s">
        <v>149</v>
      </c>
      <c r="C139" s="77">
        <v>8.5303237264980094</v>
      </c>
      <c r="D139" s="2"/>
      <c r="E139" s="2"/>
      <c r="F139" s="2"/>
      <c r="G139" s="2"/>
    </row>
    <row r="140" spans="1:7" x14ac:dyDescent="0.25">
      <c r="A140" s="86">
        <v>2018</v>
      </c>
      <c r="B140" s="45" t="s">
        <v>177</v>
      </c>
      <c r="C140" s="77">
        <v>9.3012019763450908</v>
      </c>
      <c r="D140" s="123"/>
      <c r="E140" s="123"/>
      <c r="F140" s="123"/>
      <c r="G140" s="123"/>
    </row>
    <row r="141" spans="1:7" x14ac:dyDescent="0.25">
      <c r="A141" s="86">
        <v>2018</v>
      </c>
      <c r="B141" s="45" t="s">
        <v>153</v>
      </c>
      <c r="C141" s="77">
        <v>8.4382275646715801</v>
      </c>
      <c r="D141" s="123"/>
      <c r="E141" s="123"/>
      <c r="F141" s="123"/>
      <c r="G141" s="123"/>
    </row>
    <row r="142" spans="1:7" x14ac:dyDescent="0.25">
      <c r="A142" s="86">
        <v>2018</v>
      </c>
      <c r="B142" s="45" t="s">
        <v>179</v>
      </c>
      <c r="C142" s="77">
        <v>9.4478644697921705</v>
      </c>
      <c r="D142" s="122"/>
      <c r="E142" s="122"/>
      <c r="F142" s="122"/>
      <c r="G142" s="122"/>
    </row>
    <row r="143" spans="1:7" x14ac:dyDescent="0.25">
      <c r="A143" s="86">
        <v>2018</v>
      </c>
      <c r="B143" s="45" t="s">
        <v>161</v>
      </c>
      <c r="C143" s="77">
        <v>9.5625709661741691</v>
      </c>
      <c r="D143" s="2"/>
      <c r="E143" s="2"/>
      <c r="F143" s="2"/>
      <c r="G143" s="2"/>
    </row>
    <row r="144" spans="1:7" x14ac:dyDescent="0.25">
      <c r="A144" s="86">
        <v>2018</v>
      </c>
      <c r="B144" s="45" t="s">
        <v>158</v>
      </c>
      <c r="C144" s="77">
        <v>9.0809796398768796</v>
      </c>
      <c r="D144" s="2"/>
      <c r="E144" s="2"/>
      <c r="F144" s="2"/>
      <c r="G144" s="2"/>
    </row>
    <row r="145" spans="1:7" x14ac:dyDescent="0.25">
      <c r="A145" s="86">
        <v>2018</v>
      </c>
      <c r="B145" s="45" t="s">
        <v>169</v>
      </c>
      <c r="C145" s="77">
        <v>9.4858444487631797</v>
      </c>
      <c r="D145" s="123"/>
      <c r="E145" s="123"/>
      <c r="F145" s="123"/>
      <c r="G145" s="123"/>
    </row>
    <row r="146" spans="1:7" ht="14.1" customHeight="1" x14ac:dyDescent="0.25">
      <c r="A146" s="86">
        <v>2019</v>
      </c>
      <c r="B146" s="45" t="s">
        <v>166</v>
      </c>
      <c r="C146" s="77">
        <v>9.2672296026213594</v>
      </c>
      <c r="D146" s="45"/>
      <c r="E146" s="45"/>
      <c r="F146" s="45"/>
      <c r="G146" s="45"/>
    </row>
    <row r="147" spans="1:7" ht="14.1" customHeight="1" x14ac:dyDescent="0.25">
      <c r="A147" s="86">
        <v>2019</v>
      </c>
      <c r="B147" s="45" t="s">
        <v>160</v>
      </c>
      <c r="C147" s="77">
        <v>8.6193313516696293</v>
      </c>
    </row>
    <row r="148" spans="1:7" ht="14.1" customHeight="1" x14ac:dyDescent="0.25">
      <c r="A148" s="86">
        <v>2019</v>
      </c>
      <c r="B148" s="45" t="s">
        <v>162</v>
      </c>
      <c r="C148" s="77">
        <v>8.4025643730565402</v>
      </c>
      <c r="D148" s="11"/>
      <c r="E148" s="11"/>
      <c r="F148" s="11"/>
      <c r="G148" s="11"/>
    </row>
    <row r="149" spans="1:7" ht="14.1" customHeight="1" x14ac:dyDescent="0.25">
      <c r="A149" s="86">
        <v>2019</v>
      </c>
      <c r="B149" s="45" t="s">
        <v>155</v>
      </c>
      <c r="C149" s="77">
        <v>8.7984274834975604</v>
      </c>
      <c r="D149" s="11"/>
      <c r="E149" s="11"/>
      <c r="F149" s="11"/>
      <c r="G149" s="11"/>
    </row>
    <row r="150" spans="1:7" ht="14.1" customHeight="1" x14ac:dyDescent="0.25">
      <c r="A150" s="86">
        <v>2019</v>
      </c>
      <c r="B150" s="45" t="s">
        <v>151</v>
      </c>
      <c r="C150" s="77">
        <v>7.8061877787172698</v>
      </c>
      <c r="D150" s="45"/>
      <c r="E150" s="45"/>
      <c r="F150" s="45"/>
      <c r="G150" s="45"/>
    </row>
    <row r="151" spans="1:7" ht="14.1" customHeight="1" x14ac:dyDescent="0.25">
      <c r="A151" s="86">
        <v>2019</v>
      </c>
      <c r="B151" s="45" t="s">
        <v>167</v>
      </c>
      <c r="C151" s="77">
        <v>8.9806821497975307</v>
      </c>
      <c r="D151" s="45"/>
      <c r="E151" s="45"/>
      <c r="F151" s="45"/>
      <c r="G151" s="45"/>
    </row>
    <row r="152" spans="1:7" ht="14.1" customHeight="1" x14ac:dyDescent="0.25">
      <c r="A152" s="86">
        <v>2019</v>
      </c>
      <c r="B152" s="45" t="s">
        <v>181</v>
      </c>
      <c r="C152" s="77">
        <v>9.4040189322790102</v>
      </c>
    </row>
    <row r="153" spans="1:7" ht="14.1" customHeight="1" x14ac:dyDescent="0.25">
      <c r="A153" s="86">
        <v>2019</v>
      </c>
      <c r="B153" s="45" t="s">
        <v>171</v>
      </c>
      <c r="C153" s="77">
        <v>8.2006649280721096</v>
      </c>
      <c r="D153" s="11"/>
      <c r="E153" s="11"/>
      <c r="F153" s="11"/>
      <c r="G153" s="11"/>
    </row>
    <row r="154" spans="1:7" ht="14.1" customHeight="1" x14ac:dyDescent="0.25">
      <c r="A154" s="86">
        <v>2019</v>
      </c>
      <c r="B154" s="45" t="s">
        <v>159</v>
      </c>
      <c r="C154" s="77">
        <v>8.7443443436986197</v>
      </c>
      <c r="D154" s="11"/>
      <c r="E154" s="11"/>
      <c r="F154" s="11"/>
      <c r="G154" s="11"/>
    </row>
    <row r="155" spans="1:7" ht="14.1" customHeight="1" x14ac:dyDescent="0.25">
      <c r="A155" s="86">
        <v>2019</v>
      </c>
      <c r="B155" s="45" t="s">
        <v>174</v>
      </c>
      <c r="C155" s="77">
        <v>8.8419206729522202</v>
      </c>
      <c r="D155" s="45"/>
      <c r="E155" s="45"/>
      <c r="F155" s="45"/>
      <c r="G155" s="45"/>
    </row>
    <row r="156" spans="1:7" ht="14.1" customHeight="1" x14ac:dyDescent="0.25">
      <c r="A156" s="86">
        <v>2019</v>
      </c>
      <c r="B156" s="45" t="s">
        <v>178</v>
      </c>
      <c r="C156" s="77">
        <v>8.7659449355273793</v>
      </c>
      <c r="D156" s="45"/>
      <c r="E156" s="45"/>
      <c r="F156" s="45"/>
      <c r="G156" s="45"/>
    </row>
    <row r="157" spans="1:7" ht="14.1" customHeight="1" x14ac:dyDescent="0.25">
      <c r="A157" s="86">
        <v>2019</v>
      </c>
      <c r="B157" s="45" t="s">
        <v>175</v>
      </c>
      <c r="C157" s="77">
        <v>9.2348790973366395</v>
      </c>
    </row>
    <row r="158" spans="1:7" ht="14.1" customHeight="1" x14ac:dyDescent="0.25">
      <c r="A158" s="86">
        <v>2019</v>
      </c>
      <c r="B158" s="45" t="s">
        <v>156</v>
      </c>
      <c r="C158" s="77">
        <v>9.0340791595091705</v>
      </c>
      <c r="D158" s="11"/>
      <c r="E158" s="11"/>
      <c r="F158" s="11"/>
      <c r="G158" s="11"/>
    </row>
    <row r="159" spans="1:7" x14ac:dyDescent="0.25">
      <c r="A159" s="86">
        <v>2019</v>
      </c>
      <c r="B159" s="45" t="s">
        <v>168</v>
      </c>
      <c r="C159" s="77">
        <v>9.0390496144121109</v>
      </c>
      <c r="D159" s="11"/>
      <c r="E159" s="11"/>
      <c r="F159" s="11"/>
      <c r="G159" s="11"/>
    </row>
    <row r="160" spans="1:7" x14ac:dyDescent="0.25">
      <c r="A160" s="86">
        <v>2019</v>
      </c>
      <c r="B160" s="45" t="s">
        <v>164</v>
      </c>
      <c r="C160" s="77">
        <v>8.3242257796551105</v>
      </c>
      <c r="D160" s="45"/>
      <c r="E160" s="45"/>
      <c r="F160" s="45"/>
      <c r="G160" s="45"/>
    </row>
    <row r="161" spans="1:7" x14ac:dyDescent="0.25">
      <c r="A161" s="86">
        <v>2019</v>
      </c>
      <c r="B161" s="45" t="s">
        <v>172</v>
      </c>
      <c r="C161" s="77">
        <v>8.3052869609136302</v>
      </c>
      <c r="D161" s="45"/>
      <c r="E161" s="45"/>
      <c r="F161" s="45"/>
      <c r="G161" s="45"/>
    </row>
    <row r="162" spans="1:7" x14ac:dyDescent="0.25">
      <c r="A162" s="86">
        <v>2019</v>
      </c>
      <c r="B162" s="45" t="s">
        <v>157</v>
      </c>
      <c r="C162" s="77">
        <v>8.2988014215492996</v>
      </c>
    </row>
    <row r="163" spans="1:7" x14ac:dyDescent="0.25">
      <c r="A163" s="86">
        <v>2019</v>
      </c>
      <c r="B163" s="45" t="s">
        <v>170</v>
      </c>
      <c r="C163" s="77">
        <v>8.5152084532836501</v>
      </c>
      <c r="D163" s="11"/>
      <c r="E163" s="11"/>
      <c r="F163" s="11"/>
      <c r="G163" s="11"/>
    </row>
    <row r="164" spans="1:7" x14ac:dyDescent="0.25">
      <c r="A164" s="86">
        <v>2019</v>
      </c>
      <c r="B164" s="45" t="s">
        <v>176</v>
      </c>
      <c r="C164" s="77">
        <v>9.2700157323451702</v>
      </c>
      <c r="D164" s="11"/>
      <c r="E164" s="11"/>
      <c r="F164" s="11"/>
      <c r="G164" s="11"/>
    </row>
    <row r="165" spans="1:7" x14ac:dyDescent="0.25">
      <c r="A165" s="86">
        <v>2019</v>
      </c>
      <c r="B165" s="45" t="s">
        <v>152</v>
      </c>
      <c r="C165" s="77">
        <v>9.2633889326756709</v>
      </c>
      <c r="D165" s="45"/>
      <c r="E165" s="45"/>
      <c r="F165" s="45"/>
      <c r="G165" s="45"/>
    </row>
    <row r="166" spans="1:7" x14ac:dyDescent="0.25">
      <c r="A166" s="86">
        <v>2019</v>
      </c>
      <c r="B166" s="45" t="s">
        <v>150</v>
      </c>
      <c r="C166" s="77">
        <v>8.1615166358394706</v>
      </c>
      <c r="D166" s="45"/>
      <c r="E166" s="45"/>
      <c r="F166" s="45"/>
      <c r="G166" s="45"/>
    </row>
    <row r="167" spans="1:7" x14ac:dyDescent="0.25">
      <c r="A167" s="86">
        <v>2019</v>
      </c>
      <c r="B167" s="45" t="s">
        <v>163</v>
      </c>
      <c r="C167" s="77">
        <v>8.9947189700172103</v>
      </c>
    </row>
    <row r="168" spans="1:7" x14ac:dyDescent="0.25">
      <c r="A168" s="86">
        <v>2019</v>
      </c>
      <c r="B168" s="45" t="s">
        <v>180</v>
      </c>
      <c r="C168" s="77">
        <v>8.7253377741382092</v>
      </c>
      <c r="D168" s="11"/>
      <c r="E168" s="11"/>
      <c r="F168" s="11"/>
      <c r="G168" s="11"/>
    </row>
    <row r="169" spans="1:7" x14ac:dyDescent="0.25">
      <c r="A169" s="86">
        <v>2019</v>
      </c>
      <c r="B169" s="45" t="s">
        <v>154</v>
      </c>
      <c r="C169" s="77">
        <v>8.5979000454316203</v>
      </c>
      <c r="D169" s="11"/>
      <c r="E169" s="11"/>
      <c r="F169" s="11"/>
      <c r="G169" s="11"/>
    </row>
    <row r="170" spans="1:7" x14ac:dyDescent="0.25">
      <c r="A170" s="86">
        <v>2019</v>
      </c>
      <c r="B170" s="45" t="s">
        <v>173</v>
      </c>
      <c r="C170" s="77">
        <v>9.5149857669928402</v>
      </c>
      <c r="D170" s="45"/>
      <c r="E170" s="45"/>
      <c r="F170" s="45"/>
      <c r="G170" s="45"/>
    </row>
    <row r="171" spans="1:7" x14ac:dyDescent="0.25">
      <c r="A171" s="86">
        <v>2019</v>
      </c>
      <c r="B171" s="45" t="s">
        <v>165</v>
      </c>
      <c r="C171" s="77">
        <v>9.1107199673711605</v>
      </c>
      <c r="D171" s="45"/>
      <c r="E171" s="45"/>
      <c r="F171" s="45"/>
      <c r="G171" s="45"/>
    </row>
    <row r="172" spans="1:7" x14ac:dyDescent="0.25">
      <c r="A172" s="86">
        <v>2019</v>
      </c>
      <c r="B172" s="45" t="s">
        <v>149</v>
      </c>
      <c r="C172" s="77">
        <v>8.2718592934232493</v>
      </c>
    </row>
    <row r="173" spans="1:7" x14ac:dyDescent="0.25">
      <c r="A173" s="86">
        <v>2019</v>
      </c>
      <c r="B173" s="45" t="s">
        <v>177</v>
      </c>
      <c r="C173" s="77">
        <v>8.9911749472559492</v>
      </c>
      <c r="D173" s="11"/>
      <c r="E173" s="11"/>
      <c r="F173" s="11"/>
      <c r="G173" s="11"/>
    </row>
    <row r="174" spans="1:7" x14ac:dyDescent="0.25">
      <c r="A174" s="86">
        <v>2019</v>
      </c>
      <c r="B174" s="45" t="s">
        <v>153</v>
      </c>
      <c r="C174" s="77">
        <v>8.0451321866049099</v>
      </c>
      <c r="D174" s="11"/>
      <c r="E174" s="11"/>
      <c r="F174" s="11"/>
      <c r="G174" s="11"/>
    </row>
    <row r="175" spans="1:7" x14ac:dyDescent="0.25">
      <c r="A175" s="86">
        <v>2019</v>
      </c>
      <c r="B175" s="45" t="s">
        <v>179</v>
      </c>
      <c r="C175" s="77">
        <v>9.1989182338120692</v>
      </c>
      <c r="D175" s="45"/>
      <c r="E175" s="45"/>
      <c r="F175" s="45"/>
      <c r="G175" s="45"/>
    </row>
    <row r="176" spans="1:7" x14ac:dyDescent="0.25">
      <c r="A176" s="86">
        <v>2019</v>
      </c>
      <c r="B176" s="45" t="s">
        <v>161</v>
      </c>
      <c r="C176" s="77">
        <v>9.3634167508140393</v>
      </c>
      <c r="D176" s="45"/>
      <c r="E176" s="45"/>
      <c r="F176" s="45"/>
      <c r="G176" s="45"/>
    </row>
    <row r="177" spans="1:7" x14ac:dyDescent="0.25">
      <c r="A177" s="86">
        <v>2019</v>
      </c>
      <c r="B177" s="45" t="s">
        <v>158</v>
      </c>
      <c r="C177" s="77">
        <v>8.7560160397306301</v>
      </c>
    </row>
    <row r="178" spans="1:7" x14ac:dyDescent="0.25">
      <c r="A178" s="86">
        <v>2019</v>
      </c>
      <c r="B178" s="45" t="s">
        <v>169</v>
      </c>
      <c r="C178" s="77">
        <v>9.2894603956536308</v>
      </c>
      <c r="D178" s="11"/>
      <c r="E178" s="11"/>
      <c r="F178" s="11"/>
      <c r="G178" s="11"/>
    </row>
    <row r="179" spans="1:7" x14ac:dyDescent="0.25">
      <c r="A179" s="86">
        <v>2020</v>
      </c>
      <c r="B179" s="45" t="s">
        <v>166</v>
      </c>
      <c r="C179" s="77">
        <v>7.4073860293379603</v>
      </c>
      <c r="D179" s="45"/>
      <c r="E179" s="45"/>
      <c r="F179" s="45"/>
      <c r="G179" s="45"/>
    </row>
    <row r="180" spans="1:7" x14ac:dyDescent="0.25">
      <c r="A180" s="86">
        <v>2020</v>
      </c>
      <c r="B180" s="45" t="s">
        <v>160</v>
      </c>
      <c r="C180" s="77">
        <v>6.6007686116403796</v>
      </c>
      <c r="D180" s="45"/>
      <c r="E180" s="45"/>
      <c r="F180" s="45"/>
      <c r="G180" s="45"/>
    </row>
    <row r="181" spans="1:7" x14ac:dyDescent="0.25">
      <c r="A181" s="86">
        <v>2020</v>
      </c>
      <c r="B181" s="45" t="s">
        <v>162</v>
      </c>
      <c r="C181" s="77">
        <v>6.9014865005174002</v>
      </c>
      <c r="D181" s="45"/>
      <c r="E181" s="45"/>
      <c r="F181" s="45"/>
      <c r="G181" s="45"/>
    </row>
    <row r="182" spans="1:7" x14ac:dyDescent="0.25">
      <c r="A182" s="86">
        <v>2020</v>
      </c>
      <c r="B182" s="45" t="s">
        <v>155</v>
      </c>
      <c r="C182" s="77">
        <v>6.88416718498239</v>
      </c>
    </row>
    <row r="183" spans="1:7" x14ac:dyDescent="0.25">
      <c r="A183" s="86">
        <v>2020</v>
      </c>
      <c r="B183" s="45" t="s">
        <v>151</v>
      </c>
      <c r="C183" s="77">
        <v>6.55307775884501</v>
      </c>
      <c r="D183" s="11"/>
      <c r="E183" s="11"/>
      <c r="F183" s="11"/>
      <c r="G183" s="11"/>
    </row>
    <row r="184" spans="1:7" x14ac:dyDescent="0.25">
      <c r="A184" s="86">
        <v>2020</v>
      </c>
      <c r="B184" s="45" t="s">
        <v>167</v>
      </c>
      <c r="C184" s="77">
        <v>7.2321411171349803</v>
      </c>
      <c r="D184" s="45"/>
      <c r="E184" s="45"/>
      <c r="F184" s="45"/>
      <c r="G184" s="45"/>
    </row>
    <row r="185" spans="1:7" x14ac:dyDescent="0.25">
      <c r="A185" s="86">
        <v>2020</v>
      </c>
      <c r="B185" s="45" t="s">
        <v>181</v>
      </c>
      <c r="C185" s="77">
        <v>7.5734941199950603</v>
      </c>
      <c r="D185" s="45"/>
      <c r="E185" s="45"/>
      <c r="F185" s="45"/>
      <c r="G185" s="45"/>
    </row>
    <row r="186" spans="1:7" x14ac:dyDescent="0.25">
      <c r="A186" s="86">
        <v>2020</v>
      </c>
      <c r="B186" s="45" t="s">
        <v>171</v>
      </c>
      <c r="C186" s="77">
        <v>6.9169543608806796</v>
      </c>
      <c r="D186" s="45"/>
      <c r="E186" s="45"/>
      <c r="F186" s="45"/>
      <c r="G186" s="45"/>
    </row>
    <row r="187" spans="1:7" x14ac:dyDescent="0.25">
      <c r="A187" s="86">
        <v>2020</v>
      </c>
      <c r="B187" s="45" t="s">
        <v>159</v>
      </c>
      <c r="C187" s="77">
        <v>6.8642499312487297</v>
      </c>
    </row>
    <row r="188" spans="1:7" x14ac:dyDescent="0.25">
      <c r="A188" s="86">
        <v>2020</v>
      </c>
      <c r="B188" s="45" t="s">
        <v>174</v>
      </c>
      <c r="C188" s="77">
        <v>6.8663572477499297</v>
      </c>
      <c r="D188" s="11"/>
      <c r="E188" s="11"/>
      <c r="F188" s="11"/>
      <c r="G188" s="11"/>
    </row>
    <row r="189" spans="1:7" x14ac:dyDescent="0.25">
      <c r="A189" s="86">
        <v>2020</v>
      </c>
      <c r="B189" s="45" t="s">
        <v>178</v>
      </c>
      <c r="C189" s="77">
        <v>7.1953653479215696</v>
      </c>
      <c r="D189" s="45"/>
      <c r="E189" s="45"/>
      <c r="F189" s="45"/>
      <c r="G189" s="45"/>
    </row>
    <row r="190" spans="1:7" x14ac:dyDescent="0.25">
      <c r="A190" s="86">
        <v>2020</v>
      </c>
      <c r="B190" s="45" t="s">
        <v>175</v>
      </c>
      <c r="C190" s="77">
        <v>7.5031245138157301</v>
      </c>
      <c r="D190" s="45"/>
      <c r="E190" s="45"/>
      <c r="F190" s="45"/>
      <c r="G190" s="45"/>
    </row>
    <row r="191" spans="1:7" x14ac:dyDescent="0.25">
      <c r="A191" s="86">
        <v>2020</v>
      </c>
      <c r="B191" s="45" t="s">
        <v>156</v>
      </c>
      <c r="C191" s="77">
        <v>7.3605562134605602</v>
      </c>
      <c r="D191" s="45"/>
      <c r="E191" s="45"/>
      <c r="F191" s="45"/>
      <c r="G191" s="45"/>
    </row>
    <row r="192" spans="1:7" x14ac:dyDescent="0.25">
      <c r="A192" s="86">
        <v>2020</v>
      </c>
      <c r="B192" s="45" t="s">
        <v>168</v>
      </c>
      <c r="C192" s="77">
        <v>7.2240516984870702</v>
      </c>
    </row>
    <row r="193" spans="1:7" x14ac:dyDescent="0.25">
      <c r="A193" s="86">
        <v>2020</v>
      </c>
      <c r="B193" s="45" t="s">
        <v>164</v>
      </c>
      <c r="C193" s="77">
        <v>6.4610928969921799</v>
      </c>
      <c r="D193" s="11"/>
      <c r="E193" s="11"/>
      <c r="F193" s="11"/>
      <c r="G193" s="11"/>
    </row>
    <row r="194" spans="1:7" x14ac:dyDescent="0.25">
      <c r="A194" s="86">
        <v>2020</v>
      </c>
      <c r="B194" s="45" t="s">
        <v>172</v>
      </c>
      <c r="C194" s="77">
        <v>6.5894610426226903</v>
      </c>
      <c r="D194" s="45"/>
      <c r="E194" s="45"/>
      <c r="F194" s="45"/>
      <c r="G194" s="45"/>
    </row>
    <row r="195" spans="1:7" x14ac:dyDescent="0.25">
      <c r="A195" s="86">
        <v>2020</v>
      </c>
      <c r="B195" s="45" t="s">
        <v>157</v>
      </c>
      <c r="C195" s="77">
        <v>6.4190133456425498</v>
      </c>
      <c r="D195" s="45"/>
      <c r="E195" s="45"/>
      <c r="F195" s="45"/>
      <c r="G195" s="45"/>
    </row>
    <row r="196" spans="1:7" x14ac:dyDescent="0.25">
      <c r="A196" s="86">
        <v>2020</v>
      </c>
      <c r="B196" s="45" t="s">
        <v>170</v>
      </c>
      <c r="C196" s="77">
        <v>6.7862743865782598</v>
      </c>
      <c r="D196" s="45"/>
      <c r="E196" s="45"/>
      <c r="F196" s="45"/>
      <c r="G196" s="45"/>
    </row>
    <row r="197" spans="1:7" x14ac:dyDescent="0.25">
      <c r="A197" s="86">
        <v>2020</v>
      </c>
      <c r="B197" s="45" t="s">
        <v>176</v>
      </c>
      <c r="C197" s="77">
        <v>7.4506166476779399</v>
      </c>
    </row>
    <row r="198" spans="1:7" x14ac:dyDescent="0.25">
      <c r="A198" s="86">
        <v>2020</v>
      </c>
      <c r="B198" s="45" t="s">
        <v>152</v>
      </c>
      <c r="C198" s="77">
        <v>7.4561365731558098</v>
      </c>
      <c r="D198" s="11"/>
      <c r="E198" s="11"/>
      <c r="F198" s="11"/>
      <c r="G198" s="11"/>
    </row>
    <row r="199" spans="1:7" x14ac:dyDescent="0.25">
      <c r="A199" s="86">
        <v>2020</v>
      </c>
      <c r="B199" s="45" t="s">
        <v>150</v>
      </c>
      <c r="C199" s="77">
        <v>6.7315507370778702</v>
      </c>
      <c r="D199" s="45"/>
      <c r="E199" s="45"/>
      <c r="F199" s="45"/>
      <c r="G199" s="45"/>
    </row>
    <row r="200" spans="1:7" x14ac:dyDescent="0.25">
      <c r="A200" s="86">
        <v>2020</v>
      </c>
      <c r="B200" s="45" t="s">
        <v>163</v>
      </c>
      <c r="C200" s="77">
        <v>7.5228553230812896</v>
      </c>
      <c r="D200" s="45"/>
      <c r="E200" s="45"/>
      <c r="F200" s="45"/>
      <c r="G200" s="45"/>
    </row>
    <row r="201" spans="1:7" x14ac:dyDescent="0.25">
      <c r="A201" s="86">
        <v>2020</v>
      </c>
      <c r="B201" s="45" t="s">
        <v>180</v>
      </c>
      <c r="C201" s="77">
        <v>7.4225347169622502</v>
      </c>
      <c r="D201" s="45"/>
      <c r="E201" s="45"/>
      <c r="F201" s="45"/>
      <c r="G201" s="45"/>
    </row>
    <row r="202" spans="1:7" x14ac:dyDescent="0.25">
      <c r="A202" s="86">
        <v>2020</v>
      </c>
      <c r="B202" s="45" t="s">
        <v>154</v>
      </c>
      <c r="C202" s="77">
        <v>7.21199837010629</v>
      </c>
    </row>
    <row r="203" spans="1:7" x14ac:dyDescent="0.25">
      <c r="A203" s="86">
        <v>2020</v>
      </c>
      <c r="B203" s="45" t="s">
        <v>173</v>
      </c>
      <c r="C203" s="77">
        <v>7.8447570276105303</v>
      </c>
      <c r="D203" s="11"/>
      <c r="E203" s="11"/>
      <c r="F203" s="11"/>
      <c r="G203" s="11"/>
    </row>
    <row r="204" spans="1:7" x14ac:dyDescent="0.25">
      <c r="A204" s="86">
        <v>2020</v>
      </c>
      <c r="B204" s="45" t="s">
        <v>165</v>
      </c>
      <c r="C204" s="77">
        <v>7.1950367996399702</v>
      </c>
      <c r="D204" s="45"/>
      <c r="E204" s="45"/>
      <c r="F204" s="45"/>
      <c r="G204" s="45"/>
    </row>
    <row r="205" spans="1:7" x14ac:dyDescent="0.25">
      <c r="A205" s="86">
        <v>2020</v>
      </c>
      <c r="B205" s="45" t="s">
        <v>149</v>
      </c>
      <c r="C205" s="77">
        <v>6.7438674351807899</v>
      </c>
      <c r="D205" s="45"/>
      <c r="E205" s="45"/>
      <c r="F205" s="45"/>
      <c r="G205" s="45"/>
    </row>
    <row r="206" spans="1:7" x14ac:dyDescent="0.25">
      <c r="A206" s="86">
        <v>2020</v>
      </c>
      <c r="B206" s="45" t="s">
        <v>177</v>
      </c>
      <c r="C206" s="77">
        <v>7.4924672721221297</v>
      </c>
      <c r="D206" s="45"/>
      <c r="E206" s="45"/>
      <c r="F206" s="45"/>
      <c r="G206" s="45"/>
    </row>
    <row r="207" spans="1:7" x14ac:dyDescent="0.25">
      <c r="A207" s="86">
        <v>2020</v>
      </c>
      <c r="B207" s="45" t="s">
        <v>153</v>
      </c>
      <c r="C207" s="77">
        <v>6.8365349997082197</v>
      </c>
    </row>
    <row r="208" spans="1:7" x14ac:dyDescent="0.25">
      <c r="A208" s="86">
        <v>2020</v>
      </c>
      <c r="B208" s="45" t="s">
        <v>179</v>
      </c>
      <c r="C208" s="77">
        <v>7.5696173228258896</v>
      </c>
      <c r="D208" s="11"/>
      <c r="E208" s="11"/>
      <c r="F208" s="11"/>
      <c r="G208" s="11"/>
    </row>
    <row r="209" spans="1:7" x14ac:dyDescent="0.25">
      <c r="A209" s="86">
        <v>2020</v>
      </c>
      <c r="B209" s="45" t="s">
        <v>161</v>
      </c>
      <c r="C209" s="77">
        <v>7.4007087041191504</v>
      </c>
      <c r="D209" s="45"/>
      <c r="E209" s="45"/>
      <c r="F209" s="45"/>
      <c r="G209" s="45"/>
    </row>
    <row r="210" spans="1:7" x14ac:dyDescent="0.25">
      <c r="A210" s="86">
        <v>2020</v>
      </c>
      <c r="B210" s="45" t="s">
        <v>158</v>
      </c>
      <c r="C210" s="77">
        <v>7.35258494637855</v>
      </c>
      <c r="D210" s="45"/>
      <c r="E210" s="45"/>
      <c r="F210" s="45"/>
      <c r="G210" s="45"/>
    </row>
    <row r="211" spans="1:7" x14ac:dyDescent="0.25">
      <c r="A211" s="86">
        <v>2020</v>
      </c>
      <c r="B211" s="45" t="s">
        <v>169</v>
      </c>
      <c r="C211" s="77">
        <v>7.4466919584727398</v>
      </c>
      <c r="D211" s="45"/>
      <c r="E211" s="45"/>
      <c r="F211" s="45"/>
      <c r="G211" s="45"/>
    </row>
    <row r="212" spans="1:7" x14ac:dyDescent="0.25">
      <c r="A212" s="86">
        <v>2021</v>
      </c>
      <c r="B212" s="45" t="s">
        <v>166</v>
      </c>
      <c r="C212" s="77">
        <v>6.39825</v>
      </c>
    </row>
    <row r="213" spans="1:7" x14ac:dyDescent="0.25">
      <c r="A213" s="86">
        <v>2021</v>
      </c>
      <c r="B213" s="45" t="s">
        <v>160</v>
      </c>
      <c r="C213" s="77">
        <v>6.3815299999999997</v>
      </c>
      <c r="D213" s="11"/>
      <c r="E213" s="11"/>
      <c r="F213" s="11"/>
      <c r="G213" s="11"/>
    </row>
    <row r="214" spans="1:7" x14ac:dyDescent="0.25">
      <c r="A214" s="86">
        <v>2021</v>
      </c>
      <c r="B214" s="45" t="s">
        <v>162</v>
      </c>
      <c r="C214" s="77">
        <v>5.9348099999999997</v>
      </c>
      <c r="D214" s="45"/>
      <c r="E214" s="45"/>
      <c r="F214" s="45"/>
      <c r="G214" s="45"/>
    </row>
    <row r="215" spans="1:7" x14ac:dyDescent="0.25">
      <c r="A215" s="86">
        <v>2021</v>
      </c>
      <c r="B215" s="45" t="s">
        <v>155</v>
      </c>
      <c r="C215" s="77">
        <v>6.5473699999999999</v>
      </c>
      <c r="D215" s="45"/>
      <c r="E215" s="45"/>
      <c r="F215" s="45"/>
      <c r="G215" s="45"/>
    </row>
    <row r="216" spans="1:7" x14ac:dyDescent="0.25">
      <c r="A216" s="86">
        <v>2021</v>
      </c>
      <c r="B216" s="45" t="s">
        <v>151</v>
      </c>
      <c r="C216" s="77">
        <v>5.7349199999999998</v>
      </c>
    </row>
    <row r="217" spans="1:7" x14ac:dyDescent="0.25">
      <c r="A217" s="86">
        <v>2021</v>
      </c>
      <c r="B217" s="45" t="s">
        <v>167</v>
      </c>
      <c r="C217" s="77">
        <v>6.8710800000000001</v>
      </c>
    </row>
    <row r="218" spans="1:7" x14ac:dyDescent="0.25">
      <c r="A218" s="86">
        <v>2021</v>
      </c>
      <c r="B218" s="45" t="s">
        <v>181</v>
      </c>
      <c r="C218" s="77">
        <v>7.2461599999999997</v>
      </c>
      <c r="D218" s="11"/>
      <c r="E218" s="11"/>
      <c r="F218" s="11"/>
      <c r="G218" s="11"/>
    </row>
    <row r="219" spans="1:7" x14ac:dyDescent="0.25">
      <c r="A219" s="86">
        <v>2021</v>
      </c>
      <c r="B219" s="45" t="s">
        <v>171</v>
      </c>
      <c r="C219" s="77">
        <v>6.0301499999999999</v>
      </c>
      <c r="D219" s="45"/>
      <c r="E219" s="45"/>
      <c r="F219" s="45"/>
      <c r="G219" s="45"/>
    </row>
    <row r="220" spans="1:7" x14ac:dyDescent="0.25">
      <c r="A220" s="86">
        <v>2021</v>
      </c>
      <c r="B220" s="45" t="s">
        <v>159</v>
      </c>
      <c r="C220" s="77">
        <v>6.4334699999999998</v>
      </c>
      <c r="D220" s="45"/>
      <c r="E220" s="45"/>
      <c r="F220" s="45"/>
      <c r="G220" s="45"/>
    </row>
    <row r="221" spans="1:7" x14ac:dyDescent="0.25">
      <c r="A221" s="86">
        <v>2021</v>
      </c>
      <c r="B221" s="45" t="s">
        <v>174</v>
      </c>
      <c r="C221" s="77">
        <v>6.3555799999999998</v>
      </c>
    </row>
    <row r="222" spans="1:7" x14ac:dyDescent="0.25">
      <c r="A222" s="86">
        <v>2021</v>
      </c>
      <c r="B222" s="45" t="s">
        <v>178</v>
      </c>
      <c r="C222" s="77">
        <v>6.2966300000000004</v>
      </c>
    </row>
    <row r="223" spans="1:7" x14ac:dyDescent="0.25">
      <c r="A223" s="86">
        <v>2021</v>
      </c>
      <c r="B223" s="45" t="s">
        <v>175</v>
      </c>
      <c r="C223" s="77">
        <v>6.9793799999999999</v>
      </c>
      <c r="D223" s="11"/>
      <c r="E223" s="11"/>
      <c r="F223" s="11"/>
      <c r="G223" s="11"/>
    </row>
    <row r="224" spans="1:7" x14ac:dyDescent="0.25">
      <c r="A224" s="86">
        <v>2021</v>
      </c>
      <c r="B224" s="45" t="s">
        <v>156</v>
      </c>
      <c r="C224" s="77">
        <v>6.7721600000000004</v>
      </c>
      <c r="D224" s="45"/>
      <c r="E224" s="45"/>
      <c r="F224" s="45"/>
      <c r="G224" s="45"/>
    </row>
    <row r="225" spans="1:7" x14ac:dyDescent="0.25">
      <c r="A225" s="86">
        <v>2021</v>
      </c>
      <c r="B225" s="45" t="s">
        <v>168</v>
      </c>
      <c r="C225" s="77">
        <v>6.61775</v>
      </c>
      <c r="D225" s="45"/>
      <c r="E225" s="45"/>
      <c r="F225" s="45"/>
      <c r="G225" s="45"/>
    </row>
    <row r="226" spans="1:7" x14ac:dyDescent="0.25">
      <c r="A226" s="86">
        <v>2021</v>
      </c>
      <c r="B226" s="45" t="s">
        <v>164</v>
      </c>
      <c r="C226" s="77">
        <v>6.24383</v>
      </c>
    </row>
    <row r="227" spans="1:7" x14ac:dyDescent="0.25">
      <c r="A227" s="86">
        <v>2021</v>
      </c>
      <c r="B227" s="45" t="s">
        <v>172</v>
      </c>
      <c r="C227" s="77">
        <v>5.8339999999999996</v>
      </c>
    </row>
    <row r="228" spans="1:7" x14ac:dyDescent="0.25">
      <c r="A228" s="86">
        <v>2021</v>
      </c>
      <c r="B228" s="45" t="s">
        <v>157</v>
      </c>
      <c r="C228" s="77">
        <v>6.1967699999999999</v>
      </c>
      <c r="D228" s="11"/>
      <c r="E228" s="11"/>
      <c r="F228" s="11"/>
      <c r="G228" s="11"/>
    </row>
    <row r="229" spans="1:7" x14ac:dyDescent="0.25">
      <c r="A229" s="86">
        <v>2021</v>
      </c>
      <c r="B229" s="45" t="s">
        <v>170</v>
      </c>
      <c r="C229" s="77">
        <v>6.3209099999999996</v>
      </c>
      <c r="D229" s="45"/>
      <c r="E229" s="45"/>
      <c r="F229" s="45"/>
      <c r="G229" s="45"/>
    </row>
    <row r="230" spans="1:7" x14ac:dyDescent="0.25">
      <c r="A230" s="86">
        <v>2021</v>
      </c>
      <c r="B230" s="45" t="s">
        <v>176</v>
      </c>
      <c r="C230" s="77">
        <v>6.9938700000000003</v>
      </c>
      <c r="D230" s="45"/>
      <c r="E230" s="45"/>
      <c r="F230" s="45"/>
      <c r="G230" s="45"/>
    </row>
    <row r="231" spans="1:7" x14ac:dyDescent="0.25">
      <c r="A231" s="86">
        <v>2021</v>
      </c>
      <c r="B231" s="45" t="s">
        <v>152</v>
      </c>
      <c r="C231" s="77">
        <v>6.9588700000000001</v>
      </c>
    </row>
    <row r="232" spans="1:7" x14ac:dyDescent="0.25">
      <c r="A232" s="86">
        <v>2021</v>
      </c>
      <c r="B232" s="45" t="s">
        <v>150</v>
      </c>
      <c r="C232" s="77">
        <v>6.1574099999999996</v>
      </c>
    </row>
    <row r="233" spans="1:7" x14ac:dyDescent="0.25">
      <c r="A233" s="86">
        <v>2021</v>
      </c>
      <c r="B233" s="45" t="s">
        <v>163</v>
      </c>
      <c r="C233" s="77">
        <v>6.7714699999999999</v>
      </c>
      <c r="D233" s="11"/>
      <c r="E233" s="11"/>
      <c r="F233" s="11"/>
      <c r="G233" s="11"/>
    </row>
    <row r="234" spans="1:7" x14ac:dyDescent="0.25">
      <c r="A234" s="86">
        <v>2021</v>
      </c>
      <c r="B234" s="45" t="s">
        <v>180</v>
      </c>
      <c r="C234" s="77">
        <v>6.4880899999999997</v>
      </c>
      <c r="D234" s="45"/>
      <c r="E234" s="45"/>
      <c r="F234" s="45"/>
      <c r="G234" s="45"/>
    </row>
    <row r="235" spans="1:7" x14ac:dyDescent="0.25">
      <c r="A235" s="86">
        <v>2021</v>
      </c>
      <c r="B235" s="45" t="s">
        <v>154</v>
      </c>
      <c r="C235" s="77">
        <v>6.3046199999999999</v>
      </c>
      <c r="D235" s="45"/>
      <c r="E235" s="45"/>
      <c r="F235" s="45"/>
      <c r="G235" s="45"/>
    </row>
    <row r="236" spans="1:7" x14ac:dyDescent="0.25">
      <c r="A236" s="86">
        <v>2021</v>
      </c>
      <c r="B236" s="45" t="s">
        <v>173</v>
      </c>
      <c r="C236" s="77">
        <v>6.7983399999999996</v>
      </c>
    </row>
    <row r="237" spans="1:7" x14ac:dyDescent="0.25">
      <c r="A237" s="86">
        <v>2021</v>
      </c>
      <c r="B237" s="45" t="s">
        <v>165</v>
      </c>
      <c r="C237" s="77">
        <v>6.3899800000000004</v>
      </c>
    </row>
    <row r="238" spans="1:7" x14ac:dyDescent="0.25">
      <c r="A238" s="86">
        <v>2021</v>
      </c>
      <c r="B238" s="45" t="s">
        <v>149</v>
      </c>
      <c r="C238" s="77">
        <v>6.21251</v>
      </c>
      <c r="D238" s="11"/>
      <c r="E238" s="11"/>
      <c r="F238" s="11"/>
      <c r="G238" s="11"/>
    </row>
    <row r="239" spans="1:7" x14ac:dyDescent="0.25">
      <c r="A239" s="86">
        <v>2021</v>
      </c>
      <c r="B239" s="45" t="s">
        <v>177</v>
      </c>
      <c r="C239" s="77">
        <v>6.8505900000000004</v>
      </c>
      <c r="D239" s="45"/>
      <c r="E239" s="45"/>
      <c r="F239" s="45"/>
      <c r="G239" s="45"/>
    </row>
    <row r="240" spans="1:7" x14ac:dyDescent="0.25">
      <c r="A240" s="86">
        <v>2021</v>
      </c>
      <c r="B240" s="45" t="s">
        <v>153</v>
      </c>
      <c r="C240" s="77">
        <v>6.0381900000000002</v>
      </c>
      <c r="D240" s="45"/>
      <c r="E240" s="45"/>
      <c r="F240" s="45"/>
      <c r="G240" s="45"/>
    </row>
    <row r="241" spans="1:7" x14ac:dyDescent="0.25">
      <c r="A241" s="86">
        <v>2021</v>
      </c>
      <c r="B241" s="45" t="s">
        <v>179</v>
      </c>
      <c r="C241" s="77">
        <v>7.0363600000000002</v>
      </c>
    </row>
    <row r="242" spans="1:7" x14ac:dyDescent="0.25">
      <c r="A242" s="86">
        <v>2021</v>
      </c>
      <c r="B242" s="45" t="s">
        <v>161</v>
      </c>
      <c r="C242" s="77">
        <v>6.5836600000000001</v>
      </c>
    </row>
    <row r="243" spans="1:7" x14ac:dyDescent="0.25">
      <c r="A243" s="86">
        <v>2021</v>
      </c>
      <c r="B243" s="45" t="s">
        <v>158</v>
      </c>
      <c r="C243" s="77">
        <v>6.61524</v>
      </c>
      <c r="D243" s="11"/>
      <c r="E243" s="11"/>
      <c r="F243" s="11"/>
      <c r="G243" s="11"/>
    </row>
    <row r="244" spans="1:7" x14ac:dyDescent="0.25">
      <c r="A244" s="86">
        <v>2021</v>
      </c>
      <c r="B244" s="45" t="s">
        <v>169</v>
      </c>
      <c r="C244" s="77">
        <v>7.0633999999999997</v>
      </c>
      <c r="D244" s="45"/>
      <c r="E244" s="45"/>
      <c r="F244" s="45"/>
      <c r="G244" s="45"/>
    </row>
    <row r="245" spans="1:7" x14ac:dyDescent="0.25">
      <c r="A245" s="86">
        <v>2022</v>
      </c>
      <c r="B245" s="45" t="s">
        <v>166</v>
      </c>
      <c r="C245" s="77">
        <v>7.0428899999999999</v>
      </c>
      <c r="D245" s="45"/>
      <c r="E245" s="45"/>
      <c r="F245" s="45"/>
      <c r="G245" s="45"/>
    </row>
    <row r="246" spans="1:7" x14ac:dyDescent="0.25">
      <c r="A246" s="86">
        <v>2022</v>
      </c>
      <c r="B246" s="45" t="s">
        <v>160</v>
      </c>
      <c r="C246" s="77">
        <v>7.1692099999999996</v>
      </c>
    </row>
    <row r="247" spans="1:7" x14ac:dyDescent="0.25">
      <c r="A247" s="86">
        <v>2022</v>
      </c>
      <c r="B247" s="45" t="s">
        <v>162</v>
      </c>
      <c r="C247" s="77">
        <v>6.48597</v>
      </c>
    </row>
    <row r="248" spans="1:7" x14ac:dyDescent="0.25">
      <c r="A248" s="86">
        <v>2022</v>
      </c>
      <c r="B248" s="45" t="s">
        <v>155</v>
      </c>
      <c r="C248" s="77">
        <v>7.36815</v>
      </c>
      <c r="D248" s="11"/>
      <c r="E248" s="11"/>
      <c r="F248" s="11"/>
      <c r="G248" s="11"/>
    </row>
    <row r="249" spans="1:7" x14ac:dyDescent="0.25">
      <c r="A249" s="86">
        <v>2022</v>
      </c>
      <c r="B249" s="45" t="s">
        <v>151</v>
      </c>
      <c r="C249" s="77">
        <v>6.1601100000000004</v>
      </c>
      <c r="D249" s="45"/>
      <c r="E249" s="45"/>
      <c r="F249" s="45"/>
      <c r="G249" s="45"/>
    </row>
    <row r="250" spans="1:7" x14ac:dyDescent="0.25">
      <c r="A250" s="86">
        <v>2022</v>
      </c>
      <c r="B250" s="45" t="s">
        <v>167</v>
      </c>
      <c r="C250" s="77">
        <v>7.7114399999999996</v>
      </c>
      <c r="D250" s="45"/>
      <c r="E250" s="45"/>
      <c r="F250" s="45"/>
      <c r="G250" s="45"/>
    </row>
    <row r="251" spans="1:7" x14ac:dyDescent="0.25">
      <c r="A251" s="86">
        <v>2022</v>
      </c>
      <c r="B251" s="45" t="s">
        <v>181</v>
      </c>
      <c r="C251" s="77">
        <v>8.2788000000000004</v>
      </c>
    </row>
    <row r="252" spans="1:7" x14ac:dyDescent="0.25">
      <c r="A252" s="86">
        <v>2022</v>
      </c>
      <c r="B252" s="45" t="s">
        <v>171</v>
      </c>
      <c r="C252" s="77">
        <v>6.5016999999999996</v>
      </c>
    </row>
    <row r="253" spans="1:7" x14ac:dyDescent="0.25">
      <c r="A253" s="86">
        <v>2022</v>
      </c>
      <c r="B253" s="45" t="s">
        <v>159</v>
      </c>
      <c r="C253" s="77">
        <v>7.1787200000000002</v>
      </c>
      <c r="D253" s="11"/>
      <c r="E253" s="11"/>
      <c r="F253" s="11"/>
      <c r="G253" s="11"/>
    </row>
    <row r="254" spans="1:7" x14ac:dyDescent="0.25">
      <c r="A254" s="86">
        <v>2022</v>
      </c>
      <c r="B254" s="45" t="s">
        <v>174</v>
      </c>
      <c r="C254" s="77">
        <v>7.1159499999999998</v>
      </c>
      <c r="D254" s="45"/>
      <c r="E254" s="45"/>
      <c r="F254" s="45"/>
      <c r="G254" s="45"/>
    </row>
    <row r="255" spans="1:7" x14ac:dyDescent="0.25">
      <c r="A255" s="86">
        <v>2022</v>
      </c>
      <c r="B255" s="45" t="s">
        <v>178</v>
      </c>
      <c r="C255" s="77">
        <v>6.8998999999999997</v>
      </c>
      <c r="D255" s="45"/>
      <c r="E255" s="45"/>
      <c r="F255" s="45"/>
      <c r="G255" s="45"/>
    </row>
    <row r="256" spans="1:7" x14ac:dyDescent="0.25">
      <c r="A256" s="86">
        <v>2022</v>
      </c>
      <c r="B256" s="45" t="s">
        <v>175</v>
      </c>
      <c r="C256" s="77">
        <v>7.8248300000000004</v>
      </c>
    </row>
    <row r="257" spans="1:7" x14ac:dyDescent="0.25">
      <c r="A257" s="86">
        <v>2022</v>
      </c>
      <c r="B257" s="45" t="s">
        <v>156</v>
      </c>
      <c r="C257" s="77">
        <v>7.39602</v>
      </c>
    </row>
    <row r="258" spans="1:7" x14ac:dyDescent="0.25">
      <c r="A258" s="86">
        <v>2022</v>
      </c>
      <c r="B258" s="45" t="s">
        <v>168</v>
      </c>
      <c r="C258" s="77">
        <v>7.3795200000000003</v>
      </c>
      <c r="D258" s="11"/>
      <c r="E258" s="11"/>
      <c r="F258" s="11"/>
      <c r="G258" s="11"/>
    </row>
    <row r="259" spans="1:7" x14ac:dyDescent="0.25">
      <c r="A259" s="86">
        <v>2022</v>
      </c>
      <c r="B259" s="45" t="s">
        <v>164</v>
      </c>
      <c r="C259" s="77">
        <v>7.0131899999999998</v>
      </c>
      <c r="D259" s="45"/>
      <c r="E259" s="45"/>
      <c r="F259" s="45"/>
      <c r="G259" s="45"/>
    </row>
    <row r="260" spans="1:7" x14ac:dyDescent="0.25">
      <c r="A260" s="86">
        <v>2022</v>
      </c>
      <c r="B260" s="45" t="s">
        <v>172</v>
      </c>
      <c r="C260" s="77">
        <v>6.41953</v>
      </c>
      <c r="D260" s="45"/>
      <c r="E260" s="45"/>
      <c r="F260" s="45"/>
      <c r="G260" s="45"/>
    </row>
    <row r="261" spans="1:7" x14ac:dyDescent="0.25">
      <c r="A261" s="86">
        <v>2022</v>
      </c>
      <c r="B261" s="45" t="s">
        <v>157</v>
      </c>
      <c r="C261" s="77">
        <v>6.9219499999999998</v>
      </c>
    </row>
    <row r="262" spans="1:7" x14ac:dyDescent="0.25">
      <c r="A262" s="86">
        <v>2022</v>
      </c>
      <c r="B262" s="45" t="s">
        <v>170</v>
      </c>
      <c r="C262" s="77">
        <v>6.9438399999999998</v>
      </c>
    </row>
    <row r="263" spans="1:7" x14ac:dyDescent="0.25">
      <c r="A263" s="86">
        <v>2022</v>
      </c>
      <c r="B263" s="45" t="s">
        <v>176</v>
      </c>
      <c r="C263" s="77">
        <v>7.8990299999999998</v>
      </c>
      <c r="D263" s="11"/>
      <c r="E263" s="11"/>
      <c r="F263" s="11"/>
      <c r="G263" s="11"/>
    </row>
    <row r="264" spans="1:7" x14ac:dyDescent="0.25">
      <c r="A264" s="86">
        <v>2022</v>
      </c>
      <c r="B264" s="45" t="s">
        <v>152</v>
      </c>
      <c r="C264" s="77">
        <v>7.5967099999999999</v>
      </c>
      <c r="D264" s="45"/>
      <c r="E264" s="45"/>
      <c r="F264" s="45"/>
      <c r="G264" s="45"/>
    </row>
    <row r="265" spans="1:7" x14ac:dyDescent="0.25">
      <c r="A265" s="86">
        <v>2022</v>
      </c>
      <c r="B265" s="45" t="s">
        <v>150</v>
      </c>
      <c r="C265" s="77">
        <v>6.6790900000000004</v>
      </c>
      <c r="D265" s="45"/>
      <c r="E265" s="45"/>
      <c r="F265" s="45"/>
      <c r="G265" s="45"/>
    </row>
    <row r="266" spans="1:7" x14ac:dyDescent="0.25">
      <c r="A266" s="86">
        <v>2022</v>
      </c>
      <c r="B266" s="45" t="s">
        <v>163</v>
      </c>
      <c r="C266" s="77">
        <v>7.3439500000000004</v>
      </c>
    </row>
    <row r="267" spans="1:7" x14ac:dyDescent="0.25">
      <c r="A267" s="86">
        <v>2022</v>
      </c>
      <c r="B267" s="45" t="s">
        <v>180</v>
      </c>
      <c r="C267" s="77">
        <v>6.9816700000000003</v>
      </c>
    </row>
    <row r="268" spans="1:7" x14ac:dyDescent="0.25">
      <c r="A268" s="86">
        <v>2022</v>
      </c>
      <c r="B268" s="45" t="s">
        <v>154</v>
      </c>
      <c r="C268" s="77">
        <v>6.8504300000000002</v>
      </c>
      <c r="D268" s="11"/>
      <c r="E268" s="11"/>
      <c r="F268" s="11"/>
      <c r="G268" s="11"/>
    </row>
    <row r="269" spans="1:7" x14ac:dyDescent="0.25">
      <c r="A269" s="86">
        <v>2022</v>
      </c>
      <c r="B269" s="45" t="s">
        <v>173</v>
      </c>
      <c r="C269" s="77">
        <v>7.4945300000000001</v>
      </c>
      <c r="D269" s="45"/>
      <c r="E269" s="45"/>
      <c r="F269" s="45"/>
      <c r="G269" s="45"/>
    </row>
    <row r="270" spans="1:7" x14ac:dyDescent="0.25">
      <c r="A270" s="86">
        <v>2022</v>
      </c>
      <c r="B270" s="45" t="s">
        <v>165</v>
      </c>
      <c r="C270" s="77">
        <v>7.1087699999999998</v>
      </c>
      <c r="D270" s="45"/>
      <c r="E270" s="45"/>
      <c r="F270" s="45"/>
      <c r="G270" s="45"/>
    </row>
    <row r="271" spans="1:7" x14ac:dyDescent="0.25">
      <c r="A271" s="86">
        <v>2022</v>
      </c>
      <c r="B271" s="45" t="s">
        <v>149</v>
      </c>
      <c r="C271" s="77">
        <v>6.7583399999999996</v>
      </c>
    </row>
    <row r="272" spans="1:7" x14ac:dyDescent="0.25">
      <c r="A272" s="86">
        <v>2022</v>
      </c>
      <c r="B272" s="45" t="s">
        <v>177</v>
      </c>
      <c r="C272" s="77">
        <v>7.6258900000000001</v>
      </c>
    </row>
    <row r="273" spans="1:7" x14ac:dyDescent="0.25">
      <c r="A273" s="86">
        <v>2022</v>
      </c>
      <c r="B273" s="45" t="s">
        <v>153</v>
      </c>
      <c r="C273" s="77">
        <v>6.4745499999999998</v>
      </c>
      <c r="D273" s="11"/>
      <c r="E273" s="11"/>
      <c r="F273" s="11"/>
      <c r="G273" s="11"/>
    </row>
    <row r="274" spans="1:7" x14ac:dyDescent="0.25">
      <c r="A274" s="86">
        <v>2022</v>
      </c>
      <c r="B274" s="45" t="s">
        <v>179</v>
      </c>
      <c r="C274" s="77">
        <v>7.8282499999999997</v>
      </c>
      <c r="D274" s="45"/>
      <c r="E274" s="45"/>
      <c r="F274" s="45"/>
      <c r="G274" s="45"/>
    </row>
    <row r="275" spans="1:7" x14ac:dyDescent="0.25">
      <c r="A275" s="86">
        <v>2022</v>
      </c>
      <c r="B275" s="45" t="s">
        <v>161</v>
      </c>
      <c r="C275" s="77">
        <v>7.4072100000000001</v>
      </c>
      <c r="D275" s="45"/>
      <c r="E275" s="45"/>
      <c r="F275" s="45"/>
      <c r="G275" s="45"/>
    </row>
    <row r="276" spans="1:7" x14ac:dyDescent="0.25">
      <c r="A276" s="86">
        <v>2022</v>
      </c>
      <c r="B276" s="45" t="s">
        <v>158</v>
      </c>
      <c r="C276" s="77">
        <v>7.1586299999999996</v>
      </c>
    </row>
    <row r="277" spans="1:7" x14ac:dyDescent="0.25">
      <c r="A277" s="86">
        <v>2022</v>
      </c>
      <c r="B277" s="45" t="s">
        <v>169</v>
      </c>
      <c r="C277" s="77">
        <v>7.7729999999999997</v>
      </c>
    </row>
    <row r="278" spans="1:7" x14ac:dyDescent="0.25">
      <c r="A278" s="86">
        <v>2023</v>
      </c>
      <c r="B278" s="45" t="s">
        <v>166</v>
      </c>
      <c r="C278" s="77">
        <v>6.2073</v>
      </c>
      <c r="D278" s="45"/>
      <c r="E278" s="45"/>
      <c r="F278" s="45"/>
      <c r="G278" s="45"/>
    </row>
    <row r="279" spans="1:7" x14ac:dyDescent="0.25">
      <c r="A279" s="86">
        <v>2023</v>
      </c>
      <c r="B279" s="45" t="s">
        <v>160</v>
      </c>
      <c r="C279" s="77">
        <v>6.0371499999999996</v>
      </c>
    </row>
    <row r="280" spans="1:7" x14ac:dyDescent="0.25">
      <c r="A280" s="86">
        <v>2023</v>
      </c>
      <c r="B280" s="45" t="s">
        <v>162</v>
      </c>
      <c r="C280" s="77">
        <v>5.8429399999999996</v>
      </c>
    </row>
    <row r="281" spans="1:7" x14ac:dyDescent="0.25">
      <c r="A281" s="86">
        <v>2023</v>
      </c>
      <c r="B281" s="45" t="s">
        <v>155</v>
      </c>
      <c r="C281" s="77">
        <v>6.2195799999999997</v>
      </c>
      <c r="D281" s="11"/>
      <c r="E281" s="11"/>
      <c r="F281" s="11"/>
      <c r="G281" s="11"/>
    </row>
    <row r="282" spans="1:7" x14ac:dyDescent="0.25">
      <c r="A282" s="86">
        <v>2023</v>
      </c>
      <c r="B282" s="45" t="s">
        <v>151</v>
      </c>
      <c r="C282" s="77">
        <v>5.6387099999999997</v>
      </c>
      <c r="D282" s="45"/>
      <c r="E282" s="45"/>
      <c r="F282" s="45"/>
      <c r="G282" s="45"/>
    </row>
    <row r="283" spans="1:7" x14ac:dyDescent="0.25">
      <c r="A283" s="86">
        <v>2023</v>
      </c>
      <c r="B283" s="45" t="s">
        <v>167</v>
      </c>
      <c r="C283" s="77">
        <v>6.6317199999999996</v>
      </c>
      <c r="D283" s="45"/>
      <c r="E283" s="45"/>
      <c r="F283" s="45"/>
      <c r="G283" s="45"/>
    </row>
    <row r="284" spans="1:7" x14ac:dyDescent="0.25">
      <c r="A284" s="86">
        <v>2023</v>
      </c>
      <c r="B284" s="45" t="s">
        <v>181</v>
      </c>
      <c r="C284" s="77">
        <v>7.3670600000000004</v>
      </c>
    </row>
    <row r="285" spans="1:7" x14ac:dyDescent="0.25">
      <c r="A285" s="86">
        <v>2023</v>
      </c>
      <c r="B285" s="45" t="s">
        <v>171</v>
      </c>
      <c r="C285" s="77">
        <v>5.81027</v>
      </c>
    </row>
    <row r="286" spans="1:7" x14ac:dyDescent="0.25">
      <c r="A286" s="86">
        <v>2023</v>
      </c>
      <c r="B286" s="45" t="s">
        <v>159</v>
      </c>
      <c r="C286" s="77">
        <v>6.0960700000000001</v>
      </c>
      <c r="D286" s="11"/>
      <c r="E286" s="11"/>
      <c r="F286" s="11"/>
      <c r="G286" s="11"/>
    </row>
    <row r="287" spans="1:7" x14ac:dyDescent="0.25">
      <c r="A287" s="86">
        <v>2023</v>
      </c>
      <c r="B287" s="45" t="s">
        <v>174</v>
      </c>
      <c r="C287" s="77">
        <v>6.0063899999999997</v>
      </c>
      <c r="D287" s="45"/>
      <c r="E287" s="45"/>
      <c r="F287" s="45"/>
      <c r="G287" s="45"/>
    </row>
    <row r="288" spans="1:7" x14ac:dyDescent="0.25">
      <c r="A288" s="86">
        <v>2023</v>
      </c>
      <c r="B288" s="45" t="s">
        <v>178</v>
      </c>
      <c r="C288" s="77">
        <v>6.2183099999999998</v>
      </c>
      <c r="D288" s="45"/>
      <c r="E288" s="45"/>
      <c r="F288" s="45"/>
      <c r="G288" s="45"/>
    </row>
    <row r="289" spans="1:7" x14ac:dyDescent="0.25">
      <c r="A289" s="86">
        <v>2023</v>
      </c>
      <c r="B289" s="45" t="s">
        <v>175</v>
      </c>
      <c r="C289" s="77">
        <v>6.6835699999999996</v>
      </c>
    </row>
    <row r="290" spans="1:7" x14ac:dyDescent="0.25">
      <c r="A290" s="86">
        <v>2023</v>
      </c>
      <c r="B290" s="45" t="s">
        <v>156</v>
      </c>
      <c r="C290" s="77">
        <v>6.34443</v>
      </c>
    </row>
    <row r="291" spans="1:7" x14ac:dyDescent="0.25">
      <c r="A291" s="86">
        <v>2023</v>
      </c>
      <c r="B291" s="45" t="s">
        <v>168</v>
      </c>
      <c r="C291" s="77">
        <v>6.2578199999999997</v>
      </c>
      <c r="D291" s="11"/>
      <c r="E291" s="11"/>
      <c r="F291" s="11"/>
      <c r="G291" s="11"/>
    </row>
    <row r="292" spans="1:7" x14ac:dyDescent="0.25">
      <c r="A292" s="86">
        <v>2023</v>
      </c>
      <c r="B292" s="45" t="s">
        <v>164</v>
      </c>
      <c r="C292" s="77">
        <v>5.8486799999999999</v>
      </c>
      <c r="D292" s="45"/>
      <c r="E292" s="45"/>
      <c r="F292" s="45"/>
      <c r="G292" s="45"/>
    </row>
    <row r="293" spans="1:7" x14ac:dyDescent="0.25">
      <c r="A293" s="86">
        <v>2023</v>
      </c>
      <c r="B293" s="45" t="s">
        <v>172</v>
      </c>
      <c r="C293" s="77">
        <v>5.7282400000000004</v>
      </c>
      <c r="D293" s="45"/>
      <c r="E293" s="45"/>
      <c r="F293" s="45"/>
      <c r="G293" s="45"/>
    </row>
    <row r="294" spans="1:7" x14ac:dyDescent="0.25">
      <c r="A294" s="86">
        <v>2023</v>
      </c>
      <c r="B294" s="45" t="s">
        <v>157</v>
      </c>
      <c r="C294" s="77">
        <v>5.8266</v>
      </c>
    </row>
    <row r="295" spans="1:7" x14ac:dyDescent="0.25">
      <c r="A295" s="86">
        <v>2023</v>
      </c>
      <c r="B295" s="45" t="s">
        <v>170</v>
      </c>
      <c r="C295" s="77">
        <v>5.9773399999999999</v>
      </c>
    </row>
    <row r="296" spans="1:7" x14ac:dyDescent="0.25">
      <c r="A296" s="86">
        <v>2023</v>
      </c>
      <c r="B296" s="45" t="s">
        <v>176</v>
      </c>
      <c r="C296" s="77">
        <v>6.7381399999999996</v>
      </c>
      <c r="D296" s="11"/>
      <c r="E296" s="11"/>
      <c r="F296" s="11"/>
      <c r="G296" s="11"/>
    </row>
    <row r="297" spans="1:7" x14ac:dyDescent="0.25">
      <c r="A297" s="86">
        <v>2023</v>
      </c>
      <c r="B297" s="45" t="s">
        <v>152</v>
      </c>
      <c r="C297" s="77">
        <v>6.55844</v>
      </c>
      <c r="D297" s="45"/>
      <c r="E297" s="45"/>
      <c r="F297" s="45"/>
      <c r="G297" s="45"/>
    </row>
    <row r="298" spans="1:7" x14ac:dyDescent="0.25">
      <c r="A298" s="86">
        <v>2023</v>
      </c>
      <c r="B298" s="45" t="s">
        <v>150</v>
      </c>
      <c r="C298" s="77">
        <v>5.8104800000000001</v>
      </c>
      <c r="D298" s="45"/>
      <c r="E298" s="45"/>
      <c r="F298" s="45"/>
      <c r="G298" s="45"/>
    </row>
    <row r="299" spans="1:7" x14ac:dyDescent="0.25">
      <c r="A299" s="86">
        <v>2023</v>
      </c>
      <c r="B299" s="45" t="s">
        <v>163</v>
      </c>
      <c r="C299" s="77">
        <v>6.4026399999999999</v>
      </c>
    </row>
    <row r="300" spans="1:7" x14ac:dyDescent="0.25">
      <c r="A300" s="86">
        <v>2023</v>
      </c>
      <c r="B300" s="45" t="s">
        <v>180</v>
      </c>
      <c r="C300" s="77">
        <v>6.2011599999999998</v>
      </c>
    </row>
    <row r="301" spans="1:7" x14ac:dyDescent="0.25">
      <c r="A301" s="86">
        <v>2023</v>
      </c>
      <c r="B301" s="45" t="s">
        <v>154</v>
      </c>
      <c r="C301" s="77">
        <v>5.9543999999999997</v>
      </c>
      <c r="D301" s="11"/>
      <c r="E301" s="11"/>
      <c r="F301" s="11"/>
      <c r="G301" s="11"/>
    </row>
    <row r="302" spans="1:7" x14ac:dyDescent="0.25">
      <c r="A302" s="86">
        <v>2023</v>
      </c>
      <c r="B302" s="45" t="s">
        <v>173</v>
      </c>
      <c r="C302" s="77">
        <v>6.5597200000000004</v>
      </c>
      <c r="D302" s="45"/>
      <c r="E302" s="45"/>
      <c r="F302" s="45"/>
      <c r="G302" s="45"/>
    </row>
    <row r="303" spans="1:7" x14ac:dyDescent="0.25">
      <c r="A303" s="86">
        <v>2023</v>
      </c>
      <c r="B303" s="45" t="s">
        <v>165</v>
      </c>
      <c r="C303" s="77">
        <v>6.1902999999999997</v>
      </c>
      <c r="D303" s="45"/>
      <c r="E303" s="45"/>
      <c r="F303" s="45"/>
      <c r="G303" s="45"/>
    </row>
    <row r="304" spans="1:7" x14ac:dyDescent="0.25">
      <c r="A304" s="86">
        <v>2023</v>
      </c>
      <c r="B304" s="45" t="s">
        <v>149</v>
      </c>
      <c r="C304" s="77">
        <v>5.8479799999999997</v>
      </c>
    </row>
    <row r="305" spans="1:7" x14ac:dyDescent="0.25">
      <c r="A305" s="86">
        <v>2023</v>
      </c>
      <c r="B305" s="45" t="s">
        <v>177</v>
      </c>
      <c r="C305" s="77">
        <v>6.6174099999999996</v>
      </c>
    </row>
    <row r="306" spans="1:7" x14ac:dyDescent="0.25">
      <c r="A306" s="86">
        <v>2023</v>
      </c>
      <c r="B306" s="45" t="s">
        <v>153</v>
      </c>
      <c r="C306" s="77">
        <v>5.7193899999999998</v>
      </c>
      <c r="D306" s="11"/>
      <c r="E306" s="11"/>
      <c r="F306" s="11"/>
      <c r="G306" s="11"/>
    </row>
    <row r="307" spans="1:7" x14ac:dyDescent="0.25">
      <c r="A307" s="86">
        <v>2023</v>
      </c>
      <c r="B307" s="45" t="s">
        <v>179</v>
      </c>
      <c r="C307" s="77">
        <v>6.85867</v>
      </c>
      <c r="D307" s="45"/>
      <c r="E307" s="45"/>
      <c r="F307" s="45"/>
      <c r="G307" s="45"/>
    </row>
    <row r="308" spans="1:7" x14ac:dyDescent="0.25">
      <c r="A308" s="86">
        <v>2023</v>
      </c>
      <c r="B308" s="45" t="s">
        <v>161</v>
      </c>
      <c r="C308" s="77">
        <v>6.3202100000000003</v>
      </c>
      <c r="D308" s="45"/>
      <c r="E308" s="45"/>
      <c r="F308" s="45"/>
      <c r="G308" s="45"/>
    </row>
    <row r="309" spans="1:7" x14ac:dyDescent="0.25">
      <c r="A309" s="86">
        <v>2023</v>
      </c>
      <c r="B309" s="45" t="s">
        <v>158</v>
      </c>
      <c r="C309" s="77">
        <v>6.1635</v>
      </c>
    </row>
    <row r="310" spans="1:7" x14ac:dyDescent="0.25">
      <c r="A310" s="86">
        <v>2023</v>
      </c>
      <c r="B310" s="45" t="s">
        <v>169</v>
      </c>
      <c r="C310" s="77">
        <v>6.7394499999999997</v>
      </c>
    </row>
    <row r="311" spans="1:7" x14ac:dyDescent="0.25">
      <c r="A311" s="86">
        <v>2024</v>
      </c>
      <c r="B311" s="45" t="s">
        <v>166</v>
      </c>
      <c r="C311" s="77">
        <v>6.78531</v>
      </c>
      <c r="D311" s="45"/>
      <c r="E311" s="45"/>
      <c r="F311" s="45"/>
      <c r="G311" s="45"/>
    </row>
    <row r="312" spans="1:7" x14ac:dyDescent="0.25">
      <c r="A312" s="86">
        <v>2024</v>
      </c>
      <c r="B312" s="45" t="s">
        <v>160</v>
      </c>
      <c r="C312" s="77">
        <v>6.3599899999999998</v>
      </c>
    </row>
    <row r="313" spans="1:7" x14ac:dyDescent="0.25">
      <c r="A313" s="86">
        <v>2024</v>
      </c>
      <c r="B313" s="45" t="s">
        <v>162</v>
      </c>
      <c r="C313" s="77">
        <v>6.33948</v>
      </c>
    </row>
    <row r="314" spans="1:7" x14ac:dyDescent="0.25">
      <c r="A314" s="86">
        <v>2024</v>
      </c>
      <c r="B314" s="45" t="s">
        <v>155</v>
      </c>
      <c r="C314" s="77">
        <v>6.6289600000000002</v>
      </c>
      <c r="D314" s="11"/>
      <c r="E314" s="11"/>
      <c r="F314" s="11"/>
      <c r="G314" s="11"/>
    </row>
    <row r="315" spans="1:7" x14ac:dyDescent="0.25">
      <c r="A315" s="86">
        <v>2024</v>
      </c>
      <c r="B315" s="45" t="s">
        <v>151</v>
      </c>
      <c r="C315" s="77">
        <v>6.0662900000000004</v>
      </c>
      <c r="D315" s="45"/>
      <c r="E315" s="45"/>
      <c r="F315" s="45"/>
      <c r="G315" s="45"/>
    </row>
    <row r="316" spans="1:7" x14ac:dyDescent="0.25">
      <c r="A316" s="86">
        <v>2024</v>
      </c>
      <c r="B316" s="45" t="s">
        <v>167</v>
      </c>
      <c r="C316" s="77">
        <v>7.0860099999999999</v>
      </c>
      <c r="D316" s="45"/>
      <c r="E316" s="45"/>
      <c r="F316" s="45"/>
      <c r="G316" s="45"/>
    </row>
    <row r="317" spans="1:7" x14ac:dyDescent="0.25">
      <c r="A317" s="86">
        <v>2024</v>
      </c>
      <c r="B317" s="45" t="s">
        <v>181</v>
      </c>
      <c r="C317" s="77">
        <v>8.0907</v>
      </c>
    </row>
    <row r="318" spans="1:7" x14ac:dyDescent="0.25">
      <c r="A318" s="86">
        <v>2024</v>
      </c>
      <c r="B318" s="45" t="s">
        <v>171</v>
      </c>
      <c r="C318" s="77">
        <v>6.2733699999999999</v>
      </c>
    </row>
    <row r="319" spans="1:7" x14ac:dyDescent="0.25">
      <c r="A319" s="86">
        <v>2024</v>
      </c>
      <c r="B319" s="45" t="s">
        <v>159</v>
      </c>
      <c r="C319" s="77">
        <v>6.5117399999999996</v>
      </c>
      <c r="D319" s="11"/>
      <c r="E319" s="11"/>
      <c r="F319" s="11"/>
      <c r="G319" s="11"/>
    </row>
    <row r="320" spans="1:7" x14ac:dyDescent="0.25">
      <c r="A320" s="86">
        <v>2024</v>
      </c>
      <c r="B320" s="45" t="s">
        <v>174</v>
      </c>
      <c r="C320" s="77">
        <v>6.3464900000000002</v>
      </c>
      <c r="D320" s="45"/>
      <c r="E320" s="45"/>
      <c r="F320" s="45"/>
      <c r="G320" s="45"/>
    </row>
    <row r="321" spans="1:7" x14ac:dyDescent="0.25">
      <c r="A321" s="86">
        <v>2024</v>
      </c>
      <c r="B321" s="45" t="s">
        <v>178</v>
      </c>
      <c r="C321" s="77">
        <v>6.7429300000000003</v>
      </c>
      <c r="D321" s="45"/>
      <c r="E321" s="45"/>
      <c r="F321" s="45"/>
      <c r="G321" s="45"/>
    </row>
    <row r="322" spans="1:7" x14ac:dyDescent="0.25">
      <c r="A322" s="86">
        <v>2024</v>
      </c>
      <c r="B322" s="45" t="s">
        <v>175</v>
      </c>
      <c r="C322" s="77">
        <v>7.1610800000000001</v>
      </c>
    </row>
    <row r="323" spans="1:7" x14ac:dyDescent="0.25">
      <c r="A323" s="86">
        <v>2024</v>
      </c>
      <c r="B323" s="45" t="s">
        <v>156</v>
      </c>
      <c r="C323" s="77">
        <v>6.7973699999999999</v>
      </c>
    </row>
    <row r="324" spans="1:7" x14ac:dyDescent="0.25">
      <c r="A324" s="86">
        <v>2024</v>
      </c>
      <c r="B324" s="45" t="s">
        <v>168</v>
      </c>
      <c r="C324" s="77">
        <v>6.6508000000000003</v>
      </c>
      <c r="D324" s="11"/>
      <c r="E324" s="11"/>
      <c r="F324" s="11"/>
      <c r="G324" s="11"/>
    </row>
    <row r="325" spans="1:7" x14ac:dyDescent="0.25">
      <c r="A325" s="86">
        <v>2024</v>
      </c>
      <c r="B325" s="45" t="s">
        <v>164</v>
      </c>
      <c r="C325" s="77">
        <v>6.1560600000000001</v>
      </c>
      <c r="D325" s="45"/>
      <c r="E325" s="45"/>
      <c r="F325" s="45"/>
      <c r="G325" s="45"/>
    </row>
    <row r="326" spans="1:7" x14ac:dyDescent="0.25">
      <c r="A326" s="86">
        <v>2024</v>
      </c>
      <c r="B326" s="45" t="s">
        <v>172</v>
      </c>
      <c r="C326" s="77">
        <v>6.1413900000000003</v>
      </c>
      <c r="D326" s="45"/>
      <c r="E326" s="45"/>
      <c r="F326" s="45"/>
      <c r="G326" s="45"/>
    </row>
    <row r="327" spans="1:7" x14ac:dyDescent="0.25">
      <c r="A327" s="86">
        <v>2024</v>
      </c>
      <c r="B327" s="45" t="s">
        <v>157</v>
      </c>
      <c r="C327" s="77">
        <v>6.1002799999999997</v>
      </c>
    </row>
    <row r="328" spans="1:7" x14ac:dyDescent="0.25">
      <c r="A328" s="86">
        <v>2024</v>
      </c>
      <c r="B328" s="45" t="s">
        <v>170</v>
      </c>
      <c r="C328" s="77">
        <v>6.3887400000000003</v>
      </c>
    </row>
    <row r="329" spans="1:7" x14ac:dyDescent="0.25">
      <c r="A329" s="86">
        <v>2024</v>
      </c>
      <c r="B329" s="45" t="s">
        <v>176</v>
      </c>
      <c r="C329" s="77">
        <v>7.1880800000000002</v>
      </c>
      <c r="D329" s="11"/>
      <c r="E329" s="11"/>
      <c r="F329" s="11"/>
      <c r="G329" s="11"/>
    </row>
    <row r="330" spans="1:7" x14ac:dyDescent="0.25">
      <c r="A330" s="86">
        <v>2024</v>
      </c>
      <c r="B330" s="45" t="s">
        <v>152</v>
      </c>
      <c r="C330" s="77">
        <v>6.9960699999999996</v>
      </c>
      <c r="D330" s="45"/>
      <c r="E330" s="45"/>
      <c r="F330" s="45"/>
      <c r="G330" s="45"/>
    </row>
    <row r="331" spans="1:7" x14ac:dyDescent="0.25">
      <c r="A331" s="86">
        <v>2024</v>
      </c>
      <c r="B331" s="45" t="s">
        <v>150</v>
      </c>
      <c r="C331" s="77">
        <v>6.1548999999999996</v>
      </c>
      <c r="D331" s="45"/>
      <c r="E331" s="45"/>
      <c r="F331" s="45"/>
      <c r="G331" s="45"/>
    </row>
    <row r="332" spans="1:7" x14ac:dyDescent="0.25">
      <c r="A332" s="86">
        <v>2024</v>
      </c>
      <c r="B332" s="45" t="s">
        <v>163</v>
      </c>
      <c r="C332" s="77">
        <v>6.8906599999999996</v>
      </c>
    </row>
    <row r="333" spans="1:7" x14ac:dyDescent="0.25">
      <c r="A333" s="86">
        <v>2024</v>
      </c>
      <c r="B333" s="45" t="s">
        <v>180</v>
      </c>
      <c r="C333" s="77">
        <v>6.7029800000000002</v>
      </c>
    </row>
    <row r="334" spans="1:7" x14ac:dyDescent="0.25">
      <c r="A334" s="86">
        <v>2024</v>
      </c>
      <c r="B334" s="45" t="s">
        <v>154</v>
      </c>
      <c r="C334" s="77">
        <v>6.4134900000000004</v>
      </c>
      <c r="D334" s="11"/>
      <c r="E334" s="11"/>
      <c r="F334" s="11"/>
      <c r="G334" s="11"/>
    </row>
    <row r="335" spans="1:7" x14ac:dyDescent="0.25">
      <c r="A335" s="86">
        <v>2024</v>
      </c>
      <c r="B335" s="45" t="s">
        <v>173</v>
      </c>
      <c r="C335" s="77">
        <v>7.1516799999999998</v>
      </c>
      <c r="D335" s="45"/>
      <c r="E335" s="45"/>
      <c r="F335" s="45"/>
      <c r="G335" s="45"/>
    </row>
    <row r="336" spans="1:7" x14ac:dyDescent="0.25">
      <c r="A336" s="86">
        <v>2024</v>
      </c>
      <c r="B336" s="45" t="s">
        <v>165</v>
      </c>
      <c r="C336" s="77">
        <v>6.6688700000000001</v>
      </c>
      <c r="D336" s="45"/>
      <c r="E336" s="45"/>
      <c r="F336" s="45"/>
      <c r="G336" s="45"/>
    </row>
    <row r="337" spans="1:7" x14ac:dyDescent="0.25">
      <c r="A337" s="86">
        <v>2024</v>
      </c>
      <c r="B337" s="45" t="s">
        <v>149</v>
      </c>
      <c r="C337" s="77">
        <v>6.2119099999999996</v>
      </c>
    </row>
    <row r="338" spans="1:7" x14ac:dyDescent="0.25">
      <c r="A338" s="86">
        <v>2024</v>
      </c>
      <c r="B338" s="45" t="s">
        <v>177</v>
      </c>
      <c r="C338" s="77">
        <v>7.0571900000000003</v>
      </c>
    </row>
    <row r="339" spans="1:7" x14ac:dyDescent="0.25">
      <c r="A339" s="86">
        <v>2024</v>
      </c>
      <c r="B339" s="45" t="s">
        <v>153</v>
      </c>
      <c r="C339" s="77">
        <v>6.1149300000000002</v>
      </c>
      <c r="D339" s="11"/>
      <c r="E339" s="11"/>
      <c r="F339" s="11"/>
      <c r="G339" s="11"/>
    </row>
    <row r="340" spans="1:7" x14ac:dyDescent="0.25">
      <c r="A340" s="86">
        <v>2024</v>
      </c>
      <c r="B340" s="45" t="s">
        <v>179</v>
      </c>
      <c r="C340" s="77">
        <v>7.2751299999999999</v>
      </c>
      <c r="D340" s="45"/>
      <c r="E340" s="45"/>
      <c r="F340" s="45"/>
      <c r="G340" s="45"/>
    </row>
    <row r="341" spans="1:7" x14ac:dyDescent="0.25">
      <c r="A341" s="86">
        <v>2024</v>
      </c>
      <c r="B341" s="45" t="s">
        <v>161</v>
      </c>
      <c r="C341" s="77">
        <v>6.7804700000000002</v>
      </c>
      <c r="D341" s="45"/>
      <c r="E341" s="45"/>
      <c r="F341" s="45"/>
      <c r="G341" s="45"/>
    </row>
    <row r="342" spans="1:7" x14ac:dyDescent="0.25">
      <c r="A342" s="86">
        <v>2024</v>
      </c>
      <c r="B342" s="45" t="s">
        <v>158</v>
      </c>
      <c r="C342" s="77">
        <v>6.6165900000000004</v>
      </c>
    </row>
    <row r="343" spans="1:7" x14ac:dyDescent="0.25">
      <c r="A343" s="86">
        <v>2024</v>
      </c>
      <c r="B343" s="45" t="s">
        <v>169</v>
      </c>
      <c r="C343" s="77">
        <v>7.1985900000000003</v>
      </c>
    </row>
    <row r="347" spans="1:7" x14ac:dyDescent="0.25">
      <c r="B347" t="s">
        <v>184</v>
      </c>
      <c r="C347" t="s">
        <v>185</v>
      </c>
      <c r="D347" t="s">
        <v>186</v>
      </c>
    </row>
    <row r="348" spans="1:7" x14ac:dyDescent="0.25">
      <c r="A348" s="24" t="s">
        <v>207</v>
      </c>
      <c r="B348" s="113">
        <v>1.7764244638491498</v>
      </c>
      <c r="C348" s="78">
        <v>9.8620915164934004</v>
      </c>
      <c r="D348" s="78">
        <v>8.0856670526442507</v>
      </c>
    </row>
    <row r="349" spans="1:7" x14ac:dyDescent="0.25">
      <c r="A349" s="24" t="s">
        <v>208</v>
      </c>
      <c r="B349" s="113">
        <v>1.7087979882755704</v>
      </c>
      <c r="C349" s="78">
        <v>9.5149857669928402</v>
      </c>
      <c r="D349" s="78">
        <v>7.8061877787172698</v>
      </c>
    </row>
    <row r="350" spans="1:7" x14ac:dyDescent="0.25">
      <c r="A350" s="24" t="s">
        <v>209</v>
      </c>
      <c r="B350" s="113">
        <v>1.4257436819679805</v>
      </c>
      <c r="C350" s="78">
        <v>7.8447570276105303</v>
      </c>
      <c r="D350" s="78">
        <v>6.4190133456425498</v>
      </c>
    </row>
    <row r="351" spans="1:7" x14ac:dyDescent="0.25">
      <c r="A351" s="24" t="s">
        <v>210</v>
      </c>
      <c r="B351" s="113">
        <v>1.5112399999999999</v>
      </c>
      <c r="C351" s="78">
        <v>7.2461599999999997</v>
      </c>
      <c r="D351" s="78">
        <v>5.7349199999999998</v>
      </c>
    </row>
    <row r="352" spans="1:7" x14ac:dyDescent="0.25">
      <c r="A352" s="24" t="s">
        <v>211</v>
      </c>
      <c r="B352" s="113">
        <v>2.11869</v>
      </c>
      <c r="C352" s="78">
        <v>8.2788000000000004</v>
      </c>
      <c r="D352" s="78">
        <v>6.1601100000000004</v>
      </c>
    </row>
    <row r="353" spans="1:4" x14ac:dyDescent="0.25">
      <c r="A353" s="24" t="s">
        <v>212</v>
      </c>
      <c r="B353" s="113">
        <v>1.7283500000000007</v>
      </c>
      <c r="C353" s="78">
        <v>7.3670600000000004</v>
      </c>
      <c r="D353" s="78">
        <v>5.6387099999999997</v>
      </c>
    </row>
    <row r="354" spans="1:4" x14ac:dyDescent="0.25">
      <c r="A354" s="24" t="s">
        <v>213</v>
      </c>
      <c r="B354" s="113">
        <v>2.0244099999999996</v>
      </c>
      <c r="C354" s="78">
        <v>8.0907</v>
      </c>
      <c r="D354" s="78">
        <v>6.0662900000000004</v>
      </c>
    </row>
    <row r="355" spans="1:4" x14ac:dyDescent="0.25">
      <c r="A355" s="24"/>
      <c r="B355" s="113"/>
      <c r="C355" s="78"/>
      <c r="D355" s="78"/>
    </row>
    <row r="356" spans="1:4" x14ac:dyDescent="0.25">
      <c r="A356" s="24"/>
      <c r="B356" s="113"/>
      <c r="C356" s="78"/>
      <c r="D356" s="78"/>
    </row>
    <row r="357" spans="1:4" x14ac:dyDescent="0.25">
      <c r="A357" s="24"/>
      <c r="B357" s="113"/>
      <c r="C357" s="78"/>
      <c r="D357" s="78"/>
    </row>
    <row r="358" spans="1:4" x14ac:dyDescent="0.25">
      <c r="B358" s="113"/>
      <c r="C358" s="78"/>
      <c r="D358" s="78"/>
    </row>
    <row r="359" spans="1:4" x14ac:dyDescent="0.25">
      <c r="A359" s="35"/>
      <c r="B359" s="113"/>
      <c r="C359" s="78"/>
      <c r="D359" s="78"/>
    </row>
    <row r="360" spans="1:4" x14ac:dyDescent="0.25">
      <c r="A360" s="35"/>
      <c r="B360" s="113"/>
      <c r="C360" s="78"/>
      <c r="D360" s="78"/>
    </row>
    <row r="361" spans="1:4" x14ac:dyDescent="0.25">
      <c r="A361" s="35"/>
      <c r="B361" s="113"/>
      <c r="C361" s="78"/>
      <c r="D361" s="78"/>
    </row>
    <row r="362" spans="1:4" x14ac:dyDescent="0.25">
      <c r="A362" s="35"/>
      <c r="B362" s="113"/>
      <c r="C362" s="78"/>
      <c r="D362" s="78"/>
    </row>
    <row r="363" spans="1:4" x14ac:dyDescent="0.25">
      <c r="A363" s="35"/>
      <c r="B363" s="113"/>
      <c r="C363" s="78"/>
      <c r="D363" s="78"/>
    </row>
    <row r="364" spans="1:4" x14ac:dyDescent="0.25">
      <c r="A364" s="35"/>
      <c r="B364" s="113"/>
      <c r="C364" s="78"/>
      <c r="D364" s="78"/>
    </row>
    <row r="365" spans="1:4" x14ac:dyDescent="0.25">
      <c r="A365" s="35"/>
      <c r="B365" s="113"/>
      <c r="C365" s="78"/>
      <c r="D365" s="78"/>
    </row>
    <row r="366" spans="1:4" x14ac:dyDescent="0.25">
      <c r="B366" s="113"/>
      <c r="C366" s="78"/>
      <c r="D366" s="78"/>
    </row>
    <row r="367" spans="1:4" x14ac:dyDescent="0.25">
      <c r="B367" s="113"/>
      <c r="C367" s="78"/>
      <c r="D367" s="78"/>
    </row>
    <row r="368" spans="1:4" x14ac:dyDescent="0.25">
      <c r="B368" s="113"/>
      <c r="C368" s="78"/>
      <c r="D368" s="78"/>
    </row>
  </sheetData>
  <sortState xmlns:xlrd2="http://schemas.microsoft.com/office/spreadsheetml/2017/richdata2" ref="B40:C72">
    <sortCondition descending="1" ref="C40:C72"/>
  </sortState>
  <mergeCells count="3">
    <mergeCell ref="A5:G5"/>
    <mergeCell ref="A38:G38"/>
    <mergeCell ref="A73:G73"/>
  </mergeCells>
  <phoneticPr fontId="11" type="noConversion"/>
  <hyperlinks>
    <hyperlink ref="A3" location="Index!A1" display="Back to index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14E5-C63A-49FE-BE2E-DF5E4725E1E7}">
  <sheetPr>
    <tabColor rgb="FFFFC000"/>
  </sheetPr>
  <dimension ref="A1:S488"/>
  <sheetViews>
    <sheetView showGridLines="0" zoomScale="80" zoomScaleNormal="80" workbookViewId="0"/>
  </sheetViews>
  <sheetFormatPr defaultColWidth="10.85546875" defaultRowHeight="15" x14ac:dyDescent="0.25"/>
  <cols>
    <col min="1" max="1" width="18.42578125" customWidth="1"/>
    <col min="2" max="2" width="22.85546875" customWidth="1"/>
    <col min="3" max="3" width="11.5703125" customWidth="1"/>
    <col min="4" max="4" width="17" customWidth="1"/>
    <col min="5" max="5" width="12.5703125" customWidth="1"/>
    <col min="6" max="7" width="21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</cols>
  <sheetData>
    <row r="1" spans="1:19" ht="15" customHeight="1" x14ac:dyDescent="0.3">
      <c r="A1" s="67" t="s">
        <v>1526</v>
      </c>
    </row>
    <row r="2" spans="1:19" ht="15" customHeight="1" x14ac:dyDescent="0.25">
      <c r="A2" s="41"/>
      <c r="E2" s="1"/>
      <c r="G2" s="1"/>
    </row>
    <row r="3" spans="1:19" x14ac:dyDescent="0.25">
      <c r="A3" s="29" t="s">
        <v>192</v>
      </c>
    </row>
    <row r="4" spans="1:19" ht="14.1" customHeight="1" x14ac:dyDescent="0.25"/>
    <row r="5" spans="1:19" ht="18.75" thickBot="1" x14ac:dyDescent="0.3">
      <c r="A5" s="160" t="s">
        <v>99</v>
      </c>
      <c r="B5" s="162"/>
      <c r="C5" s="162"/>
      <c r="D5" s="162"/>
      <c r="E5" s="162"/>
      <c r="F5" s="162"/>
      <c r="G5" s="162"/>
      <c r="Q5" s="72"/>
      <c r="R5" s="72"/>
      <c r="S5" s="72"/>
    </row>
    <row r="6" spans="1:19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1527</v>
      </c>
      <c r="G6" s="69" t="s">
        <v>1528</v>
      </c>
    </row>
    <row r="7" spans="1:19" ht="14.1" customHeight="1" x14ac:dyDescent="0.25">
      <c r="A7" s="32" t="s">
        <v>1502</v>
      </c>
      <c r="B7" s="2" t="s">
        <v>110</v>
      </c>
      <c r="C7" s="77">
        <v>13.1</v>
      </c>
      <c r="D7" s="80">
        <v>12.897621951413299</v>
      </c>
      <c r="E7" s="80">
        <v>13.3023780485867</v>
      </c>
      <c r="F7" s="2">
        <v>0.20237804858670039</v>
      </c>
      <c r="G7" s="2">
        <v>0.20237804858670039</v>
      </c>
    </row>
    <row r="8" spans="1:19" ht="14.1" customHeight="1" x14ac:dyDescent="0.25">
      <c r="A8" s="32" t="s">
        <v>87</v>
      </c>
      <c r="B8" s="2" t="s">
        <v>110</v>
      </c>
      <c r="C8" s="77">
        <v>12.8</v>
      </c>
      <c r="D8" s="80">
        <v>12.5976823793383</v>
      </c>
      <c r="E8" s="80">
        <v>13.002317620661699</v>
      </c>
      <c r="F8" s="2">
        <v>0.20231762066170056</v>
      </c>
      <c r="G8" s="2">
        <v>0.20231762066169878</v>
      </c>
    </row>
    <row r="9" spans="1:19" ht="14.1" customHeight="1" x14ac:dyDescent="0.25">
      <c r="A9" s="32" t="s">
        <v>1503</v>
      </c>
      <c r="B9" s="2" t="s">
        <v>110</v>
      </c>
      <c r="C9" s="77">
        <v>12.9</v>
      </c>
      <c r="D9" s="80">
        <v>12.6977477322797</v>
      </c>
      <c r="E9" s="80">
        <v>13.102252267720299</v>
      </c>
      <c r="F9" s="2">
        <v>0.20225226772030069</v>
      </c>
      <c r="G9" s="2">
        <v>0.20225226772029892</v>
      </c>
    </row>
    <row r="10" spans="1:19" ht="14.1" customHeight="1" x14ac:dyDescent="0.25">
      <c r="A10" s="32" t="s">
        <v>11</v>
      </c>
      <c r="B10" s="2" t="s">
        <v>110</v>
      </c>
      <c r="C10" s="77">
        <v>12.1</v>
      </c>
      <c r="D10" s="80">
        <v>11.8977839569297</v>
      </c>
      <c r="E10" s="80">
        <v>12.302216043070301</v>
      </c>
      <c r="F10" s="2">
        <v>0.20221604307029928</v>
      </c>
      <c r="G10" s="2">
        <v>0.20221604307030105</v>
      </c>
    </row>
    <row r="11" spans="1:19" ht="14.1" customHeight="1" x14ac:dyDescent="0.25">
      <c r="A11" s="32" t="s">
        <v>91</v>
      </c>
      <c r="B11" s="2" t="s">
        <v>110</v>
      </c>
      <c r="C11" s="77">
        <v>11.5</v>
      </c>
      <c r="D11" s="80">
        <v>11.2978642579218</v>
      </c>
      <c r="E11" s="80">
        <v>11.7021357420782</v>
      </c>
      <c r="F11" s="2">
        <v>0.20213574207819995</v>
      </c>
      <c r="G11" s="2">
        <v>0.20213574207819995</v>
      </c>
    </row>
    <row r="12" spans="1:19" ht="14.1" customHeight="1" x14ac:dyDescent="0.25">
      <c r="A12" s="32" t="s">
        <v>1504</v>
      </c>
      <c r="B12" s="2" t="s">
        <v>110</v>
      </c>
      <c r="C12" s="77">
        <v>11.455702261969799</v>
      </c>
      <c r="D12" s="80">
        <v>11.253646788789499</v>
      </c>
      <c r="E12" s="80">
        <v>11.6577577351502</v>
      </c>
      <c r="F12" s="2">
        <v>0.20205547318029993</v>
      </c>
      <c r="G12" s="2">
        <v>0.20205547318040118</v>
      </c>
    </row>
    <row r="13" spans="1:19" ht="14.1" customHeight="1" x14ac:dyDescent="0.25">
      <c r="A13" s="32" t="s">
        <v>1505</v>
      </c>
      <c r="B13" s="2" t="s">
        <v>110</v>
      </c>
      <c r="C13" s="77">
        <v>10.618925288350299</v>
      </c>
      <c r="D13" s="80">
        <v>10.4169803504405</v>
      </c>
      <c r="E13" s="80">
        <v>10.8208702262601</v>
      </c>
      <c r="F13" s="2">
        <v>0.20194493790979884</v>
      </c>
      <c r="G13" s="2">
        <v>0.20194493790980061</v>
      </c>
    </row>
    <row r="14" spans="1:19" ht="14.1" customHeight="1" x14ac:dyDescent="0.25">
      <c r="A14" s="32" t="s">
        <v>1506</v>
      </c>
      <c r="B14" s="2" t="s">
        <v>110</v>
      </c>
      <c r="C14" s="77">
        <v>10.7</v>
      </c>
      <c r="D14" s="80">
        <v>10.398709301452699</v>
      </c>
      <c r="E14" s="80">
        <v>11.001290698547299</v>
      </c>
      <c r="F14" s="2">
        <v>0.30129069854729984</v>
      </c>
      <c r="G14" s="2">
        <v>0.30129069854729984</v>
      </c>
    </row>
    <row r="15" spans="1:19" ht="14.1" customHeight="1" x14ac:dyDescent="0.25">
      <c r="A15" s="32" t="s">
        <v>76</v>
      </c>
      <c r="B15" s="2" t="s">
        <v>110</v>
      </c>
      <c r="C15" s="77">
        <v>9.8610868380092001</v>
      </c>
      <c r="D15" s="80">
        <v>9.4262200659610809</v>
      </c>
      <c r="E15" s="80">
        <v>10.2959536100573</v>
      </c>
      <c r="F15" s="2">
        <v>0.43486677204811919</v>
      </c>
      <c r="G15" s="2">
        <v>0.43486677204809965</v>
      </c>
    </row>
    <row r="16" spans="1:19" ht="14.1" customHeight="1" x14ac:dyDescent="0.25">
      <c r="A16" s="32" t="s">
        <v>83</v>
      </c>
      <c r="B16" s="2" t="s">
        <v>110</v>
      </c>
      <c r="C16" s="77">
        <v>10.4</v>
      </c>
      <c r="D16" s="80">
        <v>8.4</v>
      </c>
      <c r="E16" s="80">
        <v>12.4</v>
      </c>
      <c r="F16" s="2">
        <v>2</v>
      </c>
      <c r="G16" s="2">
        <v>2</v>
      </c>
    </row>
    <row r="17" spans="1:7" ht="14.1" customHeight="1" x14ac:dyDescent="0.25">
      <c r="A17" s="32"/>
      <c r="B17" s="2"/>
      <c r="C17" s="26"/>
      <c r="D17" s="2"/>
      <c r="E17" s="2"/>
      <c r="F17" s="2"/>
      <c r="G17" s="2"/>
    </row>
    <row r="18" spans="1:7" ht="14.1" customHeight="1" x14ac:dyDescent="0.25"/>
    <row r="19" spans="1:7" ht="14.1" customHeight="1" x14ac:dyDescent="0.25">
      <c r="A19" s="32" t="s">
        <v>1502</v>
      </c>
      <c r="B19" s="2" t="s">
        <v>133</v>
      </c>
      <c r="C19" s="77">
        <v>13.9</v>
      </c>
      <c r="D19" s="80">
        <v>13.195091866576799</v>
      </c>
      <c r="E19" s="80">
        <v>14.6049081334232</v>
      </c>
      <c r="F19" s="2">
        <v>0.70490813342320102</v>
      </c>
      <c r="G19" s="2">
        <v>0.70490813342319925</v>
      </c>
    </row>
    <row r="20" spans="1:7" ht="14.1" customHeight="1" x14ac:dyDescent="0.25">
      <c r="A20" s="32" t="s">
        <v>87</v>
      </c>
      <c r="B20" s="2" t="s">
        <v>133</v>
      </c>
      <c r="C20" s="77">
        <v>12.7</v>
      </c>
      <c r="D20" s="80">
        <v>11.9951539774965</v>
      </c>
      <c r="E20" s="80">
        <v>13.4048460225035</v>
      </c>
      <c r="F20" s="2">
        <v>0.70484602250349937</v>
      </c>
      <c r="G20" s="2">
        <v>0.70484602250350115</v>
      </c>
    </row>
    <row r="21" spans="1:7" ht="14.1" customHeight="1" x14ac:dyDescent="0.25">
      <c r="A21" s="32" t="s">
        <v>1503</v>
      </c>
      <c r="B21" s="2" t="s">
        <v>133</v>
      </c>
      <c r="C21" s="77">
        <v>12.6</v>
      </c>
      <c r="D21" s="80">
        <v>11.8953708050785</v>
      </c>
      <c r="E21" s="80">
        <v>13.3046291949215</v>
      </c>
      <c r="F21" s="2">
        <v>0.7046291949215</v>
      </c>
      <c r="G21" s="2">
        <v>0.7046291949215</v>
      </c>
    </row>
    <row r="22" spans="1:7" ht="14.1" customHeight="1" x14ac:dyDescent="0.25">
      <c r="A22" s="32" t="s">
        <v>11</v>
      </c>
      <c r="B22" s="2" t="s">
        <v>133</v>
      </c>
      <c r="C22" s="77">
        <v>12.5</v>
      </c>
      <c r="D22" s="80">
        <v>11.7953741820579</v>
      </c>
      <c r="E22" s="80">
        <v>13.2046258179421</v>
      </c>
      <c r="F22" s="2">
        <v>0.70462581794209989</v>
      </c>
      <c r="G22" s="2">
        <v>0.70462581794209989</v>
      </c>
    </row>
    <row r="23" spans="1:7" ht="14.1" customHeight="1" x14ac:dyDescent="0.25">
      <c r="A23" s="32" t="s">
        <v>91</v>
      </c>
      <c r="B23" s="2" t="s">
        <v>133</v>
      </c>
      <c r="C23" s="77">
        <v>12.2</v>
      </c>
      <c r="D23" s="80">
        <v>11.495539437058699</v>
      </c>
      <c r="E23" s="80">
        <v>12.904460562941299</v>
      </c>
      <c r="F23" s="2">
        <v>0.70446056294129988</v>
      </c>
      <c r="G23" s="2">
        <v>0.70446056294129988</v>
      </c>
    </row>
    <row r="24" spans="1:7" ht="14.1" customHeight="1" x14ac:dyDescent="0.25">
      <c r="A24" s="32" t="s">
        <v>1504</v>
      </c>
      <c r="B24" s="2" t="s">
        <v>133</v>
      </c>
      <c r="C24" s="77">
        <v>13.3585499866902</v>
      </c>
      <c r="D24" s="80">
        <v>12.6540891687245</v>
      </c>
      <c r="E24" s="80">
        <v>14.063010804656001</v>
      </c>
      <c r="F24" s="2">
        <v>0.7044608179656997</v>
      </c>
      <c r="G24" s="2">
        <v>0.70446081796580096</v>
      </c>
    </row>
    <row r="25" spans="1:7" ht="14.1" customHeight="1" x14ac:dyDescent="0.25">
      <c r="A25" s="32" t="s">
        <v>1505</v>
      </c>
      <c r="B25" s="2" t="s">
        <v>133</v>
      </c>
      <c r="C25" s="77">
        <v>11.4836833354163</v>
      </c>
      <c r="D25" s="80">
        <v>10.680040468105499</v>
      </c>
      <c r="E25" s="80">
        <v>12.287326202727201</v>
      </c>
      <c r="F25" s="2">
        <v>0.80364286731080092</v>
      </c>
      <c r="G25" s="2">
        <v>0.8036428673109004</v>
      </c>
    </row>
    <row r="26" spans="1:7" ht="14.1" customHeight="1" x14ac:dyDescent="0.25">
      <c r="A26" s="32" t="s">
        <v>1506</v>
      </c>
      <c r="B26" s="2" t="s">
        <v>133</v>
      </c>
      <c r="C26" s="77">
        <v>10.8</v>
      </c>
      <c r="D26" s="80">
        <v>9.8968203606918603</v>
      </c>
      <c r="E26" s="80">
        <v>11.7031796393081</v>
      </c>
      <c r="F26" s="2">
        <v>0.90317963930814038</v>
      </c>
      <c r="G26" s="2">
        <v>0.90317963930809952</v>
      </c>
    </row>
    <row r="27" spans="1:7" ht="14.1" customHeight="1" x14ac:dyDescent="0.25">
      <c r="A27" s="32" t="s">
        <v>76</v>
      </c>
      <c r="B27" s="2" t="s">
        <v>133</v>
      </c>
      <c r="C27" s="77">
        <v>8.7720729907327097</v>
      </c>
      <c r="D27" s="80">
        <v>7.4639157223737804</v>
      </c>
      <c r="E27" s="80">
        <v>10.0802302590916</v>
      </c>
      <c r="F27" s="2">
        <v>1.3081572683589293</v>
      </c>
      <c r="G27" s="2">
        <v>1.3081572683588902</v>
      </c>
    </row>
    <row r="28" spans="1:7" ht="14.1" customHeight="1" x14ac:dyDescent="0.25">
      <c r="A28" s="32" t="s">
        <v>83</v>
      </c>
      <c r="B28" s="2" t="s">
        <v>133</v>
      </c>
      <c r="C28" s="77">
        <v>10.199999999999999</v>
      </c>
      <c r="D28" s="80">
        <v>7.5</v>
      </c>
      <c r="E28" s="80">
        <v>12.9</v>
      </c>
      <c r="F28" s="2">
        <v>2.6999999999999993</v>
      </c>
      <c r="G28" s="2">
        <v>2.7000000000000011</v>
      </c>
    </row>
    <row r="29" spans="1:7" ht="14.1" customHeight="1" x14ac:dyDescent="0.25">
      <c r="A29" s="32"/>
      <c r="B29" s="2"/>
      <c r="C29" s="26"/>
      <c r="D29" s="2"/>
      <c r="E29" s="2"/>
      <c r="F29" s="2"/>
      <c r="G29" s="2"/>
    </row>
    <row r="30" spans="1:7" ht="14.1" customHeight="1" x14ac:dyDescent="0.25"/>
    <row r="31" spans="1:7" ht="15.6" customHeight="1" x14ac:dyDescent="0.25">
      <c r="A31" s="68" t="s">
        <v>182</v>
      </c>
    </row>
    <row r="32" spans="1:7" ht="18.75" thickBot="1" x14ac:dyDescent="0.3">
      <c r="A32" s="160" t="s">
        <v>148</v>
      </c>
      <c r="B32" s="162"/>
      <c r="C32" s="162"/>
      <c r="D32" s="162"/>
      <c r="E32" s="162"/>
      <c r="F32" s="162"/>
      <c r="G32" s="162"/>
    </row>
    <row r="33" spans="1:7" ht="14.1" customHeight="1" x14ac:dyDescent="0.25">
      <c r="A33" s="69" t="s">
        <v>101</v>
      </c>
      <c r="B33" s="69" t="s">
        <v>102</v>
      </c>
      <c r="C33" s="69" t="s">
        <v>103</v>
      </c>
      <c r="D33" s="69" t="s">
        <v>104</v>
      </c>
      <c r="E33" s="69" t="s">
        <v>105</v>
      </c>
      <c r="F33" s="69" t="s">
        <v>1527</v>
      </c>
      <c r="G33" s="69" t="s">
        <v>1528</v>
      </c>
    </row>
    <row r="34" spans="1:7" ht="14.1" customHeight="1" x14ac:dyDescent="0.25">
      <c r="A34" t="s">
        <v>83</v>
      </c>
      <c r="B34" s="49" t="s">
        <v>152</v>
      </c>
      <c r="C34" s="77">
        <v>19.8</v>
      </c>
      <c r="D34" s="80">
        <v>3.9</v>
      </c>
      <c r="E34" s="80">
        <v>35.6</v>
      </c>
      <c r="F34" s="2">
        <v>15.9</v>
      </c>
      <c r="G34" s="2">
        <v>15.8</v>
      </c>
    </row>
    <row r="35" spans="1:7" ht="14.1" customHeight="1" x14ac:dyDescent="0.25">
      <c r="A35" s="42" t="s">
        <v>83</v>
      </c>
      <c r="B35" s="2" t="s">
        <v>173</v>
      </c>
      <c r="C35" s="77">
        <v>19.3</v>
      </c>
      <c r="D35" s="80">
        <v>3.3</v>
      </c>
      <c r="E35" s="80">
        <v>35.4</v>
      </c>
      <c r="F35" s="2">
        <v>16</v>
      </c>
      <c r="G35" s="2">
        <v>16.099999999999998</v>
      </c>
    </row>
    <row r="36" spans="1:7" ht="14.1" customHeight="1" x14ac:dyDescent="0.25">
      <c r="A36" t="s">
        <v>83</v>
      </c>
      <c r="B36" s="2" t="s">
        <v>169</v>
      </c>
      <c r="C36" s="77">
        <v>18.899999999999999</v>
      </c>
      <c r="D36" s="80">
        <v>6.6</v>
      </c>
      <c r="E36" s="80">
        <v>31.3</v>
      </c>
      <c r="F36" s="2">
        <v>12.299999999999999</v>
      </c>
      <c r="G36" s="2">
        <v>12.400000000000002</v>
      </c>
    </row>
    <row r="37" spans="1:7" ht="14.1" customHeight="1" x14ac:dyDescent="0.25">
      <c r="A37" t="s">
        <v>83</v>
      </c>
      <c r="B37" s="2" t="s">
        <v>160</v>
      </c>
      <c r="C37" s="77">
        <v>15.5</v>
      </c>
      <c r="D37" s="80">
        <v>4.2</v>
      </c>
      <c r="E37" s="80">
        <v>26.7</v>
      </c>
      <c r="F37" s="2">
        <v>11.3</v>
      </c>
      <c r="G37" s="2">
        <v>11.2</v>
      </c>
    </row>
    <row r="38" spans="1:7" ht="14.1" customHeight="1" x14ac:dyDescent="0.25">
      <c r="A38" t="s">
        <v>83</v>
      </c>
      <c r="B38" s="2" t="s">
        <v>177</v>
      </c>
      <c r="C38" s="77">
        <v>14.6</v>
      </c>
      <c r="D38" s="80">
        <v>2.8</v>
      </c>
      <c r="E38" s="80">
        <v>26.4</v>
      </c>
      <c r="F38" s="2">
        <v>11.8</v>
      </c>
      <c r="G38" s="2">
        <v>11.799999999999999</v>
      </c>
    </row>
    <row r="39" spans="1:7" ht="14.1" customHeight="1" x14ac:dyDescent="0.25">
      <c r="A39" t="s">
        <v>83</v>
      </c>
      <c r="B39" s="2" t="s">
        <v>159</v>
      </c>
      <c r="C39" s="77">
        <v>14.5</v>
      </c>
      <c r="D39" s="80">
        <v>1.6</v>
      </c>
      <c r="E39" s="80">
        <v>27.3</v>
      </c>
      <c r="F39" s="2">
        <v>12.9</v>
      </c>
      <c r="G39" s="2">
        <v>12.8</v>
      </c>
    </row>
    <row r="40" spans="1:7" ht="14.1" customHeight="1" x14ac:dyDescent="0.25">
      <c r="A40" t="s">
        <v>83</v>
      </c>
      <c r="B40" s="2" t="s">
        <v>156</v>
      </c>
      <c r="C40" s="77">
        <v>13.3</v>
      </c>
      <c r="D40" s="80">
        <v>-0.3</v>
      </c>
      <c r="E40" s="80">
        <v>26.9</v>
      </c>
      <c r="F40" s="2">
        <v>13.600000000000001</v>
      </c>
      <c r="G40" s="2">
        <v>13.599999999999998</v>
      </c>
    </row>
    <row r="41" spans="1:7" ht="14.1" customHeight="1" x14ac:dyDescent="0.25">
      <c r="A41" t="s">
        <v>83</v>
      </c>
      <c r="B41" s="2" t="s">
        <v>155</v>
      </c>
      <c r="C41" s="77">
        <v>12.6</v>
      </c>
      <c r="D41" s="80">
        <v>-3.8</v>
      </c>
      <c r="E41" s="80">
        <v>29</v>
      </c>
      <c r="F41" s="2">
        <v>16.399999999999999</v>
      </c>
      <c r="G41" s="2">
        <v>16.399999999999999</v>
      </c>
    </row>
    <row r="42" spans="1:7" ht="14.1" customHeight="1" x14ac:dyDescent="0.25">
      <c r="A42" t="s">
        <v>83</v>
      </c>
      <c r="B42" s="2" t="s">
        <v>165</v>
      </c>
      <c r="C42" s="77">
        <v>12.3</v>
      </c>
      <c r="D42" s="80">
        <v>0.6</v>
      </c>
      <c r="E42" s="80">
        <v>24.1</v>
      </c>
      <c r="F42" s="2">
        <v>11.700000000000001</v>
      </c>
      <c r="G42" s="2">
        <v>11.8</v>
      </c>
    </row>
    <row r="43" spans="1:7" ht="14.1" customHeight="1" x14ac:dyDescent="0.25">
      <c r="A43" t="s">
        <v>83</v>
      </c>
      <c r="B43" s="2" t="s">
        <v>149</v>
      </c>
      <c r="C43" s="77">
        <v>12.1</v>
      </c>
      <c r="D43" s="80">
        <v>1.6</v>
      </c>
      <c r="E43" s="80">
        <v>22.5</v>
      </c>
      <c r="F43" s="2">
        <v>10.5</v>
      </c>
      <c r="G43" s="2">
        <v>10.4</v>
      </c>
    </row>
    <row r="44" spans="1:7" ht="14.1" customHeight="1" x14ac:dyDescent="0.25">
      <c r="A44" t="s">
        <v>83</v>
      </c>
      <c r="B44" s="2" t="s">
        <v>171</v>
      </c>
      <c r="C44" s="77">
        <v>12</v>
      </c>
      <c r="D44" s="80">
        <v>2.5</v>
      </c>
      <c r="E44" s="80">
        <v>21.5</v>
      </c>
      <c r="F44" s="2">
        <v>9.5</v>
      </c>
      <c r="G44" s="2">
        <v>9.5</v>
      </c>
    </row>
    <row r="45" spans="1:7" ht="14.1" customHeight="1" x14ac:dyDescent="0.25">
      <c r="A45" t="s">
        <v>83</v>
      </c>
      <c r="B45" s="2" t="s">
        <v>157</v>
      </c>
      <c r="C45" s="77">
        <v>11.8</v>
      </c>
      <c r="D45" s="80">
        <v>0</v>
      </c>
      <c r="E45" s="80">
        <v>23.7</v>
      </c>
      <c r="F45" s="2">
        <v>11.8</v>
      </c>
      <c r="G45" s="2">
        <v>11.899999999999999</v>
      </c>
    </row>
    <row r="46" spans="1:7" ht="14.1" customHeight="1" x14ac:dyDescent="0.25">
      <c r="A46" t="s">
        <v>83</v>
      </c>
      <c r="B46" s="2" t="s">
        <v>161</v>
      </c>
      <c r="C46" s="77">
        <v>11.8</v>
      </c>
      <c r="D46" s="80">
        <v>0.6</v>
      </c>
      <c r="E46" s="80">
        <v>23.1</v>
      </c>
      <c r="F46" s="2">
        <v>11.200000000000001</v>
      </c>
      <c r="G46" s="2">
        <v>11.3</v>
      </c>
    </row>
    <row r="47" spans="1:7" ht="14.1" customHeight="1" x14ac:dyDescent="0.25">
      <c r="A47" t="s">
        <v>83</v>
      </c>
      <c r="B47" s="2" t="s">
        <v>167</v>
      </c>
      <c r="C47" s="77">
        <v>11.8</v>
      </c>
      <c r="D47" s="80">
        <v>-1.4</v>
      </c>
      <c r="E47" s="80">
        <v>24.9</v>
      </c>
      <c r="F47" s="2">
        <v>13.200000000000001</v>
      </c>
      <c r="G47" s="2">
        <v>13.099999999999998</v>
      </c>
    </row>
    <row r="48" spans="1:7" ht="14.1" customHeight="1" x14ac:dyDescent="0.25">
      <c r="A48" t="s">
        <v>83</v>
      </c>
      <c r="B48" s="2" t="s">
        <v>168</v>
      </c>
      <c r="C48" s="77">
        <v>11.8</v>
      </c>
      <c r="D48" s="80">
        <v>1.6</v>
      </c>
      <c r="E48" s="80">
        <v>21.9</v>
      </c>
      <c r="F48" s="2">
        <v>10.200000000000001</v>
      </c>
      <c r="G48" s="2">
        <v>10.099999999999998</v>
      </c>
    </row>
    <row r="49" spans="1:7" ht="14.1" customHeight="1" x14ac:dyDescent="0.25">
      <c r="A49" s="3" t="s">
        <v>83</v>
      </c>
      <c r="B49" s="2" t="s">
        <v>153</v>
      </c>
      <c r="C49" s="77">
        <v>11.1</v>
      </c>
      <c r="D49" s="80">
        <v>0.2</v>
      </c>
      <c r="E49" s="80">
        <v>22.1</v>
      </c>
      <c r="F49" s="2">
        <v>10.9</v>
      </c>
      <c r="G49" s="2">
        <v>11.000000000000002</v>
      </c>
    </row>
    <row r="50" spans="1:7" ht="14.1" customHeight="1" x14ac:dyDescent="0.25">
      <c r="A50" t="s">
        <v>83</v>
      </c>
      <c r="B50" s="2" t="s">
        <v>178</v>
      </c>
      <c r="C50" s="77">
        <v>10.9</v>
      </c>
      <c r="D50" s="80">
        <v>1.4</v>
      </c>
      <c r="E50" s="80">
        <v>20.399999999999999</v>
      </c>
      <c r="F50" s="2">
        <v>9.5</v>
      </c>
      <c r="G50" s="2">
        <v>9.4999999999999982</v>
      </c>
    </row>
    <row r="51" spans="1:7" ht="14.1" customHeight="1" x14ac:dyDescent="0.25">
      <c r="A51" t="s">
        <v>83</v>
      </c>
      <c r="B51" s="2" t="s">
        <v>175</v>
      </c>
      <c r="C51" s="77">
        <v>10.5</v>
      </c>
      <c r="D51" s="80">
        <v>-2.2999999999999998</v>
      </c>
      <c r="E51" s="80">
        <v>23.3</v>
      </c>
      <c r="F51" s="2">
        <v>12.8</v>
      </c>
      <c r="G51" s="2">
        <v>12.8</v>
      </c>
    </row>
    <row r="52" spans="1:7" ht="14.1" customHeight="1" x14ac:dyDescent="0.25">
      <c r="A52" t="s">
        <v>83</v>
      </c>
      <c r="B52" s="2" t="s">
        <v>170</v>
      </c>
      <c r="C52" s="77">
        <v>9.6</v>
      </c>
      <c r="D52" s="80">
        <v>-2</v>
      </c>
      <c r="E52" s="80">
        <v>21.1</v>
      </c>
      <c r="F52" s="2">
        <v>11.6</v>
      </c>
      <c r="G52" s="2">
        <v>11.500000000000002</v>
      </c>
    </row>
    <row r="53" spans="1:7" ht="14.1" customHeight="1" x14ac:dyDescent="0.25">
      <c r="A53" t="s">
        <v>83</v>
      </c>
      <c r="B53" s="2" t="s">
        <v>162</v>
      </c>
      <c r="C53" s="77">
        <v>8.6</v>
      </c>
      <c r="D53" s="80">
        <v>-1</v>
      </c>
      <c r="E53" s="80">
        <v>18.2</v>
      </c>
      <c r="F53" s="2">
        <v>9.6</v>
      </c>
      <c r="G53" s="2">
        <v>9.6</v>
      </c>
    </row>
    <row r="54" spans="1:7" ht="14.1" customHeight="1" x14ac:dyDescent="0.25">
      <c r="A54" t="s">
        <v>83</v>
      </c>
      <c r="B54" s="2" t="s">
        <v>163</v>
      </c>
      <c r="C54" s="77">
        <v>8.6</v>
      </c>
      <c r="D54" s="80">
        <v>-1.7</v>
      </c>
      <c r="E54" s="80">
        <v>18.8</v>
      </c>
      <c r="F54" s="2">
        <v>10.299999999999999</v>
      </c>
      <c r="G54" s="2">
        <v>10.200000000000001</v>
      </c>
    </row>
    <row r="55" spans="1:7" ht="14.1" customHeight="1" x14ac:dyDescent="0.25">
      <c r="A55" t="s">
        <v>83</v>
      </c>
      <c r="B55" s="2" t="s">
        <v>154</v>
      </c>
      <c r="C55" s="77">
        <v>7.2</v>
      </c>
      <c r="D55" s="80">
        <v>-2.7</v>
      </c>
      <c r="E55" s="80">
        <v>17.100000000000001</v>
      </c>
      <c r="F55" s="2">
        <v>9.9</v>
      </c>
      <c r="G55" s="2">
        <v>9.9000000000000021</v>
      </c>
    </row>
    <row r="56" spans="1:7" ht="14.1" customHeight="1" x14ac:dyDescent="0.25">
      <c r="A56" t="s">
        <v>83</v>
      </c>
      <c r="B56" s="2" t="s">
        <v>174</v>
      </c>
      <c r="C56" s="77">
        <v>6.9</v>
      </c>
      <c r="D56" s="80">
        <v>-6.7</v>
      </c>
      <c r="E56" s="80">
        <v>20.6</v>
      </c>
      <c r="F56" s="2">
        <v>13.600000000000001</v>
      </c>
      <c r="G56" s="2">
        <v>13.700000000000001</v>
      </c>
    </row>
    <row r="57" spans="1:7" ht="14.1" customHeight="1" x14ac:dyDescent="0.25">
      <c r="A57" t="s">
        <v>83</v>
      </c>
      <c r="B57" s="2" t="s">
        <v>151</v>
      </c>
      <c r="C57" s="77">
        <v>5.3</v>
      </c>
      <c r="D57" s="80">
        <v>-5.0999999999999996</v>
      </c>
      <c r="E57" s="80">
        <v>15.6</v>
      </c>
      <c r="F57" s="2">
        <v>10.399999999999999</v>
      </c>
      <c r="G57" s="2">
        <v>10.3</v>
      </c>
    </row>
    <row r="58" spans="1:7" ht="14.1" customHeight="1" x14ac:dyDescent="0.25">
      <c r="A58" t="s">
        <v>83</v>
      </c>
      <c r="B58" s="2" t="s">
        <v>166</v>
      </c>
      <c r="C58" s="77">
        <v>4.9000000000000004</v>
      </c>
      <c r="D58" s="80">
        <v>-6.7</v>
      </c>
      <c r="E58" s="80">
        <v>16.600000000000001</v>
      </c>
      <c r="F58" s="2">
        <v>11.600000000000001</v>
      </c>
      <c r="G58" s="2">
        <v>11.700000000000001</v>
      </c>
    </row>
    <row r="59" spans="1:7" ht="14.1" customHeight="1" x14ac:dyDescent="0.25">
      <c r="A59" t="s">
        <v>83</v>
      </c>
      <c r="B59" s="2" t="s">
        <v>164</v>
      </c>
      <c r="C59" s="77">
        <v>4.3</v>
      </c>
      <c r="D59" s="80">
        <v>-7</v>
      </c>
      <c r="E59" s="80">
        <v>15.6</v>
      </c>
      <c r="F59" s="2">
        <v>11.3</v>
      </c>
      <c r="G59" s="2">
        <v>11.3</v>
      </c>
    </row>
    <row r="60" spans="1:7" ht="14.1" customHeight="1" x14ac:dyDescent="0.25">
      <c r="A60" t="s">
        <v>83</v>
      </c>
      <c r="B60" s="2" t="s">
        <v>150</v>
      </c>
      <c r="C60" s="77">
        <v>4.2</v>
      </c>
      <c r="D60" s="80">
        <v>-5.8</v>
      </c>
      <c r="E60" s="80">
        <v>14.2</v>
      </c>
      <c r="F60" s="2">
        <v>10</v>
      </c>
      <c r="G60" s="2">
        <v>10</v>
      </c>
    </row>
    <row r="61" spans="1:7" ht="14.1" customHeight="1" x14ac:dyDescent="0.25">
      <c r="A61" t="s">
        <v>83</v>
      </c>
      <c r="B61" s="2" t="s">
        <v>172</v>
      </c>
      <c r="C61" s="77">
        <v>3.5</v>
      </c>
      <c r="D61" s="80">
        <v>-4.2</v>
      </c>
      <c r="E61" s="80">
        <v>11.2</v>
      </c>
      <c r="F61" s="2">
        <v>7.7</v>
      </c>
      <c r="G61" s="2">
        <v>7.6999999999999993</v>
      </c>
    </row>
    <row r="62" spans="1:7" ht="14.1" customHeight="1" x14ac:dyDescent="0.25">
      <c r="A62" t="s">
        <v>83</v>
      </c>
      <c r="B62" s="2" t="s">
        <v>180</v>
      </c>
      <c r="C62" s="77">
        <v>3.5</v>
      </c>
      <c r="D62" s="80">
        <v>-6.1</v>
      </c>
      <c r="E62" s="80">
        <v>13</v>
      </c>
      <c r="F62" s="2">
        <v>9.6</v>
      </c>
      <c r="G62" s="2">
        <v>9.5</v>
      </c>
    </row>
    <row r="63" spans="1:7" ht="14.1" customHeight="1" x14ac:dyDescent="0.25">
      <c r="A63" t="s">
        <v>83</v>
      </c>
      <c r="B63" s="2" t="s">
        <v>179</v>
      </c>
      <c r="C63" s="77">
        <v>3.2</v>
      </c>
      <c r="D63" s="80">
        <v>-8</v>
      </c>
      <c r="E63" s="80">
        <v>14.4</v>
      </c>
      <c r="F63" s="2">
        <v>11.2</v>
      </c>
      <c r="G63" s="2">
        <v>11.2</v>
      </c>
    </row>
    <row r="64" spans="1:7" ht="14.1" customHeight="1" x14ac:dyDescent="0.25">
      <c r="A64" t="s">
        <v>83</v>
      </c>
      <c r="B64" s="2" t="s">
        <v>176</v>
      </c>
      <c r="C64" s="77">
        <v>2.6</v>
      </c>
      <c r="D64" s="80">
        <v>-7.4</v>
      </c>
      <c r="E64" s="80">
        <v>12.6</v>
      </c>
      <c r="F64" s="2">
        <v>10</v>
      </c>
      <c r="G64" s="2">
        <v>10</v>
      </c>
    </row>
    <row r="65" spans="1:7" ht="14.1" customHeight="1" x14ac:dyDescent="0.25">
      <c r="A65" s="43" t="s">
        <v>83</v>
      </c>
      <c r="B65" s="2" t="s">
        <v>158</v>
      </c>
      <c r="C65" s="77">
        <v>1</v>
      </c>
      <c r="D65" s="80">
        <v>-7.2</v>
      </c>
      <c r="E65" s="80">
        <v>9.1999999999999993</v>
      </c>
      <c r="F65" s="2">
        <v>8.1999999999999993</v>
      </c>
      <c r="G65" s="2">
        <v>8.1999999999999993</v>
      </c>
    </row>
    <row r="66" spans="1:7" ht="14.1" customHeight="1" x14ac:dyDescent="0.25">
      <c r="A66" s="166"/>
      <c r="B66" s="166"/>
      <c r="C66" s="166"/>
      <c r="D66" s="166"/>
      <c r="E66" s="166"/>
      <c r="F66" s="166"/>
      <c r="G66" s="166"/>
    </row>
    <row r="67" spans="1:7" ht="14.1" customHeight="1" x14ac:dyDescent="0.25">
      <c r="A67" s="166"/>
      <c r="B67" s="166"/>
      <c r="C67" s="166"/>
      <c r="D67" s="166"/>
      <c r="E67" s="166"/>
      <c r="F67" s="166"/>
      <c r="G67" s="166"/>
    </row>
    <row r="68" spans="1:7" ht="14.1" customHeight="1" x14ac:dyDescent="0.25">
      <c r="A68" s="33"/>
      <c r="B68" s="3"/>
      <c r="C68" s="48"/>
      <c r="D68" s="48"/>
      <c r="E68" s="48"/>
      <c r="F68" s="48"/>
      <c r="G68" s="48"/>
    </row>
    <row r="69" spans="1:7" ht="14.1" customHeight="1" x14ac:dyDescent="0.25">
      <c r="A69" s="11"/>
      <c r="B69" s="11"/>
      <c r="C69" s="11"/>
      <c r="D69" s="11"/>
      <c r="E69" s="11"/>
      <c r="F69" s="11"/>
      <c r="G69" s="11"/>
    </row>
    <row r="70" spans="1:7" ht="14.1" customHeight="1" x14ac:dyDescent="0.25">
      <c r="A70" s="11"/>
      <c r="B70" s="11"/>
      <c r="C70" s="11"/>
      <c r="D70" s="11"/>
      <c r="E70" s="11"/>
      <c r="F70" s="11"/>
      <c r="G70" s="11"/>
    </row>
    <row r="71" spans="1:7" ht="14.1" customHeight="1" x14ac:dyDescent="0.25">
      <c r="A71" s="11"/>
      <c r="B71" s="11"/>
      <c r="C71" s="11"/>
      <c r="D71" s="11"/>
      <c r="E71" s="11"/>
      <c r="F71" s="11"/>
      <c r="G71" s="11"/>
    </row>
    <row r="72" spans="1:7" ht="14.1" customHeight="1" x14ac:dyDescent="0.25">
      <c r="A72" s="11"/>
      <c r="B72" s="11"/>
      <c r="C72" s="11"/>
      <c r="D72" s="11"/>
      <c r="E72" s="11"/>
      <c r="F72" s="11"/>
      <c r="G72" s="11"/>
    </row>
    <row r="73" spans="1:7" ht="14.1" customHeight="1" x14ac:dyDescent="0.25">
      <c r="A73" s="11"/>
      <c r="B73" s="11"/>
      <c r="C73" s="11"/>
      <c r="D73" s="11"/>
      <c r="E73" s="11"/>
      <c r="F73" s="11"/>
      <c r="G73" s="11"/>
    </row>
    <row r="74" spans="1:7" ht="14.1" customHeight="1" x14ac:dyDescent="0.25">
      <c r="A74" s="11"/>
      <c r="B74" s="11"/>
      <c r="C74" s="11"/>
      <c r="D74" s="11"/>
      <c r="E74" s="11"/>
      <c r="F74" s="11"/>
      <c r="G74" s="11"/>
    </row>
    <row r="75" spans="1:7" ht="14.1" customHeight="1" x14ac:dyDescent="0.25">
      <c r="A75" s="11"/>
      <c r="B75" s="11"/>
      <c r="C75" s="11"/>
      <c r="D75" s="11"/>
      <c r="E75" s="11"/>
      <c r="F75" s="11"/>
      <c r="G75" s="11"/>
    </row>
    <row r="76" spans="1:7" ht="14.1" customHeight="1" x14ac:dyDescent="0.25">
      <c r="A76" s="118" t="s">
        <v>187</v>
      </c>
      <c r="B76" s="11"/>
      <c r="C76" s="11"/>
      <c r="D76" s="11"/>
      <c r="E76" s="11"/>
      <c r="F76" s="11"/>
      <c r="G76" s="11"/>
    </row>
    <row r="77" spans="1:7" ht="14.1" customHeight="1" x14ac:dyDescent="0.25">
      <c r="A77" s="11"/>
      <c r="B77" s="11"/>
      <c r="C77" s="11"/>
      <c r="D77" s="11"/>
      <c r="E77" s="11"/>
      <c r="F77" s="11"/>
      <c r="G77" s="11"/>
    </row>
    <row r="78" spans="1:7" ht="14.1" customHeight="1" x14ac:dyDescent="0.25">
      <c r="A78" s="11"/>
      <c r="B78" s="11"/>
      <c r="C78" s="11"/>
      <c r="D78" s="11"/>
      <c r="E78" s="11"/>
      <c r="F78" s="11"/>
      <c r="G78" s="11"/>
    </row>
    <row r="79" spans="1:7" ht="14.1" customHeight="1" x14ac:dyDescent="0.25">
      <c r="A79" s="11"/>
      <c r="B79" s="11"/>
      <c r="C79" s="11"/>
      <c r="D79" s="11"/>
      <c r="E79" s="11"/>
      <c r="F79" s="11"/>
      <c r="G79" s="11"/>
    </row>
    <row r="80" spans="1:7" ht="14.1" customHeight="1" x14ac:dyDescent="0.25">
      <c r="A80" s="11" t="s">
        <v>1529</v>
      </c>
      <c r="B80" s="11" t="s">
        <v>217</v>
      </c>
      <c r="C80" s="11"/>
      <c r="D80" s="11"/>
      <c r="E80" s="11"/>
      <c r="F80" s="11"/>
      <c r="G80" s="11"/>
    </row>
    <row r="81" spans="1:7" ht="14.1" customHeight="1" x14ac:dyDescent="0.25">
      <c r="A81" s="2" t="s">
        <v>1502</v>
      </c>
      <c r="B81" s="77">
        <v>19.099999999999998</v>
      </c>
      <c r="C81" s="11"/>
      <c r="D81" s="11"/>
      <c r="E81" s="11"/>
      <c r="F81" s="11"/>
      <c r="G81" s="11"/>
    </row>
    <row r="82" spans="1:7" ht="14.1" customHeight="1" x14ac:dyDescent="0.25">
      <c r="A82" s="2" t="s">
        <v>87</v>
      </c>
      <c r="B82" s="77">
        <v>15.700000000000012</v>
      </c>
      <c r="C82" s="11"/>
      <c r="D82" s="11"/>
      <c r="E82" s="11"/>
      <c r="F82" s="11"/>
      <c r="G82" s="11"/>
    </row>
    <row r="83" spans="1:7" ht="14.1" customHeight="1" x14ac:dyDescent="0.25">
      <c r="A83" s="2" t="s">
        <v>1503</v>
      </c>
      <c r="B83" s="77">
        <v>16.2</v>
      </c>
      <c r="C83" s="11"/>
      <c r="D83" s="11"/>
      <c r="E83" s="11"/>
      <c r="F83" s="11"/>
      <c r="G83" s="11"/>
    </row>
    <row r="84" spans="1:7" ht="14.1" customHeight="1" x14ac:dyDescent="0.25">
      <c r="A84" s="2" t="s">
        <v>11</v>
      </c>
      <c r="B84" s="77">
        <v>18</v>
      </c>
      <c r="C84" s="11"/>
      <c r="D84" s="11"/>
      <c r="E84" s="11"/>
      <c r="F84" s="11"/>
      <c r="G84" s="11"/>
    </row>
    <row r="85" spans="1:7" ht="14.1" customHeight="1" x14ac:dyDescent="0.25">
      <c r="A85" s="2" t="s">
        <v>91</v>
      </c>
      <c r="B85" s="77">
        <v>21.599999999999998</v>
      </c>
      <c r="C85" s="11"/>
      <c r="D85" s="11"/>
      <c r="E85" s="11"/>
      <c r="F85" s="11"/>
      <c r="G85" s="11"/>
    </row>
    <row r="86" spans="1:7" ht="14.1" customHeight="1" x14ac:dyDescent="0.25">
      <c r="A86" s="2" t="s">
        <v>1504</v>
      </c>
      <c r="B86" s="77">
        <v>21.343399758905896</v>
      </c>
      <c r="C86" s="11"/>
      <c r="D86" s="11"/>
      <c r="E86" s="11"/>
      <c r="F86" s="11"/>
      <c r="G86" s="11"/>
    </row>
    <row r="87" spans="1:7" ht="14.1" customHeight="1" x14ac:dyDescent="0.25">
      <c r="A87" s="2" t="s">
        <v>1505</v>
      </c>
      <c r="B87" s="77">
        <v>23.434415190871938</v>
      </c>
      <c r="C87" s="11"/>
      <c r="D87" s="11"/>
      <c r="E87" s="11"/>
      <c r="F87" s="11"/>
      <c r="G87" s="11"/>
    </row>
    <row r="88" spans="1:7" ht="14.1" customHeight="1" x14ac:dyDescent="0.25">
      <c r="A88" s="2" t="s">
        <v>1506</v>
      </c>
      <c r="B88" s="77">
        <v>27.4</v>
      </c>
      <c r="C88" s="11"/>
      <c r="D88" s="11"/>
      <c r="E88" s="11"/>
      <c r="F88" s="11"/>
      <c r="G88" s="11"/>
    </row>
    <row r="89" spans="1:7" ht="14.1" customHeight="1" x14ac:dyDescent="0.25">
      <c r="A89" s="2" t="s">
        <v>76</v>
      </c>
      <c r="B89" s="77">
        <v>25.681532606114398</v>
      </c>
      <c r="C89" s="11"/>
      <c r="D89" s="11"/>
      <c r="E89" s="11"/>
      <c r="F89" s="11"/>
      <c r="G89" s="11"/>
    </row>
    <row r="90" spans="1:7" ht="14.1" customHeight="1" x14ac:dyDescent="0.25">
      <c r="A90" s="2" t="s">
        <v>83</v>
      </c>
      <c r="B90" s="77">
        <v>18.8</v>
      </c>
      <c r="C90" s="11"/>
      <c r="D90" s="11"/>
      <c r="E90" s="11"/>
      <c r="F90" s="11"/>
      <c r="G90" s="11"/>
    </row>
    <row r="91" spans="1:7" ht="14.1" customHeight="1" x14ac:dyDescent="0.25">
      <c r="A91" s="2"/>
      <c r="B91" s="26"/>
      <c r="C91" s="11"/>
      <c r="D91" s="11"/>
      <c r="E91" s="11"/>
      <c r="F91" s="11"/>
      <c r="G91" s="11"/>
    </row>
    <row r="92" spans="1:7" ht="14.1" customHeight="1" x14ac:dyDescent="0.25">
      <c r="A92" s="2"/>
      <c r="B92" s="26"/>
      <c r="C92" s="11"/>
      <c r="D92" s="11"/>
      <c r="E92" s="11"/>
      <c r="F92" s="11"/>
      <c r="G92" s="11"/>
    </row>
    <row r="93" spans="1:7" ht="14.1" customHeight="1" x14ac:dyDescent="0.25">
      <c r="A93" s="2"/>
      <c r="B93" s="26"/>
      <c r="C93" s="11"/>
      <c r="D93" s="11"/>
      <c r="E93" s="11"/>
      <c r="F93" s="11"/>
      <c r="G93" s="11"/>
    </row>
    <row r="94" spans="1:7" ht="14.1" customHeight="1" x14ac:dyDescent="0.25">
      <c r="A94" s="2"/>
      <c r="B94" s="26"/>
      <c r="C94" s="11"/>
      <c r="D94" s="11"/>
      <c r="E94" s="11"/>
      <c r="F94" s="11"/>
      <c r="G94" s="11"/>
    </row>
    <row r="95" spans="1:7" ht="14.1" customHeight="1" x14ac:dyDescent="0.25">
      <c r="A95" s="2"/>
      <c r="B95" s="26"/>
      <c r="C95" s="11"/>
      <c r="D95" s="11"/>
      <c r="E95" s="11"/>
      <c r="F95" s="11"/>
      <c r="G95" s="11"/>
    </row>
    <row r="96" spans="1:7" ht="14.1" customHeight="1" x14ac:dyDescent="0.25">
      <c r="A96" s="2"/>
      <c r="B96" s="26"/>
      <c r="C96" s="11"/>
      <c r="D96" s="11"/>
      <c r="E96" s="11"/>
      <c r="F96" s="11"/>
      <c r="G96" s="11"/>
    </row>
    <row r="97" spans="1:7" ht="14.1" customHeight="1" x14ac:dyDescent="0.25">
      <c r="A97" s="2"/>
      <c r="B97" s="26"/>
      <c r="C97" s="11"/>
      <c r="D97" s="11"/>
      <c r="E97" s="11"/>
      <c r="F97" s="11"/>
      <c r="G97" s="11"/>
    </row>
    <row r="98" spans="1:7" ht="14.1" customHeight="1" x14ac:dyDescent="0.25">
      <c r="A98" s="11"/>
      <c r="B98" s="11"/>
      <c r="C98" s="11"/>
      <c r="D98" s="11"/>
      <c r="E98" s="11"/>
      <c r="F98" s="11"/>
      <c r="G98" s="11"/>
    </row>
    <row r="99" spans="1:7" ht="14.1" customHeight="1" x14ac:dyDescent="0.25">
      <c r="A99" s="11"/>
      <c r="B99" s="11"/>
      <c r="C99" s="11"/>
      <c r="D99" s="11"/>
      <c r="E99" s="11"/>
      <c r="F99" s="11"/>
      <c r="G99" s="11"/>
    </row>
    <row r="100" spans="1:7" ht="14.1" customHeight="1" x14ac:dyDescent="0.25">
      <c r="A100" s="11"/>
      <c r="B100" s="11"/>
      <c r="C100" s="11"/>
      <c r="D100" s="11"/>
      <c r="E100" s="11"/>
      <c r="F100" s="11"/>
      <c r="G100" s="11"/>
    </row>
    <row r="101" spans="1:7" ht="14.1" customHeight="1" x14ac:dyDescent="0.25">
      <c r="A101" s="11"/>
      <c r="B101" s="11"/>
      <c r="C101" s="11"/>
      <c r="D101" s="11"/>
      <c r="E101" s="11"/>
      <c r="F101" s="11"/>
      <c r="G101" s="11"/>
    </row>
    <row r="102" spans="1:7" ht="14.1" customHeight="1" x14ac:dyDescent="0.25">
      <c r="A102" s="11"/>
      <c r="B102" s="11"/>
      <c r="C102" s="11"/>
      <c r="D102" s="11"/>
      <c r="E102" s="11"/>
      <c r="F102" s="11"/>
      <c r="G102" s="11"/>
    </row>
    <row r="103" spans="1:7" ht="14.1" customHeight="1" x14ac:dyDescent="0.25">
      <c r="A103" s="11"/>
      <c r="B103" s="11"/>
      <c r="C103" s="11"/>
      <c r="D103" s="11"/>
      <c r="E103" s="11"/>
      <c r="F103" s="11"/>
      <c r="G103" s="11"/>
    </row>
    <row r="104" spans="1:7" ht="14.1" customHeight="1" x14ac:dyDescent="0.25">
      <c r="A104" s="11"/>
      <c r="B104" s="11"/>
      <c r="C104" s="11"/>
      <c r="D104" s="11"/>
      <c r="E104" s="11"/>
      <c r="F104" s="11"/>
      <c r="G104" s="11"/>
    </row>
    <row r="105" spans="1:7" ht="14.1" customHeight="1" x14ac:dyDescent="0.25">
      <c r="A105" s="121"/>
      <c r="B105" s="11"/>
      <c r="C105" s="11"/>
      <c r="D105" s="11"/>
      <c r="E105" s="11"/>
      <c r="F105" s="11"/>
      <c r="G105" s="11"/>
    </row>
    <row r="106" spans="1:7" ht="14.1" customHeight="1" x14ac:dyDescent="0.25">
      <c r="A106" s="11"/>
      <c r="B106" s="11"/>
      <c r="C106" s="11"/>
      <c r="D106" s="11"/>
      <c r="E106" s="11"/>
      <c r="F106" s="11"/>
      <c r="G106" s="11"/>
    </row>
    <row r="107" spans="1:7" ht="14.1" customHeight="1" x14ac:dyDescent="0.25">
      <c r="A107" s="11"/>
      <c r="B107" s="11"/>
      <c r="C107" s="11"/>
      <c r="D107" s="11"/>
      <c r="E107" s="11"/>
      <c r="F107" s="11"/>
      <c r="G107" s="11"/>
    </row>
    <row r="108" spans="1:7" ht="14.1" customHeight="1" x14ac:dyDescent="0.25">
      <c r="A108" s="11"/>
      <c r="B108" s="11"/>
      <c r="C108" s="11"/>
      <c r="D108" s="11"/>
      <c r="E108" s="11"/>
      <c r="F108" s="11"/>
      <c r="G108" s="11"/>
    </row>
    <row r="109" spans="1:7" ht="14.1" customHeight="1" x14ac:dyDescent="0.25">
      <c r="A109" s="11"/>
      <c r="B109" s="11"/>
      <c r="C109" s="11"/>
      <c r="D109" s="11"/>
      <c r="E109" s="11"/>
      <c r="F109" s="11"/>
      <c r="G109" s="11"/>
    </row>
    <row r="110" spans="1:7" ht="14.1" customHeight="1" x14ac:dyDescent="0.25">
      <c r="A110" s="11"/>
      <c r="B110" s="11"/>
      <c r="C110" s="11"/>
      <c r="D110" s="11"/>
      <c r="E110" s="11"/>
      <c r="F110" s="11"/>
      <c r="G110" s="11"/>
    </row>
    <row r="111" spans="1:7" ht="14.1" customHeight="1" x14ac:dyDescent="0.25">
      <c r="A111" s="11"/>
      <c r="B111" s="11"/>
      <c r="C111" s="11"/>
      <c r="D111" s="11"/>
      <c r="E111" s="11"/>
      <c r="F111" s="11"/>
      <c r="G111" s="11"/>
    </row>
    <row r="112" spans="1:7" ht="14.1" customHeight="1" x14ac:dyDescent="0.25">
      <c r="A112" s="11"/>
      <c r="B112" s="11"/>
      <c r="C112" s="11"/>
      <c r="D112" s="11"/>
      <c r="E112" s="11"/>
      <c r="F112" s="11"/>
      <c r="G112" s="11"/>
    </row>
    <row r="113" spans="1:7" ht="14.1" customHeight="1" x14ac:dyDescent="0.25">
      <c r="A113" s="11"/>
      <c r="B113" s="11"/>
      <c r="C113" s="11"/>
      <c r="D113" s="11"/>
      <c r="E113" s="11"/>
      <c r="F113" s="11"/>
      <c r="G113" s="11"/>
    </row>
    <row r="114" spans="1:7" ht="14.1" customHeight="1" x14ac:dyDescent="0.25">
      <c r="A114" s="11" t="s">
        <v>1529</v>
      </c>
      <c r="B114" s="11" t="s">
        <v>1530</v>
      </c>
      <c r="C114" s="11"/>
      <c r="D114" s="11"/>
      <c r="E114" s="11"/>
      <c r="F114" s="11"/>
      <c r="G114" s="11"/>
    </row>
    <row r="115" spans="1:7" x14ac:dyDescent="0.25">
      <c r="A115" s="2" t="s">
        <v>1502</v>
      </c>
      <c r="B115" s="26">
        <v>13.9</v>
      </c>
      <c r="C115" s="45"/>
      <c r="D115" s="45"/>
      <c r="E115" s="45"/>
      <c r="F115" s="45"/>
      <c r="G115" s="45"/>
    </row>
    <row r="116" spans="1:7" x14ac:dyDescent="0.25">
      <c r="A116" s="2" t="s">
        <v>87</v>
      </c>
      <c r="B116" s="26">
        <v>12.7</v>
      </c>
      <c r="C116" s="45"/>
      <c r="D116" s="45"/>
      <c r="E116" s="45"/>
      <c r="F116" s="45"/>
      <c r="G116" s="45"/>
    </row>
    <row r="117" spans="1:7" x14ac:dyDescent="0.25">
      <c r="A117" s="2" t="s">
        <v>1503</v>
      </c>
      <c r="B117" s="26">
        <v>12.6</v>
      </c>
      <c r="C117" s="45"/>
      <c r="D117" s="45"/>
      <c r="E117" s="45"/>
      <c r="F117" s="45"/>
      <c r="G117" s="45"/>
    </row>
    <row r="118" spans="1:7" x14ac:dyDescent="0.25">
      <c r="A118" s="2" t="s">
        <v>11</v>
      </c>
      <c r="B118" s="26">
        <v>12.5</v>
      </c>
      <c r="C118" s="45"/>
      <c r="D118" s="45"/>
      <c r="E118" s="45"/>
      <c r="F118" s="45"/>
      <c r="G118" s="45"/>
    </row>
    <row r="119" spans="1:7" x14ac:dyDescent="0.25">
      <c r="A119" s="2" t="s">
        <v>91</v>
      </c>
      <c r="B119" s="26">
        <v>12.2</v>
      </c>
      <c r="C119" s="45"/>
      <c r="D119" s="45"/>
      <c r="E119" s="45"/>
      <c r="F119" s="45"/>
      <c r="G119" s="45"/>
    </row>
    <row r="120" spans="1:7" x14ac:dyDescent="0.25">
      <c r="A120" s="2" t="s">
        <v>1504</v>
      </c>
      <c r="B120" s="26">
        <v>13.3585499866902</v>
      </c>
      <c r="C120" s="45"/>
      <c r="D120" s="45"/>
      <c r="E120" s="45"/>
      <c r="F120" s="45"/>
      <c r="G120" s="45"/>
    </row>
    <row r="121" spans="1:7" x14ac:dyDescent="0.25">
      <c r="A121" s="2" t="s">
        <v>1505</v>
      </c>
      <c r="B121" s="26">
        <v>11.4836833354163</v>
      </c>
      <c r="C121" s="45"/>
      <c r="D121" s="45"/>
      <c r="E121" s="45"/>
      <c r="F121" s="45"/>
      <c r="G121" s="45"/>
    </row>
    <row r="122" spans="1:7" x14ac:dyDescent="0.25">
      <c r="A122" s="2" t="s">
        <v>1506</v>
      </c>
      <c r="B122" s="26">
        <v>10.8</v>
      </c>
      <c r="C122" s="45"/>
      <c r="D122" s="45"/>
      <c r="E122" s="45"/>
      <c r="F122" s="45"/>
      <c r="G122" s="45"/>
    </row>
    <row r="123" spans="1:7" x14ac:dyDescent="0.25">
      <c r="A123" s="2" t="s">
        <v>76</v>
      </c>
      <c r="B123" s="26">
        <v>8.7720729907327097</v>
      </c>
      <c r="C123" s="45"/>
      <c r="D123" s="45"/>
      <c r="E123" s="45"/>
      <c r="F123" s="45"/>
      <c r="G123" s="45"/>
    </row>
    <row r="124" spans="1:7" x14ac:dyDescent="0.25">
      <c r="A124" s="2" t="s">
        <v>83</v>
      </c>
      <c r="B124" s="26">
        <v>10.199999999999999</v>
      </c>
      <c r="C124" s="45"/>
      <c r="D124" s="45"/>
      <c r="E124" s="45"/>
      <c r="F124" s="45"/>
      <c r="G124" s="45"/>
    </row>
    <row r="125" spans="1:7" x14ac:dyDescent="0.25">
      <c r="A125" s="2"/>
      <c r="B125" s="26"/>
      <c r="C125" s="45"/>
      <c r="D125" s="45"/>
      <c r="E125" s="45"/>
      <c r="F125" s="45"/>
      <c r="G125" s="45"/>
    </row>
    <row r="126" spans="1:7" x14ac:dyDescent="0.25">
      <c r="A126" s="2"/>
      <c r="B126" s="26"/>
      <c r="C126" s="45"/>
      <c r="D126" s="45"/>
      <c r="E126" s="45"/>
      <c r="F126" s="45"/>
      <c r="G126" s="45"/>
    </row>
    <row r="127" spans="1:7" x14ac:dyDescent="0.25">
      <c r="A127" s="2"/>
      <c r="B127" s="26"/>
      <c r="C127" s="45"/>
      <c r="D127" s="45"/>
      <c r="E127" s="45"/>
      <c r="F127" s="45"/>
      <c r="G127" s="45"/>
    </row>
    <row r="128" spans="1:7" x14ac:dyDescent="0.25">
      <c r="A128" s="2"/>
      <c r="B128" s="26"/>
      <c r="C128" s="45"/>
      <c r="D128" s="45"/>
      <c r="E128" s="45"/>
      <c r="F128" s="45"/>
      <c r="G128" s="45"/>
    </row>
    <row r="129" spans="1:18" x14ac:dyDescent="0.25">
      <c r="A129" s="2"/>
      <c r="B129" s="26"/>
      <c r="C129" s="45"/>
      <c r="D129" s="45"/>
      <c r="E129" s="45"/>
      <c r="F129" s="45"/>
      <c r="G129" s="45"/>
    </row>
    <row r="130" spans="1:18" x14ac:dyDescent="0.25">
      <c r="A130" s="2"/>
      <c r="B130" s="26"/>
      <c r="C130" s="45"/>
      <c r="D130" s="45"/>
      <c r="E130" s="45"/>
      <c r="F130" s="45"/>
      <c r="G130" s="45"/>
    </row>
    <row r="131" spans="1:18" x14ac:dyDescent="0.25">
      <c r="A131" s="2"/>
      <c r="B131" s="26"/>
      <c r="C131" s="45"/>
      <c r="D131" s="45"/>
      <c r="E131" s="45"/>
      <c r="F131" s="45"/>
      <c r="G131" s="45"/>
    </row>
    <row r="132" spans="1:18" x14ac:dyDescent="0.25">
      <c r="A132" s="2"/>
      <c r="B132" s="26"/>
      <c r="C132" s="45"/>
      <c r="D132" s="45"/>
      <c r="E132" s="45"/>
      <c r="F132" s="45"/>
      <c r="G132" s="45"/>
    </row>
    <row r="133" spans="1:18" x14ac:dyDescent="0.25">
      <c r="A133" s="2"/>
      <c r="B133" s="26"/>
      <c r="C133" s="45"/>
      <c r="D133" s="45"/>
      <c r="E133" s="45"/>
      <c r="F133" s="45"/>
      <c r="G133" s="45"/>
    </row>
    <row r="134" spans="1:18" x14ac:dyDescent="0.25">
      <c r="A134" s="2"/>
      <c r="B134" s="26"/>
      <c r="C134" s="45"/>
      <c r="D134" s="45"/>
      <c r="E134" s="45"/>
      <c r="F134" s="45"/>
      <c r="G134" s="45"/>
    </row>
    <row r="135" spans="1:18" x14ac:dyDescent="0.25">
      <c r="A135" s="2"/>
      <c r="B135" s="26"/>
      <c r="C135" s="45"/>
      <c r="D135" s="45"/>
      <c r="E135" s="45"/>
      <c r="F135" s="45"/>
      <c r="G135" s="45"/>
    </row>
    <row r="136" spans="1:18" x14ac:dyDescent="0.25">
      <c r="A136" s="2"/>
      <c r="B136" s="26"/>
      <c r="C136" s="45"/>
      <c r="D136" s="45"/>
      <c r="E136" s="45"/>
      <c r="F136" s="45"/>
      <c r="G136" s="45"/>
    </row>
    <row r="137" spans="1:18" x14ac:dyDescent="0.25">
      <c r="A137" s="45"/>
      <c r="B137" s="45"/>
      <c r="C137" s="45"/>
      <c r="D137" s="45"/>
      <c r="E137" s="45"/>
      <c r="F137" s="45"/>
      <c r="G137" s="45"/>
    </row>
    <row r="138" spans="1:18" x14ac:dyDescent="0.25">
      <c r="A138" s="45"/>
      <c r="B138" s="45"/>
      <c r="C138" s="45"/>
      <c r="D138" s="45"/>
      <c r="E138" s="45"/>
      <c r="F138" s="45"/>
      <c r="G138" s="45"/>
    </row>
    <row r="139" spans="1:18" x14ac:dyDescent="0.25">
      <c r="A139" s="45"/>
      <c r="B139" s="45"/>
      <c r="C139" s="45"/>
      <c r="D139" s="45"/>
      <c r="E139" s="45"/>
      <c r="F139" s="45"/>
      <c r="G139" s="45"/>
    </row>
    <row r="140" spans="1:18" x14ac:dyDescent="0.25">
      <c r="A140" s="45"/>
      <c r="B140" s="45"/>
      <c r="C140" s="45"/>
      <c r="D140" s="45"/>
      <c r="E140" s="45"/>
      <c r="F140" s="45"/>
      <c r="G140" s="45"/>
    </row>
    <row r="141" spans="1:18" x14ac:dyDescent="0.25">
      <c r="A141" s="45"/>
      <c r="B141" s="45"/>
      <c r="C141" s="45"/>
      <c r="D141" s="45"/>
      <c r="E141" s="45"/>
      <c r="F141" s="45"/>
      <c r="G141" s="45"/>
    </row>
    <row r="142" spans="1:18" x14ac:dyDescent="0.25">
      <c r="A142" s="45"/>
      <c r="B142" s="45"/>
      <c r="C142" s="45"/>
      <c r="D142" s="45"/>
      <c r="E142" s="45"/>
      <c r="F142" s="45"/>
      <c r="G142" s="45"/>
    </row>
    <row r="143" spans="1:18" ht="18" x14ac:dyDescent="0.25">
      <c r="A143" s="68" t="s">
        <v>183</v>
      </c>
      <c r="B143" s="3"/>
      <c r="C143" s="3"/>
      <c r="D143" s="3"/>
      <c r="E143" s="3"/>
      <c r="F143" s="3"/>
      <c r="G143" s="3"/>
      <c r="R143" s="86"/>
    </row>
    <row r="144" spans="1:18" x14ac:dyDescent="0.25">
      <c r="A144" s="69" t="s">
        <v>101</v>
      </c>
      <c r="B144" s="69" t="s">
        <v>102</v>
      </c>
      <c r="C144" s="69" t="s">
        <v>103</v>
      </c>
      <c r="D144" s="69" t="s">
        <v>104</v>
      </c>
      <c r="E144" s="69" t="s">
        <v>105</v>
      </c>
      <c r="F144" s="69" t="s">
        <v>106</v>
      </c>
      <c r="G144" s="69" t="s">
        <v>107</v>
      </c>
      <c r="R144" s="86"/>
    </row>
    <row r="145" spans="1:7" x14ac:dyDescent="0.25">
      <c r="A145" s="45"/>
      <c r="B145" s="45"/>
      <c r="C145" s="45"/>
      <c r="D145" s="45"/>
      <c r="E145" s="45"/>
      <c r="F145" s="45"/>
      <c r="G145" s="45"/>
    </row>
    <row r="146" spans="1:7" x14ac:dyDescent="0.25">
      <c r="A146" t="s">
        <v>1502</v>
      </c>
      <c r="B146" s="45" t="s">
        <v>166</v>
      </c>
      <c r="C146" s="77">
        <v>17.899999999999999</v>
      </c>
      <c r="D146" s="2">
        <v>13.8647246008419</v>
      </c>
      <c r="E146" s="2">
        <v>21.935275399158101</v>
      </c>
      <c r="F146" s="2">
        <v>4.035275399158099</v>
      </c>
      <c r="G146" s="2">
        <v>4.0352753991581025</v>
      </c>
    </row>
    <row r="147" spans="1:7" x14ac:dyDescent="0.25">
      <c r="A147" t="s">
        <v>1502</v>
      </c>
      <c r="B147" s="45" t="s">
        <v>160</v>
      </c>
      <c r="C147" s="77">
        <v>8.8000000000000007</v>
      </c>
      <c r="D147" s="2">
        <v>4.7760294510584398</v>
      </c>
      <c r="E147" s="2">
        <v>12.823970548941601</v>
      </c>
      <c r="F147" s="2">
        <v>4.0239705489415609</v>
      </c>
      <c r="G147" s="2">
        <v>4.0239705489416</v>
      </c>
    </row>
    <row r="148" spans="1:7" x14ac:dyDescent="0.25">
      <c r="A148" t="s">
        <v>1502</v>
      </c>
      <c r="B148" s="45" t="s">
        <v>162</v>
      </c>
      <c r="C148" s="77">
        <v>6.9000000000000101</v>
      </c>
      <c r="D148" s="2">
        <v>2.6762671183418898</v>
      </c>
      <c r="E148" s="2">
        <v>11.1237328816581</v>
      </c>
      <c r="F148" s="2">
        <v>4.2237328816581208</v>
      </c>
      <c r="G148" s="2">
        <v>4.2237328816580897</v>
      </c>
    </row>
    <row r="149" spans="1:7" x14ac:dyDescent="0.25">
      <c r="A149" t="s">
        <v>1502</v>
      </c>
      <c r="B149" s="45" t="s">
        <v>155</v>
      </c>
      <c r="C149" s="77">
        <v>18.8</v>
      </c>
      <c r="D149" s="2">
        <v>15.3687102410849</v>
      </c>
      <c r="E149" s="2">
        <v>22.2312897589151</v>
      </c>
      <c r="F149" s="2">
        <v>3.431289758915101</v>
      </c>
      <c r="G149" s="2">
        <v>3.4312897589150992</v>
      </c>
    </row>
    <row r="150" spans="1:7" x14ac:dyDescent="0.25">
      <c r="A150" t="s">
        <v>1502</v>
      </c>
      <c r="B150" s="45" t="s">
        <v>151</v>
      </c>
      <c r="C150" s="77">
        <v>10.8</v>
      </c>
      <c r="D150" s="2">
        <v>7.5744641557153702</v>
      </c>
      <c r="E150" s="2">
        <v>14.0255358442847</v>
      </c>
      <c r="F150" s="2">
        <v>3.2255358442846305</v>
      </c>
      <c r="G150" s="2">
        <v>3.2255358442846997</v>
      </c>
    </row>
    <row r="151" spans="1:7" x14ac:dyDescent="0.25">
      <c r="A151" t="s">
        <v>1502</v>
      </c>
      <c r="B151" s="45" t="s">
        <v>167</v>
      </c>
      <c r="C151" s="77">
        <v>21.9</v>
      </c>
      <c r="D151" s="2">
        <v>17.971223208708899</v>
      </c>
      <c r="E151" s="2">
        <v>25.828776791291101</v>
      </c>
      <c r="F151" s="2">
        <v>3.9287767912910994</v>
      </c>
      <c r="G151" s="2">
        <v>3.9287767912911029</v>
      </c>
    </row>
    <row r="152" spans="1:7" x14ac:dyDescent="0.25">
      <c r="A152" t="s">
        <v>1502</v>
      </c>
      <c r="B152" s="45" t="s">
        <v>181</v>
      </c>
      <c r="C152" s="77" t="s">
        <v>1574</v>
      </c>
      <c r="D152" s="2">
        <v>0</v>
      </c>
      <c r="E152" s="2">
        <v>0</v>
      </c>
      <c r="F152" s="2" t="e">
        <v>#VALUE!</v>
      </c>
      <c r="G152" s="2" t="e">
        <v>#VALUE!</v>
      </c>
    </row>
    <row r="153" spans="1:7" x14ac:dyDescent="0.25">
      <c r="A153" t="s">
        <v>1502</v>
      </c>
      <c r="B153" s="45" t="s">
        <v>171</v>
      </c>
      <c r="C153" s="77">
        <v>8.8000000000000007</v>
      </c>
      <c r="D153" s="2">
        <v>5.08166065520156</v>
      </c>
      <c r="E153" s="2">
        <v>12.518339344798401</v>
      </c>
      <c r="F153" s="2">
        <v>3.7183393447984407</v>
      </c>
      <c r="G153" s="2">
        <v>3.7183393447983999</v>
      </c>
    </row>
    <row r="154" spans="1:7" x14ac:dyDescent="0.25">
      <c r="A154" t="s">
        <v>1502</v>
      </c>
      <c r="B154" s="45" t="s">
        <v>159</v>
      </c>
      <c r="C154" s="77">
        <v>12.5</v>
      </c>
      <c r="D154" s="2">
        <v>8.3821312156309205</v>
      </c>
      <c r="E154" s="2">
        <v>16.617868784369101</v>
      </c>
      <c r="F154" s="2">
        <v>4.1178687843690795</v>
      </c>
      <c r="G154" s="2">
        <v>4.1178687843691009</v>
      </c>
    </row>
    <row r="155" spans="1:7" x14ac:dyDescent="0.25">
      <c r="A155" t="s">
        <v>1502</v>
      </c>
      <c r="B155" s="45" t="s">
        <v>174</v>
      </c>
      <c r="C155" s="77">
        <v>17.7</v>
      </c>
      <c r="D155" s="2">
        <v>13.6774534959306</v>
      </c>
      <c r="E155" s="2">
        <v>21.722546504069399</v>
      </c>
      <c r="F155" s="2">
        <v>4.0225465040693997</v>
      </c>
      <c r="G155" s="2">
        <v>4.0225465040693997</v>
      </c>
    </row>
    <row r="156" spans="1:7" x14ac:dyDescent="0.25">
      <c r="A156" t="s">
        <v>1502</v>
      </c>
      <c r="B156" s="45" t="s">
        <v>178</v>
      </c>
      <c r="C156" s="77">
        <v>14.5</v>
      </c>
      <c r="D156" s="2">
        <v>10.1788268001514</v>
      </c>
      <c r="E156" s="2">
        <v>18.821173199848602</v>
      </c>
      <c r="F156" s="2">
        <v>4.3211731998485998</v>
      </c>
      <c r="G156" s="2">
        <v>4.3211731998486016</v>
      </c>
    </row>
    <row r="157" spans="1:7" x14ac:dyDescent="0.25">
      <c r="A157" t="s">
        <v>1502</v>
      </c>
      <c r="B157" s="45" t="s">
        <v>175</v>
      </c>
      <c r="C157" s="77">
        <v>17.5</v>
      </c>
      <c r="D157" s="2">
        <v>13.6728497475222</v>
      </c>
      <c r="E157" s="2">
        <v>21.3271502524778</v>
      </c>
      <c r="F157" s="2">
        <v>3.8271502524778001</v>
      </c>
      <c r="G157" s="2">
        <v>3.8271502524778001</v>
      </c>
    </row>
    <row r="158" spans="1:7" x14ac:dyDescent="0.25">
      <c r="A158" t="s">
        <v>1502</v>
      </c>
      <c r="B158" s="45" t="s">
        <v>156</v>
      </c>
      <c r="C158" s="77">
        <v>19.5</v>
      </c>
      <c r="D158" s="2">
        <v>15.835984235499</v>
      </c>
      <c r="E158" s="2">
        <v>23.164015764500999</v>
      </c>
      <c r="F158" s="2">
        <v>3.6640157645010003</v>
      </c>
      <c r="G158" s="2">
        <v>3.6640157645009985</v>
      </c>
    </row>
    <row r="159" spans="1:7" x14ac:dyDescent="0.25">
      <c r="A159" t="s">
        <v>1502</v>
      </c>
      <c r="B159" s="45" t="s">
        <v>168</v>
      </c>
      <c r="C159" s="77">
        <v>19.8</v>
      </c>
      <c r="D159" s="2">
        <v>16.1656572654421</v>
      </c>
      <c r="E159" s="2">
        <v>23.434342734557902</v>
      </c>
      <c r="F159" s="2">
        <v>3.6343427345579009</v>
      </c>
      <c r="G159" s="2">
        <v>3.6343427345579009</v>
      </c>
    </row>
    <row r="160" spans="1:7" x14ac:dyDescent="0.25">
      <c r="A160" t="s">
        <v>1502</v>
      </c>
      <c r="B160" s="45" t="s">
        <v>164</v>
      </c>
      <c r="C160" s="77">
        <v>12.4</v>
      </c>
      <c r="D160" s="2">
        <v>8.7605511657281205</v>
      </c>
      <c r="E160" s="2">
        <v>16.039448834271901</v>
      </c>
      <c r="F160" s="2">
        <v>3.6394488342718798</v>
      </c>
      <c r="G160" s="2">
        <v>3.6394488342719011</v>
      </c>
    </row>
    <row r="161" spans="1:7" x14ac:dyDescent="0.25">
      <c r="A161" t="s">
        <v>1502</v>
      </c>
      <c r="B161" s="45" t="s">
        <v>172</v>
      </c>
      <c r="C161" s="77">
        <v>12.3</v>
      </c>
      <c r="D161" s="2">
        <v>8.2691192537271192</v>
      </c>
      <c r="E161" s="2">
        <v>16.3308807462729</v>
      </c>
      <c r="F161" s="2">
        <v>4.0308807462728815</v>
      </c>
      <c r="G161" s="2">
        <v>4.0308807462728993</v>
      </c>
    </row>
    <row r="162" spans="1:7" x14ac:dyDescent="0.25">
      <c r="A162" t="s">
        <v>1502</v>
      </c>
      <c r="B162" s="45" t="s">
        <v>157</v>
      </c>
      <c r="C162" s="77">
        <v>16.8</v>
      </c>
      <c r="D162" s="2">
        <v>12.9722271438</v>
      </c>
      <c r="E162" s="2">
        <v>20.627772856199901</v>
      </c>
      <c r="F162" s="2">
        <v>3.8277728562000011</v>
      </c>
      <c r="G162" s="2">
        <v>3.8277728561998998</v>
      </c>
    </row>
    <row r="163" spans="1:7" x14ac:dyDescent="0.25">
      <c r="A163" t="s">
        <v>1502</v>
      </c>
      <c r="B163" s="45" t="s">
        <v>170</v>
      </c>
      <c r="C163" s="77">
        <v>12.8</v>
      </c>
      <c r="D163" s="2">
        <v>9.1684929129281407</v>
      </c>
      <c r="E163" s="2">
        <v>16.4315070870719</v>
      </c>
      <c r="F163" s="2">
        <v>3.63150708707186</v>
      </c>
      <c r="G163" s="2">
        <v>3.6315070870718991</v>
      </c>
    </row>
    <row r="164" spans="1:7" x14ac:dyDescent="0.25">
      <c r="A164" t="s">
        <v>1502</v>
      </c>
      <c r="B164" s="45" t="s">
        <v>176</v>
      </c>
      <c r="C164" s="77">
        <v>18.2</v>
      </c>
      <c r="D164" s="2">
        <v>14.2710653701695</v>
      </c>
      <c r="E164" s="2">
        <v>22.1289346298305</v>
      </c>
      <c r="F164" s="2">
        <v>3.9289346298304988</v>
      </c>
      <c r="G164" s="2">
        <v>3.9289346298305006</v>
      </c>
    </row>
    <row r="165" spans="1:7" x14ac:dyDescent="0.25">
      <c r="A165" t="s">
        <v>1502</v>
      </c>
      <c r="B165" s="45" t="s">
        <v>152</v>
      </c>
      <c r="C165" s="77">
        <v>6.6</v>
      </c>
      <c r="D165" s="2">
        <v>2.9410771597576599</v>
      </c>
      <c r="E165" s="2">
        <v>10.258922840242301</v>
      </c>
      <c r="F165" s="2">
        <v>3.6589228402423397</v>
      </c>
      <c r="G165" s="2">
        <v>3.6589228402423011</v>
      </c>
    </row>
    <row r="166" spans="1:7" x14ac:dyDescent="0.25">
      <c r="A166" t="s">
        <v>1502</v>
      </c>
      <c r="B166" s="45" t="s">
        <v>150</v>
      </c>
      <c r="C166" s="77">
        <v>2.8</v>
      </c>
      <c r="D166" s="2">
        <v>-0.83597091676267898</v>
      </c>
      <c r="E166" s="2">
        <v>6.4359709167626704</v>
      </c>
      <c r="F166" s="2">
        <v>3.6359709167626786</v>
      </c>
      <c r="G166" s="2">
        <v>3.6359709167626706</v>
      </c>
    </row>
    <row r="167" spans="1:7" x14ac:dyDescent="0.25">
      <c r="A167" t="s">
        <v>1502</v>
      </c>
      <c r="B167" s="45" t="s">
        <v>163</v>
      </c>
      <c r="C167" s="77">
        <v>13.4</v>
      </c>
      <c r="D167" s="2">
        <v>9.6796366219833097</v>
      </c>
      <c r="E167" s="2">
        <v>17.120363378016702</v>
      </c>
      <c r="F167" s="2">
        <v>3.7203633780166907</v>
      </c>
      <c r="G167" s="2">
        <v>3.7203633780167014</v>
      </c>
    </row>
    <row r="168" spans="1:7" x14ac:dyDescent="0.25">
      <c r="A168" t="s">
        <v>1502</v>
      </c>
      <c r="B168" s="45" t="s">
        <v>180</v>
      </c>
      <c r="C168" s="77">
        <v>13.4</v>
      </c>
      <c r="D168" s="2">
        <v>9.7770206961100392</v>
      </c>
      <c r="E168" s="2">
        <v>17.022979303890001</v>
      </c>
      <c r="F168" s="2">
        <v>3.6229793038899611</v>
      </c>
      <c r="G168" s="2">
        <v>3.6229793038900002</v>
      </c>
    </row>
    <row r="169" spans="1:7" x14ac:dyDescent="0.25">
      <c r="A169" t="s">
        <v>1502</v>
      </c>
      <c r="B169" s="45" t="s">
        <v>154</v>
      </c>
      <c r="C169" s="77">
        <v>8.1999999999999993</v>
      </c>
      <c r="D169" s="2">
        <v>4.36455550860813</v>
      </c>
      <c r="E169" s="2">
        <v>12.0354444913919</v>
      </c>
      <c r="F169" s="2">
        <v>3.8354444913918693</v>
      </c>
      <c r="G169" s="2">
        <v>3.8354444913919004</v>
      </c>
    </row>
    <row r="170" spans="1:7" x14ac:dyDescent="0.25">
      <c r="A170" t="s">
        <v>1502</v>
      </c>
      <c r="B170" s="45" t="s">
        <v>173</v>
      </c>
      <c r="C170" s="77">
        <v>15.8</v>
      </c>
      <c r="D170" s="2">
        <v>12.073219491868</v>
      </c>
      <c r="E170" s="2">
        <v>19.526780508131999</v>
      </c>
      <c r="F170" s="2">
        <v>3.7267805081320002</v>
      </c>
      <c r="G170" s="2">
        <v>3.7267805081319985</v>
      </c>
    </row>
    <row r="171" spans="1:7" x14ac:dyDescent="0.25">
      <c r="A171" t="s">
        <v>1502</v>
      </c>
      <c r="B171" s="45" t="s">
        <v>165</v>
      </c>
      <c r="C171" s="77">
        <v>8.6000000000000103</v>
      </c>
      <c r="D171" s="2">
        <v>4.8737863113212301</v>
      </c>
      <c r="E171" s="2">
        <v>12.3262136886788</v>
      </c>
      <c r="F171" s="2">
        <v>3.7262136886787802</v>
      </c>
      <c r="G171" s="2">
        <v>3.72621368867879</v>
      </c>
    </row>
    <row r="172" spans="1:7" x14ac:dyDescent="0.25">
      <c r="A172" t="s">
        <v>1502</v>
      </c>
      <c r="B172" s="45" t="s">
        <v>149</v>
      </c>
      <c r="C172" s="77">
        <v>8.1999999999999993</v>
      </c>
      <c r="D172" s="2">
        <v>4.7528099490838303</v>
      </c>
      <c r="E172" s="2">
        <v>11.647190050916199</v>
      </c>
      <c r="F172" s="2">
        <v>3.447190050916169</v>
      </c>
      <c r="G172" s="2">
        <v>3.4471900509162001</v>
      </c>
    </row>
    <row r="173" spans="1:7" x14ac:dyDescent="0.25">
      <c r="A173" t="s">
        <v>1502</v>
      </c>
      <c r="B173" s="45" t="s">
        <v>177</v>
      </c>
      <c r="C173" s="77">
        <v>18.899999999999999</v>
      </c>
      <c r="D173" s="2">
        <v>15.2743735231793</v>
      </c>
      <c r="E173" s="2">
        <v>22.525626476820701</v>
      </c>
      <c r="F173" s="2">
        <v>3.6256264768206989</v>
      </c>
      <c r="G173" s="2">
        <v>3.6256264768207025</v>
      </c>
    </row>
    <row r="174" spans="1:7" x14ac:dyDescent="0.25">
      <c r="A174" t="s">
        <v>1502</v>
      </c>
      <c r="B174" s="45" t="s">
        <v>153</v>
      </c>
      <c r="C174" s="77">
        <v>10.5</v>
      </c>
      <c r="D174" s="2">
        <v>6.4704158391672602</v>
      </c>
      <c r="E174" s="2">
        <v>14.5295841608327</v>
      </c>
      <c r="F174" s="2">
        <v>4.0295841608327398</v>
      </c>
      <c r="G174" s="2">
        <v>4.0295841608326999</v>
      </c>
    </row>
    <row r="175" spans="1:7" x14ac:dyDescent="0.25">
      <c r="A175" t="s">
        <v>1502</v>
      </c>
      <c r="B175" s="45" t="s">
        <v>179</v>
      </c>
      <c r="C175" s="77">
        <v>17.2</v>
      </c>
      <c r="D175" s="2">
        <v>13.4739456804837</v>
      </c>
      <c r="E175" s="2">
        <v>20.9260543195163</v>
      </c>
      <c r="F175" s="2">
        <v>3.7260543195162992</v>
      </c>
      <c r="G175" s="2">
        <v>3.7260543195163009</v>
      </c>
    </row>
    <row r="176" spans="1:7" x14ac:dyDescent="0.25">
      <c r="A176" t="s">
        <v>1502</v>
      </c>
      <c r="B176" s="45" t="s">
        <v>161</v>
      </c>
      <c r="C176" s="77">
        <v>13.7</v>
      </c>
      <c r="D176" s="2">
        <v>9.77157301943957</v>
      </c>
      <c r="E176" s="2">
        <v>17.628426980560398</v>
      </c>
      <c r="F176" s="2">
        <v>3.9284269805604293</v>
      </c>
      <c r="G176" s="2">
        <v>3.9284269805603991</v>
      </c>
    </row>
    <row r="177" spans="1:7" x14ac:dyDescent="0.25">
      <c r="A177" t="s">
        <v>1502</v>
      </c>
      <c r="B177" s="45" t="s">
        <v>158</v>
      </c>
      <c r="C177" s="77">
        <v>13.5</v>
      </c>
      <c r="D177" s="2">
        <v>9.56747886306146</v>
      </c>
      <c r="E177" s="2">
        <v>17.432521136938501</v>
      </c>
      <c r="F177" s="2">
        <v>3.93252113693854</v>
      </c>
      <c r="G177" s="2">
        <v>3.9325211369385009</v>
      </c>
    </row>
    <row r="178" spans="1:7" x14ac:dyDescent="0.25">
      <c r="A178" t="s">
        <v>1502</v>
      </c>
      <c r="B178" s="45" t="s">
        <v>169</v>
      </c>
      <c r="C178" s="77">
        <v>16.2</v>
      </c>
      <c r="D178" s="2">
        <v>12.765838245121801</v>
      </c>
      <c r="E178" s="2">
        <v>19.6341617548782</v>
      </c>
      <c r="F178" s="2">
        <v>3.4341617548781986</v>
      </c>
      <c r="G178" s="2">
        <v>3.4341617548782004</v>
      </c>
    </row>
    <row r="179" spans="1:7" x14ac:dyDescent="0.25">
      <c r="A179" s="45" t="s">
        <v>87</v>
      </c>
      <c r="B179" s="45" t="s">
        <v>166</v>
      </c>
      <c r="C179" s="77">
        <v>10.8</v>
      </c>
      <c r="D179" s="2">
        <v>6.5689221272151697</v>
      </c>
      <c r="E179" s="2">
        <v>15.031077872784801</v>
      </c>
      <c r="F179" s="2">
        <v>4.2310778727848311</v>
      </c>
      <c r="G179" s="2">
        <v>4.2310778727848</v>
      </c>
    </row>
    <row r="180" spans="1:7" x14ac:dyDescent="0.25">
      <c r="A180" s="45" t="s">
        <v>87</v>
      </c>
      <c r="B180" s="45" t="s">
        <v>160</v>
      </c>
      <c r="C180" s="77">
        <v>12.9</v>
      </c>
      <c r="D180" s="2">
        <v>8.8722605987104295</v>
      </c>
      <c r="E180" s="2">
        <v>16.9277394012896</v>
      </c>
      <c r="F180" s="2">
        <v>4.0277394012895709</v>
      </c>
      <c r="G180" s="2">
        <v>4.0277394012895993</v>
      </c>
    </row>
    <row r="181" spans="1:7" x14ac:dyDescent="0.25">
      <c r="A181" s="45" t="s">
        <v>87</v>
      </c>
      <c r="B181" s="45" t="s">
        <v>162</v>
      </c>
      <c r="C181" s="77">
        <v>9</v>
      </c>
      <c r="D181" s="2">
        <v>4.97307090851504</v>
      </c>
      <c r="E181" s="2">
        <v>13.026929091485</v>
      </c>
      <c r="F181" s="2">
        <v>4.02692909148496</v>
      </c>
      <c r="G181" s="2">
        <v>4.026929091485</v>
      </c>
    </row>
    <row r="182" spans="1:7" x14ac:dyDescent="0.25">
      <c r="A182" s="45" t="s">
        <v>87</v>
      </c>
      <c r="B182" s="45" t="s">
        <v>155</v>
      </c>
      <c r="C182" s="77">
        <v>12.6</v>
      </c>
      <c r="D182" s="2">
        <v>9.2699916695221205</v>
      </c>
      <c r="E182" s="2">
        <v>15.9300083304779</v>
      </c>
      <c r="F182" s="2">
        <v>3.3300083304778791</v>
      </c>
      <c r="G182" s="2">
        <v>3.3300083304779005</v>
      </c>
    </row>
    <row r="183" spans="1:7" x14ac:dyDescent="0.25">
      <c r="A183" s="45" t="s">
        <v>87</v>
      </c>
      <c r="B183" s="45" t="s">
        <v>151</v>
      </c>
      <c r="C183" s="77">
        <v>13.4</v>
      </c>
      <c r="D183" s="2">
        <v>9.8755351028073992</v>
      </c>
      <c r="E183" s="2">
        <v>16.9244648971926</v>
      </c>
      <c r="F183" s="2">
        <v>3.5244648971926011</v>
      </c>
      <c r="G183" s="2">
        <v>3.5244648971925994</v>
      </c>
    </row>
    <row r="184" spans="1:7" x14ac:dyDescent="0.25">
      <c r="A184" s="45" t="s">
        <v>87</v>
      </c>
      <c r="B184" s="45" t="s">
        <v>167</v>
      </c>
      <c r="C184" s="77">
        <v>18.8</v>
      </c>
      <c r="D184" s="2">
        <v>14.971134594094201</v>
      </c>
      <c r="E184" s="2">
        <v>22.628865405905799</v>
      </c>
      <c r="F184" s="2">
        <v>3.8288654059058</v>
      </c>
      <c r="G184" s="2">
        <v>3.8288654059057983</v>
      </c>
    </row>
    <row r="185" spans="1:7" x14ac:dyDescent="0.25">
      <c r="A185" s="45" t="s">
        <v>87</v>
      </c>
      <c r="B185" s="45" t="s">
        <v>181</v>
      </c>
      <c r="C185" s="77" t="s">
        <v>1574</v>
      </c>
      <c r="D185" s="2">
        <v>0</v>
      </c>
      <c r="E185" s="2">
        <v>0</v>
      </c>
      <c r="F185" s="2" t="e">
        <v>#VALUE!</v>
      </c>
      <c r="G185" s="2" t="e">
        <v>#VALUE!</v>
      </c>
    </row>
    <row r="186" spans="1:7" x14ac:dyDescent="0.25">
      <c r="A186" s="45" t="s">
        <v>87</v>
      </c>
      <c r="B186" s="45" t="s">
        <v>171</v>
      </c>
      <c r="C186" s="77">
        <v>13.7</v>
      </c>
      <c r="D186" s="2">
        <v>9.8817287750999192</v>
      </c>
      <c r="E186" s="2">
        <v>17.518271224900101</v>
      </c>
      <c r="F186" s="2">
        <v>3.8182712249000801</v>
      </c>
      <c r="G186" s="2">
        <v>3.8182712249001014</v>
      </c>
    </row>
    <row r="187" spans="1:7" x14ac:dyDescent="0.25">
      <c r="A187" s="45" t="s">
        <v>87</v>
      </c>
      <c r="B187" s="45" t="s">
        <v>159</v>
      </c>
      <c r="C187" s="77">
        <v>9.8000000000000007</v>
      </c>
      <c r="D187" s="2">
        <v>5.9766049649741104</v>
      </c>
      <c r="E187" s="2">
        <v>13.623395035025901</v>
      </c>
      <c r="F187" s="2">
        <v>3.8233950350258903</v>
      </c>
      <c r="G187" s="2">
        <v>3.8233950350259001</v>
      </c>
    </row>
    <row r="188" spans="1:7" x14ac:dyDescent="0.25">
      <c r="A188" s="45" t="s">
        <v>87</v>
      </c>
      <c r="B188" s="45" t="s">
        <v>174</v>
      </c>
      <c r="C188" s="77">
        <v>14.3</v>
      </c>
      <c r="D188" s="2">
        <v>10.276433693002399</v>
      </c>
      <c r="E188" s="2">
        <v>18.323566306997598</v>
      </c>
      <c r="F188" s="2">
        <v>4.0235663069976013</v>
      </c>
      <c r="G188" s="2">
        <v>4.0235663069975978</v>
      </c>
    </row>
    <row r="189" spans="1:7" x14ac:dyDescent="0.25">
      <c r="A189" s="45" t="s">
        <v>87</v>
      </c>
      <c r="B189" s="45" t="s">
        <v>178</v>
      </c>
      <c r="C189" s="77">
        <v>16.5</v>
      </c>
      <c r="D189" s="2">
        <v>12.274822239941299</v>
      </c>
      <c r="E189" s="2">
        <v>20.725177760058699</v>
      </c>
      <c r="F189" s="2">
        <v>4.2251777600587008</v>
      </c>
      <c r="G189" s="2">
        <v>4.2251777600586991</v>
      </c>
    </row>
    <row r="190" spans="1:7" x14ac:dyDescent="0.25">
      <c r="A190" s="45" t="s">
        <v>87</v>
      </c>
      <c r="B190" s="45" t="s">
        <v>175</v>
      </c>
      <c r="C190" s="77">
        <v>10.6</v>
      </c>
      <c r="D190" s="2">
        <v>6.87487589455682</v>
      </c>
      <c r="E190" s="2">
        <v>14.3251241054432</v>
      </c>
      <c r="F190" s="2">
        <v>3.7251241054431796</v>
      </c>
      <c r="G190" s="2">
        <v>3.7251241054432001</v>
      </c>
    </row>
    <row r="191" spans="1:7" x14ac:dyDescent="0.25">
      <c r="A191" s="45" t="s">
        <v>87</v>
      </c>
      <c r="B191" s="45" t="s">
        <v>156</v>
      </c>
      <c r="C191" s="77">
        <v>17.5</v>
      </c>
      <c r="D191" s="2">
        <v>14.0510830385271</v>
      </c>
      <c r="E191" s="2">
        <v>20.9489169614729</v>
      </c>
      <c r="F191" s="2">
        <v>3.4489169614729001</v>
      </c>
      <c r="G191" s="2">
        <v>3.4489169614729001</v>
      </c>
    </row>
    <row r="192" spans="1:7" x14ac:dyDescent="0.25">
      <c r="A192" s="45" t="s">
        <v>87</v>
      </c>
      <c r="B192" s="45" t="s">
        <v>168</v>
      </c>
      <c r="C192" s="77">
        <v>18</v>
      </c>
      <c r="D192" s="2">
        <v>14.2702919729968</v>
      </c>
      <c r="E192" s="2">
        <v>21.729708027003198</v>
      </c>
      <c r="F192" s="2">
        <v>3.7297080270032001</v>
      </c>
      <c r="G192" s="2">
        <v>3.7297080270031984</v>
      </c>
    </row>
    <row r="193" spans="1:7" x14ac:dyDescent="0.25">
      <c r="A193" s="45" t="s">
        <v>87</v>
      </c>
      <c r="B193" s="45" t="s">
        <v>164</v>
      </c>
      <c r="C193" s="77">
        <v>10.7</v>
      </c>
      <c r="D193" s="2">
        <v>7.0595170885413498</v>
      </c>
      <c r="E193" s="2">
        <v>14.3404829114587</v>
      </c>
      <c r="F193" s="2">
        <v>3.6404829114586494</v>
      </c>
      <c r="G193" s="2">
        <v>3.640482911458701</v>
      </c>
    </row>
    <row r="194" spans="1:7" x14ac:dyDescent="0.25">
      <c r="A194" s="45" t="s">
        <v>87</v>
      </c>
      <c r="B194" s="45" t="s">
        <v>172</v>
      </c>
      <c r="C194" s="77">
        <v>13.1</v>
      </c>
      <c r="D194" s="2">
        <v>9.4734556759413309</v>
      </c>
      <c r="E194" s="2">
        <v>16.7265443240587</v>
      </c>
      <c r="F194" s="2">
        <v>3.6265443240586688</v>
      </c>
      <c r="G194" s="2">
        <v>3.6265443240587008</v>
      </c>
    </row>
    <row r="195" spans="1:7" x14ac:dyDescent="0.25">
      <c r="A195" s="45" t="s">
        <v>87</v>
      </c>
      <c r="B195" s="45" t="s">
        <v>157</v>
      </c>
      <c r="C195" s="77">
        <v>14.1</v>
      </c>
      <c r="D195" s="2">
        <v>10.5704942475354</v>
      </c>
      <c r="E195" s="2">
        <v>17.629505752464599</v>
      </c>
      <c r="F195" s="2">
        <v>3.5295057524645994</v>
      </c>
      <c r="G195" s="2">
        <v>3.5295057524645994</v>
      </c>
    </row>
    <row r="196" spans="1:7" x14ac:dyDescent="0.25">
      <c r="A196" s="45" t="s">
        <v>87</v>
      </c>
      <c r="B196" s="45" t="s">
        <v>170</v>
      </c>
      <c r="C196" s="77">
        <v>8</v>
      </c>
      <c r="D196" s="2">
        <v>4.2730125055144796</v>
      </c>
      <c r="E196" s="2">
        <v>11.726987494485501</v>
      </c>
      <c r="F196" s="2">
        <v>3.7269874944855204</v>
      </c>
      <c r="G196" s="2">
        <v>3.7269874944855008</v>
      </c>
    </row>
    <row r="197" spans="1:7" x14ac:dyDescent="0.25">
      <c r="A197" s="45" t="s">
        <v>87</v>
      </c>
      <c r="B197" s="45" t="s">
        <v>176</v>
      </c>
      <c r="C197" s="77">
        <v>19.600000000000001</v>
      </c>
      <c r="D197" s="2">
        <v>15.564670811496701</v>
      </c>
      <c r="E197" s="2">
        <v>23.635329188503398</v>
      </c>
      <c r="F197" s="2">
        <v>4.0353291885033009</v>
      </c>
      <c r="G197" s="2">
        <v>4.0353291885033968</v>
      </c>
    </row>
    <row r="198" spans="1:7" x14ac:dyDescent="0.25">
      <c r="A198" s="45" t="s">
        <v>87</v>
      </c>
      <c r="B198" s="45" t="s">
        <v>152</v>
      </c>
      <c r="C198" s="77">
        <v>10.7</v>
      </c>
      <c r="D198" s="2">
        <v>7.1482989887432096</v>
      </c>
      <c r="E198" s="2">
        <v>14.251701011256801</v>
      </c>
      <c r="F198" s="2">
        <v>3.5517010112567897</v>
      </c>
      <c r="G198" s="2">
        <v>3.5517010112568013</v>
      </c>
    </row>
    <row r="199" spans="1:7" x14ac:dyDescent="0.25">
      <c r="A199" s="45" t="s">
        <v>87</v>
      </c>
      <c r="B199" s="45" t="s">
        <v>150</v>
      </c>
      <c r="C199" s="77">
        <v>8.8000000000000007</v>
      </c>
      <c r="D199" s="2">
        <v>4.9631881810509002</v>
      </c>
      <c r="E199" s="2">
        <v>12.6368118189491</v>
      </c>
      <c r="F199" s="2">
        <v>3.8368118189491005</v>
      </c>
      <c r="G199" s="2">
        <v>3.8368118189490996</v>
      </c>
    </row>
    <row r="200" spans="1:7" x14ac:dyDescent="0.25">
      <c r="A200" t="s">
        <v>87</v>
      </c>
      <c r="B200" t="s">
        <v>163</v>
      </c>
      <c r="C200" s="77">
        <v>9.6999999999999993</v>
      </c>
      <c r="D200" s="2">
        <v>5.8825655402897699</v>
      </c>
      <c r="E200" s="2">
        <v>13.5174344597102</v>
      </c>
      <c r="F200" s="2">
        <v>3.8174344597102294</v>
      </c>
      <c r="G200" s="2">
        <v>3.817434459710201</v>
      </c>
    </row>
    <row r="201" spans="1:7" x14ac:dyDescent="0.25">
      <c r="A201" t="s">
        <v>87</v>
      </c>
      <c r="B201" t="s">
        <v>180</v>
      </c>
      <c r="C201" s="77">
        <v>13.6</v>
      </c>
      <c r="D201" s="2">
        <v>9.9746571347922401</v>
      </c>
      <c r="E201" s="2">
        <v>17.2253428652078</v>
      </c>
      <c r="F201" s="2">
        <v>3.6253428652077595</v>
      </c>
      <c r="G201" s="2">
        <v>3.6253428652078004</v>
      </c>
    </row>
    <row r="202" spans="1:7" x14ac:dyDescent="0.25">
      <c r="A202" t="s">
        <v>87</v>
      </c>
      <c r="B202" t="s">
        <v>154</v>
      </c>
      <c r="C202" s="77">
        <v>9.6999999999999993</v>
      </c>
      <c r="D202" s="2">
        <v>5.9621285615076296</v>
      </c>
      <c r="E202" s="2">
        <v>13.437871438492399</v>
      </c>
      <c r="F202" s="2">
        <v>3.7378714384923697</v>
      </c>
      <c r="G202" s="2">
        <v>3.7378714384923999</v>
      </c>
    </row>
    <row r="203" spans="1:7" x14ac:dyDescent="0.25">
      <c r="A203" t="s">
        <v>87</v>
      </c>
      <c r="B203" t="s">
        <v>173</v>
      </c>
      <c r="C203" s="77">
        <v>15.8</v>
      </c>
      <c r="D203" s="2">
        <v>12.0711080810655</v>
      </c>
      <c r="E203" s="2">
        <v>19.528891918934502</v>
      </c>
      <c r="F203" s="2">
        <v>3.7288919189345009</v>
      </c>
      <c r="G203" s="2">
        <v>3.7288919189345009</v>
      </c>
    </row>
    <row r="204" spans="1:7" x14ac:dyDescent="0.25">
      <c r="A204" t="s">
        <v>87</v>
      </c>
      <c r="B204" t="s">
        <v>165</v>
      </c>
      <c r="C204" s="77">
        <v>5.9</v>
      </c>
      <c r="D204" s="2">
        <v>2.2758382321587098</v>
      </c>
      <c r="E204" s="2">
        <v>9.5241617678412904</v>
      </c>
      <c r="F204" s="2">
        <v>3.6241617678412905</v>
      </c>
      <c r="G204" s="2">
        <v>3.6241617678412901</v>
      </c>
    </row>
    <row r="205" spans="1:7" x14ac:dyDescent="0.25">
      <c r="A205" t="s">
        <v>87</v>
      </c>
      <c r="B205" t="s">
        <v>149</v>
      </c>
      <c r="C205" s="77">
        <v>3.8999999999999901</v>
      </c>
      <c r="D205" s="2">
        <v>0.262923476087768</v>
      </c>
      <c r="E205" s="2">
        <v>7.5370765239122104</v>
      </c>
      <c r="F205" s="2">
        <v>3.637076523912222</v>
      </c>
      <c r="G205" s="2">
        <v>3.6370765239122202</v>
      </c>
    </row>
    <row r="206" spans="1:7" x14ac:dyDescent="0.25">
      <c r="A206" t="s">
        <v>87</v>
      </c>
      <c r="B206" t="s">
        <v>177</v>
      </c>
      <c r="C206" s="77">
        <v>16.7</v>
      </c>
      <c r="D206" s="2">
        <v>13.2725945005232</v>
      </c>
      <c r="E206" s="2">
        <v>20.127405499476801</v>
      </c>
      <c r="F206" s="2">
        <v>3.4274054994767997</v>
      </c>
      <c r="G206" s="2">
        <v>3.4274054994768015</v>
      </c>
    </row>
    <row r="207" spans="1:7" x14ac:dyDescent="0.25">
      <c r="A207" t="s">
        <v>87</v>
      </c>
      <c r="B207" t="s">
        <v>153</v>
      </c>
      <c r="C207" s="77">
        <v>14.7</v>
      </c>
      <c r="D207" s="2">
        <v>10.4625851125547</v>
      </c>
      <c r="E207" s="2">
        <v>18.9374148874453</v>
      </c>
      <c r="F207" s="2">
        <v>4.2374148874452988</v>
      </c>
      <c r="G207" s="2">
        <v>4.2374148874453006</v>
      </c>
    </row>
    <row r="208" spans="1:7" x14ac:dyDescent="0.25">
      <c r="A208" t="s">
        <v>87</v>
      </c>
      <c r="B208" t="s">
        <v>179</v>
      </c>
      <c r="C208" s="77">
        <v>16.899999999999999</v>
      </c>
      <c r="D208" s="2">
        <v>13.1711532000104</v>
      </c>
      <c r="E208" s="2">
        <v>20.628846799989599</v>
      </c>
      <c r="F208" s="2">
        <v>3.7288467999895989</v>
      </c>
      <c r="G208" s="2">
        <v>3.7288467999896007</v>
      </c>
    </row>
    <row r="209" spans="1:7" x14ac:dyDescent="0.25">
      <c r="A209" t="s">
        <v>87</v>
      </c>
      <c r="B209" t="s">
        <v>161</v>
      </c>
      <c r="C209" s="77">
        <v>16.399999999999999</v>
      </c>
      <c r="D209" s="2">
        <v>12.069955565678301</v>
      </c>
      <c r="E209" s="2">
        <v>20.730044434321702</v>
      </c>
      <c r="F209" s="2">
        <v>4.3300444343216977</v>
      </c>
      <c r="G209" s="2">
        <v>4.3300444343217031</v>
      </c>
    </row>
    <row r="210" spans="1:7" x14ac:dyDescent="0.25">
      <c r="A210" t="s">
        <v>87</v>
      </c>
      <c r="B210" t="s">
        <v>158</v>
      </c>
      <c r="C210" s="77">
        <v>13.4</v>
      </c>
      <c r="D210" s="2">
        <v>9.8685717498923804</v>
      </c>
      <c r="E210" s="2">
        <v>16.931428250107601</v>
      </c>
      <c r="F210" s="2">
        <v>3.53142825010762</v>
      </c>
      <c r="G210" s="2">
        <v>3.5314282501076004</v>
      </c>
    </row>
    <row r="211" spans="1:7" x14ac:dyDescent="0.25">
      <c r="A211" t="s">
        <v>87</v>
      </c>
      <c r="B211" t="s">
        <v>169</v>
      </c>
      <c r="C211" s="77">
        <v>5.0999999999999996</v>
      </c>
      <c r="D211" s="2">
        <v>1.47258201428711</v>
      </c>
      <c r="E211" s="2">
        <v>8.72741798571289</v>
      </c>
      <c r="F211" s="2">
        <v>3.6274179857128894</v>
      </c>
      <c r="G211" s="2">
        <v>3.6274179857128903</v>
      </c>
    </row>
    <row r="212" spans="1:7" x14ac:dyDescent="0.25">
      <c r="A212" t="s">
        <v>1503</v>
      </c>
      <c r="B212" t="s">
        <v>166</v>
      </c>
      <c r="C212" s="77">
        <v>11.1</v>
      </c>
      <c r="D212" s="2">
        <v>7.1617110096358996</v>
      </c>
      <c r="E212" s="2">
        <v>15.0382889903641</v>
      </c>
      <c r="F212" s="2">
        <v>3.9382889903641001</v>
      </c>
      <c r="G212" s="2">
        <v>3.9382889903641001</v>
      </c>
    </row>
    <row r="213" spans="1:7" x14ac:dyDescent="0.25">
      <c r="A213" t="s">
        <v>1503</v>
      </c>
      <c r="B213" t="s">
        <v>160</v>
      </c>
      <c r="C213" s="77">
        <v>13.1</v>
      </c>
      <c r="D213" s="2">
        <v>9.1788260037886094</v>
      </c>
      <c r="E213" s="2">
        <v>17.021173996211399</v>
      </c>
      <c r="F213" s="2">
        <v>3.9211739962113903</v>
      </c>
      <c r="G213" s="2">
        <v>3.9211739962113992</v>
      </c>
    </row>
    <row r="214" spans="1:7" x14ac:dyDescent="0.25">
      <c r="A214" t="s">
        <v>1503</v>
      </c>
      <c r="B214" t="s">
        <v>162</v>
      </c>
      <c r="C214" s="77">
        <v>5.6999999999999904</v>
      </c>
      <c r="D214" s="2">
        <v>1.87401905266251</v>
      </c>
      <c r="E214" s="2">
        <v>9.5259809473374695</v>
      </c>
      <c r="F214" s="2">
        <v>3.8259809473374804</v>
      </c>
      <c r="G214" s="2">
        <v>3.8259809473374791</v>
      </c>
    </row>
    <row r="215" spans="1:7" x14ac:dyDescent="0.25">
      <c r="A215" t="s">
        <v>1503</v>
      </c>
      <c r="B215" t="s">
        <v>155</v>
      </c>
      <c r="C215" s="77">
        <v>13.3</v>
      </c>
      <c r="D215" s="2">
        <v>9.7719379189168105</v>
      </c>
      <c r="E215" s="2">
        <v>16.8280620810832</v>
      </c>
      <c r="F215" s="2">
        <v>3.5280620810831902</v>
      </c>
      <c r="G215" s="2">
        <v>3.5280620810831991</v>
      </c>
    </row>
    <row r="216" spans="1:7" x14ac:dyDescent="0.25">
      <c r="A216" t="s">
        <v>1503</v>
      </c>
      <c r="B216" t="s">
        <v>151</v>
      </c>
      <c r="C216" s="77">
        <v>19.100000000000001</v>
      </c>
      <c r="D216" s="2">
        <v>15.572220747495599</v>
      </c>
      <c r="E216" s="2">
        <v>22.6277792525044</v>
      </c>
      <c r="F216" s="2">
        <v>3.5277792525044021</v>
      </c>
      <c r="G216" s="2">
        <v>3.5277792525043985</v>
      </c>
    </row>
    <row r="217" spans="1:7" x14ac:dyDescent="0.25">
      <c r="A217" t="s">
        <v>1503</v>
      </c>
      <c r="B217" t="s">
        <v>167</v>
      </c>
      <c r="C217" s="77">
        <v>8.8000000000000007</v>
      </c>
      <c r="D217" s="2">
        <v>4.6780546072583098</v>
      </c>
      <c r="E217" s="2">
        <v>12.9219453927417</v>
      </c>
      <c r="F217" s="2">
        <v>4.1219453927416909</v>
      </c>
      <c r="G217" s="2">
        <v>4.1219453927416989</v>
      </c>
    </row>
    <row r="218" spans="1:7" x14ac:dyDescent="0.25">
      <c r="A218" t="s">
        <v>1503</v>
      </c>
      <c r="B218" t="s">
        <v>181</v>
      </c>
      <c r="C218" s="77" t="s">
        <v>1574</v>
      </c>
      <c r="D218" s="2">
        <v>0</v>
      </c>
      <c r="E218" s="2">
        <v>0</v>
      </c>
      <c r="F218" s="2" t="e">
        <v>#VALUE!</v>
      </c>
      <c r="G218" s="2" t="e">
        <v>#VALUE!</v>
      </c>
    </row>
    <row r="219" spans="1:7" x14ac:dyDescent="0.25">
      <c r="A219" t="s">
        <v>1503</v>
      </c>
      <c r="B219" t="s">
        <v>171</v>
      </c>
      <c r="C219" s="77">
        <v>14.7</v>
      </c>
      <c r="D219" s="2">
        <v>11.080851646019999</v>
      </c>
      <c r="E219" s="2">
        <v>18.319148353980001</v>
      </c>
      <c r="F219" s="2">
        <v>3.61914835398</v>
      </c>
      <c r="G219" s="2">
        <v>3.6191483539800018</v>
      </c>
    </row>
    <row r="220" spans="1:7" x14ac:dyDescent="0.25">
      <c r="A220" t="s">
        <v>1503</v>
      </c>
      <c r="B220" t="s">
        <v>159</v>
      </c>
      <c r="C220" s="77">
        <v>7.8</v>
      </c>
      <c r="D220" s="2">
        <v>4.1762583024597699</v>
      </c>
      <c r="E220" s="2">
        <v>11.4237416975402</v>
      </c>
      <c r="F220" s="2">
        <v>3.6237416975402299</v>
      </c>
      <c r="G220" s="2">
        <v>3.6237416975401997</v>
      </c>
    </row>
    <row r="221" spans="1:7" x14ac:dyDescent="0.25">
      <c r="A221" t="s">
        <v>1503</v>
      </c>
      <c r="B221" t="s">
        <v>174</v>
      </c>
      <c r="C221" s="77">
        <v>11.7</v>
      </c>
      <c r="D221" s="2">
        <v>7.8768732714942198</v>
      </c>
      <c r="E221" s="2">
        <v>15.523126728505799</v>
      </c>
      <c r="F221" s="2">
        <v>3.8231267285057795</v>
      </c>
      <c r="G221" s="2">
        <v>3.8231267285057999</v>
      </c>
    </row>
    <row r="222" spans="1:7" x14ac:dyDescent="0.25">
      <c r="A222" t="s">
        <v>1503</v>
      </c>
      <c r="B222" t="s">
        <v>178</v>
      </c>
      <c r="C222" s="77">
        <v>12.8</v>
      </c>
      <c r="D222" s="2">
        <v>8.6785057527299507</v>
      </c>
      <c r="E222" s="2">
        <v>16.9214942472701</v>
      </c>
      <c r="F222" s="2">
        <v>4.12149424727005</v>
      </c>
      <c r="G222" s="2">
        <v>4.1214942472700997</v>
      </c>
    </row>
    <row r="223" spans="1:7" x14ac:dyDescent="0.25">
      <c r="A223" t="s">
        <v>1503</v>
      </c>
      <c r="B223" t="s">
        <v>175</v>
      </c>
      <c r="C223" s="77">
        <v>17.7</v>
      </c>
      <c r="D223" s="2">
        <v>13.973673861335399</v>
      </c>
      <c r="E223" s="2">
        <v>21.426326138664599</v>
      </c>
      <c r="F223" s="2">
        <v>3.7263261386646001</v>
      </c>
      <c r="G223" s="2">
        <v>3.7263261386646001</v>
      </c>
    </row>
    <row r="224" spans="1:7" x14ac:dyDescent="0.25">
      <c r="A224" t="s">
        <v>1503</v>
      </c>
      <c r="B224" t="s">
        <v>156</v>
      </c>
      <c r="C224" s="77">
        <v>20.399999999999999</v>
      </c>
      <c r="D224" s="2">
        <v>16.551412044475999</v>
      </c>
      <c r="E224" s="2">
        <v>24.248587955523998</v>
      </c>
      <c r="F224" s="2">
        <v>3.8485879555239997</v>
      </c>
      <c r="G224" s="2">
        <v>3.8485879555239997</v>
      </c>
    </row>
    <row r="225" spans="1:7" x14ac:dyDescent="0.25">
      <c r="A225" t="s">
        <v>1503</v>
      </c>
      <c r="B225" t="s">
        <v>168</v>
      </c>
      <c r="C225" s="77">
        <v>11.8</v>
      </c>
      <c r="D225" s="2">
        <v>8.0698375165580902</v>
      </c>
      <c r="E225" s="2">
        <v>15.530162483441901</v>
      </c>
      <c r="F225" s="2">
        <v>3.7301624834419105</v>
      </c>
      <c r="G225" s="2">
        <v>3.7301624834418998</v>
      </c>
    </row>
    <row r="226" spans="1:7" x14ac:dyDescent="0.25">
      <c r="A226" t="s">
        <v>1503</v>
      </c>
      <c r="B226" t="s">
        <v>164</v>
      </c>
      <c r="C226" s="77">
        <v>7.5</v>
      </c>
      <c r="D226" s="2">
        <v>3.7692786720824301</v>
      </c>
      <c r="E226" s="2">
        <v>11.2307213279176</v>
      </c>
      <c r="F226" s="2">
        <v>3.7307213279175699</v>
      </c>
      <c r="G226" s="2">
        <v>3.7307213279175997</v>
      </c>
    </row>
    <row r="227" spans="1:7" x14ac:dyDescent="0.25">
      <c r="A227" t="s">
        <v>1503</v>
      </c>
      <c r="B227" t="s">
        <v>172</v>
      </c>
      <c r="C227" s="77">
        <v>18.2</v>
      </c>
      <c r="D227" s="2">
        <v>14.470541542013301</v>
      </c>
      <c r="E227" s="2">
        <v>21.929458457986701</v>
      </c>
      <c r="F227" s="2">
        <v>3.7294584579866985</v>
      </c>
      <c r="G227" s="2">
        <v>3.7294584579867021</v>
      </c>
    </row>
    <row r="228" spans="1:7" x14ac:dyDescent="0.25">
      <c r="A228" t="s">
        <v>1503</v>
      </c>
      <c r="B228" t="s">
        <v>157</v>
      </c>
      <c r="C228" s="77">
        <v>11.2</v>
      </c>
      <c r="D228" s="2">
        <v>7.4785762019692603</v>
      </c>
      <c r="E228" s="2">
        <v>14.9214237980307</v>
      </c>
      <c r="F228" s="2">
        <v>3.721423798030739</v>
      </c>
      <c r="G228" s="2">
        <v>3.7214237980307008</v>
      </c>
    </row>
    <row r="229" spans="1:7" x14ac:dyDescent="0.25">
      <c r="A229" t="s">
        <v>1503</v>
      </c>
      <c r="B229" t="s">
        <v>170</v>
      </c>
      <c r="C229" s="77">
        <v>12.8</v>
      </c>
      <c r="D229" s="2">
        <v>8.77630297056246</v>
      </c>
      <c r="E229" s="2">
        <v>16.8236970294376</v>
      </c>
      <c r="F229" s="2">
        <v>4.0236970294375407</v>
      </c>
      <c r="G229" s="2">
        <v>4.0236970294375993</v>
      </c>
    </row>
    <row r="230" spans="1:7" x14ac:dyDescent="0.25">
      <c r="A230" t="s">
        <v>1503</v>
      </c>
      <c r="B230" t="s">
        <v>176</v>
      </c>
      <c r="C230" s="77">
        <v>16.3</v>
      </c>
      <c r="D230" s="2">
        <v>12.467276179467699</v>
      </c>
      <c r="E230" s="2">
        <v>20.132723820532298</v>
      </c>
      <c r="F230" s="2">
        <v>3.8327238205323013</v>
      </c>
      <c r="G230" s="2">
        <v>3.8327238205322978</v>
      </c>
    </row>
    <row r="231" spans="1:7" x14ac:dyDescent="0.25">
      <c r="A231" t="s">
        <v>1503</v>
      </c>
      <c r="B231" t="s">
        <v>152</v>
      </c>
      <c r="C231" s="77">
        <v>9.3000000000000007</v>
      </c>
      <c r="D231" s="2">
        <v>5.5478925660760101</v>
      </c>
      <c r="E231" s="2">
        <v>13.052107433924</v>
      </c>
      <c r="F231" s="2">
        <v>3.7521074339239906</v>
      </c>
      <c r="G231" s="2">
        <v>3.7521074339239995</v>
      </c>
    </row>
    <row r="232" spans="1:7" x14ac:dyDescent="0.25">
      <c r="A232" t="s">
        <v>1503</v>
      </c>
      <c r="B232" t="s">
        <v>150</v>
      </c>
      <c r="C232" s="77">
        <v>9.6999999999999993</v>
      </c>
      <c r="D232" s="2">
        <v>5.7634943648138499</v>
      </c>
      <c r="E232" s="2">
        <v>13.6365056351862</v>
      </c>
      <c r="F232" s="2">
        <v>3.9365056351861494</v>
      </c>
      <c r="G232" s="2">
        <v>3.9365056351862009</v>
      </c>
    </row>
    <row r="233" spans="1:7" x14ac:dyDescent="0.25">
      <c r="A233" t="s">
        <v>1503</v>
      </c>
      <c r="B233" t="s">
        <v>163</v>
      </c>
      <c r="C233" s="77">
        <v>15.8</v>
      </c>
      <c r="D233" s="2">
        <v>11.8810001308086</v>
      </c>
      <c r="E233" s="2">
        <v>19.7189998691914</v>
      </c>
      <c r="F233" s="2">
        <v>3.918999869191401</v>
      </c>
      <c r="G233" s="2">
        <v>3.9189998691913992</v>
      </c>
    </row>
    <row r="234" spans="1:7" x14ac:dyDescent="0.25">
      <c r="A234" t="s">
        <v>1503</v>
      </c>
      <c r="B234" t="s">
        <v>180</v>
      </c>
      <c r="C234" s="77">
        <v>4.2</v>
      </c>
      <c r="D234" s="2">
        <v>0.38251314651956098</v>
      </c>
      <c r="E234" s="2">
        <v>8.0174868534804506</v>
      </c>
      <c r="F234" s="2">
        <v>3.8174868534804394</v>
      </c>
      <c r="G234" s="2">
        <v>3.8174868534804505</v>
      </c>
    </row>
    <row r="235" spans="1:7" x14ac:dyDescent="0.25">
      <c r="A235" t="s">
        <v>1503</v>
      </c>
      <c r="B235" t="s">
        <v>154</v>
      </c>
      <c r="C235" s="77">
        <v>11.1</v>
      </c>
      <c r="D235" s="2">
        <v>7.3611063321484904</v>
      </c>
      <c r="E235" s="2">
        <v>14.838893667851501</v>
      </c>
      <c r="F235" s="2">
        <v>3.7388936678515092</v>
      </c>
      <c r="G235" s="2">
        <v>3.7388936678515012</v>
      </c>
    </row>
    <row r="236" spans="1:7" x14ac:dyDescent="0.25">
      <c r="A236" t="s">
        <v>1503</v>
      </c>
      <c r="B236" t="s">
        <v>173</v>
      </c>
      <c r="C236" s="77">
        <v>17.600000000000001</v>
      </c>
      <c r="D236" s="2">
        <v>13.8660261803404</v>
      </c>
      <c r="E236" s="2">
        <v>21.333973819659601</v>
      </c>
      <c r="F236" s="2">
        <v>3.7339738196596013</v>
      </c>
      <c r="G236" s="2">
        <v>3.7339738196595995</v>
      </c>
    </row>
    <row r="237" spans="1:7" x14ac:dyDescent="0.25">
      <c r="A237" t="s">
        <v>1503</v>
      </c>
      <c r="B237" t="s">
        <v>165</v>
      </c>
      <c r="C237" s="77">
        <v>8.9999999999999893</v>
      </c>
      <c r="D237" s="2">
        <v>5.3749435143583497</v>
      </c>
      <c r="E237" s="2">
        <v>12.625056485641601</v>
      </c>
      <c r="F237" s="2">
        <v>3.6250564856416396</v>
      </c>
      <c r="G237" s="2">
        <v>3.6250564856416112</v>
      </c>
    </row>
    <row r="238" spans="1:7" x14ac:dyDescent="0.25">
      <c r="A238" t="s">
        <v>1503</v>
      </c>
      <c r="B238" t="s">
        <v>149</v>
      </c>
      <c r="C238" s="77">
        <v>4.3</v>
      </c>
      <c r="D238" s="2">
        <v>0.46549703465173298</v>
      </c>
      <c r="E238" s="2">
        <v>8.1345029653482595</v>
      </c>
      <c r="F238" s="2">
        <v>3.8345029653482667</v>
      </c>
      <c r="G238" s="2">
        <v>3.8345029653482596</v>
      </c>
    </row>
    <row r="239" spans="1:7" x14ac:dyDescent="0.25">
      <c r="A239" t="s">
        <v>1503</v>
      </c>
      <c r="B239" t="s">
        <v>177</v>
      </c>
      <c r="C239" s="77">
        <v>16.899999999999999</v>
      </c>
      <c r="D239" s="2">
        <v>13.3725139735228</v>
      </c>
      <c r="E239" s="2">
        <v>20.427486026477201</v>
      </c>
      <c r="F239" s="2">
        <v>3.5274860264771988</v>
      </c>
      <c r="G239" s="2">
        <v>3.5274860264772023</v>
      </c>
    </row>
    <row r="240" spans="1:7" x14ac:dyDescent="0.25">
      <c r="A240" t="s">
        <v>1503</v>
      </c>
      <c r="B240" t="s">
        <v>153</v>
      </c>
      <c r="C240" s="77">
        <v>16.899999999999999</v>
      </c>
      <c r="D240" s="2">
        <v>12.664246267388499</v>
      </c>
      <c r="E240" s="2">
        <v>21.135753732611501</v>
      </c>
      <c r="F240" s="2">
        <v>4.2357537326114993</v>
      </c>
      <c r="G240" s="2">
        <v>4.2357537326115029</v>
      </c>
    </row>
    <row r="241" spans="1:7" x14ac:dyDescent="0.25">
      <c r="A241" t="s">
        <v>1503</v>
      </c>
      <c r="B241" t="s">
        <v>179</v>
      </c>
      <c r="C241" s="77">
        <v>14.8</v>
      </c>
      <c r="D241" s="2">
        <v>10.972144804547799</v>
      </c>
      <c r="E241" s="2">
        <v>18.627855195452199</v>
      </c>
      <c r="F241" s="2">
        <v>3.8278551954522015</v>
      </c>
      <c r="G241" s="2">
        <v>3.827855195452198</v>
      </c>
    </row>
    <row r="242" spans="1:7" x14ac:dyDescent="0.25">
      <c r="A242" t="s">
        <v>1503</v>
      </c>
      <c r="B242" t="s">
        <v>161</v>
      </c>
      <c r="C242" s="77">
        <v>12.6</v>
      </c>
      <c r="D242" s="2">
        <v>7.9741168968013998</v>
      </c>
      <c r="E242" s="2">
        <v>17.225883103198601</v>
      </c>
      <c r="F242" s="2">
        <v>4.6258831031985999</v>
      </c>
      <c r="G242" s="2">
        <v>4.6258831031986016</v>
      </c>
    </row>
    <row r="243" spans="1:7" x14ac:dyDescent="0.25">
      <c r="A243" t="s">
        <v>1503</v>
      </c>
      <c r="B243" t="s">
        <v>158</v>
      </c>
      <c r="C243" s="77">
        <v>15.1</v>
      </c>
      <c r="D243" s="2">
        <v>11.375030429987</v>
      </c>
      <c r="E243" s="2">
        <v>18.824969570013</v>
      </c>
      <c r="F243" s="2">
        <v>3.7249695700130001</v>
      </c>
      <c r="G243" s="2">
        <v>3.7249695700130001</v>
      </c>
    </row>
    <row r="244" spans="1:7" x14ac:dyDescent="0.25">
      <c r="A244" t="s">
        <v>1503</v>
      </c>
      <c r="B244" t="s">
        <v>169</v>
      </c>
      <c r="C244" s="77">
        <v>14.3</v>
      </c>
      <c r="D244" s="2">
        <v>10.1734152545265</v>
      </c>
      <c r="E244" s="2">
        <v>18.426584745473502</v>
      </c>
      <c r="F244" s="2">
        <v>4.126584745473501</v>
      </c>
      <c r="G244" s="2">
        <v>4.126584745473501</v>
      </c>
    </row>
    <row r="245" spans="1:7" x14ac:dyDescent="0.25">
      <c r="A245" t="s">
        <v>11</v>
      </c>
      <c r="B245" t="s">
        <v>166</v>
      </c>
      <c r="C245" s="77">
        <v>21.2</v>
      </c>
      <c r="D245" s="2">
        <v>17.162197858123299</v>
      </c>
      <c r="E245" s="2">
        <v>25.237802141876699</v>
      </c>
      <c r="F245" s="2">
        <v>4.0378021418766998</v>
      </c>
      <c r="G245" s="2">
        <v>4.0378021418766998</v>
      </c>
    </row>
    <row r="246" spans="1:7" x14ac:dyDescent="0.25">
      <c r="A246" t="s">
        <v>11</v>
      </c>
      <c r="B246" t="s">
        <v>160</v>
      </c>
      <c r="C246" s="77">
        <v>9.3000000000000007</v>
      </c>
      <c r="D246" s="2">
        <v>5.2830472493714904</v>
      </c>
      <c r="E246" s="2">
        <v>13.3169527506285</v>
      </c>
      <c r="F246" s="2">
        <v>4.0169527506285103</v>
      </c>
      <c r="G246" s="2">
        <v>4.0169527506284997</v>
      </c>
    </row>
    <row r="247" spans="1:7" x14ac:dyDescent="0.25">
      <c r="A247" t="s">
        <v>11</v>
      </c>
      <c r="B247" t="s">
        <v>162</v>
      </c>
      <c r="C247" s="77">
        <v>10.5</v>
      </c>
      <c r="D247" s="2">
        <v>6.6719685945919602</v>
      </c>
      <c r="E247" s="2">
        <v>14.328031405408</v>
      </c>
      <c r="F247" s="2">
        <v>3.8280314054080398</v>
      </c>
      <c r="G247" s="2">
        <v>3.8280314054079998</v>
      </c>
    </row>
    <row r="248" spans="1:7" x14ac:dyDescent="0.25">
      <c r="A248" t="s">
        <v>11</v>
      </c>
      <c r="B248" t="s">
        <v>155</v>
      </c>
      <c r="C248" s="77">
        <v>5.2</v>
      </c>
      <c r="D248" s="2">
        <v>1.47695466898523</v>
      </c>
      <c r="E248" s="2">
        <v>8.9230453310147695</v>
      </c>
      <c r="F248" s="2">
        <v>3.7230453310147702</v>
      </c>
      <c r="G248" s="2">
        <v>3.7230453310147693</v>
      </c>
    </row>
    <row r="249" spans="1:7" x14ac:dyDescent="0.25">
      <c r="A249" t="s">
        <v>11</v>
      </c>
      <c r="B249" t="s">
        <v>151</v>
      </c>
      <c r="C249" s="77">
        <v>14.3</v>
      </c>
      <c r="D249" s="2">
        <v>10.6752006728843</v>
      </c>
      <c r="E249" s="2">
        <v>17.9247993271157</v>
      </c>
      <c r="F249" s="2">
        <v>3.6247993271157011</v>
      </c>
      <c r="G249" s="2">
        <v>3.6247993271156993</v>
      </c>
    </row>
    <row r="250" spans="1:7" x14ac:dyDescent="0.25">
      <c r="A250" t="s">
        <v>11</v>
      </c>
      <c r="B250" t="s">
        <v>167</v>
      </c>
      <c r="C250" s="77">
        <v>9</v>
      </c>
      <c r="D250" s="2">
        <v>5.0699795770699296</v>
      </c>
      <c r="E250" s="2">
        <v>12.930020422930101</v>
      </c>
      <c r="F250" s="2">
        <v>3.9300204229300704</v>
      </c>
      <c r="G250" s="2">
        <v>3.9300204229301006</v>
      </c>
    </row>
    <row r="251" spans="1:7" x14ac:dyDescent="0.25">
      <c r="A251" t="s">
        <v>11</v>
      </c>
      <c r="B251" t="s">
        <v>181</v>
      </c>
      <c r="C251" s="77" t="s">
        <v>1574</v>
      </c>
      <c r="D251" s="2">
        <v>0</v>
      </c>
      <c r="E251" s="2">
        <v>0</v>
      </c>
      <c r="F251" s="2" t="e">
        <v>#VALUE!</v>
      </c>
      <c r="G251" s="2" t="e">
        <v>#VALUE!</v>
      </c>
    </row>
    <row r="252" spans="1:7" x14ac:dyDescent="0.25">
      <c r="A252" t="s">
        <v>11</v>
      </c>
      <c r="B252" t="s">
        <v>171</v>
      </c>
      <c r="C252" s="77">
        <v>11.1</v>
      </c>
      <c r="D252" s="2">
        <v>7.5817898462574602</v>
      </c>
      <c r="E252" s="2">
        <v>14.618210153742501</v>
      </c>
      <c r="F252" s="2">
        <v>3.5182101537425394</v>
      </c>
      <c r="G252" s="2">
        <v>3.5182101537425012</v>
      </c>
    </row>
    <row r="253" spans="1:7" x14ac:dyDescent="0.25">
      <c r="A253" t="s">
        <v>11</v>
      </c>
      <c r="B253" t="s">
        <v>159</v>
      </c>
      <c r="C253" s="77">
        <v>4.2</v>
      </c>
      <c r="D253" s="2">
        <v>0.18470519501751501</v>
      </c>
      <c r="E253" s="2">
        <v>8.2152948049824897</v>
      </c>
      <c r="F253" s="2">
        <v>4.015294804982485</v>
      </c>
      <c r="G253" s="2">
        <v>4.0152948049824895</v>
      </c>
    </row>
    <row r="254" spans="1:7" x14ac:dyDescent="0.25">
      <c r="A254" t="s">
        <v>11</v>
      </c>
      <c r="B254" t="s">
        <v>174</v>
      </c>
      <c r="C254" s="77">
        <v>13.8</v>
      </c>
      <c r="D254" s="2">
        <v>9.5819586623073594</v>
      </c>
      <c r="E254" s="2">
        <v>18.018041337692601</v>
      </c>
      <c r="F254" s="2">
        <v>4.2180413376926413</v>
      </c>
      <c r="G254" s="2">
        <v>4.2180413376926005</v>
      </c>
    </row>
    <row r="255" spans="1:7" x14ac:dyDescent="0.25">
      <c r="A255" t="s">
        <v>11</v>
      </c>
      <c r="B255" t="s">
        <v>178</v>
      </c>
      <c r="C255" s="77">
        <v>14.5</v>
      </c>
      <c r="D255" s="2">
        <v>10.2779511139557</v>
      </c>
      <c r="E255" s="2">
        <v>18.722048886044298</v>
      </c>
      <c r="F255" s="2">
        <v>4.2220488860443002</v>
      </c>
      <c r="G255" s="2">
        <v>4.2220488860442984</v>
      </c>
    </row>
    <row r="256" spans="1:7" x14ac:dyDescent="0.25">
      <c r="A256" t="s">
        <v>11</v>
      </c>
      <c r="B256" t="s">
        <v>175</v>
      </c>
      <c r="C256" s="77">
        <v>17.600000000000001</v>
      </c>
      <c r="D256" s="2">
        <v>13.7750615811896</v>
      </c>
      <c r="E256" s="2">
        <v>21.424938418810399</v>
      </c>
      <c r="F256" s="2">
        <v>3.824938418810401</v>
      </c>
      <c r="G256" s="2">
        <v>3.8249384188103974</v>
      </c>
    </row>
    <row r="257" spans="1:7" x14ac:dyDescent="0.25">
      <c r="A257" t="s">
        <v>11</v>
      </c>
      <c r="B257" t="s">
        <v>156</v>
      </c>
      <c r="C257" s="77">
        <v>18.399999999999999</v>
      </c>
      <c r="D257" s="2">
        <v>14.4571062385254</v>
      </c>
      <c r="E257" s="2">
        <v>22.342893761474599</v>
      </c>
      <c r="F257" s="2">
        <v>3.9428937614745987</v>
      </c>
      <c r="G257" s="2">
        <v>3.9428937614746005</v>
      </c>
    </row>
    <row r="258" spans="1:7" x14ac:dyDescent="0.25">
      <c r="A258" t="s">
        <v>11</v>
      </c>
      <c r="B258" t="s">
        <v>168</v>
      </c>
      <c r="C258" s="77">
        <v>19.5</v>
      </c>
      <c r="D258" s="2">
        <v>15.867260294177999</v>
      </c>
      <c r="E258" s="2">
        <v>23.132739705822001</v>
      </c>
      <c r="F258" s="2">
        <v>3.6327397058220008</v>
      </c>
      <c r="G258" s="2">
        <v>3.6327397058220008</v>
      </c>
    </row>
    <row r="259" spans="1:7" x14ac:dyDescent="0.25">
      <c r="A259" t="s">
        <v>11</v>
      </c>
      <c r="B259" t="s">
        <v>164</v>
      </c>
      <c r="C259" s="77">
        <v>3.2</v>
      </c>
      <c r="D259" s="2">
        <v>-0.82700697727699701</v>
      </c>
      <c r="E259" s="2">
        <v>7.227006977277</v>
      </c>
      <c r="F259" s="2">
        <v>4.0270069772769972</v>
      </c>
      <c r="G259" s="2">
        <v>4.0270069772769999</v>
      </c>
    </row>
    <row r="260" spans="1:7" x14ac:dyDescent="0.25">
      <c r="A260" t="s">
        <v>11</v>
      </c>
      <c r="B260" t="s">
        <v>172</v>
      </c>
      <c r="C260" s="77">
        <v>11.4</v>
      </c>
      <c r="D260" s="2">
        <v>7.4763933844379498</v>
      </c>
      <c r="E260" s="2">
        <v>15.323606615561999</v>
      </c>
      <c r="F260" s="2">
        <v>3.9236066155620506</v>
      </c>
      <c r="G260" s="2">
        <v>3.9236066155619991</v>
      </c>
    </row>
    <row r="261" spans="1:7" x14ac:dyDescent="0.25">
      <c r="A261" t="s">
        <v>11</v>
      </c>
      <c r="B261" t="s">
        <v>157</v>
      </c>
      <c r="C261" s="77">
        <v>11.3</v>
      </c>
      <c r="D261" s="2">
        <v>7.2786389639016296</v>
      </c>
      <c r="E261" s="2">
        <v>15.3213610360984</v>
      </c>
      <c r="F261" s="2">
        <v>4.0213610360983711</v>
      </c>
      <c r="G261" s="2">
        <v>4.0213610360983996</v>
      </c>
    </row>
    <row r="262" spans="1:7" x14ac:dyDescent="0.25">
      <c r="A262" t="s">
        <v>11</v>
      </c>
      <c r="B262" t="s">
        <v>170</v>
      </c>
      <c r="C262" s="77">
        <v>4.3</v>
      </c>
      <c r="D262" s="2">
        <v>-0.419418251982694</v>
      </c>
      <c r="E262" s="2">
        <v>9.0194182519826906</v>
      </c>
      <c r="F262" s="2">
        <v>4.7194182519826935</v>
      </c>
      <c r="G262" s="2">
        <v>4.7194182519826908</v>
      </c>
    </row>
    <row r="263" spans="1:7" x14ac:dyDescent="0.25">
      <c r="A263" t="s">
        <v>11</v>
      </c>
      <c r="B263" t="s">
        <v>176</v>
      </c>
      <c r="C263" s="77">
        <v>13.8</v>
      </c>
      <c r="D263" s="2">
        <v>9.7728509252076794</v>
      </c>
      <c r="E263" s="2">
        <v>17.827149074792299</v>
      </c>
      <c r="F263" s="2">
        <v>4.0271490747923213</v>
      </c>
      <c r="G263" s="2">
        <v>4.0271490747922982</v>
      </c>
    </row>
    <row r="264" spans="1:7" x14ac:dyDescent="0.25">
      <c r="A264" t="s">
        <v>11</v>
      </c>
      <c r="B264" t="s">
        <v>152</v>
      </c>
      <c r="C264" s="77">
        <v>11.5</v>
      </c>
      <c r="D264" s="2">
        <v>7.16158997696306</v>
      </c>
      <c r="E264" s="2">
        <v>15.8384100230369</v>
      </c>
      <c r="F264" s="2">
        <v>4.33841002303694</v>
      </c>
      <c r="G264" s="2">
        <v>4.3384100230369</v>
      </c>
    </row>
    <row r="265" spans="1:7" x14ac:dyDescent="0.25">
      <c r="A265" t="s">
        <v>11</v>
      </c>
      <c r="B265" t="s">
        <v>150</v>
      </c>
      <c r="C265" s="77">
        <v>14.9</v>
      </c>
      <c r="D265" s="2">
        <v>10.5653551096673</v>
      </c>
      <c r="E265" s="2">
        <v>19.234644890332699</v>
      </c>
      <c r="F265" s="2">
        <v>4.3346448903327008</v>
      </c>
      <c r="G265" s="2">
        <v>4.3346448903326991</v>
      </c>
    </row>
    <row r="266" spans="1:7" x14ac:dyDescent="0.25">
      <c r="A266" t="s">
        <v>11</v>
      </c>
      <c r="B266" t="s">
        <v>163</v>
      </c>
      <c r="C266" s="77">
        <v>13.4</v>
      </c>
      <c r="D266" s="2">
        <v>9.4790238073082804</v>
      </c>
      <c r="E266" s="2">
        <v>17.320976192691699</v>
      </c>
      <c r="F266" s="2">
        <v>3.9209761926917199</v>
      </c>
      <c r="G266" s="2">
        <v>3.9209761926916986</v>
      </c>
    </row>
    <row r="267" spans="1:7" x14ac:dyDescent="0.25">
      <c r="A267" t="s">
        <v>11</v>
      </c>
      <c r="B267" t="s">
        <v>180</v>
      </c>
      <c r="C267" s="77">
        <v>13.9</v>
      </c>
      <c r="D267" s="2">
        <v>10.077117007925599</v>
      </c>
      <c r="E267" s="2">
        <v>17.7228829920744</v>
      </c>
      <c r="F267" s="2">
        <v>3.8228829920744012</v>
      </c>
      <c r="G267" s="2">
        <v>3.8228829920743994</v>
      </c>
    </row>
    <row r="268" spans="1:7" x14ac:dyDescent="0.25">
      <c r="A268" t="s">
        <v>11</v>
      </c>
      <c r="B268" t="s">
        <v>154</v>
      </c>
      <c r="C268" s="77">
        <v>12</v>
      </c>
      <c r="D268" s="2">
        <v>7.9675095688630702</v>
      </c>
      <c r="E268" s="2">
        <v>16.0324904311369</v>
      </c>
      <c r="F268" s="2">
        <v>4.0324904311369298</v>
      </c>
      <c r="G268" s="2">
        <v>4.0324904311368996</v>
      </c>
    </row>
    <row r="269" spans="1:7" x14ac:dyDescent="0.25">
      <c r="A269" t="s">
        <v>11</v>
      </c>
      <c r="B269" t="s">
        <v>173</v>
      </c>
      <c r="C269" s="77">
        <v>20.9</v>
      </c>
      <c r="D269" s="2">
        <v>16.971052316237301</v>
      </c>
      <c r="E269" s="2">
        <v>24.828947683762699</v>
      </c>
      <c r="F269" s="2">
        <v>3.9289476837626971</v>
      </c>
      <c r="G269" s="2">
        <v>3.9289476837627006</v>
      </c>
    </row>
    <row r="270" spans="1:7" x14ac:dyDescent="0.25">
      <c r="A270" t="s">
        <v>11</v>
      </c>
      <c r="B270" t="s">
        <v>165</v>
      </c>
      <c r="C270" s="77">
        <v>12.5</v>
      </c>
      <c r="D270" s="2">
        <v>8.7682195552534399</v>
      </c>
      <c r="E270" s="2">
        <v>16.231780444746502</v>
      </c>
      <c r="F270" s="2">
        <v>3.7317804447465601</v>
      </c>
      <c r="G270" s="2">
        <v>3.7317804447465015</v>
      </c>
    </row>
    <row r="271" spans="1:7" x14ac:dyDescent="0.25">
      <c r="A271" t="s">
        <v>11</v>
      </c>
      <c r="B271" t="s">
        <v>149</v>
      </c>
      <c r="C271" s="77">
        <v>8.9000000000000092</v>
      </c>
      <c r="D271" s="2">
        <v>4.86763237454673</v>
      </c>
      <c r="E271" s="2">
        <v>12.932367625453301</v>
      </c>
      <c r="F271" s="2">
        <v>4.0323676254532792</v>
      </c>
      <c r="G271" s="2">
        <v>4.0323676254532916</v>
      </c>
    </row>
    <row r="272" spans="1:7" x14ac:dyDescent="0.25">
      <c r="A272" t="s">
        <v>11</v>
      </c>
      <c r="B272" t="s">
        <v>177</v>
      </c>
      <c r="C272" s="77">
        <v>12.8</v>
      </c>
      <c r="D272" s="2">
        <v>9.1738957806047399</v>
      </c>
      <c r="E272" s="2">
        <v>16.426104219395299</v>
      </c>
      <c r="F272" s="2">
        <v>3.6261042193952608</v>
      </c>
      <c r="G272" s="2">
        <v>3.6261042193952981</v>
      </c>
    </row>
    <row r="273" spans="1:7" x14ac:dyDescent="0.25">
      <c r="A273" t="s">
        <v>11</v>
      </c>
      <c r="B273" t="s">
        <v>153</v>
      </c>
      <c r="C273" s="77">
        <v>6.3000000000000096</v>
      </c>
      <c r="D273" s="2">
        <v>2.6659251978445302</v>
      </c>
      <c r="E273" s="2">
        <v>9.9340748021554894</v>
      </c>
      <c r="F273" s="2">
        <v>3.6340748021554794</v>
      </c>
      <c r="G273" s="2">
        <v>3.6340748021554798</v>
      </c>
    </row>
    <row r="274" spans="1:7" x14ac:dyDescent="0.25">
      <c r="A274" t="s">
        <v>11</v>
      </c>
      <c r="B274" t="s">
        <v>179</v>
      </c>
      <c r="C274" s="77">
        <v>17.3</v>
      </c>
      <c r="D274" s="2">
        <v>12.974189249860901</v>
      </c>
      <c r="E274" s="2">
        <v>21.625810750139099</v>
      </c>
      <c r="F274" s="2">
        <v>4.3258107501390999</v>
      </c>
      <c r="G274" s="2">
        <v>4.3258107501390981</v>
      </c>
    </row>
    <row r="275" spans="1:7" x14ac:dyDescent="0.25">
      <c r="A275" t="s">
        <v>11</v>
      </c>
      <c r="B275" t="s">
        <v>161</v>
      </c>
      <c r="C275" s="77">
        <v>16.5</v>
      </c>
      <c r="D275" s="2">
        <v>12.264527233765801</v>
      </c>
      <c r="E275" s="2">
        <v>20.7354727662341</v>
      </c>
      <c r="F275" s="2">
        <v>4.2354727662341993</v>
      </c>
      <c r="G275" s="2">
        <v>4.2354727662340999</v>
      </c>
    </row>
    <row r="276" spans="1:7" x14ac:dyDescent="0.25">
      <c r="A276" t="s">
        <v>11</v>
      </c>
      <c r="B276" t="s">
        <v>158</v>
      </c>
      <c r="C276" s="77">
        <v>17.899999999999999</v>
      </c>
      <c r="D276" s="2">
        <v>14.0691707880141</v>
      </c>
      <c r="E276" s="2">
        <v>21.730829211985899</v>
      </c>
      <c r="F276" s="2">
        <v>3.8308292119858987</v>
      </c>
      <c r="G276" s="2">
        <v>3.8308292119859004</v>
      </c>
    </row>
    <row r="277" spans="1:7" x14ac:dyDescent="0.25">
      <c r="A277" t="s">
        <v>11</v>
      </c>
      <c r="B277" t="s">
        <v>169</v>
      </c>
      <c r="C277" s="77">
        <v>19.7</v>
      </c>
      <c r="D277" s="2">
        <v>15.6694535353482</v>
      </c>
      <c r="E277" s="2">
        <v>23.730546464651798</v>
      </c>
      <c r="F277" s="2">
        <v>4.030546464651799</v>
      </c>
      <c r="G277" s="2">
        <v>4.030546464651799</v>
      </c>
    </row>
    <row r="278" spans="1:7" x14ac:dyDescent="0.25">
      <c r="A278" t="s">
        <v>91</v>
      </c>
      <c r="B278" t="s">
        <v>166</v>
      </c>
      <c r="C278" s="77">
        <v>14.1</v>
      </c>
      <c r="D278" s="2">
        <v>9.9638926048375005</v>
      </c>
      <c r="E278" s="2">
        <v>18.236107395162499</v>
      </c>
      <c r="F278" s="2">
        <v>4.1361073951624991</v>
      </c>
      <c r="G278" s="2">
        <v>4.1361073951624991</v>
      </c>
    </row>
    <row r="279" spans="1:7" x14ac:dyDescent="0.25">
      <c r="A279" t="s">
        <v>91</v>
      </c>
      <c r="B279" t="s">
        <v>160</v>
      </c>
      <c r="C279" s="77">
        <v>11.4</v>
      </c>
      <c r="D279" s="2">
        <v>7.4809277179579796</v>
      </c>
      <c r="E279" s="2">
        <v>15.319072282042001</v>
      </c>
      <c r="F279" s="2">
        <v>3.9190722820420207</v>
      </c>
      <c r="G279" s="2">
        <v>3.9190722820420003</v>
      </c>
    </row>
    <row r="280" spans="1:7" x14ac:dyDescent="0.25">
      <c r="A280" t="s">
        <v>91</v>
      </c>
      <c r="B280" t="s">
        <v>162</v>
      </c>
      <c r="C280" s="77">
        <v>8.1999999999999993</v>
      </c>
      <c r="D280" s="2">
        <v>4.5760748565122897</v>
      </c>
      <c r="E280" s="2">
        <v>11.823925143487701</v>
      </c>
      <c r="F280" s="2">
        <v>3.6239251434877096</v>
      </c>
      <c r="G280" s="2">
        <v>3.6239251434877016</v>
      </c>
    </row>
    <row r="281" spans="1:7" x14ac:dyDescent="0.25">
      <c r="A281" t="s">
        <v>91</v>
      </c>
      <c r="B281" t="s">
        <v>155</v>
      </c>
      <c r="C281" s="77">
        <v>14.1</v>
      </c>
      <c r="D281" s="2">
        <v>10.470699616213899</v>
      </c>
      <c r="E281" s="2">
        <v>17.7293003837861</v>
      </c>
      <c r="F281" s="2">
        <v>3.6293003837861004</v>
      </c>
      <c r="G281" s="2">
        <v>3.6293003837861004</v>
      </c>
    </row>
    <row r="282" spans="1:7" x14ac:dyDescent="0.25">
      <c r="A282" t="s">
        <v>91</v>
      </c>
      <c r="B282" t="s">
        <v>151</v>
      </c>
      <c r="C282" s="77">
        <v>10.9</v>
      </c>
      <c r="D282" s="2">
        <v>7.1781668435174897</v>
      </c>
      <c r="E282" s="2">
        <v>14.6218331564825</v>
      </c>
      <c r="F282" s="2">
        <v>3.7218331564825107</v>
      </c>
      <c r="G282" s="2">
        <v>3.7218331564825</v>
      </c>
    </row>
    <row r="283" spans="1:7" x14ac:dyDescent="0.25">
      <c r="A283" t="s">
        <v>91</v>
      </c>
      <c r="B283" t="s">
        <v>167</v>
      </c>
      <c r="C283" s="77">
        <v>20.100000000000001</v>
      </c>
      <c r="D283" s="2">
        <v>15.778394810222901</v>
      </c>
      <c r="E283" s="2">
        <v>24.4216051897771</v>
      </c>
      <c r="F283" s="2">
        <v>4.3216051897771006</v>
      </c>
      <c r="G283" s="2">
        <v>4.3216051897770988</v>
      </c>
    </row>
    <row r="284" spans="1:7" x14ac:dyDescent="0.25">
      <c r="A284" t="s">
        <v>91</v>
      </c>
      <c r="B284" t="s">
        <v>181</v>
      </c>
      <c r="C284" s="77" t="s">
        <v>1574</v>
      </c>
      <c r="D284" s="2">
        <v>0</v>
      </c>
      <c r="E284" s="2">
        <v>0</v>
      </c>
      <c r="F284" s="2" t="e">
        <v>#VALUE!</v>
      </c>
      <c r="G284" s="2" t="e">
        <v>#VALUE!</v>
      </c>
    </row>
    <row r="285" spans="1:7" x14ac:dyDescent="0.25">
      <c r="A285" t="s">
        <v>91</v>
      </c>
      <c r="B285" t="s">
        <v>171</v>
      </c>
      <c r="C285" s="77">
        <v>10.199999999999999</v>
      </c>
      <c r="D285" s="2">
        <v>6.6824637623014702</v>
      </c>
      <c r="E285" s="2">
        <v>13.7175362376985</v>
      </c>
      <c r="F285" s="2">
        <v>3.5175362376985291</v>
      </c>
      <c r="G285" s="2">
        <v>3.5175362376985007</v>
      </c>
    </row>
    <row r="286" spans="1:7" x14ac:dyDescent="0.25">
      <c r="A286" t="s">
        <v>91</v>
      </c>
      <c r="B286" t="s">
        <v>159</v>
      </c>
      <c r="C286" s="77">
        <v>5.3</v>
      </c>
      <c r="D286" s="2">
        <v>1.1828745596847801</v>
      </c>
      <c r="E286" s="2">
        <v>9.4171254403152194</v>
      </c>
      <c r="F286" s="2">
        <v>4.1171254403152195</v>
      </c>
      <c r="G286" s="2">
        <v>4.1171254403152195</v>
      </c>
    </row>
    <row r="287" spans="1:7" x14ac:dyDescent="0.25">
      <c r="A287" t="s">
        <v>91</v>
      </c>
      <c r="B287" t="s">
        <v>174</v>
      </c>
      <c r="C287" s="77">
        <v>13.6</v>
      </c>
      <c r="D287" s="2">
        <v>9.4814621245881998</v>
      </c>
      <c r="E287" s="2">
        <v>17.718537875411801</v>
      </c>
      <c r="F287" s="2">
        <v>4.1185378754117998</v>
      </c>
      <c r="G287" s="2">
        <v>4.1185378754118016</v>
      </c>
    </row>
    <row r="288" spans="1:7" x14ac:dyDescent="0.25">
      <c r="A288" t="s">
        <v>91</v>
      </c>
      <c r="B288" t="s">
        <v>178</v>
      </c>
      <c r="C288" s="77">
        <v>10.3</v>
      </c>
      <c r="D288" s="2">
        <v>6.3811019329203802</v>
      </c>
      <c r="E288" s="2">
        <v>14.2188980670796</v>
      </c>
      <c r="F288" s="2">
        <v>3.9188980670796205</v>
      </c>
      <c r="G288" s="2">
        <v>3.9188980670795992</v>
      </c>
    </row>
    <row r="289" spans="1:7" x14ac:dyDescent="0.25">
      <c r="A289" t="s">
        <v>91</v>
      </c>
      <c r="B289" t="s">
        <v>175</v>
      </c>
      <c r="C289" s="77">
        <v>13</v>
      </c>
      <c r="D289" s="2">
        <v>9.1763425805357901</v>
      </c>
      <c r="E289" s="2">
        <v>16.823657419464201</v>
      </c>
      <c r="F289" s="2">
        <v>3.8236574194642099</v>
      </c>
      <c r="G289" s="2">
        <v>3.823657419464201</v>
      </c>
    </row>
    <row r="290" spans="1:7" x14ac:dyDescent="0.25">
      <c r="A290" t="s">
        <v>91</v>
      </c>
      <c r="B290" t="s">
        <v>156</v>
      </c>
      <c r="C290" s="77">
        <v>18.399999999999999</v>
      </c>
      <c r="D290" s="2">
        <v>14.255054517183</v>
      </c>
      <c r="E290" s="2">
        <v>22.544945482816999</v>
      </c>
      <c r="F290" s="2">
        <v>4.1449454828169987</v>
      </c>
      <c r="G290" s="2">
        <v>4.1449454828170005</v>
      </c>
    </row>
    <row r="291" spans="1:7" x14ac:dyDescent="0.25">
      <c r="A291" t="s">
        <v>91</v>
      </c>
      <c r="B291" t="s">
        <v>168</v>
      </c>
      <c r="C291" s="77">
        <v>12.7</v>
      </c>
      <c r="D291" s="2">
        <v>9.1680947990417305</v>
      </c>
      <c r="E291" s="2">
        <v>16.231905200958298</v>
      </c>
      <c r="F291" s="2">
        <v>3.5319052009582688</v>
      </c>
      <c r="G291" s="2">
        <v>3.531905200958299</v>
      </c>
    </row>
    <row r="292" spans="1:7" x14ac:dyDescent="0.25">
      <c r="A292" t="s">
        <v>91</v>
      </c>
      <c r="B292" t="s">
        <v>164</v>
      </c>
      <c r="C292" s="77">
        <v>7.1000000000000103</v>
      </c>
      <c r="D292" s="2">
        <v>3.4676372121146501</v>
      </c>
      <c r="E292" s="2">
        <v>10.7323627878854</v>
      </c>
      <c r="F292" s="2">
        <v>3.6323627878853602</v>
      </c>
      <c r="G292" s="2">
        <v>3.6323627878853895</v>
      </c>
    </row>
    <row r="293" spans="1:7" x14ac:dyDescent="0.25">
      <c r="A293" t="s">
        <v>91</v>
      </c>
      <c r="B293" t="s">
        <v>172</v>
      </c>
      <c r="C293" s="77">
        <v>12.8</v>
      </c>
      <c r="D293" s="2">
        <v>9.1709804771938099</v>
      </c>
      <c r="E293" s="2">
        <v>16.4290195228062</v>
      </c>
      <c r="F293" s="2">
        <v>3.6290195228061908</v>
      </c>
      <c r="G293" s="2">
        <v>3.6290195228061997</v>
      </c>
    </row>
    <row r="294" spans="1:7" x14ac:dyDescent="0.25">
      <c r="A294" t="s">
        <v>91</v>
      </c>
      <c r="B294" t="s">
        <v>157</v>
      </c>
      <c r="C294" s="77">
        <v>9</v>
      </c>
      <c r="D294" s="2">
        <v>5.1772570194887502</v>
      </c>
      <c r="E294" s="2">
        <v>12.8227429805113</v>
      </c>
      <c r="F294" s="2">
        <v>3.8227429805112498</v>
      </c>
      <c r="G294" s="2">
        <v>3.8227429805113005</v>
      </c>
    </row>
    <row r="295" spans="1:7" x14ac:dyDescent="0.25">
      <c r="A295" t="s">
        <v>91</v>
      </c>
      <c r="B295" t="s">
        <v>170</v>
      </c>
      <c r="C295" s="77">
        <v>0.20000000000000301</v>
      </c>
      <c r="D295" s="2">
        <v>-4.0180205498276704</v>
      </c>
      <c r="E295" s="2">
        <v>4.4180205498276797</v>
      </c>
      <c r="F295" s="2">
        <v>4.2180205498276733</v>
      </c>
      <c r="G295" s="2">
        <v>4.2180205498276768</v>
      </c>
    </row>
    <row r="296" spans="1:7" x14ac:dyDescent="0.25">
      <c r="A296" t="s">
        <v>91</v>
      </c>
      <c r="B296" t="s">
        <v>176</v>
      </c>
      <c r="C296" s="77">
        <v>9.0999999999999908</v>
      </c>
      <c r="D296" s="2">
        <v>5.3722263105986698</v>
      </c>
      <c r="E296" s="2">
        <v>12.827773689401299</v>
      </c>
      <c r="F296" s="2">
        <v>3.7277736894013209</v>
      </c>
      <c r="G296" s="2">
        <v>3.7277736894013085</v>
      </c>
    </row>
    <row r="297" spans="1:7" x14ac:dyDescent="0.25">
      <c r="A297" t="s">
        <v>91</v>
      </c>
      <c r="B297" t="s">
        <v>152</v>
      </c>
      <c r="C297" s="77">
        <v>10.4</v>
      </c>
      <c r="D297" s="2">
        <v>5.76417049910531</v>
      </c>
      <c r="E297" s="2">
        <v>15.0358295008947</v>
      </c>
      <c r="F297" s="2">
        <v>4.6358295008946904</v>
      </c>
      <c r="G297" s="2">
        <v>4.6358295008946993</v>
      </c>
    </row>
    <row r="298" spans="1:7" x14ac:dyDescent="0.25">
      <c r="A298" t="s">
        <v>91</v>
      </c>
      <c r="B298" t="s">
        <v>150</v>
      </c>
      <c r="C298" s="77">
        <v>5.0999999999999899</v>
      </c>
      <c r="D298" s="2">
        <v>1.1689922344125301</v>
      </c>
      <c r="E298" s="2">
        <v>9.0310077655874608</v>
      </c>
      <c r="F298" s="2">
        <v>3.9310077655874598</v>
      </c>
      <c r="G298" s="2">
        <v>3.9310077655874709</v>
      </c>
    </row>
    <row r="299" spans="1:7" x14ac:dyDescent="0.25">
      <c r="A299" t="s">
        <v>91</v>
      </c>
      <c r="B299" t="s">
        <v>163</v>
      </c>
      <c r="C299" s="77">
        <v>16.3</v>
      </c>
      <c r="D299" s="2">
        <v>12.0785768850452</v>
      </c>
      <c r="E299" s="2">
        <v>20.5214231149548</v>
      </c>
      <c r="F299" s="2">
        <v>4.2214231149548009</v>
      </c>
      <c r="G299" s="2">
        <v>4.2214231149547992</v>
      </c>
    </row>
    <row r="300" spans="1:7" x14ac:dyDescent="0.25">
      <c r="A300" t="s">
        <v>91</v>
      </c>
      <c r="B300" t="s">
        <v>180</v>
      </c>
      <c r="C300" s="77">
        <v>8.8000000000000007</v>
      </c>
      <c r="D300" s="2">
        <v>5.47828484709654</v>
      </c>
      <c r="E300" s="2">
        <v>12.1217151529035</v>
      </c>
      <c r="F300" s="2">
        <v>3.3217151529034608</v>
      </c>
      <c r="G300" s="2">
        <v>3.3217151529034989</v>
      </c>
    </row>
    <row r="301" spans="1:7" x14ac:dyDescent="0.25">
      <c r="A301" t="s">
        <v>91</v>
      </c>
      <c r="B301" t="s">
        <v>154</v>
      </c>
      <c r="C301" s="77">
        <v>15.9</v>
      </c>
      <c r="D301" s="2">
        <v>11.9684520106691</v>
      </c>
      <c r="E301" s="2">
        <v>19.8315479893309</v>
      </c>
      <c r="F301" s="2">
        <v>3.9315479893309</v>
      </c>
      <c r="G301" s="2">
        <v>3.9315479893309</v>
      </c>
    </row>
    <row r="302" spans="1:7" x14ac:dyDescent="0.25">
      <c r="A302" t="s">
        <v>91</v>
      </c>
      <c r="B302" t="s">
        <v>173</v>
      </c>
      <c r="C302" s="77">
        <v>13.2</v>
      </c>
      <c r="D302" s="2">
        <v>8.9773330129892894</v>
      </c>
      <c r="E302" s="2">
        <v>17.4226669870107</v>
      </c>
      <c r="F302" s="2">
        <v>4.2226669870107099</v>
      </c>
      <c r="G302" s="2">
        <v>4.222666987010701</v>
      </c>
    </row>
    <row r="303" spans="1:7" x14ac:dyDescent="0.25">
      <c r="A303" t="s">
        <v>91</v>
      </c>
      <c r="B303" t="s">
        <v>165</v>
      </c>
      <c r="C303" s="77">
        <v>13.1</v>
      </c>
      <c r="D303" s="2">
        <v>9.5722734950173702</v>
      </c>
      <c r="E303" s="2">
        <v>16.627726504982601</v>
      </c>
      <c r="F303" s="2">
        <v>3.5277265049826294</v>
      </c>
      <c r="G303" s="2">
        <v>3.527726504982601</v>
      </c>
    </row>
    <row r="304" spans="1:7" x14ac:dyDescent="0.25">
      <c r="A304" t="s">
        <v>91</v>
      </c>
      <c r="B304" t="s">
        <v>149</v>
      </c>
      <c r="C304" s="77">
        <v>8.5</v>
      </c>
      <c r="D304" s="2">
        <v>4.5632728186094997</v>
      </c>
      <c r="E304" s="2">
        <v>12.4367271813905</v>
      </c>
      <c r="F304" s="2">
        <v>3.9367271813905003</v>
      </c>
      <c r="G304" s="2">
        <v>3.9367271813905003</v>
      </c>
    </row>
    <row r="305" spans="1:7" x14ac:dyDescent="0.25">
      <c r="A305" t="s">
        <v>91</v>
      </c>
      <c r="B305" t="s">
        <v>177</v>
      </c>
      <c r="C305" s="77">
        <v>15.9</v>
      </c>
      <c r="D305" s="2">
        <v>12.371340132147299</v>
      </c>
      <c r="E305" s="2">
        <v>19.428659867852801</v>
      </c>
      <c r="F305" s="2">
        <v>3.528659867852701</v>
      </c>
      <c r="G305" s="2">
        <v>3.5286598678528005</v>
      </c>
    </row>
    <row r="306" spans="1:7" x14ac:dyDescent="0.25">
      <c r="A306" t="s">
        <v>91</v>
      </c>
      <c r="B306" t="s">
        <v>153</v>
      </c>
      <c r="C306" s="77">
        <v>12.7</v>
      </c>
      <c r="D306" s="2">
        <v>8.8580208195065993</v>
      </c>
      <c r="E306" s="2">
        <v>16.541979180493399</v>
      </c>
      <c r="F306" s="2">
        <v>3.8419791804934</v>
      </c>
      <c r="G306" s="2">
        <v>3.8419791804934</v>
      </c>
    </row>
    <row r="307" spans="1:7" x14ac:dyDescent="0.25">
      <c r="A307" t="s">
        <v>91</v>
      </c>
      <c r="B307" t="s">
        <v>179</v>
      </c>
      <c r="C307" s="77">
        <v>19.5</v>
      </c>
      <c r="D307" s="2">
        <v>15.2775953001834</v>
      </c>
      <c r="E307" s="2">
        <v>23.7224046998166</v>
      </c>
      <c r="F307" s="2">
        <v>4.2224046998166003</v>
      </c>
      <c r="G307" s="2">
        <v>4.2224046998166003</v>
      </c>
    </row>
    <row r="308" spans="1:7" x14ac:dyDescent="0.25">
      <c r="A308" t="s">
        <v>91</v>
      </c>
      <c r="B308" t="s">
        <v>161</v>
      </c>
      <c r="C308" s="77">
        <v>7.8</v>
      </c>
      <c r="D308" s="2">
        <v>4.1750705996723596</v>
      </c>
      <c r="E308" s="2">
        <v>11.424929400327599</v>
      </c>
      <c r="F308" s="2">
        <v>3.6249294003276402</v>
      </c>
      <c r="G308" s="2">
        <v>3.6249294003275994</v>
      </c>
    </row>
    <row r="309" spans="1:7" x14ac:dyDescent="0.25">
      <c r="A309" t="s">
        <v>91</v>
      </c>
      <c r="B309" t="s">
        <v>158</v>
      </c>
      <c r="C309" s="77">
        <v>17.7</v>
      </c>
      <c r="D309" s="2">
        <v>13.774166208301001</v>
      </c>
      <c r="E309" s="2">
        <v>21.625833791699002</v>
      </c>
      <c r="F309" s="2">
        <v>3.9258337916989987</v>
      </c>
      <c r="G309" s="2">
        <v>3.9258337916990023</v>
      </c>
    </row>
    <row r="310" spans="1:7" x14ac:dyDescent="0.25">
      <c r="A310" t="s">
        <v>91</v>
      </c>
      <c r="B310" t="s">
        <v>169</v>
      </c>
      <c r="C310" s="77">
        <v>21.8</v>
      </c>
      <c r="D310" s="2">
        <v>17.5714917741421</v>
      </c>
      <c r="E310" s="2">
        <v>26.028508225857902</v>
      </c>
      <c r="F310" s="2">
        <v>4.228508225857901</v>
      </c>
      <c r="G310" s="2">
        <v>4.228508225857901</v>
      </c>
    </row>
    <row r="311" spans="1:7" x14ac:dyDescent="0.25">
      <c r="A311" t="s">
        <v>1504</v>
      </c>
      <c r="B311" t="s">
        <v>166</v>
      </c>
      <c r="C311" s="77">
        <v>20.338550247116999</v>
      </c>
      <c r="D311" s="2">
        <v>16.0003398010086</v>
      </c>
      <c r="E311" s="2">
        <v>24.676760693225301</v>
      </c>
      <c r="F311" s="2">
        <v>4.3382104461083983</v>
      </c>
      <c r="G311" s="2">
        <v>4.3382104461083024</v>
      </c>
    </row>
    <row r="312" spans="1:7" x14ac:dyDescent="0.25">
      <c r="A312" t="s">
        <v>1504</v>
      </c>
      <c r="B312" t="s">
        <v>160</v>
      </c>
      <c r="C312" s="77">
        <v>15.1838078001454</v>
      </c>
      <c r="D312" s="2">
        <v>11.0666884752881</v>
      </c>
      <c r="E312" s="2">
        <v>19.300927125002602</v>
      </c>
      <c r="F312" s="2">
        <v>4.1171193248573008</v>
      </c>
      <c r="G312" s="2">
        <v>4.1171193248572013</v>
      </c>
    </row>
    <row r="313" spans="1:7" x14ac:dyDescent="0.25">
      <c r="A313" t="s">
        <v>1504</v>
      </c>
      <c r="B313" t="s">
        <v>162</v>
      </c>
      <c r="C313" s="77">
        <v>15.160056829713801</v>
      </c>
      <c r="D313" s="2">
        <v>11.3331289248764</v>
      </c>
      <c r="E313" s="2">
        <v>18.9869847345512</v>
      </c>
      <c r="F313" s="2">
        <v>3.826927904837401</v>
      </c>
      <c r="G313" s="2">
        <v>3.8269279048373992</v>
      </c>
    </row>
    <row r="314" spans="1:7" x14ac:dyDescent="0.25">
      <c r="A314" t="s">
        <v>1504</v>
      </c>
      <c r="B314" t="s">
        <v>155</v>
      </c>
      <c r="C314" s="77">
        <v>13.7836448598131</v>
      </c>
      <c r="D314" s="2">
        <v>9.6571798411532406</v>
      </c>
      <c r="E314" s="2">
        <v>17.910109878472898</v>
      </c>
      <c r="F314" s="2">
        <v>4.126465018659859</v>
      </c>
      <c r="G314" s="2">
        <v>4.1264650186597986</v>
      </c>
    </row>
    <row r="315" spans="1:7" x14ac:dyDescent="0.25">
      <c r="A315" t="s">
        <v>1504</v>
      </c>
      <c r="B315" t="s">
        <v>151</v>
      </c>
      <c r="C315" s="77">
        <v>18.280943888050501</v>
      </c>
      <c r="D315" s="2">
        <v>14.4601129397513</v>
      </c>
      <c r="E315" s="2">
        <v>22.101774836349701</v>
      </c>
      <c r="F315" s="2">
        <v>3.8208309482992018</v>
      </c>
      <c r="G315" s="2">
        <v>3.8208309482992</v>
      </c>
    </row>
    <row r="316" spans="1:7" x14ac:dyDescent="0.25">
      <c r="A316" t="s">
        <v>1504</v>
      </c>
      <c r="B316" t="s">
        <v>167</v>
      </c>
      <c r="C316" s="77">
        <v>10.977955516879501</v>
      </c>
      <c r="D316" s="2">
        <v>6.5510799754465303</v>
      </c>
      <c r="E316" s="2">
        <v>15.404831058312499</v>
      </c>
      <c r="F316" s="2">
        <v>4.4268755414329704</v>
      </c>
      <c r="G316" s="2">
        <v>4.4268755414329988</v>
      </c>
    </row>
    <row r="317" spans="1:7" x14ac:dyDescent="0.25">
      <c r="A317" t="s">
        <v>1504</v>
      </c>
      <c r="B317" t="s">
        <v>181</v>
      </c>
      <c r="C317" s="77" t="s">
        <v>1574</v>
      </c>
      <c r="D317" s="2">
        <v>0</v>
      </c>
      <c r="E317" s="2">
        <v>0</v>
      </c>
      <c r="F317" s="2" t="e">
        <v>#VALUE!</v>
      </c>
      <c r="G317" s="2" t="e">
        <v>#VALUE!</v>
      </c>
    </row>
    <row r="318" spans="1:7" x14ac:dyDescent="0.25">
      <c r="A318" t="s">
        <v>1504</v>
      </c>
      <c r="B318" t="s">
        <v>171</v>
      </c>
      <c r="C318" s="77">
        <v>18.358461296727501</v>
      </c>
      <c r="D318" s="2">
        <v>14.4410970883229</v>
      </c>
      <c r="E318" s="2">
        <v>22.275825505132001</v>
      </c>
      <c r="F318" s="2">
        <v>3.9173642084046012</v>
      </c>
      <c r="G318" s="2">
        <v>3.9173642084044999</v>
      </c>
    </row>
    <row r="319" spans="1:7" x14ac:dyDescent="0.25">
      <c r="A319" t="s">
        <v>1504</v>
      </c>
      <c r="B319" t="s">
        <v>159</v>
      </c>
      <c r="C319" s="77">
        <v>14.6923196356485</v>
      </c>
      <c r="D319" s="2">
        <v>9.6728683939006306</v>
      </c>
      <c r="E319" s="2">
        <v>19.711770877396301</v>
      </c>
      <c r="F319" s="2">
        <v>5.0194512417478698</v>
      </c>
      <c r="G319" s="2">
        <v>5.0194512417478006</v>
      </c>
    </row>
    <row r="320" spans="1:7" x14ac:dyDescent="0.25">
      <c r="A320" t="s">
        <v>1504</v>
      </c>
      <c r="B320" t="s">
        <v>174</v>
      </c>
      <c r="C320" s="77">
        <v>15.5590407125448</v>
      </c>
      <c r="D320" s="2">
        <v>11.2422817129079</v>
      </c>
      <c r="E320" s="2">
        <v>19.875799712181699</v>
      </c>
      <c r="F320" s="2">
        <v>4.3167589996368996</v>
      </c>
      <c r="G320" s="2">
        <v>4.3167589996368996</v>
      </c>
    </row>
    <row r="321" spans="1:7" x14ac:dyDescent="0.25">
      <c r="A321" t="s">
        <v>1504</v>
      </c>
      <c r="B321" t="s">
        <v>178</v>
      </c>
      <c r="C321" s="77">
        <v>8.2994792352089597</v>
      </c>
      <c r="D321" s="2">
        <v>4.1794953905350098</v>
      </c>
      <c r="E321" s="2">
        <v>12.419463079882901</v>
      </c>
      <c r="F321" s="2">
        <v>4.1199838446739498</v>
      </c>
      <c r="G321" s="2">
        <v>4.119983844673941</v>
      </c>
    </row>
    <row r="322" spans="1:7" x14ac:dyDescent="0.25">
      <c r="A322" t="s">
        <v>1504</v>
      </c>
      <c r="B322" t="s">
        <v>175</v>
      </c>
      <c r="C322" s="77">
        <v>14.621032446449201</v>
      </c>
      <c r="D322" s="2">
        <v>10.496037656457499</v>
      </c>
      <c r="E322" s="2">
        <v>18.746027236440899</v>
      </c>
      <c r="F322" s="2">
        <v>4.1249947899917014</v>
      </c>
      <c r="G322" s="2">
        <v>4.1249947899916979</v>
      </c>
    </row>
    <row r="323" spans="1:7" x14ac:dyDescent="0.25">
      <c r="A323" t="s">
        <v>1504</v>
      </c>
      <c r="B323" t="s">
        <v>156</v>
      </c>
      <c r="C323" s="77">
        <v>10.461983471074401</v>
      </c>
      <c r="D323" s="2">
        <v>6.3273517565651902</v>
      </c>
      <c r="E323" s="2">
        <v>14.5966151855836</v>
      </c>
      <c r="F323" s="2">
        <v>4.1346317145092106</v>
      </c>
      <c r="G323" s="2">
        <v>4.1346317145091991</v>
      </c>
    </row>
    <row r="324" spans="1:7" x14ac:dyDescent="0.25">
      <c r="A324" t="s">
        <v>1504</v>
      </c>
      <c r="B324" t="s">
        <v>168</v>
      </c>
      <c r="C324" s="77">
        <v>20.6730858098956</v>
      </c>
      <c r="D324" s="2">
        <v>16.740514256375899</v>
      </c>
      <c r="E324" s="2">
        <v>24.6056573634153</v>
      </c>
      <c r="F324" s="2">
        <v>3.9325715535197006</v>
      </c>
      <c r="G324" s="2">
        <v>3.9325715535197006</v>
      </c>
    </row>
    <row r="325" spans="1:7" x14ac:dyDescent="0.25">
      <c r="A325" t="s">
        <v>1504</v>
      </c>
      <c r="B325" t="s">
        <v>164</v>
      </c>
      <c r="C325" s="77">
        <v>3.4228000587630398</v>
      </c>
      <c r="D325" s="2">
        <v>-0.40603357522950001</v>
      </c>
      <c r="E325" s="2">
        <v>7.2516336927555898</v>
      </c>
      <c r="F325" s="2">
        <v>3.8288336339925397</v>
      </c>
      <c r="G325" s="2">
        <v>3.8288336339925499</v>
      </c>
    </row>
    <row r="326" spans="1:7" x14ac:dyDescent="0.25">
      <c r="A326" t="s">
        <v>1504</v>
      </c>
      <c r="B326" t="s">
        <v>172</v>
      </c>
      <c r="C326" s="77">
        <v>13.5390298474068</v>
      </c>
      <c r="D326" s="2">
        <v>9.6132330020557806</v>
      </c>
      <c r="E326" s="2">
        <v>17.4648266927578</v>
      </c>
      <c r="F326" s="2">
        <v>3.9257968453510195</v>
      </c>
      <c r="G326" s="2">
        <v>3.9257968453509999</v>
      </c>
    </row>
    <row r="327" spans="1:7" x14ac:dyDescent="0.25">
      <c r="A327" t="s">
        <v>1504</v>
      </c>
      <c r="B327" t="s">
        <v>157</v>
      </c>
      <c r="C327" s="77">
        <v>7.9855654925399504</v>
      </c>
      <c r="D327" s="2">
        <v>3.9618552995795802</v>
      </c>
      <c r="E327" s="2">
        <v>12.009275685500301</v>
      </c>
      <c r="F327" s="2">
        <v>4.0237101929603707</v>
      </c>
      <c r="G327" s="2">
        <v>4.0237101929603503</v>
      </c>
    </row>
    <row r="328" spans="1:7" x14ac:dyDescent="0.25">
      <c r="A328" t="s">
        <v>1504</v>
      </c>
      <c r="B328" t="s">
        <v>170</v>
      </c>
      <c r="C328" s="77">
        <v>9.4857131705793893</v>
      </c>
      <c r="D328" s="2">
        <v>4.2693128442405097</v>
      </c>
      <c r="E328" s="2">
        <v>14.702113496918299</v>
      </c>
      <c r="F328" s="2">
        <v>5.2164003263388796</v>
      </c>
      <c r="G328" s="2">
        <v>5.2164003263389098</v>
      </c>
    </row>
    <row r="329" spans="1:7" x14ac:dyDescent="0.25">
      <c r="A329" t="s">
        <v>1504</v>
      </c>
      <c r="B329" t="s">
        <v>176</v>
      </c>
      <c r="C329" s="77">
        <v>13.7114824159415</v>
      </c>
      <c r="D329" s="2">
        <v>9.4840456886182292</v>
      </c>
      <c r="E329" s="2">
        <v>17.938919143264801</v>
      </c>
      <c r="F329" s="2">
        <v>4.2274367273232709</v>
      </c>
      <c r="G329" s="2">
        <v>4.2274367273233011</v>
      </c>
    </row>
    <row r="330" spans="1:7" x14ac:dyDescent="0.25">
      <c r="A330" t="s">
        <v>1504</v>
      </c>
      <c r="B330" t="s">
        <v>152</v>
      </c>
      <c r="C330" s="77">
        <v>6.4932330827067704</v>
      </c>
      <c r="D330" s="2">
        <v>1.7553064099753899</v>
      </c>
      <c r="E330" s="2">
        <v>11.2311597554381</v>
      </c>
      <c r="F330" s="2">
        <v>4.7379266727313807</v>
      </c>
      <c r="G330" s="2">
        <v>4.7379266727313292</v>
      </c>
    </row>
    <row r="331" spans="1:7" x14ac:dyDescent="0.25">
      <c r="A331" t="s">
        <v>1504</v>
      </c>
      <c r="B331" t="s">
        <v>150</v>
      </c>
      <c r="C331" s="77">
        <v>7.1836292577743404</v>
      </c>
      <c r="D331" s="2">
        <v>2.94917479576895</v>
      </c>
      <c r="E331" s="2">
        <v>11.4180837197797</v>
      </c>
      <c r="F331" s="2">
        <v>4.2344544620053899</v>
      </c>
      <c r="G331" s="2">
        <v>4.2344544620053597</v>
      </c>
    </row>
    <row r="332" spans="1:7" x14ac:dyDescent="0.25">
      <c r="A332" t="s">
        <v>1504</v>
      </c>
      <c r="B332" t="s">
        <v>163</v>
      </c>
      <c r="C332" s="77">
        <v>13.655712530712499</v>
      </c>
      <c r="D332" s="2">
        <v>9.6387570472089692</v>
      </c>
      <c r="E332" s="2">
        <v>17.6726680142161</v>
      </c>
      <c r="F332" s="2">
        <v>4.0169554835035299</v>
      </c>
      <c r="G332" s="2">
        <v>4.016955483503601</v>
      </c>
    </row>
    <row r="333" spans="1:7" x14ac:dyDescent="0.25">
      <c r="A333" t="s">
        <v>1504</v>
      </c>
      <c r="B333" t="s">
        <v>180</v>
      </c>
      <c r="C333" s="77">
        <v>13.3879796424027</v>
      </c>
      <c r="D333" s="2">
        <v>9.4688468643667996</v>
      </c>
      <c r="E333" s="2">
        <v>17.307112420438699</v>
      </c>
      <c r="F333" s="2">
        <v>3.9191327780359</v>
      </c>
      <c r="G333" s="2">
        <v>3.9191327780359995</v>
      </c>
    </row>
    <row r="334" spans="1:7" x14ac:dyDescent="0.25">
      <c r="A334" t="s">
        <v>1504</v>
      </c>
      <c r="B334" t="s">
        <v>154</v>
      </c>
      <c r="C334" s="77">
        <v>0.71922573514440602</v>
      </c>
      <c r="D334" s="2">
        <v>-3.0040252884454399</v>
      </c>
      <c r="E334" s="2">
        <v>4.4424767587342497</v>
      </c>
      <c r="F334" s="2">
        <v>3.7232510235898459</v>
      </c>
      <c r="G334" s="2">
        <v>3.7232510235898437</v>
      </c>
    </row>
    <row r="335" spans="1:7" x14ac:dyDescent="0.25">
      <c r="A335" t="s">
        <v>1504</v>
      </c>
      <c r="B335" t="s">
        <v>173</v>
      </c>
      <c r="C335" s="77">
        <v>15.0999761923657</v>
      </c>
      <c r="D335" s="2">
        <v>10.4794097268401</v>
      </c>
      <c r="E335" s="2">
        <v>19.720542657891201</v>
      </c>
      <c r="F335" s="2">
        <v>4.6205664655256005</v>
      </c>
      <c r="G335" s="2">
        <v>4.620566465525501</v>
      </c>
    </row>
    <row r="336" spans="1:7" x14ac:dyDescent="0.25">
      <c r="A336" t="s">
        <v>1504</v>
      </c>
      <c r="B336" t="s">
        <v>165</v>
      </c>
      <c r="C336" s="77">
        <v>17.442873165716399</v>
      </c>
      <c r="D336" s="2">
        <v>13.5141544656462</v>
      </c>
      <c r="E336" s="2">
        <v>21.371591865786701</v>
      </c>
      <c r="F336" s="2">
        <v>3.9287187000701991</v>
      </c>
      <c r="G336" s="2">
        <v>3.9287187000703021</v>
      </c>
    </row>
    <row r="337" spans="1:7" x14ac:dyDescent="0.25">
      <c r="A337" t="s">
        <v>1504</v>
      </c>
      <c r="B337" t="s">
        <v>149</v>
      </c>
      <c r="C337" s="77">
        <v>3.7091378992062101</v>
      </c>
      <c r="D337" s="2">
        <v>-0.52370609164665904</v>
      </c>
      <c r="E337" s="2">
        <v>7.94198189005908</v>
      </c>
      <c r="F337" s="2">
        <v>4.232843990852869</v>
      </c>
      <c r="G337" s="2">
        <v>4.2328439908528699</v>
      </c>
    </row>
    <row r="338" spans="1:7" x14ac:dyDescent="0.25">
      <c r="A338" t="s">
        <v>1504</v>
      </c>
      <c r="B338" t="s">
        <v>177</v>
      </c>
      <c r="C338" s="77">
        <v>13.143413729128</v>
      </c>
      <c r="D338" s="2">
        <v>9.5252733322508991</v>
      </c>
      <c r="E338" s="2">
        <v>16.761554126005102</v>
      </c>
      <c r="F338" s="2">
        <v>3.6181403968771004</v>
      </c>
      <c r="G338" s="2">
        <v>3.6181403968771022</v>
      </c>
    </row>
    <row r="339" spans="1:7" x14ac:dyDescent="0.25">
      <c r="A339" t="s">
        <v>1504</v>
      </c>
      <c r="B339" t="s">
        <v>153</v>
      </c>
      <c r="C339" s="77">
        <v>21.6033826980659</v>
      </c>
      <c r="D339" s="2">
        <v>17.852302248574301</v>
      </c>
      <c r="E339" s="2">
        <v>25.3544631475574</v>
      </c>
      <c r="F339" s="2">
        <v>3.7510804494915995</v>
      </c>
      <c r="G339" s="2">
        <v>3.7510804494915</v>
      </c>
    </row>
    <row r="340" spans="1:7" x14ac:dyDescent="0.25">
      <c r="A340" t="s">
        <v>1504</v>
      </c>
      <c r="B340" t="s">
        <v>179</v>
      </c>
      <c r="C340" s="77">
        <v>22.062625494050302</v>
      </c>
      <c r="D340" s="2">
        <v>17.540053053367799</v>
      </c>
      <c r="E340" s="2">
        <v>26.585197934732701</v>
      </c>
      <c r="F340" s="2">
        <v>4.5225724406825023</v>
      </c>
      <c r="G340" s="2">
        <v>4.5225724406823993</v>
      </c>
    </row>
    <row r="341" spans="1:7" x14ac:dyDescent="0.25">
      <c r="A341" t="s">
        <v>1504</v>
      </c>
      <c r="B341" t="s">
        <v>161</v>
      </c>
      <c r="C341" s="77">
        <v>17.756010898943099</v>
      </c>
      <c r="D341" s="2">
        <v>13.5320822623715</v>
      </c>
      <c r="E341" s="2">
        <v>21.9799395355146</v>
      </c>
      <c r="F341" s="2">
        <v>4.2239286365715998</v>
      </c>
      <c r="G341" s="2">
        <v>4.2239286365715003</v>
      </c>
    </row>
    <row r="342" spans="1:7" x14ac:dyDescent="0.25">
      <c r="A342" t="s">
        <v>1504</v>
      </c>
      <c r="B342" t="s">
        <v>158</v>
      </c>
      <c r="C342" s="77">
        <v>13.846759798215</v>
      </c>
      <c r="D342" s="2">
        <v>10.019458593638999</v>
      </c>
      <c r="E342" s="2">
        <v>17.674061002790999</v>
      </c>
      <c r="F342" s="2">
        <v>3.8273012045760009</v>
      </c>
      <c r="G342" s="2">
        <v>3.8273012045759991</v>
      </c>
    </row>
    <row r="343" spans="1:7" x14ac:dyDescent="0.25">
      <c r="A343" t="s">
        <v>1504</v>
      </c>
      <c r="B343" t="s">
        <v>169</v>
      </c>
      <c r="C343" s="77">
        <v>6.8430322696953398</v>
      </c>
      <c r="D343" s="2">
        <v>2.0259877723112298</v>
      </c>
      <c r="E343" s="2">
        <v>11.660076767079399</v>
      </c>
      <c r="F343" s="2">
        <v>4.81704449738411</v>
      </c>
      <c r="G343" s="2">
        <v>4.8170444973840594</v>
      </c>
    </row>
    <row r="344" spans="1:7" x14ac:dyDescent="0.25">
      <c r="A344" t="s">
        <v>1505</v>
      </c>
      <c r="B344" t="s">
        <v>166</v>
      </c>
      <c r="C344" s="77">
        <v>9.7383587476021702</v>
      </c>
      <c r="D344" s="2">
        <v>5.1061984938127098</v>
      </c>
      <c r="E344" s="2">
        <v>14.3705190013916</v>
      </c>
      <c r="F344" s="2">
        <v>4.6321602537894604</v>
      </c>
      <c r="G344" s="2">
        <v>4.6321602537894293</v>
      </c>
    </row>
    <row r="345" spans="1:7" x14ac:dyDescent="0.25">
      <c r="A345" t="s">
        <v>1505</v>
      </c>
      <c r="B345" t="s">
        <v>160</v>
      </c>
      <c r="C345" s="77">
        <v>9.5034784680445501</v>
      </c>
      <c r="D345" s="2">
        <v>4.9890749045178202</v>
      </c>
      <c r="E345" s="2">
        <v>14.0178820315713</v>
      </c>
      <c r="F345" s="2">
        <v>4.5144035635267299</v>
      </c>
      <c r="G345" s="2">
        <v>4.5144035635267503</v>
      </c>
    </row>
    <row r="346" spans="1:7" x14ac:dyDescent="0.25">
      <c r="A346" t="s">
        <v>1505</v>
      </c>
      <c r="B346" t="s">
        <v>162</v>
      </c>
      <c r="C346" s="77">
        <v>9.3813259381920595</v>
      </c>
      <c r="D346" s="2">
        <v>5.5593820214777301</v>
      </c>
      <c r="E346" s="2">
        <v>13.2032698549064</v>
      </c>
      <c r="F346" s="2">
        <v>3.8219439167143294</v>
      </c>
      <c r="G346" s="2">
        <v>3.821943916714341</v>
      </c>
    </row>
    <row r="347" spans="1:7" x14ac:dyDescent="0.25">
      <c r="A347" t="s">
        <v>1505</v>
      </c>
      <c r="B347" t="s">
        <v>155</v>
      </c>
      <c r="C347" s="77">
        <v>6.80246913580247</v>
      </c>
      <c r="D347" s="2">
        <v>1.28485676535646</v>
      </c>
      <c r="E347" s="2">
        <v>12.320081506248499</v>
      </c>
      <c r="F347" s="2">
        <v>5.5176123704460096</v>
      </c>
      <c r="G347" s="2">
        <v>5.5176123704460291</v>
      </c>
    </row>
    <row r="348" spans="1:7" x14ac:dyDescent="0.25">
      <c r="A348" t="s">
        <v>1505</v>
      </c>
      <c r="B348" t="s">
        <v>151</v>
      </c>
      <c r="C348" s="77">
        <v>8.0453725074335107</v>
      </c>
      <c r="D348" s="2">
        <v>4.1237149534785296</v>
      </c>
      <c r="E348" s="2">
        <v>11.967030061388501</v>
      </c>
      <c r="F348" s="2">
        <v>3.9216575539549812</v>
      </c>
      <c r="G348" s="2">
        <v>3.92165755395499</v>
      </c>
    </row>
    <row r="349" spans="1:7" x14ac:dyDescent="0.25">
      <c r="A349" t="s">
        <v>1505</v>
      </c>
      <c r="B349" t="s">
        <v>167</v>
      </c>
      <c r="C349" s="77">
        <v>0.12163394435656</v>
      </c>
      <c r="D349" s="2">
        <v>-4.3982113620799401</v>
      </c>
      <c r="E349" s="2">
        <v>4.6414792507930596</v>
      </c>
      <c r="F349" s="2">
        <v>4.5198453064365003</v>
      </c>
      <c r="G349" s="2">
        <v>4.5198453064364994</v>
      </c>
    </row>
    <row r="350" spans="1:7" x14ac:dyDescent="0.25">
      <c r="A350" t="s">
        <v>1505</v>
      </c>
      <c r="B350" t="s">
        <v>181</v>
      </c>
      <c r="C350" s="77" t="s">
        <v>1574</v>
      </c>
      <c r="D350" s="2">
        <v>0</v>
      </c>
      <c r="E350" s="2">
        <v>0</v>
      </c>
      <c r="F350" s="2" t="e">
        <v>#VALUE!</v>
      </c>
      <c r="G350" s="2" t="e">
        <v>#VALUE!</v>
      </c>
    </row>
    <row r="351" spans="1:7" x14ac:dyDescent="0.25">
      <c r="A351" t="s">
        <v>1505</v>
      </c>
      <c r="B351" t="s">
        <v>171</v>
      </c>
      <c r="C351" s="77">
        <v>10.4320799113446</v>
      </c>
      <c r="D351" s="2">
        <v>6.7150080293269303</v>
      </c>
      <c r="E351" s="2">
        <v>14.149151793362201</v>
      </c>
      <c r="F351" s="2">
        <v>3.7170718820176694</v>
      </c>
      <c r="G351" s="2">
        <v>3.717071882017601</v>
      </c>
    </row>
    <row r="352" spans="1:7" x14ac:dyDescent="0.25">
      <c r="A352" t="s">
        <v>1505</v>
      </c>
      <c r="B352" t="s">
        <v>159</v>
      </c>
      <c r="C352" s="77">
        <v>9.3166249905281493</v>
      </c>
      <c r="D352" s="2">
        <v>4.59900163158306</v>
      </c>
      <c r="E352" s="2">
        <v>14.0342483494733</v>
      </c>
      <c r="F352" s="2">
        <v>4.7176233589450893</v>
      </c>
      <c r="G352" s="2">
        <v>4.7176233589451506</v>
      </c>
    </row>
    <row r="353" spans="1:7" x14ac:dyDescent="0.25">
      <c r="A353" t="s">
        <v>1505</v>
      </c>
      <c r="B353" t="s">
        <v>174</v>
      </c>
      <c r="C353" s="77">
        <v>8.0566629694184702</v>
      </c>
      <c r="D353" s="2">
        <v>3.0445800493798001</v>
      </c>
      <c r="E353" s="2">
        <v>13.0687458894571</v>
      </c>
      <c r="F353" s="2">
        <v>5.0120829200386705</v>
      </c>
      <c r="G353" s="2">
        <v>5.0120829200386297</v>
      </c>
    </row>
    <row r="354" spans="1:7" x14ac:dyDescent="0.25">
      <c r="A354" t="s">
        <v>1505</v>
      </c>
      <c r="B354" t="s">
        <v>178</v>
      </c>
      <c r="C354" s="77">
        <v>9.6783827844799397</v>
      </c>
      <c r="D354" s="2">
        <v>5.7603665124812498</v>
      </c>
      <c r="E354" s="2">
        <v>13.596399056478599</v>
      </c>
      <c r="F354" s="2">
        <v>3.91801627199869</v>
      </c>
      <c r="G354" s="2">
        <v>3.9180162719986598</v>
      </c>
    </row>
    <row r="355" spans="1:7" x14ac:dyDescent="0.25">
      <c r="A355" t="s">
        <v>1505</v>
      </c>
      <c r="B355" t="s">
        <v>175</v>
      </c>
      <c r="C355" s="77">
        <v>21.308414113997699</v>
      </c>
      <c r="D355" s="2">
        <v>16.981357291958599</v>
      </c>
      <c r="E355" s="2">
        <v>25.6354709360367</v>
      </c>
      <c r="F355" s="2">
        <v>4.3270568220391006</v>
      </c>
      <c r="G355" s="2">
        <v>4.3270568220390011</v>
      </c>
    </row>
    <row r="356" spans="1:7" x14ac:dyDescent="0.25">
      <c r="A356" t="s">
        <v>1505</v>
      </c>
      <c r="B356" t="s">
        <v>156</v>
      </c>
      <c r="C356" s="77">
        <v>11.843366428999801</v>
      </c>
      <c r="D356" s="2">
        <v>7.2114790671766302</v>
      </c>
      <c r="E356" s="2">
        <v>16.475253790823</v>
      </c>
      <c r="F356" s="2">
        <v>4.6318873618231704</v>
      </c>
      <c r="G356" s="2">
        <v>4.6318873618231997</v>
      </c>
    </row>
    <row r="357" spans="1:7" x14ac:dyDescent="0.25">
      <c r="A357" t="s">
        <v>1505</v>
      </c>
      <c r="B357" t="s">
        <v>168</v>
      </c>
      <c r="C357" s="77">
        <v>10.8288731639327</v>
      </c>
      <c r="D357" s="2">
        <v>6.6068075372110098</v>
      </c>
      <c r="E357" s="2">
        <v>15.0509387906543</v>
      </c>
      <c r="F357" s="2">
        <v>4.2220656267216903</v>
      </c>
      <c r="G357" s="2">
        <v>4.2220656267215997</v>
      </c>
    </row>
    <row r="358" spans="1:7" x14ac:dyDescent="0.25">
      <c r="A358" t="s">
        <v>1505</v>
      </c>
      <c r="B358" t="s">
        <v>164</v>
      </c>
      <c r="C358" s="77">
        <v>8.5950965115909295</v>
      </c>
      <c r="D358" s="2">
        <v>3.4666982303934502</v>
      </c>
      <c r="E358" s="2">
        <v>13.723494792788401</v>
      </c>
      <c r="F358" s="2">
        <v>5.1283982811974793</v>
      </c>
      <c r="G358" s="2">
        <v>5.1283982811974713</v>
      </c>
    </row>
    <row r="359" spans="1:7" x14ac:dyDescent="0.25">
      <c r="A359" t="s">
        <v>1505</v>
      </c>
      <c r="B359" t="s">
        <v>172</v>
      </c>
      <c r="C359" s="77">
        <v>14.5667404693853</v>
      </c>
      <c r="D359" s="2">
        <v>10.7427356579897</v>
      </c>
      <c r="E359" s="2">
        <v>18.390745280780902</v>
      </c>
      <c r="F359" s="2">
        <v>3.8240048113956</v>
      </c>
      <c r="G359" s="2">
        <v>3.8240048113956018</v>
      </c>
    </row>
    <row r="360" spans="1:7" x14ac:dyDescent="0.25">
      <c r="A360" t="s">
        <v>1505</v>
      </c>
      <c r="B360" t="s">
        <v>157</v>
      </c>
      <c r="C360" s="77">
        <v>13.278176557185599</v>
      </c>
      <c r="D360" s="2">
        <v>8.3621826980112797</v>
      </c>
      <c r="E360" s="2">
        <v>18.194170416359999</v>
      </c>
      <c r="F360" s="2">
        <v>4.9159938591743195</v>
      </c>
      <c r="G360" s="2">
        <v>4.9159938591743995</v>
      </c>
    </row>
    <row r="361" spans="1:7" x14ac:dyDescent="0.25">
      <c r="A361" t="s">
        <v>1505</v>
      </c>
      <c r="B361" t="s">
        <v>170</v>
      </c>
      <c r="C361" s="77">
        <v>17.161055152798301</v>
      </c>
      <c r="D361" s="2">
        <v>11.5428229254521</v>
      </c>
      <c r="E361" s="2">
        <v>22.779287380144499</v>
      </c>
      <c r="F361" s="2">
        <v>5.6182322273462013</v>
      </c>
      <c r="G361" s="2">
        <v>5.6182322273461978</v>
      </c>
    </row>
    <row r="362" spans="1:7" x14ac:dyDescent="0.25">
      <c r="A362" t="s">
        <v>1505</v>
      </c>
      <c r="B362" t="s">
        <v>176</v>
      </c>
      <c r="C362" s="77">
        <v>9.7752301778850406</v>
      </c>
      <c r="D362" s="2">
        <v>5.4530443920772402</v>
      </c>
      <c r="E362" s="2">
        <v>14.0974159636928</v>
      </c>
      <c r="F362" s="2">
        <v>4.3221857858078003</v>
      </c>
      <c r="G362" s="2">
        <v>4.3221857858077595</v>
      </c>
    </row>
    <row r="363" spans="1:7" x14ac:dyDescent="0.25">
      <c r="A363" t="s">
        <v>1505</v>
      </c>
      <c r="B363" t="s">
        <v>152</v>
      </c>
      <c r="C363" s="77">
        <v>16.110920467514099</v>
      </c>
      <c r="D363" s="2">
        <v>11.1725105683716</v>
      </c>
      <c r="E363" s="2">
        <v>21.049330366656498</v>
      </c>
      <c r="F363" s="2">
        <v>4.9384098991424992</v>
      </c>
      <c r="G363" s="2">
        <v>4.9384098991423997</v>
      </c>
    </row>
    <row r="364" spans="1:7" x14ac:dyDescent="0.25">
      <c r="A364" t="s">
        <v>1505</v>
      </c>
      <c r="B364" t="s">
        <v>150</v>
      </c>
      <c r="C364" s="77">
        <v>8.3680009628941896</v>
      </c>
      <c r="D364" s="2">
        <v>4.2345764505970704</v>
      </c>
      <c r="E364" s="2">
        <v>12.501425475191301</v>
      </c>
      <c r="F364" s="2">
        <v>4.1334245122971192</v>
      </c>
      <c r="G364" s="2">
        <v>4.1334245122971112</v>
      </c>
    </row>
    <row r="365" spans="1:7" x14ac:dyDescent="0.25">
      <c r="A365" t="s">
        <v>1505</v>
      </c>
      <c r="B365" t="s">
        <v>163</v>
      </c>
      <c r="C365" s="77">
        <v>14.3156306453046</v>
      </c>
      <c r="D365" s="2">
        <v>10.3986702709197</v>
      </c>
      <c r="E365" s="2">
        <v>18.232591019689501</v>
      </c>
      <c r="F365" s="2">
        <v>3.9169603743848995</v>
      </c>
      <c r="G365" s="2">
        <v>3.9169603743849013</v>
      </c>
    </row>
    <row r="366" spans="1:7" x14ac:dyDescent="0.25">
      <c r="A366" t="s">
        <v>1505</v>
      </c>
      <c r="B366" t="s">
        <v>180</v>
      </c>
      <c r="C366" s="77">
        <v>12.9346924091618</v>
      </c>
      <c r="D366" s="2">
        <v>9.4144580275146605</v>
      </c>
      <c r="E366" s="2">
        <v>16.454926790808901</v>
      </c>
      <c r="F366" s="2">
        <v>3.5202343816471391</v>
      </c>
      <c r="G366" s="2">
        <v>3.5202343816471018</v>
      </c>
    </row>
    <row r="367" spans="1:7" x14ac:dyDescent="0.25">
      <c r="A367" t="s">
        <v>1505</v>
      </c>
      <c r="B367" t="s">
        <v>154</v>
      </c>
      <c r="C367" s="77">
        <v>8.5601085585413408</v>
      </c>
      <c r="D367" s="2">
        <v>4.9195530697376002</v>
      </c>
      <c r="E367" s="2">
        <v>12.2006640473451</v>
      </c>
      <c r="F367" s="2">
        <v>3.6405554888037406</v>
      </c>
      <c r="G367" s="2">
        <v>3.6405554888037592</v>
      </c>
    </row>
    <row r="368" spans="1:7" x14ac:dyDescent="0.25">
      <c r="A368" t="s">
        <v>1505</v>
      </c>
      <c r="B368" t="s">
        <v>173</v>
      </c>
      <c r="C368" s="77">
        <v>20.1535342557371</v>
      </c>
      <c r="D368" s="2">
        <v>15.5316896601132</v>
      </c>
      <c r="E368" s="2">
        <v>24.775378851361101</v>
      </c>
      <c r="F368" s="2">
        <v>4.6218445956238998</v>
      </c>
      <c r="G368" s="2">
        <v>4.6218445956240011</v>
      </c>
    </row>
    <row r="369" spans="1:7" x14ac:dyDescent="0.25">
      <c r="A369" t="s">
        <v>1505</v>
      </c>
      <c r="B369" t="s">
        <v>165</v>
      </c>
      <c r="C369" s="77">
        <v>8.3287459120336393</v>
      </c>
      <c r="D369" s="2">
        <v>4.3038119550585101</v>
      </c>
      <c r="E369" s="2">
        <v>12.353679869008801</v>
      </c>
      <c r="F369" s="2">
        <v>4.0249339569751292</v>
      </c>
      <c r="G369" s="2">
        <v>4.0249339569751612</v>
      </c>
    </row>
    <row r="370" spans="1:7" x14ac:dyDescent="0.25">
      <c r="A370" t="s">
        <v>1505</v>
      </c>
      <c r="B370" t="s">
        <v>149</v>
      </c>
      <c r="C370" s="77">
        <v>5.2767399636877199</v>
      </c>
      <c r="D370" s="2">
        <v>1.4510552828905201</v>
      </c>
      <c r="E370" s="2">
        <v>9.1024246444849108</v>
      </c>
      <c r="F370" s="2">
        <v>3.8256846807971998</v>
      </c>
      <c r="G370" s="2">
        <v>3.8256846807971909</v>
      </c>
    </row>
    <row r="371" spans="1:7" x14ac:dyDescent="0.25">
      <c r="A371" t="s">
        <v>1505</v>
      </c>
      <c r="B371" t="s">
        <v>177</v>
      </c>
      <c r="C371" s="77">
        <v>9.4120443989608908</v>
      </c>
      <c r="D371" s="2">
        <v>5.6951816178151704</v>
      </c>
      <c r="E371" s="2">
        <v>13.1289071801066</v>
      </c>
      <c r="F371" s="2">
        <v>3.7168627811457204</v>
      </c>
      <c r="G371" s="2">
        <v>3.7168627811457089</v>
      </c>
    </row>
    <row r="372" spans="1:7" x14ac:dyDescent="0.25">
      <c r="A372" t="s">
        <v>1505</v>
      </c>
      <c r="B372" t="s">
        <v>153</v>
      </c>
      <c r="C372" s="77">
        <v>17.445987316859799</v>
      </c>
      <c r="D372" s="2">
        <v>13.7123307644954</v>
      </c>
      <c r="E372" s="2">
        <v>21.179643869224201</v>
      </c>
      <c r="F372" s="2">
        <v>3.7336565523643994</v>
      </c>
      <c r="G372" s="2">
        <v>3.7336565523644012</v>
      </c>
    </row>
    <row r="373" spans="1:7" x14ac:dyDescent="0.25">
      <c r="A373" t="s">
        <v>1505</v>
      </c>
      <c r="B373" t="s">
        <v>179</v>
      </c>
      <c r="C373" s="77">
        <v>17.315192599266101</v>
      </c>
      <c r="D373" s="2">
        <v>12.592897331330301</v>
      </c>
      <c r="E373" s="2">
        <v>22.0374878672019</v>
      </c>
      <c r="F373" s="2">
        <v>4.7222952679358006</v>
      </c>
      <c r="G373" s="2">
        <v>4.7222952679357988</v>
      </c>
    </row>
    <row r="374" spans="1:7" x14ac:dyDescent="0.25">
      <c r="A374" t="s">
        <v>1505</v>
      </c>
      <c r="B374" t="s">
        <v>161</v>
      </c>
      <c r="C374" s="77">
        <v>23.556049135228498</v>
      </c>
      <c r="D374" s="2">
        <v>18.933756264076202</v>
      </c>
      <c r="E374" s="2">
        <v>28.178342006380898</v>
      </c>
      <c r="F374" s="2">
        <v>4.6222928711522968</v>
      </c>
      <c r="G374" s="2">
        <v>4.6222928711523998</v>
      </c>
    </row>
    <row r="375" spans="1:7" x14ac:dyDescent="0.25">
      <c r="A375" t="s">
        <v>1505</v>
      </c>
      <c r="B375" t="s">
        <v>158</v>
      </c>
      <c r="C375" s="77">
        <v>10.3823943058057</v>
      </c>
      <c r="D375" s="2">
        <v>6.6647042943720098</v>
      </c>
      <c r="E375" s="2">
        <v>14.1000843172393</v>
      </c>
      <c r="F375" s="2">
        <v>3.7176900114336906</v>
      </c>
      <c r="G375" s="2">
        <v>3.7176900114336</v>
      </c>
    </row>
    <row r="376" spans="1:7" x14ac:dyDescent="0.25">
      <c r="A376" t="s">
        <v>1505</v>
      </c>
      <c r="B376" t="s">
        <v>169</v>
      </c>
      <c r="C376" s="77">
        <v>13.1278716151519</v>
      </c>
      <c r="D376" s="2">
        <v>8.2092581118401693</v>
      </c>
      <c r="E376" s="2">
        <v>18.0464851184636</v>
      </c>
      <c r="F376" s="2">
        <v>4.9186135033117306</v>
      </c>
      <c r="G376" s="2">
        <v>4.9186135033117004</v>
      </c>
    </row>
    <row r="377" spans="1:7" x14ac:dyDescent="0.25">
      <c r="A377" t="s">
        <v>1506</v>
      </c>
      <c r="B377" t="s">
        <v>166</v>
      </c>
      <c r="C377" s="77">
        <v>7.9000000000000101</v>
      </c>
      <c r="D377" s="2">
        <v>1.1796249875685101</v>
      </c>
      <c r="E377" s="2">
        <v>14.6203750124315</v>
      </c>
      <c r="F377" s="2">
        <v>6.7203750124315</v>
      </c>
      <c r="G377" s="2">
        <v>6.7203750124314903</v>
      </c>
    </row>
    <row r="378" spans="1:7" x14ac:dyDescent="0.25">
      <c r="A378" t="s">
        <v>1506</v>
      </c>
      <c r="B378" t="s">
        <v>160</v>
      </c>
      <c r="C378" s="77">
        <v>5.5999999999999899</v>
      </c>
      <c r="D378" s="2">
        <v>0.88626659181231104</v>
      </c>
      <c r="E378" s="2">
        <v>10.3137334081877</v>
      </c>
      <c r="F378" s="2">
        <v>4.7137334081876787</v>
      </c>
      <c r="G378" s="2">
        <v>4.7137334081877098</v>
      </c>
    </row>
    <row r="379" spans="1:7" x14ac:dyDescent="0.25">
      <c r="A379" t="s">
        <v>1506</v>
      </c>
      <c r="B379" t="s">
        <v>162</v>
      </c>
      <c r="C379" s="77">
        <v>10</v>
      </c>
      <c r="D379" s="2">
        <v>5.4780498244462104</v>
      </c>
      <c r="E379" s="2">
        <v>14.521950175553799</v>
      </c>
      <c r="F379" s="2">
        <v>4.5219501755537896</v>
      </c>
      <c r="G379" s="2">
        <v>4.5219501755537994</v>
      </c>
    </row>
    <row r="380" spans="1:7" x14ac:dyDescent="0.25">
      <c r="A380" t="s">
        <v>1506</v>
      </c>
      <c r="B380" t="s">
        <v>155</v>
      </c>
      <c r="C380" s="77">
        <v>8</v>
      </c>
      <c r="D380" s="2">
        <v>2.1849350079293899</v>
      </c>
      <c r="E380" s="2">
        <v>13.815064992070599</v>
      </c>
      <c r="F380" s="2">
        <v>5.8150649920706101</v>
      </c>
      <c r="G380" s="2">
        <v>5.8150649920705995</v>
      </c>
    </row>
    <row r="381" spans="1:7" x14ac:dyDescent="0.25">
      <c r="A381" t="s">
        <v>1506</v>
      </c>
      <c r="B381" t="s">
        <v>151</v>
      </c>
      <c r="C381" s="77">
        <v>3.5999999999999899</v>
      </c>
      <c r="D381" s="2">
        <v>-0.41832333162843699</v>
      </c>
      <c r="E381" s="2">
        <v>7.6183233316284298</v>
      </c>
      <c r="F381" s="2">
        <v>4.0183233316284266</v>
      </c>
      <c r="G381" s="2">
        <v>4.0183233316284399</v>
      </c>
    </row>
    <row r="382" spans="1:7" x14ac:dyDescent="0.25">
      <c r="A382" t="s">
        <v>1506</v>
      </c>
      <c r="B382" t="s">
        <v>167</v>
      </c>
      <c r="C382" s="77">
        <v>18</v>
      </c>
      <c r="D382" s="2">
        <v>11.786658714163799</v>
      </c>
      <c r="E382" s="2">
        <v>24.213341285836201</v>
      </c>
      <c r="F382" s="2">
        <v>6.2133412858362007</v>
      </c>
      <c r="G382" s="2">
        <v>6.2133412858362007</v>
      </c>
    </row>
    <row r="383" spans="1:7" x14ac:dyDescent="0.25">
      <c r="A383" t="s">
        <v>1506</v>
      </c>
      <c r="B383" t="s">
        <v>181</v>
      </c>
      <c r="C383" s="77" t="s">
        <v>1574</v>
      </c>
      <c r="D383" s="2">
        <v>0</v>
      </c>
      <c r="E383" s="2">
        <v>0</v>
      </c>
      <c r="F383" s="2" t="e">
        <v>#VALUE!</v>
      </c>
      <c r="G383" s="2" t="e">
        <v>#VALUE!</v>
      </c>
    </row>
    <row r="384" spans="1:7" x14ac:dyDescent="0.25">
      <c r="A384" t="s">
        <v>1506</v>
      </c>
      <c r="B384" t="s">
        <v>171</v>
      </c>
      <c r="C384" s="77">
        <v>9</v>
      </c>
      <c r="D384" s="2">
        <v>4.5871279531326596</v>
      </c>
      <c r="E384" s="2">
        <v>13.4128720468673</v>
      </c>
      <c r="F384" s="2">
        <v>4.4128720468673404</v>
      </c>
      <c r="G384" s="2">
        <v>4.4128720468672995</v>
      </c>
    </row>
    <row r="385" spans="1:7" x14ac:dyDescent="0.25">
      <c r="A385" t="s">
        <v>1506</v>
      </c>
      <c r="B385" t="s">
        <v>159</v>
      </c>
      <c r="C385" s="77">
        <v>8.1999999999999904</v>
      </c>
      <c r="D385" s="2">
        <v>2.9851788811708402</v>
      </c>
      <c r="E385" s="2">
        <v>13.414821118829099</v>
      </c>
      <c r="F385" s="2">
        <v>5.2148211188291498</v>
      </c>
      <c r="G385" s="2">
        <v>5.2148211188291089</v>
      </c>
    </row>
    <row r="386" spans="1:7" x14ac:dyDescent="0.25">
      <c r="A386" t="s">
        <v>1506</v>
      </c>
      <c r="B386" t="s">
        <v>174</v>
      </c>
      <c r="C386" s="77">
        <v>11.1</v>
      </c>
      <c r="D386" s="2">
        <v>5.2906031974526098</v>
      </c>
      <c r="E386" s="2">
        <v>16.909396802547398</v>
      </c>
      <c r="F386" s="2">
        <v>5.8093968025473899</v>
      </c>
      <c r="G386" s="2">
        <v>5.8093968025473988</v>
      </c>
    </row>
    <row r="387" spans="1:7" x14ac:dyDescent="0.25">
      <c r="A387" t="s">
        <v>1506</v>
      </c>
      <c r="B387" t="s">
        <v>178</v>
      </c>
      <c r="C387" s="77">
        <v>8.3000000000000007</v>
      </c>
      <c r="D387" s="2">
        <v>3.5852612433940201</v>
      </c>
      <c r="E387" s="2">
        <v>13.014738756606</v>
      </c>
      <c r="F387" s="2">
        <v>4.7147387566059802</v>
      </c>
      <c r="G387" s="2">
        <v>4.7147387566059997</v>
      </c>
    </row>
    <row r="388" spans="1:7" x14ac:dyDescent="0.25">
      <c r="A388" t="s">
        <v>1506</v>
      </c>
      <c r="B388" t="s">
        <v>175</v>
      </c>
      <c r="C388" s="77">
        <v>5.8999999999999897</v>
      </c>
      <c r="D388" s="2">
        <v>0.18884633886038199</v>
      </c>
      <c r="E388" s="2">
        <v>11.6111536611396</v>
      </c>
      <c r="F388" s="2">
        <v>5.7111536611396074</v>
      </c>
      <c r="G388" s="2">
        <v>5.7111536611396101</v>
      </c>
    </row>
    <row r="389" spans="1:7" x14ac:dyDescent="0.25">
      <c r="A389" t="s">
        <v>1506</v>
      </c>
      <c r="B389" t="s">
        <v>156</v>
      </c>
      <c r="C389" s="77">
        <v>20.6</v>
      </c>
      <c r="D389" s="2">
        <v>15.258218574293</v>
      </c>
      <c r="E389" s="2">
        <v>25.941781425706999</v>
      </c>
      <c r="F389" s="2">
        <v>5.3417814257070013</v>
      </c>
      <c r="G389" s="2">
        <v>5.3417814257069978</v>
      </c>
    </row>
    <row r="390" spans="1:7" x14ac:dyDescent="0.25">
      <c r="A390" t="s">
        <v>1506</v>
      </c>
      <c r="B390" t="s">
        <v>168</v>
      </c>
      <c r="C390" s="77">
        <v>7.5</v>
      </c>
      <c r="D390" s="2">
        <v>2.3823903629833199</v>
      </c>
      <c r="E390" s="2">
        <v>12.617609637016701</v>
      </c>
      <c r="F390" s="2">
        <v>5.1176096370166801</v>
      </c>
      <c r="G390" s="2">
        <v>5.1176096370167006</v>
      </c>
    </row>
    <row r="391" spans="1:7" x14ac:dyDescent="0.25">
      <c r="A391" t="s">
        <v>1506</v>
      </c>
      <c r="B391" t="s">
        <v>164</v>
      </c>
      <c r="C391" s="77">
        <v>7.3</v>
      </c>
      <c r="D391" s="2">
        <v>1.0804412633215501</v>
      </c>
      <c r="E391" s="2">
        <v>13.5195587366784</v>
      </c>
      <c r="F391" s="2">
        <v>6.2195587366784499</v>
      </c>
      <c r="G391" s="2">
        <v>6.2195587366784002</v>
      </c>
    </row>
    <row r="392" spans="1:7" x14ac:dyDescent="0.25">
      <c r="A392" t="s">
        <v>1506</v>
      </c>
      <c r="B392" t="s">
        <v>172</v>
      </c>
      <c r="C392" s="77">
        <v>8.8000000000000007</v>
      </c>
      <c r="D392" s="2">
        <v>4.6809003060713401</v>
      </c>
      <c r="E392" s="2">
        <v>12.9190996939287</v>
      </c>
      <c r="F392" s="2">
        <v>4.1190996939286606</v>
      </c>
      <c r="G392" s="2">
        <v>4.1190996939286997</v>
      </c>
    </row>
    <row r="393" spans="1:7" x14ac:dyDescent="0.25">
      <c r="A393" t="s">
        <v>1506</v>
      </c>
      <c r="B393" t="s">
        <v>157</v>
      </c>
      <c r="C393" s="77">
        <v>8.1999999999999993</v>
      </c>
      <c r="D393" s="2">
        <v>2.6827535683230699</v>
      </c>
      <c r="E393" s="2">
        <v>13.7172464316769</v>
      </c>
      <c r="F393" s="2">
        <v>5.517246431676929</v>
      </c>
      <c r="G393" s="2">
        <v>5.5172464316769005</v>
      </c>
    </row>
    <row r="394" spans="1:7" x14ac:dyDescent="0.25">
      <c r="A394" t="s">
        <v>1506</v>
      </c>
      <c r="B394" t="s">
        <v>170</v>
      </c>
      <c r="C394" s="77">
        <v>15.9</v>
      </c>
      <c r="D394" s="2">
        <v>9.9804961771198109</v>
      </c>
      <c r="E394" s="2">
        <v>21.819503822880201</v>
      </c>
      <c r="F394" s="2">
        <v>5.9195038228801895</v>
      </c>
      <c r="G394" s="2">
        <v>5.9195038228802002</v>
      </c>
    </row>
    <row r="395" spans="1:7" x14ac:dyDescent="0.25">
      <c r="A395" t="s">
        <v>1506</v>
      </c>
      <c r="B395" t="s">
        <v>176</v>
      </c>
      <c r="C395" s="77">
        <v>14.7</v>
      </c>
      <c r="D395" s="2">
        <v>8.9803894296027504</v>
      </c>
      <c r="E395" s="2">
        <v>20.4196105703972</v>
      </c>
      <c r="F395" s="2">
        <v>5.7196105703972488</v>
      </c>
      <c r="G395" s="2">
        <v>5.7196105703972009</v>
      </c>
    </row>
    <row r="396" spans="1:7" x14ac:dyDescent="0.25">
      <c r="A396" t="s">
        <v>1506</v>
      </c>
      <c r="B396" t="s">
        <v>152</v>
      </c>
      <c r="C396" s="77">
        <v>11.2</v>
      </c>
      <c r="D396" s="2">
        <v>5.2713232787899598</v>
      </c>
      <c r="E396" s="2">
        <v>17.128676721209999</v>
      </c>
      <c r="F396" s="2">
        <v>5.9286767212100395</v>
      </c>
      <c r="G396" s="2">
        <v>5.9286767212099996</v>
      </c>
    </row>
    <row r="397" spans="1:7" x14ac:dyDescent="0.25">
      <c r="A397" t="s">
        <v>1506</v>
      </c>
      <c r="B397" t="s">
        <v>150</v>
      </c>
      <c r="C397" s="77">
        <v>10</v>
      </c>
      <c r="D397" s="2">
        <v>5.66459799569349</v>
      </c>
      <c r="E397" s="2">
        <v>14.3354020043065</v>
      </c>
      <c r="F397" s="2">
        <v>4.33540200430651</v>
      </c>
      <c r="G397" s="2">
        <v>4.3354020043065002</v>
      </c>
    </row>
    <row r="398" spans="1:7" x14ac:dyDescent="0.25">
      <c r="A398" t="s">
        <v>1506</v>
      </c>
      <c r="B398" t="s">
        <v>163</v>
      </c>
      <c r="C398" s="77">
        <v>16.3</v>
      </c>
      <c r="D398" s="2">
        <v>11.979961908199799</v>
      </c>
      <c r="E398" s="2">
        <v>20.6200380918002</v>
      </c>
      <c r="F398" s="2">
        <v>4.3200380918002015</v>
      </c>
      <c r="G398" s="2">
        <v>4.3200380918001997</v>
      </c>
    </row>
    <row r="399" spans="1:7" x14ac:dyDescent="0.25">
      <c r="A399" t="s">
        <v>1506</v>
      </c>
      <c r="B399" t="s">
        <v>180</v>
      </c>
      <c r="C399" s="77">
        <v>10.3</v>
      </c>
      <c r="D399" s="2">
        <v>6.1831739778287602</v>
      </c>
      <c r="E399" s="2">
        <v>14.4168260221712</v>
      </c>
      <c r="F399" s="2">
        <v>4.1168260221712405</v>
      </c>
      <c r="G399" s="2">
        <v>4.1168260221711996</v>
      </c>
    </row>
    <row r="400" spans="1:7" x14ac:dyDescent="0.25">
      <c r="A400" t="s">
        <v>1506</v>
      </c>
      <c r="B400" t="s">
        <v>154</v>
      </c>
      <c r="C400" s="77">
        <v>3</v>
      </c>
      <c r="D400" s="2">
        <v>-1.4281622661045801</v>
      </c>
      <c r="E400" s="2">
        <v>7.4281622661045796</v>
      </c>
      <c r="F400" s="2">
        <v>4.4281622661045805</v>
      </c>
      <c r="G400" s="2">
        <v>4.4281622661045796</v>
      </c>
    </row>
    <row r="401" spans="1:7" x14ac:dyDescent="0.25">
      <c r="A401" t="s">
        <v>1506</v>
      </c>
      <c r="B401" t="s">
        <v>173</v>
      </c>
      <c r="C401" s="77">
        <v>15.7</v>
      </c>
      <c r="D401" s="2">
        <v>9.78244583232091</v>
      </c>
      <c r="E401" s="2">
        <v>21.617554167679099</v>
      </c>
      <c r="F401" s="2">
        <v>5.9175541676790893</v>
      </c>
      <c r="G401" s="2">
        <v>5.9175541676790999</v>
      </c>
    </row>
    <row r="402" spans="1:7" x14ac:dyDescent="0.25">
      <c r="A402" t="s">
        <v>1506</v>
      </c>
      <c r="B402" t="s">
        <v>165</v>
      </c>
      <c r="C402" s="77">
        <v>15.1</v>
      </c>
      <c r="D402" s="2">
        <v>9.8835506595713305</v>
      </c>
      <c r="E402" s="2">
        <v>20.316449340428701</v>
      </c>
      <c r="F402" s="2">
        <v>5.2164493404286691</v>
      </c>
      <c r="G402" s="2">
        <v>5.2164493404287011</v>
      </c>
    </row>
    <row r="403" spans="1:7" x14ac:dyDescent="0.25">
      <c r="A403" t="s">
        <v>1506</v>
      </c>
      <c r="B403" t="s">
        <v>149</v>
      </c>
      <c r="C403" s="77">
        <v>8.5999999999999908</v>
      </c>
      <c r="D403" s="2">
        <v>4.1722660799619202</v>
      </c>
      <c r="E403" s="2">
        <v>13.0277339200381</v>
      </c>
      <c r="F403" s="2">
        <v>4.4277339200380705</v>
      </c>
      <c r="G403" s="2">
        <v>4.4277339200381096</v>
      </c>
    </row>
    <row r="404" spans="1:7" x14ac:dyDescent="0.25">
      <c r="A404" t="s">
        <v>1506</v>
      </c>
      <c r="B404" t="s">
        <v>177</v>
      </c>
      <c r="C404" s="77">
        <v>8.4000000000000092</v>
      </c>
      <c r="D404" s="2">
        <v>3.6877120453741998</v>
      </c>
      <c r="E404" s="2">
        <v>13.112287954625801</v>
      </c>
      <c r="F404" s="2">
        <v>4.7122879546258094</v>
      </c>
      <c r="G404" s="2">
        <v>4.7122879546257916</v>
      </c>
    </row>
    <row r="405" spans="1:7" x14ac:dyDescent="0.25">
      <c r="A405" t="s">
        <v>1506</v>
      </c>
      <c r="B405" t="s">
        <v>153</v>
      </c>
      <c r="C405" s="77">
        <v>10.5</v>
      </c>
      <c r="D405" s="2">
        <v>5.9700708085099903</v>
      </c>
      <c r="E405" s="2">
        <v>15.02992919149</v>
      </c>
      <c r="F405" s="2">
        <v>4.5299291914900097</v>
      </c>
      <c r="G405" s="2">
        <v>4.52992919149</v>
      </c>
    </row>
    <row r="406" spans="1:7" x14ac:dyDescent="0.25">
      <c r="A406" t="s">
        <v>1506</v>
      </c>
      <c r="B406" t="s">
        <v>179</v>
      </c>
      <c r="C406" s="77">
        <v>30.4</v>
      </c>
      <c r="D406" s="2">
        <v>24.482046043373099</v>
      </c>
      <c r="E406" s="2">
        <v>36.317953956626901</v>
      </c>
      <c r="F406" s="2">
        <v>5.9179539566268993</v>
      </c>
      <c r="G406" s="2">
        <v>5.9179539566269028</v>
      </c>
    </row>
    <row r="407" spans="1:7" x14ac:dyDescent="0.25">
      <c r="A407" t="s">
        <v>1506</v>
      </c>
      <c r="B407" t="s">
        <v>161</v>
      </c>
      <c r="C407" s="77">
        <v>13.8</v>
      </c>
      <c r="D407" s="2">
        <v>8.5815637852976092</v>
      </c>
      <c r="E407" s="2">
        <v>19.018436214702401</v>
      </c>
      <c r="F407" s="2">
        <v>5.2184362147023915</v>
      </c>
      <c r="G407" s="2">
        <v>5.2184362147024004</v>
      </c>
    </row>
    <row r="408" spans="1:7" x14ac:dyDescent="0.25">
      <c r="A408" t="s">
        <v>1506</v>
      </c>
      <c r="B408" t="s">
        <v>158</v>
      </c>
      <c r="C408" s="77">
        <v>5.3</v>
      </c>
      <c r="D408" s="2">
        <v>0.98257490846441897</v>
      </c>
      <c r="E408" s="2">
        <v>9.6174250915355799</v>
      </c>
      <c r="F408" s="2">
        <v>4.317425091535581</v>
      </c>
      <c r="G408" s="2">
        <v>4.3174250915355801</v>
      </c>
    </row>
    <row r="409" spans="1:7" x14ac:dyDescent="0.25">
      <c r="A409" t="s">
        <v>1506</v>
      </c>
      <c r="B409" t="s">
        <v>169</v>
      </c>
      <c r="C409" s="77">
        <v>10.199999999999999</v>
      </c>
      <c r="D409" s="2">
        <v>3.8815549188391998</v>
      </c>
      <c r="E409" s="2">
        <v>16.518445081160799</v>
      </c>
      <c r="F409" s="2">
        <v>6.3184450811607995</v>
      </c>
      <c r="G409" s="2">
        <v>6.3184450811607995</v>
      </c>
    </row>
    <row r="410" spans="1:7" x14ac:dyDescent="0.25">
      <c r="A410" t="s">
        <v>76</v>
      </c>
      <c r="B410" t="s">
        <v>166</v>
      </c>
      <c r="C410" s="77">
        <v>10.8857511949361</v>
      </c>
      <c r="D410" s="2">
        <v>2.1105091924979198</v>
      </c>
      <c r="E410" s="2">
        <v>19.6609931973743</v>
      </c>
      <c r="F410" s="2">
        <v>8.7752420024381799</v>
      </c>
      <c r="G410" s="2">
        <v>8.7752420024381994</v>
      </c>
    </row>
    <row r="411" spans="1:7" x14ac:dyDescent="0.25">
      <c r="A411" t="s">
        <v>76</v>
      </c>
      <c r="B411" t="s">
        <v>160</v>
      </c>
      <c r="C411" s="77">
        <v>13.0841818851352</v>
      </c>
      <c r="D411" s="2">
        <v>6.3365293421591398</v>
      </c>
      <c r="E411" s="2">
        <v>19.8318344281113</v>
      </c>
      <c r="F411" s="2">
        <v>6.7476525429760601</v>
      </c>
      <c r="G411" s="2">
        <v>6.7476525429761001</v>
      </c>
    </row>
    <row r="412" spans="1:7" x14ac:dyDescent="0.25">
      <c r="A412" t="s">
        <v>76</v>
      </c>
      <c r="B412" t="s">
        <v>162</v>
      </c>
      <c r="C412" s="77">
        <v>2.7085910151691901</v>
      </c>
      <c r="D412" s="2">
        <v>-3.6121809639496498</v>
      </c>
      <c r="E412" s="2">
        <v>9.0293629942880305</v>
      </c>
      <c r="F412" s="2">
        <v>6.3207719791188399</v>
      </c>
      <c r="G412" s="2">
        <v>6.3207719791188399</v>
      </c>
    </row>
    <row r="413" spans="1:7" x14ac:dyDescent="0.25">
      <c r="A413" t="s">
        <v>76</v>
      </c>
      <c r="B413" t="s">
        <v>155</v>
      </c>
      <c r="C413" s="77">
        <v>-6.4946238420915998</v>
      </c>
      <c r="D413" s="2">
        <v>-15.4969131734202</v>
      </c>
      <c r="E413" s="2">
        <v>2.5076654892370298</v>
      </c>
      <c r="F413" s="2">
        <v>9.0022893313286012</v>
      </c>
      <c r="G413" s="2">
        <v>9.0022893313286296</v>
      </c>
    </row>
    <row r="414" spans="1:7" x14ac:dyDescent="0.25">
      <c r="A414" t="s">
        <v>76</v>
      </c>
      <c r="B414" t="s">
        <v>151</v>
      </c>
      <c r="C414" s="77">
        <v>6.7239020711261004</v>
      </c>
      <c r="D414" s="2">
        <v>0.84793808061372</v>
      </c>
      <c r="E414" s="2">
        <v>12.599866061638499</v>
      </c>
      <c r="F414" s="2">
        <v>5.8759639905123802</v>
      </c>
      <c r="G414" s="2">
        <v>5.8759639905123988</v>
      </c>
    </row>
    <row r="415" spans="1:7" x14ac:dyDescent="0.25">
      <c r="A415" t="s">
        <v>76</v>
      </c>
      <c r="B415" t="s">
        <v>167</v>
      </c>
      <c r="C415" s="77">
        <v>12.8490650861515</v>
      </c>
      <c r="D415" s="2">
        <v>2.6304705143907801</v>
      </c>
      <c r="E415" s="2">
        <v>23.067659657912198</v>
      </c>
      <c r="F415" s="2">
        <v>10.21859457176072</v>
      </c>
      <c r="G415" s="2">
        <v>10.218594571760699</v>
      </c>
    </row>
    <row r="416" spans="1:7" x14ac:dyDescent="0.25">
      <c r="A416" t="s">
        <v>76</v>
      </c>
      <c r="B416" t="s">
        <v>181</v>
      </c>
      <c r="C416" s="77" t="s">
        <v>1574</v>
      </c>
      <c r="D416" s="2">
        <v>0</v>
      </c>
      <c r="E416" s="2">
        <v>0</v>
      </c>
      <c r="F416" s="2" t="e">
        <v>#VALUE!</v>
      </c>
      <c r="G416" s="2" t="e">
        <v>#VALUE!</v>
      </c>
    </row>
    <row r="417" spans="1:7" x14ac:dyDescent="0.25">
      <c r="A417" t="s">
        <v>76</v>
      </c>
      <c r="B417" t="s">
        <v>171</v>
      </c>
      <c r="C417" s="77">
        <v>12.974713134244601</v>
      </c>
      <c r="D417" s="2">
        <v>6.6923950702893498</v>
      </c>
      <c r="E417" s="2">
        <v>19.257031198199901</v>
      </c>
      <c r="F417" s="2">
        <v>6.2823180639552509</v>
      </c>
      <c r="G417" s="2">
        <v>6.2823180639552998</v>
      </c>
    </row>
    <row r="418" spans="1:7" x14ac:dyDescent="0.25">
      <c r="A418" t="s">
        <v>76</v>
      </c>
      <c r="B418" t="s">
        <v>159</v>
      </c>
      <c r="C418" s="77">
        <v>6.13916468542629</v>
      </c>
      <c r="D418" s="2">
        <v>-1.72648262899989</v>
      </c>
      <c r="E418" s="2">
        <v>14.0048119998525</v>
      </c>
      <c r="F418" s="2">
        <v>7.8656473144261803</v>
      </c>
      <c r="G418" s="2">
        <v>7.8656473144262096</v>
      </c>
    </row>
    <row r="419" spans="1:7" x14ac:dyDescent="0.25">
      <c r="A419" t="s">
        <v>76</v>
      </c>
      <c r="B419" t="s">
        <v>174</v>
      </c>
      <c r="C419" s="77">
        <v>12.794178536542701</v>
      </c>
      <c r="D419" s="2">
        <v>5.4001642491817199</v>
      </c>
      <c r="E419" s="2">
        <v>20.188192823903702</v>
      </c>
      <c r="F419" s="2">
        <v>7.3940142873609807</v>
      </c>
      <c r="G419" s="2">
        <v>7.3940142873610011</v>
      </c>
    </row>
    <row r="420" spans="1:7" x14ac:dyDescent="0.25">
      <c r="A420" t="s">
        <v>76</v>
      </c>
      <c r="B420" t="s">
        <v>178</v>
      </c>
      <c r="C420" s="77">
        <v>8.3733020404252994</v>
      </c>
      <c r="D420" s="2">
        <v>1.19641861001922</v>
      </c>
      <c r="E420" s="2">
        <v>15.5501854708314</v>
      </c>
      <c r="F420" s="2">
        <v>7.1768834304060789</v>
      </c>
      <c r="G420" s="2">
        <v>7.1768834304061002</v>
      </c>
    </row>
    <row r="421" spans="1:7" x14ac:dyDescent="0.25">
      <c r="A421" t="s">
        <v>76</v>
      </c>
      <c r="B421" t="s">
        <v>175</v>
      </c>
      <c r="C421" s="77">
        <v>5.8090487582834003</v>
      </c>
      <c r="D421" s="2">
        <v>-1.9950007757764701</v>
      </c>
      <c r="E421" s="2">
        <v>13.613098292343301</v>
      </c>
      <c r="F421" s="2">
        <v>7.8040495340598701</v>
      </c>
      <c r="G421" s="2">
        <v>7.8040495340599003</v>
      </c>
    </row>
    <row r="422" spans="1:7" x14ac:dyDescent="0.25">
      <c r="A422" t="s">
        <v>76</v>
      </c>
      <c r="B422" t="s">
        <v>156</v>
      </c>
      <c r="C422" s="77">
        <v>7.7195255419585997</v>
      </c>
      <c r="D422" s="2">
        <v>-0.25721567857769101</v>
      </c>
      <c r="E422" s="2">
        <v>15.696266762494901</v>
      </c>
      <c r="F422" s="2">
        <v>7.9767412205362911</v>
      </c>
      <c r="G422" s="2">
        <v>7.9767412205363009</v>
      </c>
    </row>
    <row r="423" spans="1:7" x14ac:dyDescent="0.25">
      <c r="A423" t="s">
        <v>76</v>
      </c>
      <c r="B423" t="s">
        <v>168</v>
      </c>
      <c r="C423" s="77">
        <v>14.120771697527699</v>
      </c>
      <c r="D423" s="2">
        <v>7.2649453330115197</v>
      </c>
      <c r="E423" s="2">
        <v>20.976598062043902</v>
      </c>
      <c r="F423" s="2">
        <v>6.8558263645161794</v>
      </c>
      <c r="G423" s="2">
        <v>6.8558263645162025</v>
      </c>
    </row>
    <row r="424" spans="1:7" x14ac:dyDescent="0.25">
      <c r="A424" t="s">
        <v>76</v>
      </c>
      <c r="B424" t="s">
        <v>164</v>
      </c>
      <c r="C424" s="77">
        <v>1.639583818258</v>
      </c>
      <c r="D424" s="2">
        <v>-5.1122118915114099</v>
      </c>
      <c r="E424" s="2">
        <v>8.3913795280274108</v>
      </c>
      <c r="F424" s="2">
        <v>6.7517957097694099</v>
      </c>
      <c r="G424" s="2">
        <v>6.7517957097694108</v>
      </c>
    </row>
    <row r="425" spans="1:7" x14ac:dyDescent="0.25">
      <c r="A425" t="s">
        <v>76</v>
      </c>
      <c r="B425" t="s">
        <v>172</v>
      </c>
      <c r="C425" s="77">
        <v>4.5664275466284003</v>
      </c>
      <c r="D425" s="2">
        <v>-0.74696076896749697</v>
      </c>
      <c r="E425" s="2">
        <v>9.8798158622243104</v>
      </c>
      <c r="F425" s="2">
        <v>5.3133883155958976</v>
      </c>
      <c r="G425" s="2">
        <v>5.3133883155959101</v>
      </c>
    </row>
    <row r="426" spans="1:7" x14ac:dyDescent="0.25">
      <c r="A426" t="s">
        <v>76</v>
      </c>
      <c r="B426" t="s">
        <v>157</v>
      </c>
      <c r="C426" s="77">
        <v>10.219555287425701</v>
      </c>
      <c r="D426" s="2">
        <v>2.38422969048727</v>
      </c>
      <c r="E426" s="2">
        <v>18.054880884364099</v>
      </c>
      <c r="F426" s="2">
        <v>7.8353255969384303</v>
      </c>
      <c r="G426" s="2">
        <v>7.8353255969383984</v>
      </c>
    </row>
    <row r="427" spans="1:7" x14ac:dyDescent="0.25">
      <c r="A427" t="s">
        <v>76</v>
      </c>
      <c r="B427" t="s">
        <v>170</v>
      </c>
      <c r="C427" s="77">
        <v>12.839061429338701</v>
      </c>
      <c r="D427" s="2">
        <v>5.3114629621954403</v>
      </c>
      <c r="E427" s="2">
        <v>20.366659896481998</v>
      </c>
      <c r="F427" s="2">
        <v>7.5275984671432603</v>
      </c>
      <c r="G427" s="2">
        <v>7.5275984671432976</v>
      </c>
    </row>
    <row r="428" spans="1:7" x14ac:dyDescent="0.25">
      <c r="A428" t="s">
        <v>76</v>
      </c>
      <c r="B428" t="s">
        <v>176</v>
      </c>
      <c r="C428" s="77">
        <v>3.53642264006869</v>
      </c>
      <c r="D428" s="2">
        <v>-3.5720248744065</v>
      </c>
      <c r="E428" s="2">
        <v>10.6448701545439</v>
      </c>
      <c r="F428" s="2">
        <v>7.1084475144751895</v>
      </c>
      <c r="G428" s="2">
        <v>7.1084475144752108</v>
      </c>
    </row>
    <row r="429" spans="1:7" x14ac:dyDescent="0.25">
      <c r="A429" t="s">
        <v>76</v>
      </c>
      <c r="B429" t="s">
        <v>152</v>
      </c>
      <c r="C429" s="77">
        <v>8.7140792761158998</v>
      </c>
      <c r="D429" s="2">
        <v>-0.99819499926668698</v>
      </c>
      <c r="E429" s="2">
        <v>18.426353551498501</v>
      </c>
      <c r="F429" s="2">
        <v>9.7122742753825868</v>
      </c>
      <c r="G429" s="2">
        <v>9.712274275382601</v>
      </c>
    </row>
    <row r="430" spans="1:7" x14ac:dyDescent="0.25">
      <c r="A430" t="s">
        <v>76</v>
      </c>
      <c r="B430" t="s">
        <v>150</v>
      </c>
      <c r="C430" s="77">
        <v>6.6647673550634003</v>
      </c>
      <c r="D430" s="2">
        <v>0.73092030909802197</v>
      </c>
      <c r="E430" s="2">
        <v>12.598614401028801</v>
      </c>
      <c r="F430" s="2">
        <v>5.9338470459653783</v>
      </c>
      <c r="G430" s="2">
        <v>5.9338470459654005</v>
      </c>
    </row>
    <row r="431" spans="1:7" x14ac:dyDescent="0.25">
      <c r="A431" t="s">
        <v>76</v>
      </c>
      <c r="B431" t="s">
        <v>163</v>
      </c>
      <c r="C431" s="77">
        <v>4.6977987421384002</v>
      </c>
      <c r="D431" s="2">
        <v>-2.5106393078838098</v>
      </c>
      <c r="E431" s="2">
        <v>11.9062367921606</v>
      </c>
      <c r="F431" s="2">
        <v>7.2084380500222096</v>
      </c>
      <c r="G431" s="2">
        <v>7.2084380500221998</v>
      </c>
    </row>
    <row r="432" spans="1:7" x14ac:dyDescent="0.25">
      <c r="A432" t="s">
        <v>76</v>
      </c>
      <c r="B432" t="s">
        <v>180</v>
      </c>
      <c r="C432" s="77">
        <v>9.7765025178208997</v>
      </c>
      <c r="D432" s="2">
        <v>3.1222993864361701</v>
      </c>
      <c r="E432" s="2">
        <v>16.430705649205599</v>
      </c>
      <c r="F432" s="2">
        <v>6.6542031313847296</v>
      </c>
      <c r="G432" s="2">
        <v>6.6542031313846994</v>
      </c>
    </row>
    <row r="433" spans="1:7" x14ac:dyDescent="0.25">
      <c r="A433" t="s">
        <v>76</v>
      </c>
      <c r="B433" t="s">
        <v>154</v>
      </c>
      <c r="C433" s="77">
        <v>11.666354849737401</v>
      </c>
      <c r="D433" s="2">
        <v>4.6752407931543898</v>
      </c>
      <c r="E433" s="2">
        <v>18.6574689063204</v>
      </c>
      <c r="F433" s="2">
        <v>6.9911140565830108</v>
      </c>
      <c r="G433" s="2">
        <v>6.9911140565829992</v>
      </c>
    </row>
    <row r="434" spans="1:7" x14ac:dyDescent="0.25">
      <c r="A434" t="s">
        <v>76</v>
      </c>
      <c r="B434" t="s">
        <v>173</v>
      </c>
      <c r="C434" s="77">
        <v>13.6319124858544</v>
      </c>
      <c r="D434" s="2">
        <v>4.9314997354135297</v>
      </c>
      <c r="E434" s="2">
        <v>22.332325236295301</v>
      </c>
      <c r="F434" s="2">
        <v>8.7004127504408704</v>
      </c>
      <c r="G434" s="2">
        <v>8.7004127504409006</v>
      </c>
    </row>
    <row r="435" spans="1:7" x14ac:dyDescent="0.25">
      <c r="A435" t="s">
        <v>76</v>
      </c>
      <c r="B435" t="s">
        <v>165</v>
      </c>
      <c r="C435" s="77">
        <v>10.713548526729101</v>
      </c>
      <c r="D435" s="2">
        <v>2.9924167049497901</v>
      </c>
      <c r="E435" s="2">
        <v>18.434680348508401</v>
      </c>
      <c r="F435" s="2">
        <v>7.721131821779311</v>
      </c>
      <c r="G435" s="2">
        <v>7.7211318217793004</v>
      </c>
    </row>
    <row r="436" spans="1:7" x14ac:dyDescent="0.25">
      <c r="A436" t="s">
        <v>76</v>
      </c>
      <c r="B436" t="s">
        <v>149</v>
      </c>
      <c r="C436" s="77">
        <v>9.6472479743974002</v>
      </c>
      <c r="D436" s="2">
        <v>3.5204572782463002</v>
      </c>
      <c r="E436" s="2">
        <v>15.774038670548499</v>
      </c>
      <c r="F436" s="2">
        <v>6.1267906961511001</v>
      </c>
      <c r="G436" s="2">
        <v>6.1267906961510992</v>
      </c>
    </row>
    <row r="437" spans="1:7" x14ac:dyDescent="0.25">
      <c r="A437" t="s">
        <v>76</v>
      </c>
      <c r="B437" t="s">
        <v>177</v>
      </c>
      <c r="C437" s="77">
        <v>19.1869087640228</v>
      </c>
      <c r="D437" s="2">
        <v>11.719333943703701</v>
      </c>
      <c r="E437" s="2">
        <v>26.6544835843419</v>
      </c>
      <c r="F437" s="2">
        <v>7.4675748203190988</v>
      </c>
      <c r="G437" s="2">
        <v>7.4675748203191006</v>
      </c>
    </row>
    <row r="438" spans="1:7" x14ac:dyDescent="0.25">
      <c r="A438" t="s">
        <v>76</v>
      </c>
      <c r="B438" t="s">
        <v>153</v>
      </c>
      <c r="C438" s="77">
        <v>9.6157469717362005</v>
      </c>
      <c r="D438" s="2">
        <v>3.0465678788061799</v>
      </c>
      <c r="E438" s="2">
        <v>16.1849260646662</v>
      </c>
      <c r="F438" s="2">
        <v>6.5691790929300211</v>
      </c>
      <c r="G438" s="2">
        <v>6.5691790929299998</v>
      </c>
    </row>
    <row r="439" spans="1:7" x14ac:dyDescent="0.25">
      <c r="A439" t="s">
        <v>76</v>
      </c>
      <c r="B439" t="s">
        <v>179</v>
      </c>
      <c r="C439" s="77">
        <v>1.3684137383363</v>
      </c>
      <c r="D439" s="2">
        <v>-5.75467632842693</v>
      </c>
      <c r="E439" s="2">
        <v>8.49150380509953</v>
      </c>
      <c r="F439" s="2">
        <v>7.12309006676323</v>
      </c>
      <c r="G439" s="2">
        <v>7.12309006676323</v>
      </c>
    </row>
    <row r="440" spans="1:7" x14ac:dyDescent="0.25">
      <c r="A440" t="s">
        <v>76</v>
      </c>
      <c r="B440" t="s">
        <v>161</v>
      </c>
      <c r="C440" s="77">
        <v>7.5968426110233898</v>
      </c>
      <c r="D440" s="2">
        <v>0.26644065383072502</v>
      </c>
      <c r="E440" s="2">
        <v>14.9272445682161</v>
      </c>
      <c r="F440" s="2">
        <v>7.3304019571926649</v>
      </c>
      <c r="G440" s="2">
        <v>7.3304019571927101</v>
      </c>
    </row>
    <row r="441" spans="1:7" x14ac:dyDescent="0.25">
      <c r="A441" t="s">
        <v>76</v>
      </c>
      <c r="B441" t="s">
        <v>158</v>
      </c>
      <c r="C441" s="77">
        <v>5.4094465292331098</v>
      </c>
      <c r="D441" s="2">
        <v>-0.29967950940328097</v>
      </c>
      <c r="E441" s="2">
        <v>11.118572567869499</v>
      </c>
      <c r="F441" s="2">
        <v>5.7091260386363905</v>
      </c>
      <c r="G441" s="2">
        <v>5.7091260386363896</v>
      </c>
    </row>
    <row r="442" spans="1:7" x14ac:dyDescent="0.25">
      <c r="A442" t="s">
        <v>76</v>
      </c>
      <c r="B442" t="s">
        <v>169</v>
      </c>
      <c r="C442" s="77">
        <v>12.9071260240153</v>
      </c>
      <c r="D442" s="2">
        <v>2.9550642920954502</v>
      </c>
      <c r="E442" s="2">
        <v>22.859187755935199</v>
      </c>
      <c r="F442" s="2">
        <v>9.9520617319198497</v>
      </c>
      <c r="G442" s="2">
        <v>9.9520617319198994</v>
      </c>
    </row>
    <row r="443" spans="1:7" x14ac:dyDescent="0.25">
      <c r="A443" t="s">
        <v>83</v>
      </c>
      <c r="B443" t="s">
        <v>166</v>
      </c>
      <c r="C443" s="77">
        <v>4.9000000000000004</v>
      </c>
      <c r="D443" s="2">
        <v>-6.7</v>
      </c>
      <c r="E443" s="2">
        <v>16.600000000000001</v>
      </c>
      <c r="F443" s="2">
        <v>11.600000000000001</v>
      </c>
      <c r="G443" s="2">
        <v>11.700000000000001</v>
      </c>
    </row>
    <row r="444" spans="1:7" x14ac:dyDescent="0.25">
      <c r="A444" t="s">
        <v>83</v>
      </c>
      <c r="B444" t="s">
        <v>160</v>
      </c>
      <c r="C444" s="77">
        <v>15.5</v>
      </c>
      <c r="D444" s="2">
        <v>4.2</v>
      </c>
      <c r="E444" s="2">
        <v>26.7</v>
      </c>
      <c r="F444" s="2">
        <v>11.3</v>
      </c>
      <c r="G444" s="2">
        <v>11.2</v>
      </c>
    </row>
    <row r="445" spans="1:7" x14ac:dyDescent="0.25">
      <c r="A445" t="s">
        <v>83</v>
      </c>
      <c r="B445" t="s">
        <v>162</v>
      </c>
      <c r="C445" s="77">
        <v>8.6</v>
      </c>
      <c r="D445" s="2">
        <v>-1</v>
      </c>
      <c r="E445" s="2">
        <v>18.2</v>
      </c>
      <c r="F445" s="2">
        <v>9.6</v>
      </c>
      <c r="G445" s="2">
        <v>9.6</v>
      </c>
    </row>
    <row r="446" spans="1:7" x14ac:dyDescent="0.25">
      <c r="A446" t="s">
        <v>83</v>
      </c>
      <c r="B446" t="s">
        <v>155</v>
      </c>
      <c r="C446" s="77">
        <v>12.6</v>
      </c>
      <c r="D446" s="2">
        <v>-3.8</v>
      </c>
      <c r="E446" s="2">
        <v>29</v>
      </c>
      <c r="F446" s="2">
        <v>16.399999999999999</v>
      </c>
      <c r="G446" s="2">
        <v>16.399999999999999</v>
      </c>
    </row>
    <row r="447" spans="1:7" x14ac:dyDescent="0.25">
      <c r="A447" t="s">
        <v>83</v>
      </c>
      <c r="B447" t="s">
        <v>151</v>
      </c>
      <c r="C447" s="77">
        <v>5.3</v>
      </c>
      <c r="D447" s="2">
        <v>-5.0999999999999996</v>
      </c>
      <c r="E447" s="2">
        <v>15.6</v>
      </c>
      <c r="F447" s="2">
        <v>10.399999999999999</v>
      </c>
      <c r="G447" s="2">
        <v>10.3</v>
      </c>
    </row>
    <row r="448" spans="1:7" x14ac:dyDescent="0.25">
      <c r="A448" t="s">
        <v>83</v>
      </c>
      <c r="B448" t="s">
        <v>167</v>
      </c>
      <c r="C448" s="77">
        <v>11.8</v>
      </c>
      <c r="D448" s="2">
        <v>-1.4</v>
      </c>
      <c r="E448" s="2">
        <v>24.9</v>
      </c>
      <c r="F448" s="2">
        <v>13.200000000000001</v>
      </c>
      <c r="G448" s="2">
        <v>13.099999999999998</v>
      </c>
    </row>
    <row r="449" spans="1:7" x14ac:dyDescent="0.25">
      <c r="A449" t="s">
        <v>83</v>
      </c>
      <c r="B449" t="s">
        <v>181</v>
      </c>
      <c r="C449" s="77" t="s">
        <v>1574</v>
      </c>
      <c r="D449" s="2">
        <v>0</v>
      </c>
      <c r="E449" s="2">
        <v>0</v>
      </c>
      <c r="F449" s="2" t="e">
        <v>#VALUE!</v>
      </c>
      <c r="G449" s="2" t="e">
        <v>#VALUE!</v>
      </c>
    </row>
    <row r="450" spans="1:7" x14ac:dyDescent="0.25">
      <c r="A450" t="s">
        <v>83</v>
      </c>
      <c r="B450" t="s">
        <v>171</v>
      </c>
      <c r="C450" s="77">
        <v>12</v>
      </c>
      <c r="D450" s="2">
        <v>2.5</v>
      </c>
      <c r="E450" s="2">
        <v>21.5</v>
      </c>
      <c r="F450" s="2">
        <v>9.5</v>
      </c>
      <c r="G450" s="2">
        <v>9.5</v>
      </c>
    </row>
    <row r="451" spans="1:7" x14ac:dyDescent="0.25">
      <c r="A451" t="s">
        <v>83</v>
      </c>
      <c r="B451" t="s">
        <v>159</v>
      </c>
      <c r="C451" s="77">
        <v>14.5</v>
      </c>
      <c r="D451" s="2">
        <v>1.6</v>
      </c>
      <c r="E451" s="2">
        <v>27.3</v>
      </c>
      <c r="F451" s="2">
        <v>12.9</v>
      </c>
      <c r="G451" s="2">
        <v>12.8</v>
      </c>
    </row>
    <row r="452" spans="1:7" x14ac:dyDescent="0.25">
      <c r="A452" t="s">
        <v>83</v>
      </c>
      <c r="B452" t="s">
        <v>174</v>
      </c>
      <c r="C452" s="77">
        <v>6.9</v>
      </c>
      <c r="D452" s="2">
        <v>-6.7</v>
      </c>
      <c r="E452" s="2">
        <v>20.6</v>
      </c>
      <c r="F452" s="2">
        <v>13.600000000000001</v>
      </c>
      <c r="G452" s="2">
        <v>13.700000000000001</v>
      </c>
    </row>
    <row r="453" spans="1:7" x14ac:dyDescent="0.25">
      <c r="A453" t="s">
        <v>83</v>
      </c>
      <c r="B453" t="s">
        <v>178</v>
      </c>
      <c r="C453" s="77">
        <v>10.9</v>
      </c>
      <c r="D453" s="2">
        <v>1.4</v>
      </c>
      <c r="E453" s="2">
        <v>20.399999999999999</v>
      </c>
      <c r="F453" s="2">
        <v>9.5</v>
      </c>
      <c r="G453" s="2">
        <v>9.4999999999999982</v>
      </c>
    </row>
    <row r="454" spans="1:7" x14ac:dyDescent="0.25">
      <c r="A454" t="s">
        <v>83</v>
      </c>
      <c r="B454" t="s">
        <v>175</v>
      </c>
      <c r="C454" s="77">
        <v>10.5</v>
      </c>
      <c r="D454" s="2">
        <v>-2.2999999999999998</v>
      </c>
      <c r="E454" s="2">
        <v>23.3</v>
      </c>
      <c r="F454" s="2">
        <v>12.8</v>
      </c>
      <c r="G454" s="2">
        <v>12.8</v>
      </c>
    </row>
    <row r="455" spans="1:7" x14ac:dyDescent="0.25">
      <c r="A455" t="s">
        <v>83</v>
      </c>
      <c r="B455" t="s">
        <v>156</v>
      </c>
      <c r="C455" s="77">
        <v>13.3</v>
      </c>
      <c r="D455" s="2">
        <v>-0.3</v>
      </c>
      <c r="E455" s="2">
        <v>26.9</v>
      </c>
      <c r="F455" s="2">
        <v>13.600000000000001</v>
      </c>
      <c r="G455" s="2">
        <v>13.599999999999998</v>
      </c>
    </row>
    <row r="456" spans="1:7" x14ac:dyDescent="0.25">
      <c r="A456" t="s">
        <v>83</v>
      </c>
      <c r="B456" t="s">
        <v>168</v>
      </c>
      <c r="C456" s="77">
        <v>11.8</v>
      </c>
      <c r="D456" s="2">
        <v>1.6</v>
      </c>
      <c r="E456" s="2">
        <v>21.9</v>
      </c>
      <c r="F456" s="2">
        <v>10.200000000000001</v>
      </c>
      <c r="G456" s="2">
        <v>10.099999999999998</v>
      </c>
    </row>
    <row r="457" spans="1:7" x14ac:dyDescent="0.25">
      <c r="A457" t="s">
        <v>83</v>
      </c>
      <c r="B457" t="s">
        <v>164</v>
      </c>
      <c r="C457" s="77">
        <v>4.3</v>
      </c>
      <c r="D457" s="2">
        <v>-7</v>
      </c>
      <c r="E457" s="2">
        <v>15.6</v>
      </c>
      <c r="F457" s="2">
        <v>11.3</v>
      </c>
      <c r="G457" s="2">
        <v>11.3</v>
      </c>
    </row>
    <row r="458" spans="1:7" x14ac:dyDescent="0.25">
      <c r="A458" t="s">
        <v>83</v>
      </c>
      <c r="B458" t="s">
        <v>172</v>
      </c>
      <c r="C458" s="77">
        <v>3.5</v>
      </c>
      <c r="D458" s="2">
        <v>-4.2</v>
      </c>
      <c r="E458" s="2">
        <v>11.2</v>
      </c>
      <c r="F458" s="2">
        <v>7.7</v>
      </c>
      <c r="G458" s="2">
        <v>7.6999999999999993</v>
      </c>
    </row>
    <row r="459" spans="1:7" x14ac:dyDescent="0.25">
      <c r="A459" t="s">
        <v>83</v>
      </c>
      <c r="B459" t="s">
        <v>157</v>
      </c>
      <c r="C459" s="77">
        <v>11.8</v>
      </c>
      <c r="D459" s="2">
        <v>0</v>
      </c>
      <c r="E459" s="2">
        <v>23.7</v>
      </c>
      <c r="F459" s="2">
        <v>11.8</v>
      </c>
      <c r="G459" s="2">
        <v>11.899999999999999</v>
      </c>
    </row>
    <row r="460" spans="1:7" x14ac:dyDescent="0.25">
      <c r="A460" t="s">
        <v>83</v>
      </c>
      <c r="B460" t="s">
        <v>170</v>
      </c>
      <c r="C460" s="77">
        <v>9.6</v>
      </c>
      <c r="D460" s="2">
        <v>-2</v>
      </c>
      <c r="E460" s="2">
        <v>21.1</v>
      </c>
      <c r="F460" s="2">
        <v>11.6</v>
      </c>
      <c r="G460" s="2">
        <v>11.500000000000002</v>
      </c>
    </row>
    <row r="461" spans="1:7" x14ac:dyDescent="0.25">
      <c r="A461" t="s">
        <v>83</v>
      </c>
      <c r="B461" t="s">
        <v>176</v>
      </c>
      <c r="C461" s="77">
        <v>2.6</v>
      </c>
      <c r="D461" s="2">
        <v>-7.4</v>
      </c>
      <c r="E461" s="2">
        <v>12.6</v>
      </c>
      <c r="F461" s="2">
        <v>10</v>
      </c>
      <c r="G461" s="2">
        <v>10</v>
      </c>
    </row>
    <row r="462" spans="1:7" x14ac:dyDescent="0.25">
      <c r="A462" t="s">
        <v>83</v>
      </c>
      <c r="B462" t="s">
        <v>152</v>
      </c>
      <c r="C462" s="77">
        <v>19.8</v>
      </c>
      <c r="D462" s="2">
        <v>3.9</v>
      </c>
      <c r="E462" s="2">
        <v>35.6</v>
      </c>
      <c r="F462" s="2">
        <v>15.9</v>
      </c>
      <c r="G462" s="2">
        <v>15.8</v>
      </c>
    </row>
    <row r="463" spans="1:7" x14ac:dyDescent="0.25">
      <c r="A463" t="s">
        <v>83</v>
      </c>
      <c r="B463" t="s">
        <v>150</v>
      </c>
      <c r="C463" s="77">
        <v>4.2</v>
      </c>
      <c r="D463" s="2">
        <v>-5.8</v>
      </c>
      <c r="E463" s="2">
        <v>14.2</v>
      </c>
      <c r="F463" s="2">
        <v>10</v>
      </c>
      <c r="G463" s="2">
        <v>10</v>
      </c>
    </row>
    <row r="464" spans="1:7" x14ac:dyDescent="0.25">
      <c r="A464" t="s">
        <v>83</v>
      </c>
      <c r="B464" t="s">
        <v>163</v>
      </c>
      <c r="C464" s="77">
        <v>8.6</v>
      </c>
      <c r="D464" s="2">
        <v>-1.7</v>
      </c>
      <c r="E464" s="2">
        <v>18.8</v>
      </c>
      <c r="F464" s="2">
        <v>10.299999999999999</v>
      </c>
      <c r="G464" s="2">
        <v>10.200000000000001</v>
      </c>
    </row>
    <row r="465" spans="1:7" x14ac:dyDescent="0.25">
      <c r="A465" t="s">
        <v>83</v>
      </c>
      <c r="B465" t="s">
        <v>180</v>
      </c>
      <c r="C465" s="77">
        <v>3.5</v>
      </c>
      <c r="D465" s="2">
        <v>-6.1</v>
      </c>
      <c r="E465" s="2">
        <v>13</v>
      </c>
      <c r="F465" s="2">
        <v>9.6</v>
      </c>
      <c r="G465" s="2">
        <v>9.5</v>
      </c>
    </row>
    <row r="466" spans="1:7" x14ac:dyDescent="0.25">
      <c r="A466" t="s">
        <v>83</v>
      </c>
      <c r="B466" t="s">
        <v>154</v>
      </c>
      <c r="C466" s="77">
        <v>7.2</v>
      </c>
      <c r="D466" s="2">
        <v>-2.7</v>
      </c>
      <c r="E466" s="2">
        <v>17.100000000000001</v>
      </c>
      <c r="F466" s="2">
        <v>9.9</v>
      </c>
      <c r="G466" s="2">
        <v>9.9000000000000021</v>
      </c>
    </row>
    <row r="467" spans="1:7" x14ac:dyDescent="0.25">
      <c r="A467" t="s">
        <v>83</v>
      </c>
      <c r="B467" t="s">
        <v>173</v>
      </c>
      <c r="C467" s="77">
        <v>19.3</v>
      </c>
      <c r="D467" s="2">
        <v>3.3</v>
      </c>
      <c r="E467" s="2">
        <v>35.4</v>
      </c>
      <c r="F467" s="2">
        <v>16</v>
      </c>
      <c r="G467" s="2">
        <v>16.099999999999998</v>
      </c>
    </row>
    <row r="468" spans="1:7" x14ac:dyDescent="0.25">
      <c r="A468" t="s">
        <v>83</v>
      </c>
      <c r="B468" t="s">
        <v>165</v>
      </c>
      <c r="C468" s="77">
        <v>12.3</v>
      </c>
      <c r="D468" s="2">
        <v>0.6</v>
      </c>
      <c r="E468" s="2">
        <v>24.1</v>
      </c>
      <c r="F468" s="2">
        <v>11.700000000000001</v>
      </c>
      <c r="G468" s="2">
        <v>11.8</v>
      </c>
    </row>
    <row r="469" spans="1:7" x14ac:dyDescent="0.25">
      <c r="A469" t="s">
        <v>83</v>
      </c>
      <c r="B469" t="s">
        <v>149</v>
      </c>
      <c r="C469" s="77">
        <v>12.1</v>
      </c>
      <c r="D469" s="2">
        <v>1.6</v>
      </c>
      <c r="E469" s="2">
        <v>22.5</v>
      </c>
      <c r="F469" s="2">
        <v>10.5</v>
      </c>
      <c r="G469" s="2">
        <v>10.4</v>
      </c>
    </row>
    <row r="470" spans="1:7" x14ac:dyDescent="0.25">
      <c r="A470" t="s">
        <v>83</v>
      </c>
      <c r="B470" t="s">
        <v>177</v>
      </c>
      <c r="C470" s="77">
        <v>14.6</v>
      </c>
      <c r="D470" s="2">
        <v>2.8</v>
      </c>
      <c r="E470" s="2">
        <v>26.4</v>
      </c>
      <c r="F470" s="2">
        <v>11.8</v>
      </c>
      <c r="G470" s="2">
        <v>11.799999999999999</v>
      </c>
    </row>
    <row r="471" spans="1:7" x14ac:dyDescent="0.25">
      <c r="A471" t="s">
        <v>83</v>
      </c>
      <c r="B471" t="s">
        <v>153</v>
      </c>
      <c r="C471" s="77">
        <v>11.1</v>
      </c>
      <c r="D471" s="2">
        <v>0.2</v>
      </c>
      <c r="E471" s="2">
        <v>22.1</v>
      </c>
      <c r="F471" s="2">
        <v>10.9</v>
      </c>
      <c r="G471" s="2">
        <v>11.000000000000002</v>
      </c>
    </row>
    <row r="472" spans="1:7" x14ac:dyDescent="0.25">
      <c r="A472" t="s">
        <v>83</v>
      </c>
      <c r="B472" t="s">
        <v>179</v>
      </c>
      <c r="C472" s="77">
        <v>3.2</v>
      </c>
      <c r="D472" s="2">
        <v>-8</v>
      </c>
      <c r="E472" s="2">
        <v>14.4</v>
      </c>
      <c r="F472" s="2">
        <v>11.2</v>
      </c>
      <c r="G472" s="2">
        <v>11.2</v>
      </c>
    </row>
    <row r="473" spans="1:7" x14ac:dyDescent="0.25">
      <c r="A473" t="s">
        <v>83</v>
      </c>
      <c r="B473" t="s">
        <v>161</v>
      </c>
      <c r="C473" s="77">
        <v>11.8</v>
      </c>
      <c r="D473" s="2">
        <v>0.6</v>
      </c>
      <c r="E473" s="2">
        <v>23.1</v>
      </c>
      <c r="F473" s="2">
        <v>11.200000000000001</v>
      </c>
      <c r="G473" s="2">
        <v>11.3</v>
      </c>
    </row>
    <row r="474" spans="1:7" x14ac:dyDescent="0.25">
      <c r="A474" t="s">
        <v>83</v>
      </c>
      <c r="B474" t="s">
        <v>158</v>
      </c>
      <c r="C474" s="77">
        <v>1</v>
      </c>
      <c r="D474" s="2">
        <v>-7.2</v>
      </c>
      <c r="E474" s="2">
        <v>9.1999999999999993</v>
      </c>
      <c r="F474" s="2">
        <v>8.1999999999999993</v>
      </c>
      <c r="G474" s="2">
        <v>8.1999999999999993</v>
      </c>
    </row>
    <row r="475" spans="1:7" x14ac:dyDescent="0.25">
      <c r="A475" t="s">
        <v>83</v>
      </c>
      <c r="B475" t="s">
        <v>169</v>
      </c>
      <c r="C475" s="77">
        <v>18.899999999999999</v>
      </c>
      <c r="D475" s="2">
        <v>6.6</v>
      </c>
      <c r="E475" s="2">
        <v>31.3</v>
      </c>
      <c r="F475" s="2">
        <v>12.299999999999999</v>
      </c>
      <c r="G475" s="2">
        <v>12.400000000000002</v>
      </c>
    </row>
    <row r="478" spans="1:7" x14ac:dyDescent="0.25">
      <c r="B478" t="s">
        <v>184</v>
      </c>
      <c r="C478" t="s">
        <v>185</v>
      </c>
      <c r="D478" t="s">
        <v>186</v>
      </c>
    </row>
    <row r="479" spans="1:7" x14ac:dyDescent="0.25">
      <c r="A479" s="35" t="s">
        <v>1502</v>
      </c>
      <c r="B479" s="113">
        <v>19.099999999999998</v>
      </c>
      <c r="C479" s="78">
        <v>21.9</v>
      </c>
      <c r="D479" s="78">
        <v>2.8</v>
      </c>
    </row>
    <row r="480" spans="1:7" x14ac:dyDescent="0.25">
      <c r="A480" s="35" t="s">
        <v>87</v>
      </c>
      <c r="B480" s="113">
        <v>15.700000000000012</v>
      </c>
      <c r="C480" s="78">
        <v>19.600000000000001</v>
      </c>
      <c r="D480" s="78">
        <v>3.8999999999999901</v>
      </c>
    </row>
    <row r="481" spans="1:4" x14ac:dyDescent="0.25">
      <c r="A481" s="35" t="s">
        <v>1503</v>
      </c>
      <c r="B481" s="113">
        <v>16.2</v>
      </c>
      <c r="C481" s="78">
        <v>20.399999999999999</v>
      </c>
      <c r="D481" s="78">
        <v>4.2</v>
      </c>
    </row>
    <row r="482" spans="1:4" x14ac:dyDescent="0.25">
      <c r="A482" s="35" t="s">
        <v>11</v>
      </c>
      <c r="B482" s="113">
        <v>18</v>
      </c>
      <c r="C482" s="78">
        <v>21.2</v>
      </c>
      <c r="D482" s="78">
        <v>3.2</v>
      </c>
    </row>
    <row r="483" spans="1:4" x14ac:dyDescent="0.25">
      <c r="A483" s="35" t="s">
        <v>91</v>
      </c>
      <c r="B483" s="113">
        <v>21.599999999999998</v>
      </c>
      <c r="C483" s="78">
        <v>21.8</v>
      </c>
      <c r="D483" s="78">
        <v>0.20000000000000301</v>
      </c>
    </row>
    <row r="484" spans="1:4" x14ac:dyDescent="0.25">
      <c r="A484" s="35" t="s">
        <v>1504</v>
      </c>
      <c r="B484" s="113">
        <v>21.343399758905896</v>
      </c>
      <c r="C484" s="78">
        <v>22.062625494050302</v>
      </c>
      <c r="D484" s="78">
        <v>0.71922573514440602</v>
      </c>
    </row>
    <row r="485" spans="1:4" x14ac:dyDescent="0.25">
      <c r="A485" t="s">
        <v>1505</v>
      </c>
      <c r="B485" s="113">
        <v>23.434415190871938</v>
      </c>
      <c r="C485" s="78">
        <v>23.556049135228498</v>
      </c>
      <c r="D485" s="78">
        <v>0.12163394435656</v>
      </c>
    </row>
    <row r="486" spans="1:4" x14ac:dyDescent="0.25">
      <c r="A486" t="s">
        <v>1506</v>
      </c>
      <c r="B486" s="113">
        <v>27.4</v>
      </c>
      <c r="C486" s="78">
        <v>30.4</v>
      </c>
      <c r="D486" s="78">
        <v>3</v>
      </c>
    </row>
    <row r="487" spans="1:4" x14ac:dyDescent="0.25">
      <c r="A487" t="s">
        <v>76</v>
      </c>
      <c r="B487" s="113">
        <v>25.681532606114398</v>
      </c>
      <c r="C487" s="78">
        <v>19.1869087640228</v>
      </c>
      <c r="D487" s="78">
        <v>-6.4946238420915998</v>
      </c>
    </row>
    <row r="488" spans="1:4" x14ac:dyDescent="0.25">
      <c r="A488" t="s">
        <v>83</v>
      </c>
      <c r="B488" s="113">
        <v>18.8</v>
      </c>
      <c r="C488" s="78">
        <v>19.8</v>
      </c>
      <c r="D488" s="78">
        <v>1</v>
      </c>
    </row>
  </sheetData>
  <sortState xmlns:xlrd2="http://schemas.microsoft.com/office/spreadsheetml/2017/richdata2" ref="A34:G65">
    <sortCondition descending="1" ref="C34:C65"/>
  </sortState>
  <mergeCells count="4">
    <mergeCell ref="A5:G5"/>
    <mergeCell ref="A32:G32"/>
    <mergeCell ref="A66:G66"/>
    <mergeCell ref="A67:G67"/>
  </mergeCells>
  <hyperlinks>
    <hyperlink ref="A3" location="Index!A1" display="Back to index" xr:uid="{2EF74F4C-A862-4533-9A90-32FBA02C8194}"/>
  </hyperlinks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1:X730"/>
  <sheetViews>
    <sheetView showGridLines="0" topLeftCell="A30" zoomScale="80" zoomScaleNormal="80" workbookViewId="0"/>
  </sheetViews>
  <sheetFormatPr defaultColWidth="10.85546875" defaultRowHeight="15" x14ac:dyDescent="0.25"/>
  <cols>
    <col min="1" max="1" width="15" customWidth="1"/>
    <col min="2" max="2" width="22.85546875" customWidth="1"/>
    <col min="3" max="3" width="31.85546875" customWidth="1"/>
    <col min="4" max="7" width="14.5703125" customWidth="1"/>
    <col min="8" max="9" width="22.42578125" customWidth="1"/>
    <col min="13" max="13" width="12.140625" customWidth="1"/>
    <col min="14" max="14" width="23.140625" customWidth="1"/>
    <col min="16" max="16" width="9.5703125" customWidth="1"/>
    <col min="17" max="17" width="9.85546875" customWidth="1"/>
    <col min="23" max="23" width="22.5703125" bestFit="1" customWidth="1"/>
    <col min="24" max="24" width="69.140625" bestFit="1" customWidth="1"/>
  </cols>
  <sheetData>
    <row r="1" spans="1:24" ht="15" customHeight="1" x14ac:dyDescent="0.3">
      <c r="A1" s="67" t="s">
        <v>1531</v>
      </c>
      <c r="X1" s="85"/>
    </row>
    <row r="2" spans="1:24" ht="15" customHeight="1" x14ac:dyDescent="0.25">
      <c r="A2" s="41" t="s">
        <v>1532</v>
      </c>
      <c r="D2" t="s">
        <v>97</v>
      </c>
      <c r="E2" s="1"/>
      <c r="F2" s="1"/>
      <c r="G2" s="1"/>
      <c r="I2" s="1"/>
    </row>
    <row r="3" spans="1:24" x14ac:dyDescent="0.25">
      <c r="A3" s="29" t="s">
        <v>192</v>
      </c>
    </row>
    <row r="4" spans="1:24" ht="14.1" customHeight="1" x14ac:dyDescent="0.25"/>
    <row r="5" spans="1:24" ht="18" x14ac:dyDescent="0.25">
      <c r="A5" s="160" t="s">
        <v>1494</v>
      </c>
      <c r="B5" s="162"/>
      <c r="C5" s="162"/>
      <c r="D5" s="162"/>
      <c r="E5" s="162"/>
      <c r="F5" s="162"/>
      <c r="G5" s="162"/>
      <c r="H5" s="162"/>
      <c r="I5" s="162"/>
      <c r="S5" s="72"/>
    </row>
    <row r="6" spans="1:24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/>
      <c r="G6" s="69"/>
      <c r="H6" s="69" t="s">
        <v>106</v>
      </c>
      <c r="I6" s="69" t="s">
        <v>107</v>
      </c>
    </row>
    <row r="7" spans="1:24" ht="14.1" customHeight="1" x14ac:dyDescent="0.25">
      <c r="A7" s="32" t="s">
        <v>131</v>
      </c>
      <c r="B7" s="2" t="s">
        <v>110</v>
      </c>
      <c r="C7" s="77">
        <v>46.129428859999997</v>
      </c>
      <c r="D7" s="2">
        <v>45.005596160000003</v>
      </c>
      <c r="E7" s="2">
        <v>47.274227140000001</v>
      </c>
      <c r="F7" s="2"/>
      <c r="G7" s="2"/>
      <c r="H7" s="2">
        <v>1.1238326999999941</v>
      </c>
      <c r="I7" s="2">
        <v>1.1447982800000034</v>
      </c>
    </row>
    <row r="8" spans="1:24" ht="14.1" customHeight="1" x14ac:dyDescent="0.25">
      <c r="A8" s="32" t="s">
        <v>1518</v>
      </c>
      <c r="B8" s="2" t="s">
        <v>110</v>
      </c>
      <c r="C8" s="77">
        <v>43.708560939999998</v>
      </c>
      <c r="D8" s="2">
        <v>42.60336685</v>
      </c>
      <c r="E8" s="2">
        <v>44.83516693</v>
      </c>
      <c r="F8" s="2"/>
      <c r="G8" s="2"/>
      <c r="H8" s="2">
        <v>1.1051940899999977</v>
      </c>
      <c r="I8" s="2">
        <v>1.1266059900000016</v>
      </c>
    </row>
    <row r="9" spans="1:24" ht="14.1" customHeight="1" x14ac:dyDescent="0.25">
      <c r="A9" s="32" t="s">
        <v>109</v>
      </c>
      <c r="B9" s="2" t="s">
        <v>110</v>
      </c>
      <c r="C9" s="77">
        <v>40.77399063</v>
      </c>
      <c r="D9" s="2">
        <v>39.694141389999999</v>
      </c>
      <c r="E9" s="2">
        <v>41.87577057</v>
      </c>
      <c r="F9" s="2"/>
      <c r="G9" s="2"/>
      <c r="H9" s="2">
        <v>1.0798492400000015</v>
      </c>
      <c r="I9" s="2">
        <v>1.1017799400000001</v>
      </c>
    </row>
    <row r="10" spans="1:24" ht="14.1" customHeight="1" x14ac:dyDescent="0.25">
      <c r="A10" s="32" t="s">
        <v>112</v>
      </c>
      <c r="B10" s="2" t="s">
        <v>110</v>
      </c>
      <c r="C10" s="77">
        <v>37.817432400000001</v>
      </c>
      <c r="D10" s="2">
        <v>36.772125240000001</v>
      </c>
      <c r="E10" s="2">
        <v>38.884922029999998</v>
      </c>
      <c r="F10" s="2"/>
      <c r="G10" s="2"/>
      <c r="H10" s="2">
        <v>1.0453071600000001</v>
      </c>
      <c r="I10" s="2">
        <v>1.0674896299999972</v>
      </c>
    </row>
    <row r="11" spans="1:24" ht="14.1" customHeight="1" x14ac:dyDescent="0.25">
      <c r="A11" s="32" t="s">
        <v>114</v>
      </c>
      <c r="B11" s="20" t="s">
        <v>110</v>
      </c>
      <c r="C11" s="77">
        <v>35.42216492</v>
      </c>
      <c r="D11" s="2">
        <v>34.370761870000003</v>
      </c>
      <c r="E11" s="2">
        <v>36.497550959999998</v>
      </c>
      <c r="F11" s="2"/>
      <c r="G11" s="2"/>
      <c r="H11" s="2">
        <v>1.0514030499999976</v>
      </c>
      <c r="I11" s="2">
        <v>1.0753860399999979</v>
      </c>
    </row>
    <row r="12" spans="1:24" ht="14.1" customHeight="1" x14ac:dyDescent="0.25">
      <c r="A12" s="32" t="s">
        <v>20</v>
      </c>
      <c r="B12" s="2" t="s">
        <v>110</v>
      </c>
      <c r="C12" s="77">
        <v>35.322551730000001</v>
      </c>
      <c r="D12" s="2">
        <v>34.208305359999997</v>
      </c>
      <c r="E12" s="2">
        <v>36.463844299999998</v>
      </c>
      <c r="F12" s="2"/>
      <c r="G12" s="2"/>
      <c r="H12" s="2">
        <v>1.1142463700000036</v>
      </c>
      <c r="I12" s="2">
        <v>1.1412925699999974</v>
      </c>
    </row>
    <row r="13" spans="1:24" ht="14.1" customHeight="1" x14ac:dyDescent="0.25">
      <c r="A13" s="32" t="s">
        <v>118</v>
      </c>
      <c r="B13" s="2" t="s">
        <v>110</v>
      </c>
      <c r="C13" s="77">
        <v>37.008888239999997</v>
      </c>
      <c r="D13" s="2">
        <v>35.73065948</v>
      </c>
      <c r="E13" s="2">
        <v>38.321163179999999</v>
      </c>
      <c r="F13" s="2"/>
      <c r="G13" s="2"/>
      <c r="H13" s="2">
        <v>1.2782287599999975</v>
      </c>
      <c r="I13" s="2">
        <v>1.3122749400000018</v>
      </c>
    </row>
    <row r="14" spans="1:24" ht="14.1" customHeight="1" x14ac:dyDescent="0.25">
      <c r="A14" s="32" t="s">
        <v>119</v>
      </c>
      <c r="B14" s="2" t="s">
        <v>110</v>
      </c>
      <c r="C14" s="77">
        <v>40.174552919999996</v>
      </c>
      <c r="D14" s="2">
        <v>38.736793519999999</v>
      </c>
      <c r="E14" s="2">
        <v>41.65202713</v>
      </c>
      <c r="F14" s="2"/>
      <c r="G14" s="2"/>
      <c r="H14" s="2">
        <v>1.4377593999999974</v>
      </c>
      <c r="I14" s="2">
        <v>1.477474210000004</v>
      </c>
    </row>
    <row r="15" spans="1:24" ht="14.1" customHeight="1" x14ac:dyDescent="0.25">
      <c r="A15" s="33" t="s">
        <v>121</v>
      </c>
      <c r="B15" s="21" t="s">
        <v>110</v>
      </c>
      <c r="C15" s="77">
        <v>41.716659550000003</v>
      </c>
      <c r="D15" s="2">
        <v>40.161231989999997</v>
      </c>
      <c r="E15" s="2">
        <v>43.316894529999999</v>
      </c>
      <c r="F15" s="2"/>
      <c r="G15" s="2"/>
      <c r="H15" s="2">
        <v>1.5554275600000054</v>
      </c>
      <c r="I15" s="2">
        <v>1.6002349799999962</v>
      </c>
    </row>
    <row r="16" spans="1:24" ht="14.1" customHeight="1" x14ac:dyDescent="0.25">
      <c r="A16" s="32" t="s">
        <v>124</v>
      </c>
      <c r="B16" s="2" t="s">
        <v>110</v>
      </c>
      <c r="C16" s="77">
        <v>41.835174559999999</v>
      </c>
      <c r="D16" s="2">
        <v>40.19881058</v>
      </c>
      <c r="E16" s="2">
        <v>43.521053309999999</v>
      </c>
      <c r="F16" s="2"/>
      <c r="G16" s="2"/>
      <c r="H16" s="2">
        <v>1.6363639799999987</v>
      </c>
      <c r="I16" s="2">
        <v>1.6858787500000005</v>
      </c>
    </row>
    <row r="17" spans="1:9" ht="14.1" customHeight="1" x14ac:dyDescent="0.25">
      <c r="A17" s="32" t="s">
        <v>126</v>
      </c>
      <c r="B17" s="2" t="s">
        <v>110</v>
      </c>
      <c r="C17" s="77">
        <v>42.735206599999998</v>
      </c>
      <c r="D17" s="2">
        <v>40.988609310000001</v>
      </c>
      <c r="E17" s="2">
        <v>44.537090300000003</v>
      </c>
      <c r="F17" s="2"/>
      <c r="G17" s="2"/>
      <c r="H17" s="2">
        <v>1.7465972899999969</v>
      </c>
      <c r="I17" s="2">
        <v>1.8018837000000048</v>
      </c>
    </row>
    <row r="18" spans="1:9" ht="14.1" customHeight="1" x14ac:dyDescent="0.25">
      <c r="A18" s="32" t="s">
        <v>128</v>
      </c>
      <c r="B18" s="2" t="s">
        <v>110</v>
      </c>
      <c r="C18" s="77">
        <v>44.633430480000001</v>
      </c>
      <c r="D18" s="2">
        <v>42.82115555</v>
      </c>
      <c r="E18" s="2">
        <v>46.502689359999998</v>
      </c>
      <c r="F18" s="2"/>
      <c r="G18" s="2"/>
      <c r="H18" s="2">
        <v>1.8122749300000009</v>
      </c>
      <c r="I18" s="2">
        <v>1.8692588799999967</v>
      </c>
    </row>
    <row r="19" spans="1:9" ht="14.1" customHeight="1" x14ac:dyDescent="0.25">
      <c r="A19" s="32" t="s">
        <v>59</v>
      </c>
      <c r="B19" s="2" t="s">
        <v>110</v>
      </c>
      <c r="C19" s="77">
        <v>44.43672943</v>
      </c>
      <c r="D19" s="2">
        <v>42.731876370000002</v>
      </c>
      <c r="E19" s="2">
        <v>46.19215775</v>
      </c>
      <c r="F19" s="2"/>
      <c r="G19" s="2"/>
      <c r="H19" s="2">
        <v>1.7048530599999978</v>
      </c>
      <c r="I19" s="2">
        <v>1.75542832</v>
      </c>
    </row>
    <row r="20" spans="1:9" ht="14.1" customHeight="1" x14ac:dyDescent="0.25">
      <c r="A20" s="32" t="s">
        <v>78</v>
      </c>
      <c r="B20" s="2" t="s">
        <v>110</v>
      </c>
      <c r="C20" s="77">
        <v>43.31913376</v>
      </c>
      <c r="D20" s="2">
        <v>41.713893890000001</v>
      </c>
      <c r="E20" s="2">
        <v>44.970329280000001</v>
      </c>
      <c r="F20" s="2"/>
      <c r="G20" s="2"/>
      <c r="H20" s="2">
        <v>1.6052398699999983</v>
      </c>
      <c r="I20" s="2">
        <v>1.6511955200000017</v>
      </c>
    </row>
    <row r="21" spans="1:9" ht="14.1" customHeight="1" x14ac:dyDescent="0.25">
      <c r="A21" s="32"/>
      <c r="B21" s="2"/>
      <c r="C21" s="26"/>
      <c r="D21" s="2"/>
      <c r="E21" s="2"/>
      <c r="F21" s="2"/>
      <c r="G21" s="2"/>
      <c r="H21" s="2"/>
      <c r="I21" s="2"/>
    </row>
    <row r="22" spans="1:9" ht="1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ht="14.1" customHeight="1" x14ac:dyDescent="0.25">
      <c r="A23" s="32" t="s">
        <v>131</v>
      </c>
      <c r="B23" s="21" t="s">
        <v>133</v>
      </c>
      <c r="C23" s="77">
        <v>43.132492069999998</v>
      </c>
      <c r="D23" s="2">
        <v>41.509685519999998</v>
      </c>
      <c r="E23" s="2">
        <v>44.802482599999998</v>
      </c>
      <c r="F23" s="2"/>
      <c r="G23" s="2"/>
      <c r="H23" s="2">
        <v>1.62280655</v>
      </c>
      <c r="I23" s="2">
        <v>1.6699905299999998</v>
      </c>
    </row>
    <row r="24" spans="1:9" ht="14.1" customHeight="1" x14ac:dyDescent="0.25">
      <c r="A24" s="32" t="s">
        <v>1518</v>
      </c>
      <c r="B24" s="21" t="s">
        <v>133</v>
      </c>
      <c r="C24" s="77">
        <v>40.293743130000003</v>
      </c>
      <c r="D24" s="2">
        <v>38.73695755</v>
      </c>
      <c r="E24" s="2">
        <v>41.89704132</v>
      </c>
      <c r="F24" s="2"/>
      <c r="G24" s="2"/>
      <c r="H24" s="2">
        <v>1.5567855800000032</v>
      </c>
      <c r="I24" s="2">
        <v>1.6032981899999967</v>
      </c>
    </row>
    <row r="25" spans="1:9" ht="14.1" customHeight="1" x14ac:dyDescent="0.25">
      <c r="A25" s="32" t="s">
        <v>109</v>
      </c>
      <c r="B25" s="21" t="s">
        <v>133</v>
      </c>
      <c r="C25" s="77">
        <v>35.937004090000002</v>
      </c>
      <c r="D25" s="2">
        <v>34.470184330000002</v>
      </c>
      <c r="E25" s="2">
        <v>37.450191500000003</v>
      </c>
      <c r="F25" s="2"/>
      <c r="G25" s="2"/>
      <c r="H25" s="2">
        <v>1.4668197599999999</v>
      </c>
      <c r="I25" s="2">
        <v>1.5131874100000005</v>
      </c>
    </row>
    <row r="26" spans="1:9" ht="14.1" customHeight="1" x14ac:dyDescent="0.25">
      <c r="A26" s="32" t="s">
        <v>112</v>
      </c>
      <c r="B26" s="21" t="s">
        <v>133</v>
      </c>
      <c r="C26" s="77">
        <v>32.033115389999999</v>
      </c>
      <c r="D26" s="2">
        <v>30.648561480000001</v>
      </c>
      <c r="E26" s="2">
        <v>33.464096069999997</v>
      </c>
      <c r="F26" s="2"/>
      <c r="G26" s="2"/>
      <c r="H26" s="2">
        <v>1.3845539099999975</v>
      </c>
      <c r="I26" s="2">
        <v>1.4309806799999976</v>
      </c>
    </row>
    <row r="27" spans="1:9" ht="14.1" customHeight="1" x14ac:dyDescent="0.25">
      <c r="A27" s="32" t="s">
        <v>114</v>
      </c>
      <c r="B27" s="21" t="s">
        <v>133</v>
      </c>
      <c r="C27" s="77">
        <v>28.748012540000001</v>
      </c>
      <c r="D27" s="2">
        <v>27.368352890000001</v>
      </c>
      <c r="E27" s="2">
        <v>30.179210659999999</v>
      </c>
      <c r="F27" s="2"/>
      <c r="G27" s="2"/>
      <c r="H27" s="2">
        <v>1.3796596500000007</v>
      </c>
      <c r="I27" s="2">
        <v>1.4311981199999977</v>
      </c>
    </row>
    <row r="28" spans="1:9" ht="14.1" customHeight="1" x14ac:dyDescent="0.25">
      <c r="A28" s="32" t="s">
        <v>20</v>
      </c>
      <c r="B28" s="21" t="s">
        <v>133</v>
      </c>
      <c r="C28" s="77">
        <v>28.31337929</v>
      </c>
      <c r="D28" s="2">
        <v>26.82191658</v>
      </c>
      <c r="E28" s="2">
        <v>29.866191860000001</v>
      </c>
      <c r="F28" s="2"/>
      <c r="G28" s="2"/>
      <c r="H28" s="2">
        <v>1.4914627100000004</v>
      </c>
      <c r="I28" s="2">
        <v>1.5528125700000004</v>
      </c>
    </row>
    <row r="29" spans="1:9" ht="14.1" customHeight="1" x14ac:dyDescent="0.25">
      <c r="A29" s="32" t="s">
        <v>118</v>
      </c>
      <c r="B29" s="21" t="s">
        <v>133</v>
      </c>
      <c r="C29" s="77">
        <v>29.910585399999999</v>
      </c>
      <c r="D29" s="2">
        <v>28.11758614</v>
      </c>
      <c r="E29" s="2">
        <v>31.787940979999998</v>
      </c>
      <c r="F29" s="2"/>
      <c r="G29" s="2"/>
      <c r="H29" s="2">
        <v>1.7929992599999984</v>
      </c>
      <c r="I29" s="2">
        <v>1.8773555799999997</v>
      </c>
    </row>
    <row r="30" spans="1:9" ht="14.1" customHeight="1" x14ac:dyDescent="0.25">
      <c r="A30" s="32" t="s">
        <v>119</v>
      </c>
      <c r="B30" s="21" t="s">
        <v>133</v>
      </c>
      <c r="C30" s="77">
        <v>33.566432949999999</v>
      </c>
      <c r="D30" s="2">
        <v>31.423009870000001</v>
      </c>
      <c r="E30" s="2">
        <v>35.817573549999999</v>
      </c>
      <c r="F30" s="2"/>
      <c r="G30" s="2"/>
      <c r="H30" s="2">
        <v>2.143423079999998</v>
      </c>
      <c r="I30" s="2">
        <v>2.2511405999999994</v>
      </c>
    </row>
    <row r="31" spans="1:9" ht="14.1" customHeight="1" x14ac:dyDescent="0.25">
      <c r="A31" s="32" t="s">
        <v>121</v>
      </c>
      <c r="B31" s="21" t="s">
        <v>133</v>
      </c>
      <c r="C31" s="77">
        <v>34.760490419999996</v>
      </c>
      <c r="D31" s="2">
        <v>32.421714780000002</v>
      </c>
      <c r="E31" s="2">
        <v>37.223403930000003</v>
      </c>
      <c r="F31" s="2"/>
      <c r="G31" s="2"/>
      <c r="H31" s="2">
        <v>2.3387756399999944</v>
      </c>
      <c r="I31" s="2">
        <v>2.462913510000007</v>
      </c>
    </row>
    <row r="32" spans="1:9" ht="14.1" customHeight="1" x14ac:dyDescent="0.25">
      <c r="A32" s="32" t="s">
        <v>124</v>
      </c>
      <c r="B32" s="21" t="s">
        <v>133</v>
      </c>
      <c r="C32" s="77">
        <v>35.219852449999998</v>
      </c>
      <c r="D32" s="2">
        <v>32.834392549999997</v>
      </c>
      <c r="E32" s="2">
        <v>37.73280716</v>
      </c>
      <c r="F32" s="2"/>
      <c r="G32" s="2"/>
      <c r="H32" s="2">
        <v>2.3854599000000007</v>
      </c>
      <c r="I32" s="2">
        <v>2.5129547100000025</v>
      </c>
    </row>
    <row r="33" spans="1:9" ht="14.1" customHeight="1" x14ac:dyDescent="0.25">
      <c r="A33" s="32" t="s">
        <v>126</v>
      </c>
      <c r="B33" s="21" t="s">
        <v>133</v>
      </c>
      <c r="C33" s="77">
        <v>36.947608950000003</v>
      </c>
      <c r="D33" s="2">
        <v>34.448162080000003</v>
      </c>
      <c r="E33" s="2">
        <v>39.580474850000002</v>
      </c>
      <c r="F33" s="2"/>
      <c r="G33" s="2"/>
      <c r="H33" s="2">
        <v>2.4994468699999999</v>
      </c>
      <c r="I33" s="2">
        <v>2.6328658999999988</v>
      </c>
    </row>
    <row r="34" spans="1:9" ht="14.1" customHeight="1" x14ac:dyDescent="0.25">
      <c r="A34" s="32" t="s">
        <v>128</v>
      </c>
      <c r="B34" s="21" t="s">
        <v>133</v>
      </c>
      <c r="C34" s="77">
        <v>40.410957340000003</v>
      </c>
      <c r="D34" s="2">
        <v>37.79205322</v>
      </c>
      <c r="E34" s="2">
        <v>43.163520810000001</v>
      </c>
      <c r="F34" s="2"/>
      <c r="G34" s="2"/>
      <c r="H34" s="2">
        <v>2.6189041200000034</v>
      </c>
      <c r="I34" s="2">
        <v>2.7525634699999983</v>
      </c>
    </row>
    <row r="35" spans="1:9" ht="14.1" customHeight="1" x14ac:dyDescent="0.25">
      <c r="A35" s="32" t="s">
        <v>59</v>
      </c>
      <c r="B35" s="21" t="s">
        <v>133</v>
      </c>
      <c r="C35" s="77">
        <v>41.484340670000002</v>
      </c>
      <c r="D35" s="2">
        <v>38.910526279999999</v>
      </c>
      <c r="E35" s="2">
        <v>44.183670040000003</v>
      </c>
      <c r="F35" s="2"/>
      <c r="G35" s="2"/>
      <c r="H35" s="2">
        <v>2.5738143900000026</v>
      </c>
      <c r="I35" s="2">
        <v>2.6993293700000009</v>
      </c>
    </row>
    <row r="36" spans="1:9" ht="14.1" customHeight="1" x14ac:dyDescent="0.25">
      <c r="A36" s="32" t="s">
        <v>78</v>
      </c>
      <c r="B36" s="21" t="s">
        <v>133</v>
      </c>
      <c r="C36" s="77">
        <v>39.189189910000003</v>
      </c>
      <c r="D36" s="2">
        <v>36.745304109999999</v>
      </c>
      <c r="E36" s="2">
        <v>41.752887729999998</v>
      </c>
      <c r="F36" s="2"/>
      <c r="G36" s="2"/>
      <c r="H36" s="2">
        <v>2.4438858000000039</v>
      </c>
      <c r="I36" s="2">
        <v>2.5636978199999945</v>
      </c>
    </row>
    <row r="37" spans="1:9" ht="14.1" customHeight="1" x14ac:dyDescent="0.25">
      <c r="A37" s="32"/>
      <c r="B37" s="2"/>
      <c r="C37" s="26"/>
      <c r="D37" s="2"/>
      <c r="E37" s="2"/>
      <c r="F37" s="2"/>
      <c r="G37" s="2"/>
      <c r="H37" s="2"/>
      <c r="I37" s="2"/>
    </row>
    <row r="38" spans="1:9" ht="14.1" customHeight="1" x14ac:dyDescent="0.25">
      <c r="A38" s="115"/>
    </row>
    <row r="39" spans="1:9" ht="14.1" customHeight="1" x14ac:dyDescent="0.25">
      <c r="A39" s="164" t="s">
        <v>1533</v>
      </c>
      <c r="B39" s="167"/>
      <c r="C39" s="167"/>
      <c r="D39" s="167"/>
      <c r="E39" s="167"/>
      <c r="F39" s="167"/>
      <c r="G39" s="167"/>
      <c r="H39" s="167"/>
      <c r="I39" s="167"/>
    </row>
    <row r="40" spans="1:9" ht="14.1" customHeight="1" x14ac:dyDescent="0.25">
      <c r="A40" s="115" t="s">
        <v>101</v>
      </c>
      <c r="B40" s="69" t="s">
        <v>102</v>
      </c>
      <c r="C40" s="69" t="s">
        <v>103</v>
      </c>
      <c r="D40" s="69" t="s">
        <v>104</v>
      </c>
      <c r="E40" s="69" t="s">
        <v>105</v>
      </c>
      <c r="F40" s="69"/>
      <c r="G40" s="69"/>
      <c r="H40" s="69" t="s">
        <v>106</v>
      </c>
      <c r="I40" s="69" t="s">
        <v>107</v>
      </c>
    </row>
    <row r="41" spans="1:9" ht="14.1" customHeight="1" x14ac:dyDescent="0.25">
      <c r="A41" s="115" t="s">
        <v>78</v>
      </c>
      <c r="B41" s="49" t="s">
        <v>150</v>
      </c>
      <c r="C41" s="77">
        <v>68</v>
      </c>
      <c r="D41" s="2">
        <v>39.612506869999997</v>
      </c>
      <c r="E41" s="2">
        <v>108.874588</v>
      </c>
      <c r="F41" s="2"/>
      <c r="G41" s="2"/>
      <c r="H41" s="2">
        <v>28.387493130000003</v>
      </c>
      <c r="I41" s="2">
        <v>40.874588000000003</v>
      </c>
    </row>
    <row r="42" spans="1:9" ht="14.1" customHeight="1" x14ac:dyDescent="0.25">
      <c r="A42" s="115" t="s">
        <v>78</v>
      </c>
      <c r="B42" s="2" t="s">
        <v>170</v>
      </c>
      <c r="C42" s="77">
        <v>58.490566250000001</v>
      </c>
      <c r="D42" s="2">
        <v>39.741500850000001</v>
      </c>
      <c r="E42" s="2">
        <v>83.022689819999997</v>
      </c>
      <c r="F42" s="2"/>
      <c r="G42" s="2"/>
      <c r="H42" s="2">
        <v>18.749065399999999</v>
      </c>
      <c r="I42" s="2">
        <v>24.532123569999996</v>
      </c>
    </row>
    <row r="43" spans="1:9" ht="14.1" customHeight="1" x14ac:dyDescent="0.25">
      <c r="A43" s="115" t="s">
        <v>78</v>
      </c>
      <c r="B43" s="2" t="s">
        <v>157</v>
      </c>
      <c r="C43" s="77">
        <v>57.692306520000002</v>
      </c>
      <c r="D43" s="2">
        <v>38.924758910000001</v>
      </c>
      <c r="E43" s="2">
        <v>82.359359740000002</v>
      </c>
      <c r="F43" s="2"/>
      <c r="G43" s="2"/>
      <c r="H43" s="2">
        <v>18.767547610000001</v>
      </c>
      <c r="I43" s="2">
        <v>24.66705322</v>
      </c>
    </row>
    <row r="44" spans="1:9" ht="14.1" customHeight="1" x14ac:dyDescent="0.25">
      <c r="A44" s="115" t="s">
        <v>78</v>
      </c>
      <c r="B44" s="2" t="s">
        <v>153</v>
      </c>
      <c r="C44" s="77">
        <v>54.285713200000004</v>
      </c>
      <c r="D44" s="2">
        <v>32.683547969999999</v>
      </c>
      <c r="E44" s="2">
        <v>84.773864750000001</v>
      </c>
      <c r="F44" s="2"/>
      <c r="G44" s="2"/>
      <c r="H44" s="2">
        <v>21.602165230000004</v>
      </c>
      <c r="I44" s="2">
        <v>30.488151549999998</v>
      </c>
    </row>
    <row r="45" spans="1:9" ht="14.1" customHeight="1" x14ac:dyDescent="0.25">
      <c r="A45" s="115" t="s">
        <v>78</v>
      </c>
      <c r="B45" s="2" t="s">
        <v>168</v>
      </c>
      <c r="C45" s="77">
        <v>50</v>
      </c>
      <c r="D45" s="2">
        <v>38.246036529999998</v>
      </c>
      <c r="E45" s="2">
        <v>64.227088929999994</v>
      </c>
      <c r="F45" s="2"/>
      <c r="G45" s="2"/>
      <c r="H45" s="2">
        <v>11.753963470000002</v>
      </c>
      <c r="I45" s="2">
        <v>14.227088929999994</v>
      </c>
    </row>
    <row r="46" spans="1:9" ht="14.1" customHeight="1" x14ac:dyDescent="0.25">
      <c r="A46" s="115" t="s">
        <v>78</v>
      </c>
      <c r="B46" s="2" t="s">
        <v>155</v>
      </c>
      <c r="C46" s="77">
        <v>48.648647310000001</v>
      </c>
      <c r="D46" s="2">
        <v>36.546363829999997</v>
      </c>
      <c r="E46" s="2">
        <v>63.475933070000004</v>
      </c>
      <c r="F46" s="2"/>
      <c r="G46" s="2"/>
      <c r="H46" s="2">
        <v>12.102283480000004</v>
      </c>
      <c r="I46" s="2">
        <v>14.827285760000002</v>
      </c>
    </row>
    <row r="47" spans="1:9" ht="14.1" customHeight="1" x14ac:dyDescent="0.25">
      <c r="A47" s="115" t="s">
        <v>78</v>
      </c>
      <c r="B47" s="2" t="s">
        <v>162</v>
      </c>
      <c r="C47" s="77">
        <v>48.275863649999998</v>
      </c>
      <c r="D47" s="2">
        <v>26.392862319999999</v>
      </c>
      <c r="E47" s="2">
        <v>80.998695369999993</v>
      </c>
      <c r="F47" s="2"/>
      <c r="G47" s="2"/>
      <c r="H47" s="2">
        <v>21.883001329999999</v>
      </c>
      <c r="I47" s="2">
        <v>32.722831719999995</v>
      </c>
    </row>
    <row r="48" spans="1:9" ht="14.1" customHeight="1" x14ac:dyDescent="0.25">
      <c r="A48" s="115" t="s">
        <v>78</v>
      </c>
      <c r="B48" s="2" t="s">
        <v>151</v>
      </c>
      <c r="C48" s="77">
        <v>47.36841965</v>
      </c>
      <c r="D48" s="2">
        <v>28.073528289999999</v>
      </c>
      <c r="E48" s="2">
        <v>74.862525939999998</v>
      </c>
      <c r="F48" s="2"/>
      <c r="G48" s="2"/>
      <c r="H48" s="2">
        <v>19.294891360000001</v>
      </c>
      <c r="I48" s="2">
        <v>27.494106289999998</v>
      </c>
    </row>
    <row r="49" spans="1:9" ht="14.1" customHeight="1" x14ac:dyDescent="0.25">
      <c r="A49" s="115" t="s">
        <v>78</v>
      </c>
      <c r="B49" s="2" t="s">
        <v>178</v>
      </c>
      <c r="C49" s="77">
        <v>46.236560820000001</v>
      </c>
      <c r="D49" s="2">
        <v>33.461627960000001</v>
      </c>
      <c r="E49" s="2">
        <v>62.280342099999999</v>
      </c>
      <c r="F49" s="2"/>
      <c r="G49" s="2"/>
      <c r="H49" s="2">
        <v>12.77493286</v>
      </c>
      <c r="I49" s="2">
        <v>16.043781279999997</v>
      </c>
    </row>
    <row r="50" spans="1:9" ht="14.1" customHeight="1" x14ac:dyDescent="0.25">
      <c r="A50" s="115" t="s">
        <v>78</v>
      </c>
      <c r="B50" s="2" t="s">
        <v>171</v>
      </c>
      <c r="C50" s="77">
        <v>45.652172090000001</v>
      </c>
      <c r="D50" s="2">
        <v>32.902072910000001</v>
      </c>
      <c r="E50" s="2">
        <v>61.708477019999997</v>
      </c>
      <c r="F50" s="2"/>
      <c r="G50" s="2"/>
      <c r="H50" s="2">
        <v>12.750099179999999</v>
      </c>
      <c r="I50" s="2">
        <v>16.056304929999996</v>
      </c>
    </row>
    <row r="51" spans="1:9" ht="14.1" customHeight="1" x14ac:dyDescent="0.25">
      <c r="A51" s="115" t="s">
        <v>78</v>
      </c>
      <c r="B51" s="2" t="s">
        <v>173</v>
      </c>
      <c r="C51" s="77">
        <v>45.217391970000001</v>
      </c>
      <c r="D51" s="2">
        <v>33.770511630000001</v>
      </c>
      <c r="E51" s="2">
        <v>59.296592709999999</v>
      </c>
      <c r="F51" s="2"/>
      <c r="G51" s="2"/>
      <c r="H51" s="2">
        <v>11.44688034</v>
      </c>
      <c r="I51" s="2">
        <v>14.079200739999997</v>
      </c>
    </row>
    <row r="52" spans="1:9" ht="14.1" customHeight="1" x14ac:dyDescent="0.25">
      <c r="A52" s="115" t="s">
        <v>78</v>
      </c>
      <c r="B52" s="2" t="s">
        <v>164</v>
      </c>
      <c r="C52" s="77">
        <v>45</v>
      </c>
      <c r="D52" s="2">
        <v>26.669851300000001</v>
      </c>
      <c r="E52" s="2">
        <v>71.11940002</v>
      </c>
      <c r="F52" s="2"/>
      <c r="G52" s="2"/>
      <c r="H52" s="2">
        <v>18.330148699999999</v>
      </c>
      <c r="I52" s="2">
        <v>26.11940002</v>
      </c>
    </row>
    <row r="53" spans="1:9" ht="14.1" customHeight="1" x14ac:dyDescent="0.25">
      <c r="A53" s="115" t="s">
        <v>78</v>
      </c>
      <c r="B53" s="2" t="s">
        <v>166</v>
      </c>
      <c r="C53" s="77">
        <v>44.44444275</v>
      </c>
      <c r="D53" s="2">
        <v>30.399967190000002</v>
      </c>
      <c r="E53" s="2">
        <v>62.742294309999998</v>
      </c>
      <c r="F53" s="2"/>
      <c r="G53" s="2"/>
      <c r="H53" s="2">
        <v>14.044475559999999</v>
      </c>
      <c r="I53" s="2">
        <v>18.297851559999998</v>
      </c>
    </row>
    <row r="54" spans="1:9" ht="14.1" customHeight="1" x14ac:dyDescent="0.25">
      <c r="A54" s="115" t="s">
        <v>78</v>
      </c>
      <c r="B54" s="2" t="s">
        <v>160</v>
      </c>
      <c r="C54" s="77">
        <v>43.589744570000001</v>
      </c>
      <c r="D54" s="2">
        <v>30.18716431</v>
      </c>
      <c r="E54" s="2">
        <v>60.912296300000001</v>
      </c>
      <c r="F54" s="2"/>
      <c r="G54" s="2"/>
      <c r="H54" s="2">
        <v>13.402580260000001</v>
      </c>
      <c r="I54" s="2">
        <v>17.322551730000001</v>
      </c>
    </row>
    <row r="55" spans="1:9" ht="14.1" customHeight="1" x14ac:dyDescent="0.25">
      <c r="A55" s="115" t="s">
        <v>78</v>
      </c>
      <c r="B55" s="2" t="s">
        <v>174</v>
      </c>
      <c r="C55" s="77">
        <v>43.56435776</v>
      </c>
      <c r="D55" s="2">
        <v>31.653928759999999</v>
      </c>
      <c r="E55" s="2">
        <v>58.483116150000001</v>
      </c>
      <c r="F55" s="2"/>
      <c r="G55" s="2"/>
      <c r="H55" s="2">
        <v>11.910429000000001</v>
      </c>
      <c r="I55" s="2">
        <v>14.918758390000001</v>
      </c>
    </row>
    <row r="56" spans="1:9" ht="14.1" customHeight="1" x14ac:dyDescent="0.25">
      <c r="A56" s="115" t="s">
        <v>78</v>
      </c>
      <c r="B56" s="2" t="s">
        <v>177</v>
      </c>
      <c r="C56" s="77">
        <v>42.016807559999997</v>
      </c>
      <c r="D56" s="2">
        <v>31.185684200000001</v>
      </c>
      <c r="E56" s="2">
        <v>55.393920899999998</v>
      </c>
      <c r="F56" s="2"/>
      <c r="G56" s="2"/>
      <c r="H56" s="2">
        <v>10.831123359999996</v>
      </c>
      <c r="I56" s="2">
        <v>13.377113340000001</v>
      </c>
    </row>
    <row r="57" spans="1:9" ht="14.1" customHeight="1" x14ac:dyDescent="0.25">
      <c r="A57" s="115" t="s">
        <v>78</v>
      </c>
      <c r="B57" s="2" t="s">
        <v>165</v>
      </c>
      <c r="C57" s="77">
        <v>39.130435939999998</v>
      </c>
      <c r="D57" s="2">
        <v>23.19117546</v>
      </c>
      <c r="E57" s="2">
        <v>61.842956540000003</v>
      </c>
      <c r="F57" s="2"/>
      <c r="G57" s="2"/>
      <c r="H57" s="2">
        <v>15.939260479999998</v>
      </c>
      <c r="I57" s="2">
        <v>22.712520600000005</v>
      </c>
    </row>
    <row r="58" spans="1:9" ht="14.1" customHeight="1" x14ac:dyDescent="0.25">
      <c r="A58" s="115" t="s">
        <v>78</v>
      </c>
      <c r="B58" s="2" t="s">
        <v>180</v>
      </c>
      <c r="C58" s="77">
        <v>37.61467743</v>
      </c>
      <c r="D58" s="2">
        <v>26.992942809999999</v>
      </c>
      <c r="E58" s="2">
        <v>51.028560640000002</v>
      </c>
      <c r="F58" s="2"/>
      <c r="G58" s="2"/>
      <c r="H58" s="2">
        <v>10.621734620000002</v>
      </c>
      <c r="I58" s="2">
        <v>13.413883210000002</v>
      </c>
    </row>
    <row r="59" spans="1:9" ht="14.1" customHeight="1" x14ac:dyDescent="0.25">
      <c r="A59" s="115" t="s">
        <v>78</v>
      </c>
      <c r="B59" s="2" t="s">
        <v>159</v>
      </c>
      <c r="C59" s="77">
        <v>35.443038940000001</v>
      </c>
      <c r="D59" s="2">
        <v>23.551641459999999</v>
      </c>
      <c r="E59" s="2">
        <v>51.225059510000001</v>
      </c>
      <c r="F59" s="2"/>
      <c r="G59" s="2"/>
      <c r="H59" s="2">
        <v>11.891397480000002</v>
      </c>
      <c r="I59" s="2">
        <v>15.78202057</v>
      </c>
    </row>
    <row r="60" spans="1:9" ht="14.1" customHeight="1" x14ac:dyDescent="0.25">
      <c r="A60" s="115" t="s">
        <v>78</v>
      </c>
      <c r="B60" s="2" t="s">
        <v>172</v>
      </c>
      <c r="C60" s="77">
        <v>35.294116969999997</v>
      </c>
      <c r="D60" s="2">
        <v>18.236986160000001</v>
      </c>
      <c r="E60" s="2">
        <v>61.651721950000002</v>
      </c>
      <c r="F60" s="2"/>
      <c r="G60" s="2"/>
      <c r="H60" s="2">
        <v>17.057130809999997</v>
      </c>
      <c r="I60" s="2">
        <v>26.357604980000005</v>
      </c>
    </row>
    <row r="61" spans="1:9" ht="14.1" customHeight="1" x14ac:dyDescent="0.25">
      <c r="A61" s="115" t="s">
        <v>78</v>
      </c>
      <c r="B61" s="2" t="s">
        <v>154</v>
      </c>
      <c r="C61" s="77">
        <v>34.090908050000003</v>
      </c>
      <c r="D61" s="2">
        <v>19.080423360000001</v>
      </c>
      <c r="E61" s="2">
        <v>56.227771760000003</v>
      </c>
      <c r="F61" s="2"/>
      <c r="G61" s="2"/>
      <c r="H61" s="2">
        <v>15.010484690000002</v>
      </c>
      <c r="I61" s="2">
        <v>22.13686371</v>
      </c>
    </row>
    <row r="62" spans="1:9" ht="14.1" customHeight="1" x14ac:dyDescent="0.25">
      <c r="A62" s="115" t="s">
        <v>78</v>
      </c>
      <c r="B62" s="2" t="s">
        <v>163</v>
      </c>
      <c r="C62" s="77">
        <v>34</v>
      </c>
      <c r="D62" s="2">
        <v>25.31523323</v>
      </c>
      <c r="E62" s="2">
        <v>44.703720089999997</v>
      </c>
      <c r="F62" s="2"/>
      <c r="G62" s="2"/>
      <c r="H62" s="2">
        <v>8.6847667699999995</v>
      </c>
      <c r="I62" s="2">
        <v>10.703720089999997</v>
      </c>
    </row>
    <row r="63" spans="1:9" ht="14.1" customHeight="1" x14ac:dyDescent="0.25">
      <c r="A63" s="115" t="s">
        <v>78</v>
      </c>
      <c r="B63" s="2" t="s">
        <v>156</v>
      </c>
      <c r="C63" s="77">
        <v>33.898303990000002</v>
      </c>
      <c r="D63" s="2">
        <v>20.705965039999999</v>
      </c>
      <c r="E63" s="2">
        <v>52.353183749999999</v>
      </c>
      <c r="F63" s="2"/>
      <c r="G63" s="2"/>
      <c r="H63" s="2">
        <v>13.192338950000003</v>
      </c>
      <c r="I63" s="2">
        <v>18.454879759999997</v>
      </c>
    </row>
    <row r="64" spans="1:9" ht="14.1" customHeight="1" x14ac:dyDescent="0.25">
      <c r="A64" s="115" t="s">
        <v>78</v>
      </c>
      <c r="B64" s="2" t="s">
        <v>175</v>
      </c>
      <c r="C64" s="77">
        <v>33.846153260000001</v>
      </c>
      <c r="D64" s="2">
        <v>24.59266663</v>
      </c>
      <c r="E64" s="2">
        <v>45.436882019999999</v>
      </c>
      <c r="F64" s="2"/>
      <c r="G64" s="2"/>
      <c r="H64" s="2">
        <v>9.2534866300000012</v>
      </c>
      <c r="I64" s="2">
        <v>11.590728759999998</v>
      </c>
    </row>
    <row r="65" spans="1:9" ht="14.1" customHeight="1" x14ac:dyDescent="0.25">
      <c r="A65" s="115" t="s">
        <v>78</v>
      </c>
      <c r="B65" s="2" t="s">
        <v>176</v>
      </c>
      <c r="C65" s="77">
        <v>32.307693479999998</v>
      </c>
      <c r="D65" s="2">
        <v>19.998970029999999</v>
      </c>
      <c r="E65" s="2">
        <v>49.385738369999999</v>
      </c>
      <c r="F65" s="2"/>
      <c r="G65" s="2"/>
      <c r="H65" s="2">
        <v>12.308723449999999</v>
      </c>
      <c r="I65" s="2">
        <v>17.078044890000001</v>
      </c>
    </row>
    <row r="66" spans="1:9" ht="14.1" customHeight="1" x14ac:dyDescent="0.25">
      <c r="A66" s="115" t="s">
        <v>78</v>
      </c>
      <c r="B66" s="2" t="s">
        <v>167</v>
      </c>
      <c r="C66" s="77">
        <v>31.944444659999998</v>
      </c>
      <c r="D66" s="2">
        <v>20.250038150000002</v>
      </c>
      <c r="E66" s="2">
        <v>47.932350159999999</v>
      </c>
      <c r="F66" s="2"/>
      <c r="G66" s="2"/>
      <c r="H66" s="2">
        <v>11.694406509999997</v>
      </c>
      <c r="I66" s="2">
        <v>15.9879055</v>
      </c>
    </row>
    <row r="67" spans="1:9" ht="14.1" customHeight="1" x14ac:dyDescent="0.25">
      <c r="A67" s="115" t="s">
        <v>78</v>
      </c>
      <c r="B67" s="2" t="s">
        <v>179</v>
      </c>
      <c r="C67" s="77">
        <v>31.18279648</v>
      </c>
      <c r="D67" s="2">
        <v>20.883607860000001</v>
      </c>
      <c r="E67" s="2">
        <v>44.783695219999998</v>
      </c>
      <c r="F67" s="2"/>
      <c r="G67" s="2"/>
      <c r="H67" s="2">
        <v>10.299188619999999</v>
      </c>
      <c r="I67" s="2">
        <v>13.600898739999998</v>
      </c>
    </row>
    <row r="68" spans="1:9" ht="14.1" customHeight="1" x14ac:dyDescent="0.25">
      <c r="A68" s="115" t="s">
        <v>78</v>
      </c>
      <c r="B68" s="2" t="s">
        <v>158</v>
      </c>
      <c r="C68" s="77">
        <v>30.952381129999999</v>
      </c>
      <c r="D68" s="2">
        <v>20.21912193</v>
      </c>
      <c r="E68" s="2">
        <v>45.352409360000003</v>
      </c>
      <c r="F68" s="2"/>
      <c r="G68" s="2"/>
      <c r="H68" s="2">
        <v>10.733259199999999</v>
      </c>
      <c r="I68" s="2">
        <v>14.400028230000004</v>
      </c>
    </row>
    <row r="69" spans="1:9" ht="14.1" customHeight="1" x14ac:dyDescent="0.25">
      <c r="A69" s="115" t="s">
        <v>78</v>
      </c>
      <c r="B69" s="2" t="s">
        <v>152</v>
      </c>
      <c r="C69" s="77">
        <v>28.571428300000001</v>
      </c>
      <c r="D69" s="2">
        <v>16.933238979999999</v>
      </c>
      <c r="E69" s="2">
        <v>45.155174260000003</v>
      </c>
      <c r="F69" s="2"/>
      <c r="G69" s="2"/>
      <c r="H69" s="2">
        <v>11.638189320000002</v>
      </c>
      <c r="I69" s="2">
        <v>16.583745960000002</v>
      </c>
    </row>
    <row r="70" spans="1:9" ht="14.1" customHeight="1" x14ac:dyDescent="0.25">
      <c r="A70" s="115" t="s">
        <v>78</v>
      </c>
      <c r="B70" s="2" t="s">
        <v>161</v>
      </c>
      <c r="C70" s="77">
        <v>23.809524540000002</v>
      </c>
      <c r="D70" s="2">
        <v>13.326009750000001</v>
      </c>
      <c r="E70" s="2">
        <v>39.270187380000003</v>
      </c>
      <c r="F70" s="2"/>
      <c r="G70" s="2"/>
      <c r="H70" s="2">
        <v>10.483514790000001</v>
      </c>
      <c r="I70" s="2">
        <v>15.460662840000001</v>
      </c>
    </row>
    <row r="71" spans="1:9" ht="14.1" customHeight="1" x14ac:dyDescent="0.25">
      <c r="A71" s="115" t="s">
        <v>78</v>
      </c>
      <c r="B71" s="2" t="s">
        <v>169</v>
      </c>
      <c r="C71" s="77">
        <v>21.153846739999999</v>
      </c>
      <c r="D71" s="2">
        <v>14.561334609999999</v>
      </c>
      <c r="E71" s="2">
        <v>29.70786476</v>
      </c>
      <c r="F71" s="2"/>
      <c r="G71" s="2"/>
      <c r="H71" s="2">
        <v>6.5925121299999994</v>
      </c>
      <c r="I71" s="2">
        <v>8.5540180200000009</v>
      </c>
    </row>
    <row r="72" spans="1:9" ht="14.1" customHeight="1" x14ac:dyDescent="0.25">
      <c r="A72" s="115" t="s">
        <v>78</v>
      </c>
      <c r="B72" s="2" t="s">
        <v>149</v>
      </c>
      <c r="C72" s="77">
        <v>20</v>
      </c>
      <c r="D72" s="2">
        <v>5.4493269919999996</v>
      </c>
      <c r="E72" s="2">
        <v>51.207942959999997</v>
      </c>
      <c r="F72" s="2"/>
      <c r="G72" s="2"/>
      <c r="H72" s="2">
        <v>14.550673008</v>
      </c>
      <c r="I72" s="2">
        <v>31.207942959999997</v>
      </c>
    </row>
    <row r="73" spans="1:9" ht="14.1" customHeight="1" x14ac:dyDescent="0.25">
      <c r="A73" s="115" t="s">
        <v>78</v>
      </c>
      <c r="B73" s="2" t="s">
        <v>181</v>
      </c>
      <c r="C73" s="77"/>
      <c r="D73" s="2"/>
      <c r="E73" s="2"/>
      <c r="F73" s="2"/>
      <c r="G73" s="2"/>
      <c r="H73" s="2"/>
      <c r="I73" s="2"/>
    </row>
    <row r="74" spans="1:9" ht="14.1" customHeight="1" x14ac:dyDescent="0.25"/>
    <row r="75" spans="1:9" ht="15.75" customHeight="1" x14ac:dyDescent="0.25"/>
    <row r="76" spans="1:9" ht="15.6" customHeight="1" x14ac:dyDescent="0.25">
      <c r="A76" s="71" t="s">
        <v>182</v>
      </c>
    </row>
    <row r="77" spans="1:9" ht="18" x14ac:dyDescent="0.25">
      <c r="A77" s="160"/>
      <c r="B77" s="162"/>
      <c r="C77" s="162"/>
      <c r="D77" s="162"/>
      <c r="E77" s="162"/>
      <c r="F77" s="166"/>
      <c r="G77" s="166"/>
      <c r="H77" s="166"/>
      <c r="I77" s="166"/>
    </row>
    <row r="78" spans="1:9" x14ac:dyDescent="0.25">
      <c r="A78" s="165" t="s">
        <v>1534</v>
      </c>
      <c r="B78" s="168"/>
      <c r="C78" s="168"/>
      <c r="D78" s="168"/>
      <c r="E78" s="168"/>
      <c r="F78" s="42"/>
      <c r="G78" s="42"/>
      <c r="H78" s="42"/>
      <c r="I78" s="42"/>
    </row>
    <row r="79" spans="1:9" ht="14.1" customHeight="1" x14ac:dyDescent="0.25">
      <c r="A79" s="69" t="s">
        <v>101</v>
      </c>
      <c r="B79" s="69" t="s">
        <v>1535</v>
      </c>
      <c r="C79" s="69" t="s">
        <v>103</v>
      </c>
      <c r="D79" s="69" t="s">
        <v>104</v>
      </c>
      <c r="E79" s="69" t="s">
        <v>105</v>
      </c>
      <c r="F79" s="69" t="s">
        <v>104</v>
      </c>
      <c r="G79" s="69" t="s">
        <v>105</v>
      </c>
      <c r="H79" s="95" t="s">
        <v>1536</v>
      </c>
      <c r="I79" s="95" t="s">
        <v>1537</v>
      </c>
    </row>
    <row r="80" spans="1:9" ht="14.1" customHeight="1" x14ac:dyDescent="0.25">
      <c r="A80" s="115" t="s">
        <v>109</v>
      </c>
      <c r="B80" s="52" t="s">
        <v>1538</v>
      </c>
      <c r="C80" s="88">
        <v>24.651898443698883</v>
      </c>
      <c r="D80" s="131">
        <v>23.157410323619843</v>
      </c>
      <c r="E80" s="131">
        <v>26.193445920944214</v>
      </c>
      <c r="F80" s="34">
        <v>1.4944881200790405</v>
      </c>
      <c r="G80" s="34">
        <v>1.5415474772453308</v>
      </c>
      <c r="H80" s="96">
        <v>31.698845326900482</v>
      </c>
      <c r="I80" s="96">
        <v>16.906543076038361</v>
      </c>
    </row>
    <row r="81" spans="1:9" ht="14.1" customHeight="1" x14ac:dyDescent="0.25">
      <c r="A81" s="115" t="s">
        <v>112</v>
      </c>
      <c r="B81" s="52" t="s">
        <v>1538</v>
      </c>
      <c r="C81" s="88">
        <v>21.031500399112701</v>
      </c>
      <c r="D81" s="131">
        <v>19.639021158218384</v>
      </c>
      <c r="E81" s="131">
        <v>22.476495802402496</v>
      </c>
      <c r="F81" s="34">
        <v>1.3924792408943176</v>
      </c>
      <c r="G81" s="34">
        <v>1.4449954032897949</v>
      </c>
      <c r="H81" s="96">
        <v>32.369367778301239</v>
      </c>
      <c r="I81" s="96">
        <v>16.852457821369171</v>
      </c>
    </row>
    <row r="82" spans="1:9" ht="14.1" customHeight="1" x14ac:dyDescent="0.25">
      <c r="A82" s="115" t="s">
        <v>114</v>
      </c>
      <c r="B82" s="52" t="s">
        <v>1538</v>
      </c>
      <c r="C82" s="88">
        <v>18.446601927280426</v>
      </c>
      <c r="D82" s="131">
        <v>17.070342600345612</v>
      </c>
      <c r="E82" s="131">
        <v>19.884949922561646</v>
      </c>
      <c r="F82" s="34">
        <v>1.3762593269348145</v>
      </c>
      <c r="G82" s="34">
        <v>1.4383479952812195</v>
      </c>
      <c r="H82" s="96">
        <v>32.979421317577362</v>
      </c>
      <c r="I82" s="96">
        <v>16.647736728191376</v>
      </c>
    </row>
    <row r="83" spans="1:9" ht="14.1" customHeight="1" x14ac:dyDescent="0.25">
      <c r="A83" s="115" t="s">
        <v>20</v>
      </c>
      <c r="B83" s="52" t="s">
        <v>1538</v>
      </c>
      <c r="C83" s="88">
        <v>18.152739107608795</v>
      </c>
      <c r="D83" s="131">
        <v>16.660058498382568</v>
      </c>
      <c r="E83" s="131">
        <v>19.720372557640076</v>
      </c>
      <c r="F83" s="34">
        <v>1.4926806092262268</v>
      </c>
      <c r="G83" s="34">
        <v>1.5676334500312805</v>
      </c>
      <c r="H83" s="96">
        <v>33.420293033123016</v>
      </c>
      <c r="I83" s="96">
        <v>18.028165400028229</v>
      </c>
    </row>
    <row r="84" spans="1:9" ht="14.1" customHeight="1" x14ac:dyDescent="0.25">
      <c r="A84" s="115" t="s">
        <v>118</v>
      </c>
      <c r="B84" s="52" t="s">
        <v>1538</v>
      </c>
      <c r="C84" s="88">
        <v>20.826259255409241</v>
      </c>
      <c r="D84" s="131">
        <v>18.954303860664368</v>
      </c>
      <c r="E84" s="131">
        <v>22.795586287975311</v>
      </c>
      <c r="F84" s="34">
        <v>1.871955394744873</v>
      </c>
      <c r="G84" s="34">
        <v>1.9693270325660706</v>
      </c>
      <c r="H84" s="96">
        <v>32.464268803596497</v>
      </c>
      <c r="I84" s="96">
        <v>18.784129619598389</v>
      </c>
    </row>
    <row r="85" spans="1:9" ht="14.1" customHeight="1" x14ac:dyDescent="0.25">
      <c r="A85" s="115" t="s">
        <v>119</v>
      </c>
      <c r="B85" s="52" t="s">
        <v>1538</v>
      </c>
      <c r="C85" s="88">
        <v>25.038403272628784</v>
      </c>
      <c r="D85" s="131">
        <v>22.705264389514923</v>
      </c>
      <c r="E85" s="131">
        <v>27.484774589538574</v>
      </c>
      <c r="F85" s="34">
        <v>2.3331388831138611</v>
      </c>
      <c r="G85" s="34">
        <v>2.44637131690979</v>
      </c>
      <c r="H85" s="96">
        <v>32.585358619689941</v>
      </c>
      <c r="I85" s="96">
        <v>18.551340699195862</v>
      </c>
    </row>
    <row r="86" spans="1:9" ht="14.1" customHeight="1" x14ac:dyDescent="0.25">
      <c r="A86" s="115" t="s">
        <v>121</v>
      </c>
      <c r="B86" s="52" t="s">
        <v>1538</v>
      </c>
      <c r="C86" s="88">
        <v>26.819923520088196</v>
      </c>
      <c r="D86" s="131">
        <v>24.153153598308563</v>
      </c>
      <c r="E86" s="131">
        <v>29.618045687675476</v>
      </c>
      <c r="F86" s="34">
        <v>2.6667699217796326</v>
      </c>
      <c r="G86" s="34">
        <v>2.7981221675872803</v>
      </c>
      <c r="H86" s="96">
        <v>29.47297990322113</v>
      </c>
      <c r="I86" s="96">
        <v>16.423320770263672</v>
      </c>
    </row>
    <row r="87" spans="1:9" ht="14.1" customHeight="1" x14ac:dyDescent="0.25">
      <c r="A87" s="115" t="s">
        <v>124</v>
      </c>
      <c r="B87" s="52" t="s">
        <v>1538</v>
      </c>
      <c r="C87" s="88">
        <v>26.884919404983521</v>
      </c>
      <c r="D87" s="131">
        <v>24.169114232063293</v>
      </c>
      <c r="E87" s="131">
        <v>29.736435413360596</v>
      </c>
      <c r="F87" s="34">
        <v>2.7158051729202271</v>
      </c>
      <c r="G87" s="34">
        <v>2.8515160083770752</v>
      </c>
      <c r="H87" s="96">
        <v>30.577766895294189</v>
      </c>
      <c r="I87" s="96">
        <v>7.5595259666442871</v>
      </c>
    </row>
    <row r="88" spans="1:9" ht="14.1" customHeight="1" x14ac:dyDescent="0.25">
      <c r="A88" s="115" t="s">
        <v>126</v>
      </c>
      <c r="B88" s="52" t="s">
        <v>1538</v>
      </c>
      <c r="C88" s="88">
        <v>28.571429848670959</v>
      </c>
      <c r="D88" s="131">
        <v>25.597378611564636</v>
      </c>
      <c r="E88" s="131">
        <v>31.690552830696106</v>
      </c>
      <c r="F88" s="34">
        <v>2.9740512371063232</v>
      </c>
      <c r="G88" s="34">
        <v>3.1191229820251465</v>
      </c>
      <c r="H88" s="96">
        <v>29.336735606193542</v>
      </c>
      <c r="I88" s="96">
        <v>5.4945051670074463</v>
      </c>
    </row>
    <row r="89" spans="1:9" ht="14.1" customHeight="1" x14ac:dyDescent="0.25">
      <c r="A89" s="115" t="s">
        <v>128</v>
      </c>
      <c r="B89" s="52" t="s">
        <v>1538</v>
      </c>
      <c r="C89" s="88">
        <v>30.851063132286072</v>
      </c>
      <c r="D89" s="131">
        <v>27.750867605209351</v>
      </c>
      <c r="E89" s="131">
        <v>34.085321426391602</v>
      </c>
      <c r="F89" s="34">
        <v>3.1001955270767212</v>
      </c>
      <c r="G89" s="34">
        <v>3.2342582941055298</v>
      </c>
      <c r="H89" s="96">
        <v>29.952958226203918</v>
      </c>
      <c r="I89" s="96">
        <v>4.1489362716674805</v>
      </c>
    </row>
    <row r="90" spans="1:9" ht="14.1" customHeight="1" x14ac:dyDescent="0.25">
      <c r="A90" s="115" t="s">
        <v>59</v>
      </c>
      <c r="B90" s="52" t="s">
        <v>1538</v>
      </c>
      <c r="C90" s="88">
        <v>32.352942228317261</v>
      </c>
      <c r="D90" s="131">
        <v>29.081901907920837</v>
      </c>
      <c r="E90" s="131">
        <v>35.757705569267273</v>
      </c>
      <c r="F90" s="34">
        <v>3.2710403203964233</v>
      </c>
      <c r="G90" s="34">
        <v>3.4047633409500122</v>
      </c>
      <c r="H90" s="96">
        <v>23.015481233596802</v>
      </c>
      <c r="I90" s="96">
        <v>6.2834203243255615</v>
      </c>
    </row>
    <row r="91" spans="1:9" ht="14.1" customHeight="1" x14ac:dyDescent="0.25">
      <c r="A91" s="115" t="s">
        <v>78</v>
      </c>
      <c r="B91" s="52" t="s">
        <v>1538</v>
      </c>
      <c r="C91" s="88">
        <v>31.372550129890442</v>
      </c>
      <c r="D91" s="131">
        <v>28.096291422843933</v>
      </c>
      <c r="E91" s="131">
        <v>34.793159365653992</v>
      </c>
      <c r="F91" s="34">
        <v>3.2762587070465088</v>
      </c>
      <c r="G91" s="34">
        <v>3.4206092357635498</v>
      </c>
      <c r="H91" s="96">
        <v>17.306694388389587</v>
      </c>
      <c r="I91" s="96">
        <v>5.3621441125869751</v>
      </c>
    </row>
    <row r="92" spans="1:9" ht="14.1" customHeight="1" x14ac:dyDescent="0.25">
      <c r="A92" s="115"/>
      <c r="B92" s="52"/>
      <c r="C92" s="62"/>
      <c r="D92" s="53"/>
      <c r="E92" s="53"/>
      <c r="F92" s="11"/>
      <c r="G92" s="11"/>
      <c r="H92" s="11"/>
      <c r="I92" s="11"/>
    </row>
    <row r="93" spans="1:9" ht="14.1" customHeight="1" x14ac:dyDescent="0.25">
      <c r="A93" s="115"/>
      <c r="B93" s="52"/>
      <c r="C93" s="62"/>
      <c r="D93" s="53"/>
      <c r="E93" s="53"/>
      <c r="F93" s="11"/>
      <c r="G93" s="11"/>
      <c r="H93" s="11"/>
      <c r="I93" s="11"/>
    </row>
    <row r="94" spans="1:9" ht="14.1" customHeight="1" x14ac:dyDescent="0.25">
      <c r="A94" s="115"/>
      <c r="B94" s="52"/>
      <c r="C94" s="62"/>
      <c r="D94" s="53"/>
      <c r="E94" s="53"/>
      <c r="F94" s="11"/>
      <c r="G94" s="11"/>
      <c r="H94" s="11"/>
      <c r="I94" s="11"/>
    </row>
    <row r="95" spans="1:9" ht="14.1" customHeight="1" x14ac:dyDescent="0.25">
      <c r="A95" s="61"/>
      <c r="B95" s="52"/>
      <c r="C95" s="62"/>
      <c r="D95" s="53"/>
      <c r="E95" s="53"/>
      <c r="F95" s="11"/>
      <c r="G95" s="11"/>
      <c r="H95" s="11"/>
      <c r="I95" s="11"/>
    </row>
    <row r="96" spans="1:9" ht="14.1" customHeight="1" x14ac:dyDescent="0.25">
      <c r="A96" s="61"/>
      <c r="B96" s="52"/>
      <c r="C96" s="62"/>
      <c r="D96" s="53"/>
      <c r="E96" s="53"/>
      <c r="F96" s="11"/>
      <c r="G96" s="11"/>
      <c r="H96" s="11"/>
      <c r="I96" s="11"/>
    </row>
    <row r="97" spans="1:9" ht="14.1" customHeight="1" x14ac:dyDescent="0.25">
      <c r="A97" s="61"/>
      <c r="B97" s="52"/>
      <c r="C97" s="62"/>
      <c r="D97" s="53"/>
      <c r="E97" s="53"/>
      <c r="F97" s="11"/>
      <c r="G97" s="11"/>
      <c r="H97" s="11"/>
      <c r="I97" s="11"/>
    </row>
    <row r="98" spans="1:9" ht="14.1" customHeight="1" x14ac:dyDescent="0.25">
      <c r="A98" s="61"/>
      <c r="B98" s="52"/>
      <c r="C98" s="62"/>
      <c r="D98" s="53"/>
      <c r="E98" s="53"/>
      <c r="F98" s="11"/>
      <c r="G98" s="11"/>
      <c r="H98" s="11"/>
      <c r="I98" s="11"/>
    </row>
    <row r="99" spans="1:9" ht="14.1" customHeight="1" x14ac:dyDescent="0.25">
      <c r="A99" s="61"/>
      <c r="B99" s="52"/>
      <c r="C99" s="62"/>
      <c r="D99" s="53"/>
      <c r="E99" s="53"/>
      <c r="F99" s="11"/>
      <c r="G99" s="11"/>
      <c r="H99" s="11"/>
      <c r="I99" s="11"/>
    </row>
    <row r="100" spans="1:9" ht="14.1" customHeight="1" x14ac:dyDescent="0.25">
      <c r="A100" s="61"/>
      <c r="B100" s="52"/>
      <c r="C100" s="62"/>
      <c r="D100" s="53"/>
      <c r="E100" s="53"/>
      <c r="F100" s="11"/>
      <c r="G100" s="11"/>
      <c r="H100" s="11"/>
      <c r="I100" s="11"/>
    </row>
    <row r="101" spans="1:9" ht="14.1" customHeight="1" x14ac:dyDescent="0.25">
      <c r="A101" s="61"/>
      <c r="B101" s="52"/>
      <c r="C101" s="62"/>
      <c r="D101" s="53"/>
      <c r="E101" s="53"/>
      <c r="F101" s="11"/>
      <c r="G101" s="11"/>
      <c r="H101" s="11"/>
      <c r="I101" s="11"/>
    </row>
    <row r="102" spans="1:9" ht="14.1" customHeight="1" x14ac:dyDescent="0.25">
      <c r="A102" s="61"/>
      <c r="B102" s="52"/>
      <c r="C102" s="62"/>
      <c r="D102" s="53"/>
      <c r="E102" s="53"/>
      <c r="F102" s="11"/>
      <c r="G102" s="11"/>
      <c r="H102" s="11"/>
      <c r="I102" s="11"/>
    </row>
    <row r="103" spans="1:9" ht="14.1" customHeight="1" x14ac:dyDescent="0.25">
      <c r="A103" s="61"/>
      <c r="B103" s="52"/>
      <c r="C103" s="62"/>
      <c r="D103" s="53"/>
      <c r="E103" s="53"/>
      <c r="F103" s="11"/>
      <c r="G103" s="11"/>
      <c r="H103" s="11"/>
      <c r="I103" s="11"/>
    </row>
    <row r="104" spans="1:9" ht="14.1" customHeight="1" x14ac:dyDescent="0.25">
      <c r="A104" s="61" t="s">
        <v>109</v>
      </c>
      <c r="B104" s="52" t="s">
        <v>1539</v>
      </c>
      <c r="C104" s="88">
        <v>41.558441519737244</v>
      </c>
      <c r="D104" s="131">
        <v>35.997039079666138</v>
      </c>
      <c r="E104" s="131">
        <v>47.283822298049927</v>
      </c>
      <c r="F104" s="34">
        <v>5.561402440071106</v>
      </c>
      <c r="G104" s="34">
        <v>5.7253807783126831</v>
      </c>
      <c r="H104" s="11"/>
      <c r="I104" s="11"/>
    </row>
    <row r="105" spans="1:9" ht="14.1" customHeight="1" x14ac:dyDescent="0.25">
      <c r="A105" s="61" t="s">
        <v>112</v>
      </c>
      <c r="B105" s="52" t="s">
        <v>1539</v>
      </c>
      <c r="C105" s="88">
        <v>37.883958220481873</v>
      </c>
      <c r="D105" s="131">
        <v>32.306483387947083</v>
      </c>
      <c r="E105" s="131">
        <v>43.709152936935425</v>
      </c>
      <c r="F105" s="34">
        <v>5.57747483253479</v>
      </c>
      <c r="G105" s="34">
        <v>5.8251947164535522</v>
      </c>
      <c r="H105" s="11"/>
      <c r="I105" s="11"/>
    </row>
    <row r="106" spans="1:9" ht="14.1" customHeight="1" x14ac:dyDescent="0.25">
      <c r="A106" s="61" t="s">
        <v>114</v>
      </c>
      <c r="B106" s="52" t="s">
        <v>1539</v>
      </c>
      <c r="C106" s="88">
        <v>35.094338655471802</v>
      </c>
      <c r="D106" s="131">
        <v>29.355084896087646</v>
      </c>
      <c r="E106" s="131">
        <v>41.171243786811829</v>
      </c>
      <c r="F106" s="34">
        <v>5.7392537593841553</v>
      </c>
      <c r="G106" s="34">
        <v>6.0769051313400269</v>
      </c>
      <c r="H106" s="11"/>
      <c r="I106" s="11"/>
    </row>
    <row r="107" spans="1:9" ht="14.1" customHeight="1" x14ac:dyDescent="0.25">
      <c r="A107" s="61" t="s">
        <v>20</v>
      </c>
      <c r="B107" s="52" t="s">
        <v>1539</v>
      </c>
      <c r="C107" s="88">
        <v>36.180904507637024</v>
      </c>
      <c r="D107" s="131">
        <v>29.504892230033875</v>
      </c>
      <c r="E107" s="131">
        <v>43.275436758995056</v>
      </c>
      <c r="F107" s="34">
        <v>6.6760122776031494</v>
      </c>
      <c r="G107" s="34">
        <v>7.0945322513580322</v>
      </c>
      <c r="H107" s="11"/>
      <c r="I107" s="11"/>
    </row>
    <row r="108" spans="1:9" ht="14.1" customHeight="1" x14ac:dyDescent="0.25">
      <c r="A108" s="61" t="s">
        <v>118</v>
      </c>
      <c r="B108" s="52" t="s">
        <v>1539</v>
      </c>
      <c r="C108" s="88">
        <v>39.610388875007629</v>
      </c>
      <c r="D108" s="131">
        <v>31.830090284347534</v>
      </c>
      <c r="E108" s="131">
        <v>47.798553109169006</v>
      </c>
      <c r="F108" s="34">
        <v>7.7802985906600952</v>
      </c>
      <c r="G108" s="34">
        <v>8.188164234161377</v>
      </c>
      <c r="H108" s="11"/>
      <c r="I108" s="11"/>
    </row>
    <row r="109" spans="1:9" ht="14.1" customHeight="1" x14ac:dyDescent="0.25">
      <c r="A109" s="61" t="s">
        <v>119</v>
      </c>
      <c r="B109" s="52" t="s">
        <v>1539</v>
      </c>
      <c r="C109" s="88">
        <v>43.589743971824646</v>
      </c>
      <c r="D109" s="131">
        <v>34.445363283157349</v>
      </c>
      <c r="E109" s="131">
        <v>53.066515922546387</v>
      </c>
      <c r="F109" s="34">
        <v>9.1443806886672974</v>
      </c>
      <c r="G109" s="34">
        <v>9.4767719507217407</v>
      </c>
      <c r="H109" s="11"/>
      <c r="I109" s="11"/>
    </row>
    <row r="110" spans="1:9" ht="14.1" customHeight="1" x14ac:dyDescent="0.25">
      <c r="A110" s="61" t="s">
        <v>121</v>
      </c>
      <c r="B110" s="52" t="s">
        <v>1539</v>
      </c>
      <c r="C110" s="88">
        <v>43.243244290351868</v>
      </c>
      <c r="D110" s="131">
        <v>33.871731162071228</v>
      </c>
      <c r="E110" s="131">
        <v>52.984368801116943</v>
      </c>
      <c r="F110" s="34">
        <v>9.3715131282806396</v>
      </c>
      <c r="G110" s="34">
        <v>9.7411245107650757</v>
      </c>
      <c r="H110" s="11"/>
      <c r="I110" s="11"/>
    </row>
    <row r="111" spans="1:9" ht="14.1" customHeight="1" x14ac:dyDescent="0.25">
      <c r="A111" s="61" t="s">
        <v>124</v>
      </c>
      <c r="B111" s="52" t="s">
        <v>1539</v>
      </c>
      <c r="C111" s="88">
        <v>34.444445371627808</v>
      </c>
      <c r="D111" s="131">
        <v>24.740429222583771</v>
      </c>
      <c r="E111" s="131">
        <v>45.203998684883118</v>
      </c>
      <c r="F111" s="34">
        <v>9.7040161490440369</v>
      </c>
      <c r="G111" s="34">
        <v>10.75955331325531</v>
      </c>
      <c r="H111" s="11"/>
      <c r="I111" s="11"/>
    </row>
    <row r="112" spans="1:9" ht="14.1" customHeight="1" x14ac:dyDescent="0.25">
      <c r="A112" s="61" t="s">
        <v>126</v>
      </c>
      <c r="B112" s="52" t="s">
        <v>1539</v>
      </c>
      <c r="C112" s="88">
        <v>34.065935015678406</v>
      </c>
      <c r="D112" s="131">
        <v>24.451695382595062</v>
      </c>
      <c r="E112" s="131">
        <v>44.749507308006287</v>
      </c>
      <c r="F112" s="34">
        <v>9.6142396330833435</v>
      </c>
      <c r="G112" s="34">
        <v>10.683572292327881</v>
      </c>
      <c r="H112" s="11"/>
      <c r="I112" s="11"/>
    </row>
    <row r="113" spans="1:9" ht="14.1" customHeight="1" x14ac:dyDescent="0.25">
      <c r="A113" s="61" t="s">
        <v>128</v>
      </c>
      <c r="B113" s="52" t="s">
        <v>1539</v>
      </c>
      <c r="C113" s="88">
        <v>34.999999403953552</v>
      </c>
      <c r="D113" s="131">
        <v>24.667192995548248</v>
      </c>
      <c r="E113" s="131">
        <v>46.479687094688416</v>
      </c>
      <c r="F113" s="34">
        <v>10.332806408405304</v>
      </c>
      <c r="G113" s="34">
        <v>11.479687690734863</v>
      </c>
      <c r="H113" s="11"/>
      <c r="I113" s="11"/>
    </row>
    <row r="114" spans="1:9" ht="14.1" customHeight="1" x14ac:dyDescent="0.25">
      <c r="A114" s="61" t="s">
        <v>59</v>
      </c>
      <c r="B114" s="52" t="s">
        <v>1539</v>
      </c>
      <c r="C114" s="88">
        <v>38.636362552642822</v>
      </c>
      <c r="D114" s="131">
        <v>28.441810607910156</v>
      </c>
      <c r="E114" s="131">
        <v>49.618586897850037</v>
      </c>
      <c r="F114" s="34">
        <v>10.194551944732666</v>
      </c>
      <c r="G114" s="34">
        <v>10.982224345207214</v>
      </c>
      <c r="H114" s="11"/>
      <c r="I114" s="11"/>
    </row>
    <row r="115" spans="1:9" ht="14.1" customHeight="1" x14ac:dyDescent="0.25">
      <c r="A115" s="61" t="s">
        <v>78</v>
      </c>
      <c r="B115" s="52" t="s">
        <v>1539</v>
      </c>
      <c r="C115" s="88">
        <v>36.734694242477417</v>
      </c>
      <c r="D115" s="131">
        <v>27.219429612159729</v>
      </c>
      <c r="E115" s="131">
        <v>47.074764966964722</v>
      </c>
      <c r="F115" s="34">
        <v>9.515264630317688</v>
      </c>
      <c r="G115" s="34">
        <v>10.340070724487305</v>
      </c>
      <c r="H115" s="11"/>
      <c r="I115" s="11"/>
    </row>
    <row r="116" spans="1:9" ht="14.1" customHeight="1" x14ac:dyDescent="0.25">
      <c r="A116" s="61"/>
      <c r="B116" s="52"/>
      <c r="C116" s="62"/>
      <c r="D116" s="53"/>
      <c r="E116" s="53"/>
      <c r="F116" s="11"/>
      <c r="G116" s="11"/>
      <c r="H116" s="11"/>
      <c r="I116" s="11"/>
    </row>
    <row r="117" spans="1:9" ht="14.1" customHeight="1" x14ac:dyDescent="0.25">
      <c r="A117" s="61"/>
      <c r="B117" s="52"/>
      <c r="C117" s="62"/>
      <c r="D117" s="53"/>
      <c r="E117" s="53"/>
      <c r="F117" s="11"/>
      <c r="G117" s="11"/>
      <c r="H117" s="11"/>
      <c r="I117" s="11"/>
    </row>
    <row r="118" spans="1:9" ht="14.1" customHeight="1" x14ac:dyDescent="0.25">
      <c r="A118" s="61"/>
      <c r="B118" s="52"/>
      <c r="C118" s="62"/>
      <c r="D118" s="53"/>
      <c r="E118" s="53"/>
      <c r="F118" s="11"/>
      <c r="G118" s="11"/>
      <c r="H118" s="11"/>
      <c r="I118" s="11"/>
    </row>
    <row r="119" spans="1:9" ht="14.1" customHeight="1" x14ac:dyDescent="0.25">
      <c r="A119" s="61"/>
      <c r="B119" s="52"/>
      <c r="C119" s="62"/>
      <c r="D119" s="53"/>
      <c r="E119" s="53"/>
      <c r="F119" s="11"/>
      <c r="G119" s="11"/>
      <c r="H119" s="11"/>
      <c r="I119" s="11"/>
    </row>
    <row r="120" spans="1:9" ht="14.1" customHeight="1" x14ac:dyDescent="0.25">
      <c r="A120" s="61"/>
      <c r="B120" s="52"/>
      <c r="C120" s="62"/>
      <c r="D120" s="53"/>
      <c r="E120" s="53"/>
      <c r="F120" s="11"/>
      <c r="G120" s="11"/>
      <c r="H120" s="11"/>
      <c r="I120" s="11"/>
    </row>
    <row r="121" spans="1:9" ht="14.1" customHeight="1" x14ac:dyDescent="0.25">
      <c r="A121" s="61"/>
      <c r="B121" s="52"/>
      <c r="C121" s="62"/>
      <c r="D121" s="53"/>
      <c r="E121" s="53"/>
      <c r="F121" s="11"/>
      <c r="G121" s="11"/>
      <c r="H121" s="11"/>
      <c r="I121" s="11"/>
    </row>
    <row r="122" spans="1:9" ht="14.1" customHeight="1" x14ac:dyDescent="0.25">
      <c r="A122" s="61"/>
      <c r="B122" s="52"/>
      <c r="C122" s="62"/>
      <c r="D122" s="53"/>
      <c r="E122" s="53"/>
      <c r="F122" s="11"/>
      <c r="G122" s="11"/>
      <c r="H122" s="11"/>
      <c r="I122" s="11"/>
    </row>
    <row r="123" spans="1:9" ht="14.1" customHeight="1" x14ac:dyDescent="0.25">
      <c r="A123" s="61" t="s">
        <v>109</v>
      </c>
      <c r="B123" s="52" t="s">
        <v>1540</v>
      </c>
      <c r="C123" s="88">
        <v>56.350743770599365</v>
      </c>
      <c r="D123" s="131">
        <v>53.8402259349823</v>
      </c>
      <c r="E123" s="131">
        <v>58.837169408798218</v>
      </c>
      <c r="F123" s="34">
        <v>2.5105178356170654</v>
      </c>
      <c r="G123" s="34">
        <v>2.4864256381988525</v>
      </c>
      <c r="H123" s="11"/>
      <c r="I123" s="11"/>
    </row>
    <row r="124" spans="1:9" ht="14.1" customHeight="1" x14ac:dyDescent="0.25">
      <c r="A124" s="61" t="s">
        <v>112</v>
      </c>
      <c r="B124" s="52" t="s">
        <v>1540</v>
      </c>
      <c r="C124" s="88">
        <v>53.40086817741394</v>
      </c>
      <c r="D124" s="131">
        <v>50.729811191558838</v>
      </c>
      <c r="E124" s="131">
        <v>56.057441234588623</v>
      </c>
      <c r="F124" s="34">
        <v>2.6710569858551025</v>
      </c>
      <c r="G124" s="34">
        <v>2.6565730571746826</v>
      </c>
      <c r="H124" s="11"/>
      <c r="I124" s="11"/>
    </row>
    <row r="125" spans="1:9" ht="14.1" customHeight="1" x14ac:dyDescent="0.25">
      <c r="A125" s="61" t="s">
        <v>114</v>
      </c>
      <c r="B125" s="52" t="s">
        <v>1540</v>
      </c>
      <c r="C125" s="88">
        <v>51.426023244857788</v>
      </c>
      <c r="D125" s="131">
        <v>48.456525802612305</v>
      </c>
      <c r="E125" s="131">
        <v>54.388028383255005</v>
      </c>
      <c r="F125" s="34">
        <v>2.9694974422454834</v>
      </c>
      <c r="G125" s="34">
        <v>2.9620051383972168</v>
      </c>
      <c r="H125" s="11"/>
      <c r="I125" s="11"/>
    </row>
    <row r="126" spans="1:9" ht="14.1" customHeight="1" x14ac:dyDescent="0.25">
      <c r="A126" s="61" t="s">
        <v>20</v>
      </c>
      <c r="B126" s="52" t="s">
        <v>1540</v>
      </c>
      <c r="C126" s="88">
        <v>51.573032140731812</v>
      </c>
      <c r="D126" s="131">
        <v>48.232993483543396</v>
      </c>
      <c r="E126" s="131">
        <v>54.902631044387817</v>
      </c>
      <c r="F126" s="34">
        <v>3.3400386571884155</v>
      </c>
      <c r="G126" s="34">
        <v>3.3295989036560059</v>
      </c>
      <c r="H126" s="11"/>
      <c r="I126" s="11"/>
    </row>
    <row r="127" spans="1:9" ht="14.1" customHeight="1" x14ac:dyDescent="0.25">
      <c r="A127" s="61" t="s">
        <v>118</v>
      </c>
      <c r="B127" s="52" t="s">
        <v>1540</v>
      </c>
      <c r="C127" s="88">
        <v>53.290528059005737</v>
      </c>
      <c r="D127" s="131">
        <v>49.284863471984863</v>
      </c>
      <c r="E127" s="131">
        <v>57.264870405197144</v>
      </c>
      <c r="F127" s="34">
        <v>4.005664587020874</v>
      </c>
      <c r="G127" s="34">
        <v>3.9743423461914063</v>
      </c>
      <c r="H127" s="11"/>
      <c r="I127" s="11"/>
    </row>
    <row r="128" spans="1:9" ht="14.1" customHeight="1" x14ac:dyDescent="0.25">
      <c r="A128" s="61" t="s">
        <v>119</v>
      </c>
      <c r="B128" s="52" t="s">
        <v>1540</v>
      </c>
      <c r="C128" s="88">
        <v>57.623761892318726</v>
      </c>
      <c r="D128" s="131">
        <v>53.180748224258423</v>
      </c>
      <c r="E128" s="131">
        <v>61.977016925811768</v>
      </c>
      <c r="F128" s="34">
        <v>4.4430136680603027</v>
      </c>
      <c r="G128" s="34">
        <v>4.353255033493042</v>
      </c>
      <c r="H128" s="11"/>
      <c r="I128" s="11"/>
    </row>
    <row r="129" spans="1:9" ht="14.1" customHeight="1" x14ac:dyDescent="0.25">
      <c r="A129" s="61" t="s">
        <v>121</v>
      </c>
      <c r="B129" s="52" t="s">
        <v>1540</v>
      </c>
      <c r="C129" s="88">
        <v>56.292903423309326</v>
      </c>
      <c r="D129" s="131">
        <v>51.498502492904663</v>
      </c>
      <c r="E129" s="131">
        <v>61.001557111740112</v>
      </c>
      <c r="F129" s="34">
        <v>4.7944009304046631</v>
      </c>
      <c r="G129" s="34">
        <v>4.7086536884307861</v>
      </c>
      <c r="H129" s="11"/>
      <c r="I129" s="11"/>
    </row>
    <row r="130" spans="1:9" ht="14.1" customHeight="1" x14ac:dyDescent="0.25">
      <c r="A130" s="61" t="s">
        <v>124</v>
      </c>
      <c r="B130" s="52" t="s">
        <v>1540</v>
      </c>
      <c r="C130" s="88">
        <v>57.46268630027771</v>
      </c>
      <c r="D130" s="131">
        <v>52.465254068374634</v>
      </c>
      <c r="E130" s="131">
        <v>62.349444627761841</v>
      </c>
      <c r="F130" s="34">
        <v>4.9974322319030762</v>
      </c>
      <c r="G130" s="34">
        <v>4.8867583274841309</v>
      </c>
      <c r="H130" s="11"/>
      <c r="I130" s="11"/>
    </row>
    <row r="131" spans="1:9" ht="14.1" customHeight="1" x14ac:dyDescent="0.25">
      <c r="A131" s="61" t="s">
        <v>126</v>
      </c>
      <c r="B131" s="52" t="s">
        <v>1540</v>
      </c>
      <c r="C131" s="88">
        <v>57.908165454864502</v>
      </c>
      <c r="D131" s="131">
        <v>52.848893404006958</v>
      </c>
      <c r="E131" s="131">
        <v>62.847119569778442</v>
      </c>
      <c r="F131" s="34">
        <v>5.0592720508575439</v>
      </c>
      <c r="G131" s="34">
        <v>4.9389541149139404</v>
      </c>
      <c r="H131" s="11"/>
      <c r="I131" s="11"/>
    </row>
    <row r="132" spans="1:9" ht="14.1" customHeight="1" x14ac:dyDescent="0.25">
      <c r="A132" s="61" t="s">
        <v>128</v>
      </c>
      <c r="B132" s="52" t="s">
        <v>1540</v>
      </c>
      <c r="C132" s="88">
        <v>60.80402135848999</v>
      </c>
      <c r="D132" s="131">
        <v>55.816358327865601</v>
      </c>
      <c r="E132" s="131">
        <v>65.629756450653076</v>
      </c>
      <c r="F132" s="34">
        <v>4.9876630306243896</v>
      </c>
      <c r="G132" s="34">
        <v>4.8257350921630859</v>
      </c>
      <c r="H132" s="11"/>
      <c r="I132" s="11"/>
    </row>
    <row r="133" spans="1:9" ht="14.1" customHeight="1" x14ac:dyDescent="0.25">
      <c r="A133" s="61" t="s">
        <v>59</v>
      </c>
      <c r="B133" s="52" t="s">
        <v>1540</v>
      </c>
      <c r="C133" s="88">
        <v>55.368423461914063</v>
      </c>
      <c r="D133" s="131">
        <v>50.771009922027588</v>
      </c>
      <c r="E133" s="131">
        <v>59.898597002029419</v>
      </c>
      <c r="F133" s="34">
        <v>4.5974135398864746</v>
      </c>
      <c r="G133" s="34">
        <v>4.5301735401153564</v>
      </c>
      <c r="H133" s="11"/>
      <c r="I133" s="11"/>
    </row>
    <row r="134" spans="1:9" ht="14.1" customHeight="1" x14ac:dyDescent="0.25">
      <c r="A134" s="61" t="s">
        <v>78</v>
      </c>
      <c r="B134" s="52" t="s">
        <v>1540</v>
      </c>
      <c r="C134" s="88">
        <v>48.679244518280029</v>
      </c>
      <c r="D134" s="131">
        <v>44.347235560417175</v>
      </c>
      <c r="E134" s="131">
        <v>53.026056289672852</v>
      </c>
      <c r="F134" s="34">
        <v>4.332008957862854</v>
      </c>
      <c r="G134" s="34">
        <v>4.3468117713928223</v>
      </c>
      <c r="H134" s="11"/>
      <c r="I134" s="11"/>
    </row>
    <row r="135" spans="1:9" ht="14.1" customHeight="1" x14ac:dyDescent="0.25">
      <c r="A135" s="61"/>
      <c r="B135" s="52"/>
      <c r="C135" s="62"/>
      <c r="D135" s="53"/>
      <c r="E135" s="53"/>
      <c r="F135" s="11"/>
      <c r="G135" s="11"/>
      <c r="H135" s="11"/>
      <c r="I135" s="11"/>
    </row>
    <row r="136" spans="1:9" ht="14.1" customHeight="1" x14ac:dyDescent="0.25">
      <c r="A136" s="61"/>
      <c r="B136" s="52"/>
      <c r="C136" s="62"/>
      <c r="D136" s="53"/>
      <c r="E136" s="53"/>
      <c r="F136" s="11"/>
      <c r="G136" s="11"/>
      <c r="H136" s="11"/>
      <c r="I136" s="11"/>
    </row>
    <row r="137" spans="1:9" ht="14.1" customHeight="1" x14ac:dyDescent="0.25">
      <c r="A137" s="61"/>
      <c r="B137" s="52"/>
      <c r="C137" s="62"/>
      <c r="D137" s="53"/>
      <c r="E137" s="53"/>
      <c r="F137" s="11"/>
      <c r="G137" s="11"/>
      <c r="H137" s="11"/>
      <c r="I137" s="11"/>
    </row>
    <row r="138" spans="1:9" ht="14.1" customHeight="1" x14ac:dyDescent="0.25">
      <c r="A138" s="61"/>
      <c r="B138" s="52"/>
      <c r="C138" s="62"/>
      <c r="D138" s="53"/>
      <c r="E138" s="53"/>
      <c r="F138" s="11"/>
      <c r="G138" s="11"/>
      <c r="H138" s="11"/>
      <c r="I138" s="11"/>
    </row>
    <row r="139" spans="1:9" ht="14.1" customHeight="1" x14ac:dyDescent="0.25">
      <c r="A139" s="61"/>
      <c r="B139" s="52"/>
      <c r="C139" s="62"/>
      <c r="D139" s="53"/>
      <c r="E139" s="53"/>
      <c r="F139" s="11"/>
      <c r="G139" s="11"/>
      <c r="H139" s="11"/>
      <c r="I139" s="11"/>
    </row>
    <row r="140" spans="1:9" x14ac:dyDescent="0.25">
      <c r="A140" s="61"/>
      <c r="B140" s="52"/>
      <c r="C140" s="62"/>
      <c r="D140" s="53"/>
      <c r="E140" s="53"/>
      <c r="F140" s="11"/>
      <c r="G140" s="11"/>
      <c r="H140" s="45"/>
      <c r="I140" s="45"/>
    </row>
    <row r="141" spans="1:9" x14ac:dyDescent="0.25">
      <c r="A141" s="61"/>
      <c r="B141" s="52"/>
      <c r="C141" s="62"/>
      <c r="D141" s="53"/>
      <c r="E141" s="53"/>
      <c r="F141" s="11"/>
      <c r="G141" s="11"/>
      <c r="H141" s="45"/>
      <c r="I141" s="45"/>
    </row>
    <row r="142" spans="1:9" x14ac:dyDescent="0.25">
      <c r="A142" s="61"/>
      <c r="B142" s="52"/>
      <c r="C142" s="62"/>
      <c r="D142" s="53"/>
      <c r="E142" s="53"/>
      <c r="F142" s="11"/>
      <c r="G142" s="11"/>
      <c r="H142" s="45"/>
      <c r="I142" s="45"/>
    </row>
    <row r="143" spans="1:9" x14ac:dyDescent="0.25">
      <c r="A143" s="61"/>
      <c r="B143" s="52"/>
      <c r="C143" s="62"/>
      <c r="D143" s="53"/>
      <c r="E143" s="53"/>
      <c r="F143" s="11"/>
      <c r="G143" s="11"/>
      <c r="H143" s="45"/>
      <c r="I143" s="45"/>
    </row>
    <row r="144" spans="1:9" x14ac:dyDescent="0.25">
      <c r="H144" s="45"/>
      <c r="I144" s="45"/>
    </row>
    <row r="145" spans="1:9" x14ac:dyDescent="0.25">
      <c r="H145" s="45"/>
      <c r="I145" s="45"/>
    </row>
    <row r="146" spans="1:9" x14ac:dyDescent="0.25">
      <c r="H146" s="45"/>
      <c r="I146" s="45"/>
    </row>
    <row r="147" spans="1:9" x14ac:dyDescent="0.25">
      <c r="H147" s="45"/>
      <c r="I147" s="45"/>
    </row>
    <row r="148" spans="1:9" x14ac:dyDescent="0.25">
      <c r="H148" s="45"/>
      <c r="I148" s="45"/>
    </row>
    <row r="149" spans="1:9" x14ac:dyDescent="0.25">
      <c r="H149" s="45"/>
      <c r="I149" s="45"/>
    </row>
    <row r="150" spans="1:9" x14ac:dyDescent="0.25">
      <c r="H150" s="45"/>
      <c r="I150" s="45"/>
    </row>
    <row r="151" spans="1:9" x14ac:dyDescent="0.25">
      <c r="H151" s="45"/>
      <c r="I151" s="45"/>
    </row>
    <row r="152" spans="1:9" x14ac:dyDescent="0.25">
      <c r="H152" s="45"/>
      <c r="I152" s="45"/>
    </row>
    <row r="153" spans="1:9" x14ac:dyDescent="0.25">
      <c r="H153" s="45"/>
      <c r="I153" s="45"/>
    </row>
    <row r="154" spans="1:9" x14ac:dyDescent="0.25">
      <c r="H154" s="45"/>
      <c r="I154" s="45"/>
    </row>
    <row r="155" spans="1:9" x14ac:dyDescent="0.25">
      <c r="H155" s="45"/>
      <c r="I155" s="45"/>
    </row>
    <row r="156" spans="1:9" x14ac:dyDescent="0.25">
      <c r="H156" s="45"/>
      <c r="I156" s="45"/>
    </row>
    <row r="157" spans="1:9" ht="18" customHeight="1" x14ac:dyDescent="0.25">
      <c r="A157" s="118" t="s">
        <v>187</v>
      </c>
      <c r="B157" s="11"/>
      <c r="H157" s="45"/>
      <c r="I157" s="45"/>
    </row>
    <row r="158" spans="1:9" x14ac:dyDescent="0.25">
      <c r="A158" s="11"/>
      <c r="B158" s="11"/>
      <c r="H158" s="45"/>
      <c r="I158" s="45"/>
    </row>
    <row r="159" spans="1:9" x14ac:dyDescent="0.25">
      <c r="A159" s="11" t="s">
        <v>1529</v>
      </c>
      <c r="B159" s="11" t="s">
        <v>1541</v>
      </c>
      <c r="H159" s="45"/>
      <c r="I159" s="45"/>
    </row>
    <row r="160" spans="1:9" x14ac:dyDescent="0.25">
      <c r="A160" s="52" t="s">
        <v>109</v>
      </c>
      <c r="B160" s="62">
        <v>31.698845326900482</v>
      </c>
      <c r="H160" s="45"/>
      <c r="I160" s="45"/>
    </row>
    <row r="161" spans="1:9" x14ac:dyDescent="0.25">
      <c r="A161" s="52" t="s">
        <v>112</v>
      </c>
      <c r="B161" s="62">
        <v>32.369367778301239</v>
      </c>
      <c r="H161" s="45"/>
      <c r="I161" s="45"/>
    </row>
    <row r="162" spans="1:9" x14ac:dyDescent="0.25">
      <c r="A162" s="52" t="s">
        <v>114</v>
      </c>
      <c r="B162" s="62">
        <v>32.979421317577362</v>
      </c>
      <c r="H162" s="45"/>
      <c r="I162" s="45"/>
    </row>
    <row r="163" spans="1:9" x14ac:dyDescent="0.25">
      <c r="A163" s="52" t="s">
        <v>20</v>
      </c>
      <c r="B163" s="62">
        <v>33.420293033123016</v>
      </c>
      <c r="H163" s="45"/>
      <c r="I163" s="45"/>
    </row>
    <row r="164" spans="1:9" x14ac:dyDescent="0.25">
      <c r="A164" s="52" t="s">
        <v>118</v>
      </c>
      <c r="B164" s="62">
        <v>32.464268803596497</v>
      </c>
      <c r="H164" s="45"/>
      <c r="I164" s="45"/>
    </row>
    <row r="165" spans="1:9" x14ac:dyDescent="0.25">
      <c r="A165" s="52" t="s">
        <v>119</v>
      </c>
      <c r="B165" s="62">
        <v>32.585358619689941</v>
      </c>
      <c r="H165" s="45"/>
      <c r="I165" s="45"/>
    </row>
    <row r="166" spans="1:9" x14ac:dyDescent="0.25">
      <c r="A166" s="52" t="s">
        <v>121</v>
      </c>
      <c r="B166" s="62">
        <v>29.47297990322113</v>
      </c>
      <c r="H166" s="45"/>
      <c r="I166" s="45"/>
    </row>
    <row r="167" spans="1:9" x14ac:dyDescent="0.25">
      <c r="A167" s="52" t="s">
        <v>124</v>
      </c>
      <c r="B167" s="62">
        <v>30.577766895294189</v>
      </c>
      <c r="H167" s="45"/>
      <c r="I167" s="45"/>
    </row>
    <row r="168" spans="1:9" x14ac:dyDescent="0.25">
      <c r="A168" s="52" t="s">
        <v>126</v>
      </c>
      <c r="B168" s="62">
        <v>29.336735606193542</v>
      </c>
      <c r="H168" s="45"/>
      <c r="I168" s="45"/>
    </row>
    <row r="169" spans="1:9" x14ac:dyDescent="0.25">
      <c r="A169" s="52" t="s">
        <v>128</v>
      </c>
      <c r="B169" s="62">
        <v>29.952958226203918</v>
      </c>
      <c r="H169" s="45"/>
      <c r="I169" s="45"/>
    </row>
    <row r="170" spans="1:9" x14ac:dyDescent="0.25">
      <c r="A170" s="52" t="s">
        <v>59</v>
      </c>
      <c r="B170" s="62">
        <v>23.015481233596802</v>
      </c>
      <c r="H170" s="45"/>
      <c r="I170" s="45"/>
    </row>
    <row r="171" spans="1:9" x14ac:dyDescent="0.25">
      <c r="A171" s="52" t="s">
        <v>78</v>
      </c>
      <c r="B171" s="62">
        <v>17.306694388389587</v>
      </c>
      <c r="H171" s="45"/>
      <c r="I171" s="45"/>
    </row>
    <row r="172" spans="1:9" x14ac:dyDescent="0.25">
      <c r="A172" s="52"/>
      <c r="B172" s="62"/>
      <c r="H172" s="45"/>
      <c r="I172" s="45"/>
    </row>
    <row r="173" spans="1:9" x14ac:dyDescent="0.25">
      <c r="A173" s="52"/>
      <c r="B173" s="62"/>
      <c r="H173" s="45"/>
      <c r="I173" s="45"/>
    </row>
    <row r="174" spans="1:9" x14ac:dyDescent="0.25">
      <c r="A174" s="52"/>
      <c r="B174" s="62"/>
      <c r="H174" s="45"/>
      <c r="I174" s="45"/>
    </row>
    <row r="175" spans="1:9" x14ac:dyDescent="0.25">
      <c r="A175" s="52"/>
      <c r="B175" s="62"/>
      <c r="H175" s="45"/>
      <c r="I175" s="45"/>
    </row>
    <row r="176" spans="1:9" x14ac:dyDescent="0.25">
      <c r="A176" s="52"/>
      <c r="B176" s="62"/>
      <c r="H176" s="45"/>
      <c r="I176" s="45"/>
    </row>
    <row r="177" spans="1:9" x14ac:dyDescent="0.25">
      <c r="H177" s="45"/>
      <c r="I177" s="45"/>
    </row>
    <row r="178" spans="1:9" x14ac:dyDescent="0.25">
      <c r="H178" s="45"/>
      <c r="I178" s="45"/>
    </row>
    <row r="179" spans="1:9" x14ac:dyDescent="0.25">
      <c r="H179" s="45"/>
      <c r="I179" s="45"/>
    </row>
    <row r="180" spans="1:9" x14ac:dyDescent="0.25">
      <c r="H180" s="45"/>
      <c r="I180" s="45"/>
    </row>
    <row r="181" spans="1:9" x14ac:dyDescent="0.25">
      <c r="H181" s="45"/>
      <c r="I181" s="45"/>
    </row>
    <row r="182" spans="1:9" x14ac:dyDescent="0.25">
      <c r="H182" s="45"/>
      <c r="I182" s="45"/>
    </row>
    <row r="183" spans="1:9" x14ac:dyDescent="0.25">
      <c r="H183" s="45"/>
      <c r="I183" s="45"/>
    </row>
    <row r="184" spans="1:9" x14ac:dyDescent="0.25">
      <c r="H184" s="45"/>
      <c r="I184" s="45"/>
    </row>
    <row r="185" spans="1:9" x14ac:dyDescent="0.25">
      <c r="H185" s="45"/>
      <c r="I185" s="45"/>
    </row>
    <row r="186" spans="1:9" x14ac:dyDescent="0.25">
      <c r="H186" s="45"/>
      <c r="I186" s="45"/>
    </row>
    <row r="187" spans="1:9" x14ac:dyDescent="0.25">
      <c r="H187" s="45"/>
      <c r="I187" s="45"/>
    </row>
    <row r="188" spans="1:9" x14ac:dyDescent="0.25">
      <c r="H188" s="45"/>
      <c r="I188" s="45"/>
    </row>
    <row r="189" spans="1:9" x14ac:dyDescent="0.25">
      <c r="A189" s="11" t="s">
        <v>1529</v>
      </c>
      <c r="B189" s="11" t="s">
        <v>1542</v>
      </c>
      <c r="H189" s="45"/>
      <c r="I189" s="45"/>
    </row>
    <row r="190" spans="1:9" x14ac:dyDescent="0.25">
      <c r="A190" s="52" t="s">
        <v>109</v>
      </c>
      <c r="B190" s="62">
        <v>16.906543076038361</v>
      </c>
      <c r="H190" s="45"/>
      <c r="I190" s="45"/>
    </row>
    <row r="191" spans="1:9" x14ac:dyDescent="0.25">
      <c r="A191" s="52" t="s">
        <v>112</v>
      </c>
      <c r="B191" s="62">
        <v>16.852457821369171</v>
      </c>
      <c r="H191" s="45"/>
      <c r="I191" s="45"/>
    </row>
    <row r="192" spans="1:9" x14ac:dyDescent="0.25">
      <c r="A192" s="52" t="s">
        <v>114</v>
      </c>
      <c r="B192" s="62">
        <v>16.647736728191376</v>
      </c>
      <c r="H192" s="45"/>
      <c r="I192" s="45"/>
    </row>
    <row r="193" spans="1:9" x14ac:dyDescent="0.25">
      <c r="A193" s="52" t="s">
        <v>20</v>
      </c>
      <c r="B193" s="62">
        <v>18.028165400028229</v>
      </c>
      <c r="H193" s="45"/>
      <c r="I193" s="45"/>
    </row>
    <row r="194" spans="1:9" x14ac:dyDescent="0.25">
      <c r="A194" s="52" t="s">
        <v>118</v>
      </c>
      <c r="B194" s="62">
        <v>18.784129619598389</v>
      </c>
      <c r="H194" s="45"/>
      <c r="I194" s="45"/>
    </row>
    <row r="195" spans="1:9" x14ac:dyDescent="0.25">
      <c r="A195" s="52" t="s">
        <v>119</v>
      </c>
      <c r="B195" s="62">
        <v>18.551340699195862</v>
      </c>
      <c r="H195" s="45"/>
      <c r="I195" s="45"/>
    </row>
    <row r="196" spans="1:9" x14ac:dyDescent="0.25">
      <c r="A196" s="52" t="s">
        <v>121</v>
      </c>
      <c r="B196" s="62">
        <v>16.423320770263672</v>
      </c>
      <c r="H196" s="45"/>
      <c r="I196" s="45"/>
    </row>
    <row r="197" spans="1:9" x14ac:dyDescent="0.25">
      <c r="A197" s="52" t="s">
        <v>124</v>
      </c>
      <c r="B197" s="62">
        <v>7.5595259666442871</v>
      </c>
      <c r="H197" s="45"/>
      <c r="I197" s="45"/>
    </row>
    <row r="198" spans="1:9" x14ac:dyDescent="0.25">
      <c r="A198" s="52" t="s">
        <v>126</v>
      </c>
      <c r="B198" s="62">
        <v>5.4945051670074463</v>
      </c>
      <c r="H198" s="45"/>
      <c r="I198" s="45"/>
    </row>
    <row r="199" spans="1:9" x14ac:dyDescent="0.25">
      <c r="A199" s="52" t="s">
        <v>128</v>
      </c>
      <c r="B199" s="62">
        <v>4.1489362716674805</v>
      </c>
      <c r="H199" s="45"/>
      <c r="I199" s="45"/>
    </row>
    <row r="200" spans="1:9" x14ac:dyDescent="0.25">
      <c r="A200" s="52" t="s">
        <v>59</v>
      </c>
      <c r="B200" s="62">
        <v>6.2834203243255615</v>
      </c>
      <c r="H200" s="45"/>
      <c r="I200" s="45"/>
    </row>
    <row r="201" spans="1:9" x14ac:dyDescent="0.25">
      <c r="A201" s="52" t="s">
        <v>78</v>
      </c>
      <c r="B201" s="62">
        <v>5.3621441125869751</v>
      </c>
      <c r="C201" s="45"/>
      <c r="D201" s="45"/>
      <c r="E201" s="45"/>
      <c r="F201" s="45"/>
      <c r="G201" s="45"/>
      <c r="H201" s="45"/>
      <c r="I201" s="45"/>
    </row>
    <row r="202" spans="1:9" x14ac:dyDescent="0.25">
      <c r="A202" s="52"/>
      <c r="B202" s="62"/>
      <c r="C202" s="45"/>
      <c r="D202" s="45"/>
      <c r="E202" s="45"/>
      <c r="F202" s="45"/>
      <c r="G202" s="45"/>
      <c r="H202" s="45"/>
      <c r="I202" s="45"/>
    </row>
    <row r="203" spans="1:9" x14ac:dyDescent="0.25">
      <c r="A203" s="52"/>
      <c r="B203" s="62"/>
      <c r="C203" s="45"/>
      <c r="D203" s="45"/>
      <c r="E203" s="45"/>
      <c r="F203" s="45"/>
      <c r="G203" s="45"/>
      <c r="H203" s="45"/>
      <c r="I203" s="45"/>
    </row>
    <row r="204" spans="1:9" x14ac:dyDescent="0.25">
      <c r="A204" s="52"/>
      <c r="B204" s="62"/>
      <c r="C204" s="45"/>
      <c r="D204" s="45"/>
      <c r="E204" s="45"/>
      <c r="F204" s="45"/>
      <c r="G204" s="45"/>
      <c r="H204" s="45"/>
      <c r="I204" s="45"/>
    </row>
    <row r="205" spans="1:9" x14ac:dyDescent="0.25">
      <c r="A205" s="52"/>
      <c r="B205" s="62"/>
      <c r="C205" s="45"/>
      <c r="D205" s="45"/>
      <c r="E205" s="45"/>
      <c r="F205" s="45"/>
      <c r="G205" s="45"/>
      <c r="H205" s="45"/>
      <c r="I205" s="45"/>
    </row>
    <row r="206" spans="1:9" x14ac:dyDescent="0.25">
      <c r="A206" s="52"/>
      <c r="B206" s="62"/>
      <c r="C206" s="45"/>
      <c r="D206" s="45"/>
      <c r="E206" s="45"/>
      <c r="F206" s="45"/>
      <c r="G206" s="45"/>
      <c r="H206" s="45"/>
      <c r="I206" s="45"/>
    </row>
    <row r="207" spans="1:9" x14ac:dyDescent="0.25">
      <c r="A207" s="45"/>
      <c r="B207" s="45"/>
      <c r="C207" s="45"/>
      <c r="D207" s="45"/>
      <c r="E207" s="45"/>
      <c r="F207" s="45"/>
      <c r="G207" s="45"/>
      <c r="H207" s="45"/>
      <c r="I207" s="45"/>
    </row>
    <row r="208" spans="1:9" x14ac:dyDescent="0.25">
      <c r="A208" s="45"/>
      <c r="B208" s="45"/>
      <c r="C208" s="45"/>
      <c r="D208" s="45"/>
      <c r="E208" s="45"/>
      <c r="F208" s="45"/>
      <c r="G208" s="45"/>
      <c r="H208" s="45"/>
      <c r="I208" s="45"/>
    </row>
    <row r="209" spans="1:9" x14ac:dyDescent="0.25">
      <c r="A209" s="45"/>
      <c r="B209" s="45"/>
      <c r="C209" s="45"/>
      <c r="D209" s="45"/>
      <c r="E209" s="45"/>
      <c r="F209" s="45"/>
      <c r="G209" s="45"/>
      <c r="H209" s="45"/>
      <c r="I209" s="45"/>
    </row>
    <row r="210" spans="1:9" ht="18" customHeight="1" x14ac:dyDescent="0.25">
      <c r="A210" s="118" t="s">
        <v>187</v>
      </c>
      <c r="B210" s="11"/>
      <c r="C210" s="11"/>
      <c r="D210" s="11"/>
      <c r="E210" s="11"/>
      <c r="F210" s="11"/>
      <c r="G210" s="11"/>
      <c r="H210" s="11"/>
      <c r="I210" s="11"/>
    </row>
    <row r="211" spans="1:9" ht="14.1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ht="14.1" customHeight="1" x14ac:dyDescent="0.25">
      <c r="A212" s="11" t="s">
        <v>101</v>
      </c>
      <c r="B212" s="11" t="s">
        <v>10</v>
      </c>
      <c r="C212" s="11"/>
      <c r="D212" s="11"/>
      <c r="E212" s="11"/>
      <c r="F212" s="11"/>
      <c r="G212" s="11"/>
      <c r="H212" s="11"/>
      <c r="I212" s="11"/>
    </row>
    <row r="213" spans="1:9" ht="14.1" customHeight="1" x14ac:dyDescent="0.25">
      <c r="A213" s="2" t="s">
        <v>131</v>
      </c>
      <c r="B213" s="77">
        <v>35.107511520000003</v>
      </c>
      <c r="C213" s="11"/>
      <c r="D213" s="11"/>
      <c r="E213" s="11"/>
      <c r="F213" s="11"/>
      <c r="G213" s="11"/>
      <c r="H213" s="11"/>
      <c r="I213" s="11"/>
    </row>
    <row r="214" spans="1:9" ht="14.1" customHeight="1" x14ac:dyDescent="0.25">
      <c r="A214" s="2" t="s">
        <v>1518</v>
      </c>
      <c r="B214" s="77">
        <v>41.01824950999999</v>
      </c>
      <c r="C214" s="11"/>
      <c r="D214" s="11"/>
      <c r="E214" s="11"/>
      <c r="F214" s="11"/>
      <c r="G214" s="11"/>
      <c r="H214" s="11"/>
      <c r="I214" s="11"/>
    </row>
    <row r="215" spans="1:9" ht="14.1" customHeight="1" x14ac:dyDescent="0.25">
      <c r="A215" s="2" t="s">
        <v>109</v>
      </c>
      <c r="B215" s="77">
        <v>47.367679600000002</v>
      </c>
      <c r="C215" s="11"/>
      <c r="D215" s="11"/>
      <c r="E215" s="11"/>
      <c r="F215" s="11"/>
      <c r="G215" s="11"/>
      <c r="H215" s="11"/>
      <c r="I215" s="11"/>
    </row>
    <row r="216" spans="1:9" ht="14.1" customHeight="1" x14ac:dyDescent="0.25">
      <c r="A216" s="2" t="s">
        <v>112</v>
      </c>
      <c r="B216" s="77">
        <v>41.756853100000001</v>
      </c>
      <c r="C216" s="11"/>
      <c r="D216" s="11"/>
      <c r="E216" s="11"/>
      <c r="F216" s="11"/>
      <c r="G216" s="11"/>
      <c r="H216" s="11"/>
      <c r="I216" s="11"/>
    </row>
    <row r="217" spans="1:9" ht="14.1" customHeight="1" x14ac:dyDescent="0.25">
      <c r="A217" s="2" t="s">
        <v>114</v>
      </c>
      <c r="B217" s="77">
        <v>40.075246809999996</v>
      </c>
      <c r="C217" s="11"/>
      <c r="D217" s="11"/>
      <c r="E217" s="11"/>
      <c r="F217" s="11"/>
      <c r="G217" s="11"/>
      <c r="H217" s="11"/>
      <c r="I217" s="11"/>
    </row>
    <row r="218" spans="1:9" ht="14.1" customHeight="1" x14ac:dyDescent="0.25">
      <c r="A218" s="2" t="s">
        <v>20</v>
      </c>
      <c r="B218" s="77">
        <v>43.482461929999999</v>
      </c>
      <c r="C218" s="11"/>
      <c r="D218" s="11"/>
      <c r="E218" s="11"/>
      <c r="F218" s="11"/>
      <c r="G218" s="11"/>
      <c r="H218" s="11"/>
      <c r="I218" s="11"/>
    </row>
    <row r="219" spans="1:9" ht="14.1" customHeight="1" x14ac:dyDescent="0.25">
      <c r="A219" s="2" t="s">
        <v>118</v>
      </c>
      <c r="B219" s="77">
        <v>51.658519740000003</v>
      </c>
      <c r="C219" s="11"/>
      <c r="D219" s="11"/>
      <c r="E219" s="11"/>
      <c r="F219" s="11"/>
      <c r="G219" s="11"/>
      <c r="H219" s="11"/>
      <c r="I219" s="11"/>
    </row>
    <row r="220" spans="1:9" ht="14.1" customHeight="1" x14ac:dyDescent="0.25">
      <c r="A220" s="2" t="s">
        <v>119</v>
      </c>
      <c r="B220" s="77">
        <v>39.204545969999998</v>
      </c>
      <c r="C220" s="11"/>
      <c r="D220" s="11"/>
      <c r="E220" s="11"/>
      <c r="F220" s="11"/>
      <c r="G220" s="11"/>
      <c r="H220" s="11"/>
      <c r="I220" s="11"/>
    </row>
    <row r="221" spans="1:9" ht="14.1" customHeight="1" x14ac:dyDescent="0.25">
      <c r="A221" s="2" t="s">
        <v>121</v>
      </c>
      <c r="B221" s="77">
        <v>35.151514049999996</v>
      </c>
      <c r="C221" s="11"/>
      <c r="D221" s="11"/>
      <c r="E221" s="11"/>
      <c r="F221" s="11"/>
      <c r="G221" s="11"/>
      <c r="H221" s="11"/>
      <c r="I221" s="11"/>
    </row>
    <row r="222" spans="1:9" ht="14.1" customHeight="1" x14ac:dyDescent="0.25">
      <c r="A222" s="2" t="s">
        <v>124</v>
      </c>
      <c r="B222" s="77">
        <v>38.42940712</v>
      </c>
      <c r="C222" s="11"/>
      <c r="D222" s="11"/>
      <c r="E222" s="11"/>
      <c r="F222" s="11"/>
      <c r="G222" s="11"/>
      <c r="H222" s="11"/>
      <c r="I222" s="11"/>
    </row>
    <row r="223" spans="1:9" ht="14.1" customHeight="1" x14ac:dyDescent="0.25">
      <c r="A223" s="11" t="s">
        <v>126</v>
      </c>
      <c r="B223" s="77">
        <v>44.924813269999994</v>
      </c>
      <c r="C223" s="11"/>
      <c r="D223" s="11"/>
      <c r="E223" s="11"/>
      <c r="F223" s="11"/>
      <c r="G223" s="11"/>
      <c r="H223" s="11"/>
      <c r="I223" s="11"/>
    </row>
    <row r="224" spans="1:9" ht="14.1" customHeight="1" x14ac:dyDescent="0.25">
      <c r="A224" s="11" t="s">
        <v>128</v>
      </c>
      <c r="B224" s="77">
        <v>52.77777863</v>
      </c>
      <c r="C224" s="11"/>
      <c r="D224" s="11"/>
      <c r="E224" s="11"/>
      <c r="F224" s="11"/>
      <c r="G224" s="11"/>
      <c r="H224" s="11"/>
      <c r="I224" s="11"/>
    </row>
    <row r="225" spans="1:9" ht="14.1" customHeight="1" x14ac:dyDescent="0.25">
      <c r="A225" s="11" t="s">
        <v>59</v>
      </c>
      <c r="B225" s="77">
        <v>60.714285849999996</v>
      </c>
      <c r="C225" s="11"/>
      <c r="D225" s="11"/>
      <c r="E225" s="11"/>
      <c r="F225" s="11"/>
      <c r="G225" s="11"/>
      <c r="H225" s="11"/>
      <c r="I225" s="11"/>
    </row>
    <row r="226" spans="1:9" ht="14.1" customHeight="1" x14ac:dyDescent="0.25">
      <c r="A226" s="11" t="s">
        <v>78</v>
      </c>
      <c r="B226" s="77">
        <v>48</v>
      </c>
      <c r="C226" s="11"/>
      <c r="D226" s="11"/>
      <c r="E226" s="11"/>
      <c r="F226" s="11"/>
      <c r="G226" s="11"/>
      <c r="H226" s="11"/>
      <c r="I226" s="11"/>
    </row>
    <row r="227" spans="1:9" ht="14.1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ht="14.1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ht="14.1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ht="14.1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ht="14.1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ht="14.1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ht="14.1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ht="14.1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ht="14.1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ht="14.1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ht="14.1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ht="14.1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ht="14.1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ht="14.1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20" ht="18" x14ac:dyDescent="0.25">
      <c r="A241" s="68" t="s">
        <v>183</v>
      </c>
      <c r="B241" s="3"/>
      <c r="C241" s="3"/>
      <c r="D241" s="3"/>
      <c r="E241" s="3"/>
      <c r="F241" s="3"/>
      <c r="G241" s="3"/>
      <c r="H241" s="3"/>
      <c r="I241" s="3"/>
      <c r="T241" s="86"/>
    </row>
    <row r="242" spans="1:20" x14ac:dyDescent="0.25">
      <c r="A242" s="69" t="s">
        <v>101</v>
      </c>
      <c r="B242" s="69" t="s">
        <v>102</v>
      </c>
      <c r="C242" s="69" t="s">
        <v>103</v>
      </c>
      <c r="D242" s="69" t="s">
        <v>104</v>
      </c>
      <c r="E242" s="69" t="s">
        <v>105</v>
      </c>
      <c r="F242" s="69"/>
      <c r="G242" s="69"/>
      <c r="H242" s="69" t="s">
        <v>106</v>
      </c>
      <c r="I242" s="69" t="s">
        <v>107</v>
      </c>
      <c r="T242" s="86"/>
    </row>
    <row r="243" spans="1:20" x14ac:dyDescent="0.25">
      <c r="A243" s="45"/>
      <c r="B243" s="45"/>
      <c r="C243" s="45"/>
      <c r="D243" s="45"/>
      <c r="E243" s="45"/>
      <c r="F243" s="45"/>
      <c r="G243" s="45"/>
      <c r="H243" s="45"/>
      <c r="I243" s="45"/>
    </row>
    <row r="244" spans="1:20" x14ac:dyDescent="0.25">
      <c r="A244" s="86" t="s">
        <v>131</v>
      </c>
      <c r="B244" s="45" t="s">
        <v>166</v>
      </c>
      <c r="C244" s="77">
        <v>62.992126460000001</v>
      </c>
      <c r="D244" s="2">
        <v>49.948837279999999</v>
      </c>
      <c r="E244" s="2">
        <v>78.399154659999994</v>
      </c>
      <c r="F244" s="2"/>
      <c r="G244" s="2"/>
      <c r="H244" s="2">
        <v>13.043289180000002</v>
      </c>
      <c r="I244" s="2">
        <v>15.407028199999992</v>
      </c>
    </row>
    <row r="245" spans="1:20" x14ac:dyDescent="0.25">
      <c r="A245" s="86" t="s">
        <v>131</v>
      </c>
      <c r="B245" s="45" t="s">
        <v>160</v>
      </c>
      <c r="C245" s="77">
        <v>51.639343259999997</v>
      </c>
      <c r="D245" s="2">
        <v>39.681091309999999</v>
      </c>
      <c r="E245" s="2">
        <v>66.069152829999993</v>
      </c>
      <c r="F245" s="2"/>
      <c r="G245" s="2"/>
      <c r="H245" s="2">
        <v>11.958251949999998</v>
      </c>
      <c r="I245" s="2">
        <v>14.429809569999996</v>
      </c>
    </row>
    <row r="246" spans="1:20" x14ac:dyDescent="0.25">
      <c r="A246" s="86" t="s">
        <v>131</v>
      </c>
      <c r="B246" s="45" t="s">
        <v>162</v>
      </c>
      <c r="C246" s="77">
        <v>60.526317599999999</v>
      </c>
      <c r="D246" s="2">
        <v>44.312870029999999</v>
      </c>
      <c r="E246" s="2">
        <v>80.733619689999998</v>
      </c>
      <c r="F246" s="2"/>
      <c r="G246" s="2"/>
      <c r="H246" s="2">
        <v>16.21344757</v>
      </c>
      <c r="I246" s="2">
        <v>20.207302089999999</v>
      </c>
    </row>
    <row r="247" spans="1:20" x14ac:dyDescent="0.25">
      <c r="A247" s="86" t="s">
        <v>131</v>
      </c>
      <c r="B247" s="45" t="s">
        <v>155</v>
      </c>
      <c r="C247" s="77">
        <v>49.756095889999997</v>
      </c>
      <c r="D247" s="2">
        <v>40.570152280000002</v>
      </c>
      <c r="E247" s="2">
        <v>60.400508879999997</v>
      </c>
      <c r="F247" s="2"/>
      <c r="G247" s="2"/>
      <c r="H247" s="2">
        <v>9.1859436099999954</v>
      </c>
      <c r="I247" s="2">
        <v>10.644412989999999</v>
      </c>
    </row>
    <row r="248" spans="1:20" x14ac:dyDescent="0.25">
      <c r="A248" s="86" t="s">
        <v>131</v>
      </c>
      <c r="B248" s="45" t="s">
        <v>151</v>
      </c>
      <c r="C248" s="77">
        <v>39.473682400000001</v>
      </c>
      <c r="D248" s="2">
        <v>26.632728579999998</v>
      </c>
      <c r="E248" s="2">
        <v>56.351139070000002</v>
      </c>
      <c r="F248" s="2"/>
      <c r="G248" s="2"/>
      <c r="H248" s="2">
        <v>12.840953820000003</v>
      </c>
      <c r="I248" s="2">
        <v>16.877456670000001</v>
      </c>
    </row>
    <row r="249" spans="1:20" x14ac:dyDescent="0.25">
      <c r="A249" s="86" t="s">
        <v>131</v>
      </c>
      <c r="B249" s="45" t="s">
        <v>167</v>
      </c>
      <c r="C249" s="77">
        <v>34.61538315</v>
      </c>
      <c r="D249" s="2">
        <v>27.489612579999999</v>
      </c>
      <c r="E249" s="2">
        <v>43.023761749999998</v>
      </c>
      <c r="F249" s="2"/>
      <c r="G249" s="2"/>
      <c r="H249" s="2">
        <v>7.1257705700000002</v>
      </c>
      <c r="I249" s="2">
        <v>8.4083785999999989</v>
      </c>
    </row>
    <row r="250" spans="1:20" x14ac:dyDescent="0.25">
      <c r="A250" s="86" t="s">
        <v>131</v>
      </c>
      <c r="B250" s="45" t="s">
        <v>181</v>
      </c>
      <c r="C250" s="77">
        <v>30.769229889999998</v>
      </c>
      <c r="D250" s="2">
        <v>13.283969880000001</v>
      </c>
      <c r="E250" s="2">
        <v>60.627651210000003</v>
      </c>
      <c r="F250" s="2"/>
      <c r="G250" s="2"/>
      <c r="H250" s="2">
        <v>17.485260009999998</v>
      </c>
      <c r="I250" s="2">
        <v>29.858421320000005</v>
      </c>
    </row>
    <row r="251" spans="1:20" x14ac:dyDescent="0.25">
      <c r="A251" s="86" t="s">
        <v>131</v>
      </c>
      <c r="B251" s="45" t="s">
        <v>171</v>
      </c>
      <c r="C251" s="77">
        <v>52.226718900000002</v>
      </c>
      <c r="D251" s="2">
        <v>43.603572849999999</v>
      </c>
      <c r="E251" s="2">
        <v>62.05611038</v>
      </c>
      <c r="F251" s="2"/>
      <c r="G251" s="2"/>
      <c r="H251" s="2">
        <v>8.6231460500000026</v>
      </c>
      <c r="I251" s="2">
        <v>9.8293914799999982</v>
      </c>
    </row>
    <row r="252" spans="1:20" x14ac:dyDescent="0.25">
      <c r="A252" s="86" t="s">
        <v>131</v>
      </c>
      <c r="B252" s="45" t="s">
        <v>159</v>
      </c>
      <c r="C252" s="77">
        <v>47.260272980000003</v>
      </c>
      <c r="D252" s="2">
        <v>36.771312709999997</v>
      </c>
      <c r="E252" s="2">
        <v>59.810901639999997</v>
      </c>
      <c r="F252" s="2"/>
      <c r="G252" s="2"/>
      <c r="H252" s="2">
        <v>10.488960270000007</v>
      </c>
      <c r="I252" s="2">
        <v>12.550628659999994</v>
      </c>
    </row>
    <row r="253" spans="1:20" x14ac:dyDescent="0.25">
      <c r="A253" s="86" t="s">
        <v>131</v>
      </c>
      <c r="B253" s="45" t="s">
        <v>174</v>
      </c>
      <c r="C253" s="77">
        <v>51.798561100000001</v>
      </c>
      <c r="D253" s="2">
        <v>40.529182429999999</v>
      </c>
      <c r="E253" s="2">
        <v>65.231712340000001</v>
      </c>
      <c r="F253" s="2"/>
      <c r="G253" s="2"/>
      <c r="H253" s="2">
        <v>11.269378670000002</v>
      </c>
      <c r="I253" s="2">
        <v>13.433151240000001</v>
      </c>
    </row>
    <row r="254" spans="1:20" x14ac:dyDescent="0.25">
      <c r="A254" s="86" t="s">
        <v>131</v>
      </c>
      <c r="B254" s="45" t="s">
        <v>178</v>
      </c>
      <c r="C254" s="77">
        <v>50.638298030000001</v>
      </c>
      <c r="D254" s="2">
        <v>41.949630740000003</v>
      </c>
      <c r="E254" s="2">
        <v>60.596271510000001</v>
      </c>
      <c r="F254" s="2"/>
      <c r="G254" s="2"/>
      <c r="H254" s="2">
        <v>8.6886672899999979</v>
      </c>
      <c r="I254" s="2">
        <v>9.9579734799999997</v>
      </c>
    </row>
    <row r="255" spans="1:20" x14ac:dyDescent="0.25">
      <c r="A255" s="86" t="s">
        <v>131</v>
      </c>
      <c r="B255" s="45" t="s">
        <v>175</v>
      </c>
      <c r="C255" s="77">
        <v>41.83673477</v>
      </c>
      <c r="D255" s="2">
        <v>34.770416259999998</v>
      </c>
      <c r="E255" s="2">
        <v>49.917148589999996</v>
      </c>
      <c r="F255" s="2"/>
      <c r="G255" s="2"/>
      <c r="H255" s="2">
        <v>7.0663185100000021</v>
      </c>
      <c r="I255" s="2">
        <v>8.0804138199999969</v>
      </c>
    </row>
    <row r="256" spans="1:20" x14ac:dyDescent="0.25">
      <c r="A256" s="86" t="s">
        <v>131</v>
      </c>
      <c r="B256" s="45" t="s">
        <v>156</v>
      </c>
      <c r="C256" s="77">
        <v>33.536586759999999</v>
      </c>
      <c r="D256" s="2">
        <v>25.264345169999999</v>
      </c>
      <c r="E256" s="2">
        <v>43.652477259999998</v>
      </c>
      <c r="F256" s="2"/>
      <c r="G256" s="2"/>
      <c r="H256" s="2">
        <v>8.2722415900000001</v>
      </c>
      <c r="I256" s="2">
        <v>10.115890499999999</v>
      </c>
    </row>
    <row r="257" spans="1:9" x14ac:dyDescent="0.25">
      <c r="A257" s="86" t="s">
        <v>131</v>
      </c>
      <c r="B257" s="45" t="s">
        <v>168</v>
      </c>
      <c r="C257" s="77">
        <v>46.798030850000004</v>
      </c>
      <c r="D257" s="2">
        <v>37.862400049999998</v>
      </c>
      <c r="E257" s="2">
        <v>57.20816422</v>
      </c>
      <c r="F257" s="2"/>
      <c r="G257" s="2"/>
      <c r="H257" s="2">
        <v>8.9356308000000055</v>
      </c>
      <c r="I257" s="2">
        <v>10.410133369999997</v>
      </c>
    </row>
    <row r="258" spans="1:9" x14ac:dyDescent="0.25">
      <c r="A258" s="86" t="s">
        <v>131</v>
      </c>
      <c r="B258" s="45" t="s">
        <v>164</v>
      </c>
      <c r="C258" s="77">
        <v>55.223880770000001</v>
      </c>
      <c r="D258" s="2">
        <v>38.882709499999997</v>
      </c>
      <c r="E258" s="2">
        <v>76.118843080000005</v>
      </c>
      <c r="F258" s="2"/>
      <c r="G258" s="2"/>
      <c r="H258" s="2">
        <v>16.341171270000004</v>
      </c>
      <c r="I258" s="2">
        <v>20.894962310000004</v>
      </c>
    </row>
    <row r="259" spans="1:9" x14ac:dyDescent="0.25">
      <c r="A259" s="86" t="s">
        <v>131</v>
      </c>
      <c r="B259" s="45" t="s">
        <v>172</v>
      </c>
      <c r="C259" s="77">
        <v>52.380950929999997</v>
      </c>
      <c r="D259" s="2">
        <v>32.826862339999998</v>
      </c>
      <c r="E259" s="2">
        <v>79.305389399999996</v>
      </c>
      <c r="F259" s="2"/>
      <c r="G259" s="2"/>
      <c r="H259" s="2">
        <v>19.554088589999999</v>
      </c>
      <c r="I259" s="2">
        <v>26.924438469999998</v>
      </c>
    </row>
    <row r="260" spans="1:9" x14ac:dyDescent="0.25">
      <c r="A260" s="86" t="s">
        <v>131</v>
      </c>
      <c r="B260" s="45" t="s">
        <v>157</v>
      </c>
      <c r="C260" s="77">
        <v>62.105262760000002</v>
      </c>
      <c r="D260" s="2">
        <v>47.277404789999999</v>
      </c>
      <c r="E260" s="2">
        <v>80.111267089999998</v>
      </c>
      <c r="F260" s="2"/>
      <c r="G260" s="2"/>
      <c r="H260" s="2">
        <v>14.827857970000004</v>
      </c>
      <c r="I260" s="2">
        <v>18.006004329999996</v>
      </c>
    </row>
    <row r="261" spans="1:9" x14ac:dyDescent="0.25">
      <c r="A261" s="86" t="s">
        <v>131</v>
      </c>
      <c r="B261" s="45" t="s">
        <v>170</v>
      </c>
      <c r="C261" s="77">
        <v>55.55555725</v>
      </c>
      <c r="D261" s="2">
        <v>42.876605990000002</v>
      </c>
      <c r="E261" s="2">
        <v>70.810119630000003</v>
      </c>
      <c r="F261" s="2"/>
      <c r="G261" s="2"/>
      <c r="H261" s="2">
        <v>12.678951259999998</v>
      </c>
      <c r="I261" s="2">
        <v>15.254562380000003</v>
      </c>
    </row>
    <row r="262" spans="1:9" x14ac:dyDescent="0.25">
      <c r="A262" s="86" t="s">
        <v>131</v>
      </c>
      <c r="B262" s="45" t="s">
        <v>176</v>
      </c>
      <c r="C262" s="77">
        <v>27.884614939999999</v>
      </c>
      <c r="D262" s="2">
        <v>21.173957819999998</v>
      </c>
      <c r="E262" s="2">
        <v>36.047332760000003</v>
      </c>
      <c r="F262" s="2"/>
      <c r="G262" s="2"/>
      <c r="H262" s="2">
        <v>6.7106571200000005</v>
      </c>
      <c r="I262" s="2">
        <v>8.1627178200000046</v>
      </c>
    </row>
    <row r="263" spans="1:9" x14ac:dyDescent="0.25">
      <c r="A263" s="86" t="s">
        <v>131</v>
      </c>
      <c r="B263" s="45" t="s">
        <v>152</v>
      </c>
      <c r="C263" s="77">
        <v>37.142856600000002</v>
      </c>
      <c r="D263" s="2">
        <v>28.666072849999999</v>
      </c>
      <c r="E263" s="2">
        <v>47.341621400000001</v>
      </c>
      <c r="F263" s="2"/>
      <c r="G263" s="2"/>
      <c r="H263" s="2">
        <v>8.4767837500000027</v>
      </c>
      <c r="I263" s="2">
        <v>10.198764799999999</v>
      </c>
    </row>
    <row r="264" spans="1:9" x14ac:dyDescent="0.25">
      <c r="A264" s="86" t="s">
        <v>131</v>
      </c>
      <c r="B264" s="45" t="s">
        <v>150</v>
      </c>
      <c r="C264" s="77">
        <v>48.837207790000001</v>
      </c>
      <c r="D264" s="2">
        <v>30.23100281</v>
      </c>
      <c r="E264" s="2">
        <v>74.652862549999995</v>
      </c>
      <c r="F264" s="2"/>
      <c r="G264" s="2"/>
      <c r="H264" s="2">
        <v>18.606204980000001</v>
      </c>
      <c r="I264" s="2">
        <v>25.815654759999994</v>
      </c>
    </row>
    <row r="265" spans="1:9" x14ac:dyDescent="0.25">
      <c r="A265" s="86" t="s">
        <v>131</v>
      </c>
      <c r="B265" s="45" t="s">
        <v>163</v>
      </c>
      <c r="C265" s="77">
        <v>34.920635220000001</v>
      </c>
      <c r="D265" s="2">
        <v>30.65916824</v>
      </c>
      <c r="E265" s="2">
        <v>39.608753200000002</v>
      </c>
      <c r="F265" s="2"/>
      <c r="G265" s="2"/>
      <c r="H265" s="2">
        <v>4.2614669800000016</v>
      </c>
      <c r="I265" s="2">
        <v>4.6881179800000012</v>
      </c>
    </row>
    <row r="266" spans="1:9" x14ac:dyDescent="0.25">
      <c r="A266" s="86" t="s">
        <v>131</v>
      </c>
      <c r="B266" s="45" t="s">
        <v>180</v>
      </c>
      <c r="C266" s="77">
        <v>45.424835209999998</v>
      </c>
      <c r="D266" s="2">
        <v>38.18744659</v>
      </c>
      <c r="E266" s="2">
        <v>53.6348877</v>
      </c>
      <c r="F266" s="2"/>
      <c r="G266" s="2"/>
      <c r="H266" s="2">
        <v>7.2373886199999973</v>
      </c>
      <c r="I266" s="2">
        <v>8.2100524900000025</v>
      </c>
    </row>
    <row r="267" spans="1:9" x14ac:dyDescent="0.25">
      <c r="A267" s="86" t="s">
        <v>131</v>
      </c>
      <c r="B267" s="45" t="s">
        <v>154</v>
      </c>
      <c r="C267" s="77">
        <v>46.078430179999998</v>
      </c>
      <c r="D267" s="2">
        <v>33.856697080000004</v>
      </c>
      <c r="E267" s="2">
        <v>61.27454376</v>
      </c>
      <c r="F267" s="2"/>
      <c r="G267" s="2"/>
      <c r="H267" s="2">
        <v>12.221733099999994</v>
      </c>
      <c r="I267" s="2">
        <v>15.196113580000002</v>
      </c>
    </row>
    <row r="268" spans="1:9" x14ac:dyDescent="0.25">
      <c r="A268" s="86" t="s">
        <v>131</v>
      </c>
      <c r="B268" s="45" t="s">
        <v>173</v>
      </c>
      <c r="C268" s="77">
        <v>58.781360630000002</v>
      </c>
      <c r="D268" s="2">
        <v>50.129161830000001</v>
      </c>
      <c r="E268" s="2">
        <v>68.498054499999995</v>
      </c>
      <c r="F268" s="2"/>
      <c r="G268" s="2"/>
      <c r="H268" s="2">
        <v>8.6521988000000007</v>
      </c>
      <c r="I268" s="2">
        <v>9.7166938699999932</v>
      </c>
    </row>
    <row r="269" spans="1:9" x14ac:dyDescent="0.25">
      <c r="A269" s="86" t="s">
        <v>131</v>
      </c>
      <c r="B269" s="45" t="s">
        <v>165</v>
      </c>
      <c r="C269" s="77">
        <v>55.913978579999998</v>
      </c>
      <c r="D269" s="2">
        <v>41.75923538</v>
      </c>
      <c r="E269" s="2">
        <v>73.323745729999999</v>
      </c>
      <c r="F269" s="2"/>
      <c r="G269" s="2"/>
      <c r="H269" s="2">
        <v>14.154743199999999</v>
      </c>
      <c r="I269" s="2">
        <v>17.40976715</v>
      </c>
    </row>
    <row r="270" spans="1:9" x14ac:dyDescent="0.25">
      <c r="A270" s="86" t="s">
        <v>131</v>
      </c>
      <c r="B270" s="45" t="s">
        <v>149</v>
      </c>
      <c r="C270" s="77">
        <v>35.849056240000003</v>
      </c>
      <c r="D270" s="2">
        <v>21.583473210000001</v>
      </c>
      <c r="E270" s="2">
        <v>55.982742309999999</v>
      </c>
      <c r="F270" s="2"/>
      <c r="G270" s="2"/>
      <c r="H270" s="2">
        <v>14.265583030000002</v>
      </c>
      <c r="I270" s="2">
        <v>20.133686069999996</v>
      </c>
    </row>
    <row r="271" spans="1:9" x14ac:dyDescent="0.25">
      <c r="A271" s="86" t="s">
        <v>131</v>
      </c>
      <c r="B271" s="45" t="s">
        <v>177</v>
      </c>
      <c r="C271" s="77">
        <v>40.034660340000002</v>
      </c>
      <c r="D271" s="2">
        <v>35.038005830000003</v>
      </c>
      <c r="E271" s="2">
        <v>45.543994900000001</v>
      </c>
      <c r="F271" s="2"/>
      <c r="G271" s="2"/>
      <c r="H271" s="2">
        <v>4.996654509999999</v>
      </c>
      <c r="I271" s="2">
        <v>5.5093345599999992</v>
      </c>
    </row>
    <row r="272" spans="1:9" x14ac:dyDescent="0.25">
      <c r="A272" s="86" t="s">
        <v>131</v>
      </c>
      <c r="B272" s="45" t="s">
        <v>153</v>
      </c>
      <c r="C272" s="77">
        <v>47.058822630000002</v>
      </c>
      <c r="D272" s="2">
        <v>30.151475909999998</v>
      </c>
      <c r="E272" s="2">
        <v>70.019798280000003</v>
      </c>
      <c r="F272" s="2"/>
      <c r="G272" s="2"/>
      <c r="H272" s="2">
        <v>16.907346720000003</v>
      </c>
      <c r="I272" s="2">
        <v>22.960975650000002</v>
      </c>
    </row>
    <row r="273" spans="1:9" x14ac:dyDescent="0.25">
      <c r="A273" s="86" t="s">
        <v>131</v>
      </c>
      <c r="B273" s="45" t="s">
        <v>179</v>
      </c>
      <c r="C273" s="77">
        <v>28.776977540000001</v>
      </c>
      <c r="D273" s="2">
        <v>22.818353649999999</v>
      </c>
      <c r="E273" s="2">
        <v>35.815441130000004</v>
      </c>
      <c r="F273" s="2"/>
      <c r="G273" s="2"/>
      <c r="H273" s="2">
        <v>5.9586238900000019</v>
      </c>
      <c r="I273" s="2">
        <v>7.0384635900000028</v>
      </c>
    </row>
    <row r="274" spans="1:9" x14ac:dyDescent="0.25">
      <c r="A274" s="86" t="s">
        <v>131</v>
      </c>
      <c r="B274" s="45" t="s">
        <v>161</v>
      </c>
      <c r="C274" s="77">
        <v>52.04678345</v>
      </c>
      <c r="D274" s="2">
        <v>41.797840119999996</v>
      </c>
      <c r="E274" s="2">
        <v>64.048042300000006</v>
      </c>
      <c r="F274" s="2"/>
      <c r="G274" s="2"/>
      <c r="H274" s="2">
        <v>10.248943330000003</v>
      </c>
      <c r="I274" s="2">
        <v>12.001258850000006</v>
      </c>
    </row>
    <row r="275" spans="1:9" x14ac:dyDescent="0.25">
      <c r="A275" s="86" t="s">
        <v>131</v>
      </c>
      <c r="B275" s="45" t="s">
        <v>158</v>
      </c>
      <c r="C275" s="77">
        <v>38.42592621</v>
      </c>
      <c r="D275" s="2">
        <v>30.60603523</v>
      </c>
      <c r="E275" s="2">
        <v>47.63471603</v>
      </c>
      <c r="F275" s="2"/>
      <c r="G275" s="2"/>
      <c r="H275" s="2">
        <v>7.8198909800000003</v>
      </c>
      <c r="I275" s="2">
        <v>9.2087898199999998</v>
      </c>
    </row>
    <row r="276" spans="1:9" x14ac:dyDescent="0.25">
      <c r="A276" s="86" t="s">
        <v>131</v>
      </c>
      <c r="B276" s="45" t="s">
        <v>169</v>
      </c>
      <c r="C276" s="77">
        <v>29.807691569999999</v>
      </c>
      <c r="D276" s="2">
        <v>24.058654789999999</v>
      </c>
      <c r="E276" s="2">
        <v>36.516437529999997</v>
      </c>
      <c r="F276" s="2"/>
      <c r="G276" s="2"/>
      <c r="H276" s="2">
        <v>5.7490367800000008</v>
      </c>
      <c r="I276" s="2">
        <v>6.7087459599999981</v>
      </c>
    </row>
    <row r="277" spans="1:9" ht="14.1" customHeight="1" x14ac:dyDescent="0.25">
      <c r="A277" s="86" t="s">
        <v>1518</v>
      </c>
      <c r="B277" s="45" t="s">
        <v>166</v>
      </c>
      <c r="C277" s="77">
        <v>57.575756069999997</v>
      </c>
      <c r="D277" s="2">
        <v>45.363147740000002</v>
      </c>
      <c r="E277" s="2">
        <v>72.064643860000004</v>
      </c>
      <c r="F277" s="2"/>
      <c r="G277" s="2"/>
      <c r="H277" s="2">
        <v>12.212608329999995</v>
      </c>
      <c r="I277" s="2">
        <v>14.488887790000007</v>
      </c>
    </row>
    <row r="278" spans="1:9" ht="14.1" customHeight="1" x14ac:dyDescent="0.25">
      <c r="A278" s="86" t="s">
        <v>1518</v>
      </c>
      <c r="B278" s="45" t="s">
        <v>160</v>
      </c>
      <c r="C278" s="77">
        <v>51.612903590000002</v>
      </c>
      <c r="D278" s="2">
        <v>39.748226170000002</v>
      </c>
      <c r="E278" s="2">
        <v>65.908523560000006</v>
      </c>
      <c r="F278" s="2"/>
      <c r="G278" s="2"/>
      <c r="H278" s="2">
        <v>11.86467742</v>
      </c>
      <c r="I278" s="2">
        <v>14.295619970000004</v>
      </c>
    </row>
    <row r="279" spans="1:9" ht="14.1" customHeight="1" x14ac:dyDescent="0.25">
      <c r="A279" s="86" t="s">
        <v>1518</v>
      </c>
      <c r="B279" s="45" t="s">
        <v>162</v>
      </c>
      <c r="C279" s="77">
        <v>66.666664119999993</v>
      </c>
      <c r="D279" s="2">
        <v>48.808380130000003</v>
      </c>
      <c r="E279" s="2">
        <v>88.923988339999994</v>
      </c>
      <c r="F279" s="2"/>
      <c r="G279" s="2"/>
      <c r="H279" s="2">
        <v>17.85828398999999</v>
      </c>
      <c r="I279" s="2">
        <v>22.257324220000001</v>
      </c>
    </row>
    <row r="280" spans="1:9" ht="14.1" customHeight="1" x14ac:dyDescent="0.25">
      <c r="A280" s="86" t="s">
        <v>1518</v>
      </c>
      <c r="B280" s="45" t="s">
        <v>155</v>
      </c>
      <c r="C280" s="77">
        <v>44.278606410000002</v>
      </c>
      <c r="D280" s="2">
        <v>35.559356690000001</v>
      </c>
      <c r="E280" s="2">
        <v>54.488636020000001</v>
      </c>
      <c r="F280" s="2"/>
      <c r="G280" s="2"/>
      <c r="H280" s="2">
        <v>8.7192497200000005</v>
      </c>
      <c r="I280" s="2">
        <v>10.210029609999999</v>
      </c>
    </row>
    <row r="281" spans="1:9" ht="14.1" customHeight="1" x14ac:dyDescent="0.25">
      <c r="A281" s="86" t="s">
        <v>1518</v>
      </c>
      <c r="B281" s="45" t="s">
        <v>151</v>
      </c>
      <c r="C281" s="77">
        <v>43.478260040000002</v>
      </c>
      <c r="D281" s="2">
        <v>31.061506269999999</v>
      </c>
      <c r="E281" s="2">
        <v>59.205051419999997</v>
      </c>
      <c r="F281" s="2"/>
      <c r="G281" s="2"/>
      <c r="H281" s="2">
        <v>12.416753770000003</v>
      </c>
      <c r="I281" s="2">
        <v>15.726791379999995</v>
      </c>
    </row>
    <row r="282" spans="1:9" ht="14.1" customHeight="1" x14ac:dyDescent="0.25">
      <c r="A282" s="86" t="s">
        <v>1518</v>
      </c>
      <c r="B282" s="45" t="s">
        <v>167</v>
      </c>
      <c r="C282" s="77">
        <v>30.241935730000002</v>
      </c>
      <c r="D282" s="2">
        <v>23.787200930000001</v>
      </c>
      <c r="E282" s="2">
        <v>37.908527370000002</v>
      </c>
      <c r="F282" s="2"/>
      <c r="G282" s="2"/>
      <c r="H282" s="2">
        <v>6.4547348000000007</v>
      </c>
      <c r="I282" s="2">
        <v>7.66659164</v>
      </c>
    </row>
    <row r="283" spans="1:9" ht="14.1" customHeight="1" x14ac:dyDescent="0.25">
      <c r="A283" s="86" t="s">
        <v>1518</v>
      </c>
      <c r="B283" s="45" t="s">
        <v>181</v>
      </c>
      <c r="C283" s="77">
        <v>47.826087950000002</v>
      </c>
      <c r="D283" s="2">
        <v>23.8746109</v>
      </c>
      <c r="E283" s="2">
        <v>85.574081419999999</v>
      </c>
      <c r="F283" s="2"/>
      <c r="G283" s="2"/>
      <c r="H283" s="2">
        <v>23.951477050000001</v>
      </c>
      <c r="I283" s="2">
        <v>37.747993469999997</v>
      </c>
    </row>
    <row r="284" spans="1:9" ht="14.1" customHeight="1" x14ac:dyDescent="0.25">
      <c r="A284" s="86" t="s">
        <v>1518</v>
      </c>
      <c r="B284" s="45" t="s">
        <v>171</v>
      </c>
      <c r="C284" s="77">
        <v>52.742614750000001</v>
      </c>
      <c r="D284" s="2">
        <v>43.90248871</v>
      </c>
      <c r="E284" s="2">
        <v>62.840446470000003</v>
      </c>
      <c r="F284" s="2"/>
      <c r="G284" s="2"/>
      <c r="H284" s="2">
        <v>8.8401260400000012</v>
      </c>
      <c r="I284" s="2">
        <v>10.097831720000002</v>
      </c>
    </row>
    <row r="285" spans="1:9" ht="14.1" customHeight="1" x14ac:dyDescent="0.25">
      <c r="A285" s="86" t="s">
        <v>1518</v>
      </c>
      <c r="B285" s="45" t="s">
        <v>159</v>
      </c>
      <c r="C285" s="77">
        <v>46.323528289999999</v>
      </c>
      <c r="D285" s="2">
        <v>35.596271510000001</v>
      </c>
      <c r="E285" s="2">
        <v>59.267917629999999</v>
      </c>
      <c r="F285" s="2"/>
      <c r="G285" s="2"/>
      <c r="H285" s="2">
        <v>10.727256779999998</v>
      </c>
      <c r="I285" s="2">
        <v>12.944389340000001</v>
      </c>
    </row>
    <row r="286" spans="1:9" ht="14.1" customHeight="1" x14ac:dyDescent="0.25">
      <c r="A286" s="86" t="s">
        <v>1518</v>
      </c>
      <c r="B286" s="45" t="s">
        <v>174</v>
      </c>
      <c r="C286" s="77">
        <v>51.470588679999999</v>
      </c>
      <c r="D286" s="2">
        <v>40.123847959999999</v>
      </c>
      <c r="E286" s="2">
        <v>65.029991150000001</v>
      </c>
      <c r="F286" s="2"/>
      <c r="G286" s="2"/>
      <c r="H286" s="2">
        <v>11.34674072</v>
      </c>
      <c r="I286" s="2">
        <v>13.559402470000002</v>
      </c>
    </row>
    <row r="287" spans="1:9" ht="14.1" customHeight="1" x14ac:dyDescent="0.25">
      <c r="A287" s="86" t="s">
        <v>1518</v>
      </c>
      <c r="B287" s="45" t="s">
        <v>178</v>
      </c>
      <c r="C287" s="77">
        <v>48.927040099999999</v>
      </c>
      <c r="D287" s="2">
        <v>40.358772279999997</v>
      </c>
      <c r="E287" s="2">
        <v>58.776317599999999</v>
      </c>
      <c r="F287" s="2"/>
      <c r="G287" s="2"/>
      <c r="H287" s="2">
        <v>8.5682678200000026</v>
      </c>
      <c r="I287" s="2">
        <v>9.8492774999999995</v>
      </c>
    </row>
    <row r="288" spans="1:9" ht="14.1" customHeight="1" x14ac:dyDescent="0.25">
      <c r="A288" s="86" t="s">
        <v>1518</v>
      </c>
      <c r="B288" s="45" t="s">
        <v>175</v>
      </c>
      <c r="C288" s="77">
        <v>40.559440610000003</v>
      </c>
      <c r="D288" s="2">
        <v>33.515048980000003</v>
      </c>
      <c r="E288" s="2">
        <v>48.64718628</v>
      </c>
      <c r="F288" s="2"/>
      <c r="G288" s="2"/>
      <c r="H288" s="2">
        <v>7.0443916299999998</v>
      </c>
      <c r="I288" s="2">
        <v>8.0877456699999968</v>
      </c>
    </row>
    <row r="289" spans="1:9" ht="14.1" customHeight="1" x14ac:dyDescent="0.25">
      <c r="A289" s="86" t="s">
        <v>1518</v>
      </c>
      <c r="B289" s="45" t="s">
        <v>156</v>
      </c>
      <c r="C289" s="77">
        <v>33.74233246</v>
      </c>
      <c r="D289" s="2">
        <v>25.41934204</v>
      </c>
      <c r="E289" s="2">
        <v>43.920280460000001</v>
      </c>
      <c r="F289" s="2"/>
      <c r="G289" s="2"/>
      <c r="H289" s="2">
        <v>8.32299042</v>
      </c>
      <c r="I289" s="2">
        <v>10.177948000000001</v>
      </c>
    </row>
    <row r="290" spans="1:9" x14ac:dyDescent="0.25">
      <c r="A290" s="86" t="s">
        <v>1518</v>
      </c>
      <c r="B290" s="45" t="s">
        <v>168</v>
      </c>
      <c r="C290" s="77">
        <v>46.724891659999997</v>
      </c>
      <c r="D290" s="2">
        <v>38.292175290000003</v>
      </c>
      <c r="E290" s="2">
        <v>56.462245940000003</v>
      </c>
      <c r="F290" s="2"/>
      <c r="G290" s="2"/>
      <c r="H290" s="2">
        <v>8.4327163699999943</v>
      </c>
      <c r="I290" s="2">
        <v>9.7373542800000052</v>
      </c>
    </row>
    <row r="291" spans="1:9" x14ac:dyDescent="0.25">
      <c r="A291" s="86" t="s">
        <v>1518</v>
      </c>
      <c r="B291" s="45" t="s">
        <v>164</v>
      </c>
      <c r="C291" s="77">
        <v>65.573768619999996</v>
      </c>
      <c r="D291" s="2">
        <v>46.846862790000003</v>
      </c>
      <c r="E291" s="2">
        <v>89.292861939999995</v>
      </c>
      <c r="F291" s="2"/>
      <c r="G291" s="2"/>
      <c r="H291" s="2">
        <v>18.726905829999993</v>
      </c>
      <c r="I291" s="2">
        <v>23.719093319999999</v>
      </c>
    </row>
    <row r="292" spans="1:9" x14ac:dyDescent="0.25">
      <c r="A292" s="86" t="s">
        <v>1518</v>
      </c>
      <c r="B292" s="45" t="s">
        <v>172</v>
      </c>
      <c r="C292" s="77">
        <v>48.648647310000001</v>
      </c>
      <c r="D292" s="2">
        <v>28.83227158</v>
      </c>
      <c r="E292" s="2">
        <v>76.885841369999994</v>
      </c>
      <c r="F292" s="2"/>
      <c r="G292" s="2"/>
      <c r="H292" s="2">
        <v>19.816375730000001</v>
      </c>
      <c r="I292" s="2">
        <v>28.237194059999993</v>
      </c>
    </row>
    <row r="293" spans="1:9" x14ac:dyDescent="0.25">
      <c r="A293" s="86" t="s">
        <v>1518</v>
      </c>
      <c r="B293" s="45" t="s">
        <v>157</v>
      </c>
      <c r="C293" s="77">
        <v>48.809524539999998</v>
      </c>
      <c r="D293" s="2">
        <v>35.026557920000002</v>
      </c>
      <c r="E293" s="2">
        <v>66.215629579999998</v>
      </c>
      <c r="F293" s="2"/>
      <c r="G293" s="2"/>
      <c r="H293" s="2">
        <v>13.782966619999996</v>
      </c>
      <c r="I293" s="2">
        <v>17.40610504</v>
      </c>
    </row>
    <row r="294" spans="1:9" x14ac:dyDescent="0.25">
      <c r="A294" s="86" t="s">
        <v>1518</v>
      </c>
      <c r="B294" s="45" t="s">
        <v>170</v>
      </c>
      <c r="C294" s="77">
        <v>46.846847529999998</v>
      </c>
      <c r="D294" s="2">
        <v>34.987464899999999</v>
      </c>
      <c r="E294" s="2">
        <v>61.433406830000003</v>
      </c>
      <c r="F294" s="2"/>
      <c r="G294" s="2"/>
      <c r="H294" s="2">
        <v>11.859382629999999</v>
      </c>
      <c r="I294" s="2">
        <v>14.586559300000005</v>
      </c>
    </row>
    <row r="295" spans="1:9" x14ac:dyDescent="0.25">
      <c r="A295" s="86" t="s">
        <v>1518</v>
      </c>
      <c r="B295" s="45" t="s">
        <v>176</v>
      </c>
      <c r="C295" s="77">
        <v>26.905830380000001</v>
      </c>
      <c r="D295" s="2">
        <v>20.531982419999999</v>
      </c>
      <c r="E295" s="2">
        <v>34.633136749999998</v>
      </c>
      <c r="F295" s="2"/>
      <c r="G295" s="2"/>
      <c r="H295" s="2">
        <v>6.3738479600000026</v>
      </c>
      <c r="I295" s="2">
        <v>7.7273063699999973</v>
      </c>
    </row>
    <row r="296" spans="1:9" x14ac:dyDescent="0.25">
      <c r="A296" s="86" t="s">
        <v>1518</v>
      </c>
      <c r="B296" s="45" t="s">
        <v>152</v>
      </c>
      <c r="C296" s="77">
        <v>29.411764139999999</v>
      </c>
      <c r="D296" s="2">
        <v>21.82997894</v>
      </c>
      <c r="E296" s="2">
        <v>38.775745389999997</v>
      </c>
      <c r="F296" s="2"/>
      <c r="G296" s="2"/>
      <c r="H296" s="2">
        <v>7.5817851999999988</v>
      </c>
      <c r="I296" s="2">
        <v>9.3639812499999984</v>
      </c>
    </row>
    <row r="297" spans="1:9" x14ac:dyDescent="0.25">
      <c r="A297" s="86" t="s">
        <v>1518</v>
      </c>
      <c r="B297" s="45" t="s">
        <v>150</v>
      </c>
      <c r="C297" s="77">
        <v>46.666667940000004</v>
      </c>
      <c r="D297" s="2">
        <v>28.887401579999999</v>
      </c>
      <c r="E297" s="2">
        <v>71.334960940000002</v>
      </c>
      <c r="F297" s="2"/>
      <c r="G297" s="2"/>
      <c r="H297" s="2">
        <v>17.779266360000005</v>
      </c>
      <c r="I297" s="2">
        <v>24.668292999999998</v>
      </c>
    </row>
    <row r="298" spans="1:9" x14ac:dyDescent="0.25">
      <c r="A298" s="86" t="s">
        <v>1518</v>
      </c>
      <c r="B298" s="45" t="s">
        <v>163</v>
      </c>
      <c r="C298" s="77">
        <v>33.795013429999997</v>
      </c>
      <c r="D298" s="2">
        <v>29.687294009999999</v>
      </c>
      <c r="E298" s="2">
        <v>38.312213900000003</v>
      </c>
      <c r="F298" s="2"/>
      <c r="G298" s="2"/>
      <c r="H298" s="2">
        <v>4.1077194199999987</v>
      </c>
      <c r="I298" s="2">
        <v>4.5172004700000059</v>
      </c>
    </row>
    <row r="299" spans="1:9" x14ac:dyDescent="0.25">
      <c r="A299" s="86" t="s">
        <v>1518</v>
      </c>
      <c r="B299" s="45" t="s">
        <v>180</v>
      </c>
      <c r="C299" s="77">
        <v>41.830066680000002</v>
      </c>
      <c r="D299" s="2">
        <v>34.897823330000001</v>
      </c>
      <c r="E299" s="2">
        <v>49.736083979999997</v>
      </c>
      <c r="F299" s="2"/>
      <c r="G299" s="2"/>
      <c r="H299" s="2">
        <v>6.9322433500000002</v>
      </c>
      <c r="I299" s="2">
        <v>7.9060172999999949</v>
      </c>
    </row>
    <row r="300" spans="1:9" x14ac:dyDescent="0.25">
      <c r="A300" s="86" t="s">
        <v>1518</v>
      </c>
      <c r="B300" s="45" t="s">
        <v>154</v>
      </c>
      <c r="C300" s="77">
        <v>45.054946899999997</v>
      </c>
      <c r="D300" s="2">
        <v>32.332206730000003</v>
      </c>
      <c r="E300" s="2">
        <v>61.122119900000001</v>
      </c>
      <c r="F300" s="2"/>
      <c r="G300" s="2"/>
      <c r="H300" s="2">
        <v>12.722740169999994</v>
      </c>
      <c r="I300" s="2">
        <v>16.067173000000004</v>
      </c>
    </row>
    <row r="301" spans="1:9" x14ac:dyDescent="0.25">
      <c r="A301" s="86" t="s">
        <v>1518</v>
      </c>
      <c r="B301" s="45" t="s">
        <v>173</v>
      </c>
      <c r="C301" s="77">
        <v>53.007518769999997</v>
      </c>
      <c r="D301" s="2">
        <v>44.619491580000002</v>
      </c>
      <c r="E301" s="2">
        <v>62.514259340000002</v>
      </c>
      <c r="F301" s="2"/>
      <c r="G301" s="2"/>
      <c r="H301" s="2">
        <v>8.3880271899999954</v>
      </c>
      <c r="I301" s="2">
        <v>9.5067405700000052</v>
      </c>
    </row>
    <row r="302" spans="1:9" x14ac:dyDescent="0.25">
      <c r="A302" s="86" t="s">
        <v>1518</v>
      </c>
      <c r="B302" s="45" t="s">
        <v>165</v>
      </c>
      <c r="C302" s="77">
        <v>58.888889310000003</v>
      </c>
      <c r="D302" s="2">
        <v>44.111820219999998</v>
      </c>
      <c r="E302" s="2">
        <v>77.02811432</v>
      </c>
      <c r="F302" s="2"/>
      <c r="G302" s="2"/>
      <c r="H302" s="2">
        <v>14.777069090000005</v>
      </c>
      <c r="I302" s="2">
        <v>18.139225009999997</v>
      </c>
    </row>
    <row r="303" spans="1:9" x14ac:dyDescent="0.25">
      <c r="A303" s="86" t="s">
        <v>1518</v>
      </c>
      <c r="B303" s="45" t="s">
        <v>149</v>
      </c>
      <c r="C303" s="77">
        <v>38.9830513</v>
      </c>
      <c r="D303" s="2">
        <v>24.711910249999999</v>
      </c>
      <c r="E303" s="2">
        <v>58.493717189999998</v>
      </c>
      <c r="F303" s="2"/>
      <c r="G303" s="2"/>
      <c r="H303" s="2">
        <v>14.271141050000001</v>
      </c>
      <c r="I303" s="2">
        <v>19.510665889999999</v>
      </c>
    </row>
    <row r="304" spans="1:9" x14ac:dyDescent="0.25">
      <c r="A304" s="86" t="s">
        <v>1518</v>
      </c>
      <c r="B304" s="45" t="s">
        <v>177</v>
      </c>
      <c r="C304" s="77">
        <v>36.333332059999996</v>
      </c>
      <c r="D304" s="2">
        <v>31.669992449999999</v>
      </c>
      <c r="E304" s="2">
        <v>41.490009309999998</v>
      </c>
      <c r="F304" s="2"/>
      <c r="G304" s="2"/>
      <c r="H304" s="2">
        <v>4.6633396099999977</v>
      </c>
      <c r="I304" s="2">
        <v>5.1566772500000013</v>
      </c>
    </row>
    <row r="305" spans="1:9" x14ac:dyDescent="0.25">
      <c r="A305" s="86" t="s">
        <v>1518</v>
      </c>
      <c r="B305" s="45" t="s">
        <v>153</v>
      </c>
      <c r="C305" s="77">
        <v>49.056602480000002</v>
      </c>
      <c r="D305" s="2">
        <v>32.045402529999997</v>
      </c>
      <c r="E305" s="2">
        <v>71.879287719999994</v>
      </c>
      <c r="F305" s="2"/>
      <c r="G305" s="2"/>
      <c r="H305" s="2">
        <v>17.011199950000005</v>
      </c>
      <c r="I305" s="2">
        <v>22.822685239999991</v>
      </c>
    </row>
    <row r="306" spans="1:9" x14ac:dyDescent="0.25">
      <c r="A306" s="86" t="s">
        <v>1518</v>
      </c>
      <c r="B306" s="45" t="s">
        <v>179</v>
      </c>
      <c r="C306" s="77">
        <v>29.616724009999999</v>
      </c>
      <c r="D306" s="2">
        <v>23.656787869999999</v>
      </c>
      <c r="E306" s="2">
        <v>36.621540070000002</v>
      </c>
      <c r="F306" s="2"/>
      <c r="G306" s="2"/>
      <c r="H306" s="2">
        <v>5.9599361399999999</v>
      </c>
      <c r="I306" s="2">
        <v>7.0048160600000031</v>
      </c>
    </row>
    <row r="307" spans="1:9" x14ac:dyDescent="0.25">
      <c r="A307" s="86" t="s">
        <v>1518</v>
      </c>
      <c r="B307" s="45" t="s">
        <v>161</v>
      </c>
      <c r="C307" s="77">
        <v>42.261905669999997</v>
      </c>
      <c r="D307" s="2">
        <v>33.00689697</v>
      </c>
      <c r="E307" s="2">
        <v>53.307643890000001</v>
      </c>
      <c r="F307" s="2"/>
      <c r="G307" s="2"/>
      <c r="H307" s="2">
        <v>9.2550086999999976</v>
      </c>
      <c r="I307" s="2">
        <v>11.045738220000004</v>
      </c>
    </row>
    <row r="308" spans="1:9" x14ac:dyDescent="0.25">
      <c r="A308" s="86" t="s">
        <v>1518</v>
      </c>
      <c r="B308" s="45" t="s">
        <v>158</v>
      </c>
      <c r="C308" s="77">
        <v>30.769229889999998</v>
      </c>
      <c r="D308" s="2">
        <v>24.075027469999998</v>
      </c>
      <c r="E308" s="2">
        <v>38.748752590000002</v>
      </c>
      <c r="F308" s="2"/>
      <c r="G308" s="2"/>
      <c r="H308" s="2">
        <v>6.6942024199999999</v>
      </c>
      <c r="I308" s="2">
        <v>7.979522700000004</v>
      </c>
    </row>
    <row r="309" spans="1:9" x14ac:dyDescent="0.25">
      <c r="A309" s="86" t="s">
        <v>1518</v>
      </c>
      <c r="B309" s="45" t="s">
        <v>169</v>
      </c>
      <c r="C309" s="77">
        <v>25.64841461</v>
      </c>
      <c r="D309" s="2">
        <v>20.597784040000001</v>
      </c>
      <c r="E309" s="2">
        <v>31.562582020000001</v>
      </c>
      <c r="F309" s="2"/>
      <c r="G309" s="2"/>
      <c r="H309" s="2">
        <v>5.0506305699999992</v>
      </c>
      <c r="I309" s="2">
        <v>5.914167410000001</v>
      </c>
    </row>
    <row r="310" spans="1:9" x14ac:dyDescent="0.25">
      <c r="A310" s="86" t="s">
        <v>109</v>
      </c>
      <c r="B310" s="45" t="s">
        <v>166</v>
      </c>
      <c r="C310" s="77">
        <v>55.905509950000003</v>
      </c>
      <c r="D310" s="2">
        <v>43.662670140000003</v>
      </c>
      <c r="E310" s="2">
        <v>70.517196659999996</v>
      </c>
      <c r="F310" s="2"/>
      <c r="G310" s="2"/>
      <c r="H310" s="2">
        <v>12.24283981</v>
      </c>
      <c r="I310" s="2">
        <v>14.611686709999994</v>
      </c>
    </row>
    <row r="311" spans="1:9" x14ac:dyDescent="0.25">
      <c r="A311" s="86" t="s">
        <v>109</v>
      </c>
      <c r="B311" s="45" t="s">
        <v>160</v>
      </c>
      <c r="C311" s="77">
        <v>47.286823269999999</v>
      </c>
      <c r="D311" s="2">
        <v>36.170673370000003</v>
      </c>
      <c r="E311" s="2">
        <v>60.741901400000003</v>
      </c>
      <c r="F311" s="2"/>
      <c r="G311" s="2"/>
      <c r="H311" s="2">
        <v>11.116149899999996</v>
      </c>
      <c r="I311" s="2">
        <v>13.455078130000004</v>
      </c>
    </row>
    <row r="312" spans="1:9" x14ac:dyDescent="0.25">
      <c r="A312" s="86" t="s">
        <v>109</v>
      </c>
      <c r="B312" s="45" t="s">
        <v>162</v>
      </c>
      <c r="C312" s="77">
        <v>67.1875</v>
      </c>
      <c r="D312" s="2">
        <v>48.623928069999998</v>
      </c>
      <c r="E312" s="2">
        <v>90.501121519999998</v>
      </c>
      <c r="F312" s="2"/>
      <c r="G312" s="2"/>
      <c r="H312" s="2">
        <v>18.563571930000002</v>
      </c>
      <c r="I312" s="2">
        <v>23.313621519999998</v>
      </c>
    </row>
    <row r="313" spans="1:9" x14ac:dyDescent="0.25">
      <c r="A313" s="86" t="s">
        <v>109</v>
      </c>
      <c r="B313" s="45" t="s">
        <v>155</v>
      </c>
      <c r="C313" s="77">
        <v>40.860214229999997</v>
      </c>
      <c r="D313" s="2">
        <v>32.193202970000002</v>
      </c>
      <c r="E313" s="2">
        <v>51.142650600000003</v>
      </c>
      <c r="F313" s="2"/>
      <c r="G313" s="2"/>
      <c r="H313" s="2">
        <v>8.6670112599999953</v>
      </c>
      <c r="I313" s="2">
        <v>10.282436370000006</v>
      </c>
    </row>
    <row r="314" spans="1:9" x14ac:dyDescent="0.25">
      <c r="A314" s="86" t="s">
        <v>109</v>
      </c>
      <c r="B314" s="45" t="s">
        <v>151</v>
      </c>
      <c r="C314" s="77">
        <v>44.44444275</v>
      </c>
      <c r="D314" s="2">
        <v>31.75176239</v>
      </c>
      <c r="E314" s="2">
        <v>60.520717619999999</v>
      </c>
      <c r="F314" s="2"/>
      <c r="G314" s="2"/>
      <c r="H314" s="2">
        <v>12.692680360000001</v>
      </c>
      <c r="I314" s="2">
        <v>16.076274869999999</v>
      </c>
    </row>
    <row r="315" spans="1:9" x14ac:dyDescent="0.25">
      <c r="A315" s="86" t="s">
        <v>109</v>
      </c>
      <c r="B315" s="45" t="s">
        <v>167</v>
      </c>
      <c r="C315" s="77">
        <v>26.612903589999998</v>
      </c>
      <c r="D315" s="2">
        <v>20.58241653</v>
      </c>
      <c r="E315" s="2">
        <v>33.858139039999998</v>
      </c>
      <c r="F315" s="2"/>
      <c r="G315" s="2"/>
      <c r="H315" s="2">
        <v>6.0304870599999987</v>
      </c>
      <c r="I315" s="2">
        <v>7.2452354499999991</v>
      </c>
    </row>
    <row r="316" spans="1:9" x14ac:dyDescent="0.25">
      <c r="A316" s="86" t="s">
        <v>109</v>
      </c>
      <c r="B316" s="45" t="s">
        <v>181</v>
      </c>
      <c r="C316" s="77">
        <v>46.666667940000004</v>
      </c>
      <c r="D316" s="2">
        <v>18.762420649999999</v>
      </c>
      <c r="E316" s="2">
        <v>96.151168819999995</v>
      </c>
      <c r="F316" s="2"/>
      <c r="G316" s="2"/>
      <c r="H316" s="2">
        <v>27.904247290000004</v>
      </c>
      <c r="I316" s="2">
        <v>49.484500879999992</v>
      </c>
    </row>
    <row r="317" spans="1:9" x14ac:dyDescent="0.25">
      <c r="A317" s="86" t="s">
        <v>109</v>
      </c>
      <c r="B317" s="45" t="s">
        <v>171</v>
      </c>
      <c r="C317" s="77">
        <v>50.884956359999997</v>
      </c>
      <c r="D317" s="2">
        <v>42.010749820000001</v>
      </c>
      <c r="E317" s="2">
        <v>61.079681399999998</v>
      </c>
      <c r="F317" s="2"/>
      <c r="G317" s="2"/>
      <c r="H317" s="2">
        <v>8.8742065399999959</v>
      </c>
      <c r="I317" s="2">
        <v>10.194725040000002</v>
      </c>
    </row>
    <row r="318" spans="1:9" x14ac:dyDescent="0.25">
      <c r="A318" s="86" t="s">
        <v>109</v>
      </c>
      <c r="B318" s="45" t="s">
        <v>159</v>
      </c>
      <c r="C318" s="77">
        <v>36.956520079999997</v>
      </c>
      <c r="D318" s="2">
        <v>27.516557689999999</v>
      </c>
      <c r="E318" s="2">
        <v>48.590999600000004</v>
      </c>
      <c r="F318" s="2"/>
      <c r="G318" s="2"/>
      <c r="H318" s="2">
        <v>9.439962389999998</v>
      </c>
      <c r="I318" s="2">
        <v>11.634479520000006</v>
      </c>
    </row>
    <row r="319" spans="1:9" x14ac:dyDescent="0.25">
      <c r="A319" s="86" t="s">
        <v>109</v>
      </c>
      <c r="B319" s="45" t="s">
        <v>174</v>
      </c>
      <c r="C319" s="77">
        <v>48.091602330000001</v>
      </c>
      <c r="D319" s="2">
        <v>36.954906459999997</v>
      </c>
      <c r="E319" s="2">
        <v>61.530052189999999</v>
      </c>
      <c r="F319" s="2"/>
      <c r="G319" s="2"/>
      <c r="H319" s="2">
        <v>11.136695870000004</v>
      </c>
      <c r="I319" s="2">
        <v>13.438449859999999</v>
      </c>
    </row>
    <row r="320" spans="1:9" x14ac:dyDescent="0.25">
      <c r="A320" s="86" t="s">
        <v>109</v>
      </c>
      <c r="B320" s="45" t="s">
        <v>178</v>
      </c>
      <c r="C320" s="77">
        <v>48.557693479999998</v>
      </c>
      <c r="D320" s="2">
        <v>39.551036830000001</v>
      </c>
      <c r="E320" s="2">
        <v>59.001998899999997</v>
      </c>
      <c r="F320" s="2"/>
      <c r="G320" s="2"/>
      <c r="H320" s="2">
        <v>9.0066566499999965</v>
      </c>
      <c r="I320" s="2">
        <v>10.444305419999999</v>
      </c>
    </row>
    <row r="321" spans="1:9" x14ac:dyDescent="0.25">
      <c r="A321" s="86" t="s">
        <v>109</v>
      </c>
      <c r="B321" s="45" t="s">
        <v>175</v>
      </c>
      <c r="C321" s="77">
        <v>35.256408690000001</v>
      </c>
      <c r="D321" s="2">
        <v>28.976482390000001</v>
      </c>
      <c r="E321" s="2">
        <v>42.493507389999998</v>
      </c>
      <c r="F321" s="2"/>
      <c r="G321" s="2"/>
      <c r="H321" s="2">
        <v>6.2799262999999996</v>
      </c>
      <c r="I321" s="2">
        <v>7.2370986999999971</v>
      </c>
    </row>
    <row r="322" spans="1:9" x14ac:dyDescent="0.25">
      <c r="A322" s="86" t="s">
        <v>109</v>
      </c>
      <c r="B322" s="45" t="s">
        <v>156</v>
      </c>
      <c r="C322" s="77">
        <v>29.761905670000001</v>
      </c>
      <c r="D322" s="2">
        <v>22.089859010000001</v>
      </c>
      <c r="E322" s="2">
        <v>39.237361909999997</v>
      </c>
      <c r="F322" s="2"/>
      <c r="G322" s="2"/>
      <c r="H322" s="2">
        <v>7.6720466599999995</v>
      </c>
      <c r="I322" s="2">
        <v>9.4754562399999962</v>
      </c>
    </row>
    <row r="323" spans="1:9" x14ac:dyDescent="0.25">
      <c r="A323" s="86" t="s">
        <v>109</v>
      </c>
      <c r="B323" s="45" t="s">
        <v>168</v>
      </c>
      <c r="C323" s="77">
        <v>43.673469539999999</v>
      </c>
      <c r="D323" s="2">
        <v>35.791461939999998</v>
      </c>
      <c r="E323" s="2">
        <v>52.774917600000002</v>
      </c>
      <c r="F323" s="2"/>
      <c r="G323" s="2"/>
      <c r="H323" s="2">
        <v>7.8820076000000014</v>
      </c>
      <c r="I323" s="2">
        <v>9.1014480600000027</v>
      </c>
    </row>
    <row r="324" spans="1:9" x14ac:dyDescent="0.25">
      <c r="A324" s="86" t="s">
        <v>109</v>
      </c>
      <c r="B324" s="45" t="s">
        <v>164</v>
      </c>
      <c r="C324" s="77">
        <v>60.655738829999997</v>
      </c>
      <c r="D324" s="2">
        <v>42.707237239999998</v>
      </c>
      <c r="E324" s="2">
        <v>83.605941770000001</v>
      </c>
      <c r="F324" s="2"/>
      <c r="G324" s="2"/>
      <c r="H324" s="2">
        <v>17.948501589999999</v>
      </c>
      <c r="I324" s="2">
        <v>22.950202940000004</v>
      </c>
    </row>
    <row r="325" spans="1:9" x14ac:dyDescent="0.25">
      <c r="A325" s="86" t="s">
        <v>109</v>
      </c>
      <c r="B325" s="45" t="s">
        <v>172</v>
      </c>
      <c r="C325" s="77">
        <v>43.589744570000001</v>
      </c>
      <c r="D325" s="2">
        <v>25.392631529999999</v>
      </c>
      <c r="E325" s="2">
        <v>69.791404720000003</v>
      </c>
      <c r="F325" s="2"/>
      <c r="G325" s="2"/>
      <c r="H325" s="2">
        <v>18.197113040000001</v>
      </c>
      <c r="I325" s="2">
        <v>26.201660150000002</v>
      </c>
    </row>
    <row r="326" spans="1:9" x14ac:dyDescent="0.25">
      <c r="A326" s="86" t="s">
        <v>109</v>
      </c>
      <c r="B326" s="45" t="s">
        <v>157</v>
      </c>
      <c r="C326" s="77">
        <v>43.298969270000001</v>
      </c>
      <c r="D326" s="2">
        <v>31.20608902</v>
      </c>
      <c r="E326" s="2">
        <v>58.527626040000001</v>
      </c>
      <c r="F326" s="2"/>
      <c r="G326" s="2"/>
      <c r="H326" s="2">
        <v>12.09288025</v>
      </c>
      <c r="I326" s="2">
        <v>15.228656770000001</v>
      </c>
    </row>
    <row r="327" spans="1:9" x14ac:dyDescent="0.25">
      <c r="A327" s="86" t="s">
        <v>109</v>
      </c>
      <c r="B327" s="45" t="s">
        <v>170</v>
      </c>
      <c r="C327" s="77">
        <v>41.803279879999998</v>
      </c>
      <c r="D327" s="2">
        <v>31.1252861</v>
      </c>
      <c r="E327" s="2">
        <v>54.96359253</v>
      </c>
      <c r="F327" s="2"/>
      <c r="G327" s="2"/>
      <c r="H327" s="2">
        <v>10.677993779999998</v>
      </c>
      <c r="I327" s="2">
        <v>13.160312650000002</v>
      </c>
    </row>
    <row r="328" spans="1:9" x14ac:dyDescent="0.25">
      <c r="A328" s="86" t="s">
        <v>109</v>
      </c>
      <c r="B328" s="45" t="s">
        <v>176</v>
      </c>
      <c r="C328" s="77">
        <v>19.819820400000001</v>
      </c>
      <c r="D328" s="2">
        <v>14.4011116</v>
      </c>
      <c r="E328" s="2">
        <v>26.607183460000002</v>
      </c>
      <c r="F328" s="2"/>
      <c r="G328" s="2"/>
      <c r="H328" s="2">
        <v>5.418708800000001</v>
      </c>
      <c r="I328" s="2">
        <v>6.7873630600000006</v>
      </c>
    </row>
    <row r="329" spans="1:9" x14ac:dyDescent="0.25">
      <c r="A329" s="86" t="s">
        <v>109</v>
      </c>
      <c r="B329" s="45" t="s">
        <v>152</v>
      </c>
      <c r="C329" s="77">
        <v>25.595237730000001</v>
      </c>
      <c r="D329" s="2">
        <v>18.52340126</v>
      </c>
      <c r="E329" s="2">
        <v>34.47661591</v>
      </c>
      <c r="F329" s="2"/>
      <c r="G329" s="2"/>
      <c r="H329" s="2">
        <v>7.0718364700000009</v>
      </c>
      <c r="I329" s="2">
        <v>8.8813781799999987</v>
      </c>
    </row>
    <row r="330" spans="1:9" x14ac:dyDescent="0.25">
      <c r="A330" s="86" t="s">
        <v>109</v>
      </c>
      <c r="B330" s="45" t="s">
        <v>150</v>
      </c>
      <c r="C330" s="77">
        <v>39.583332059999996</v>
      </c>
      <c r="D330" s="2">
        <v>23.831752779999999</v>
      </c>
      <c r="E330" s="2">
        <v>61.814277650000001</v>
      </c>
      <c r="F330" s="2"/>
      <c r="G330" s="2"/>
      <c r="H330" s="2">
        <v>15.751579279999998</v>
      </c>
      <c r="I330" s="2">
        <v>22.230945590000005</v>
      </c>
    </row>
    <row r="331" spans="1:9" x14ac:dyDescent="0.25">
      <c r="A331" s="86" t="s">
        <v>109</v>
      </c>
      <c r="B331" s="45" t="s">
        <v>163</v>
      </c>
      <c r="C331" s="77">
        <v>29.70822334</v>
      </c>
      <c r="D331" s="2">
        <v>25.94486427</v>
      </c>
      <c r="E331" s="2">
        <v>33.864040369999998</v>
      </c>
      <c r="F331" s="2"/>
      <c r="G331" s="2"/>
      <c r="H331" s="2">
        <v>3.7633590699999999</v>
      </c>
      <c r="I331" s="2">
        <v>4.1558170299999979</v>
      </c>
    </row>
    <row r="332" spans="1:9" x14ac:dyDescent="0.25">
      <c r="A332" s="86" t="s">
        <v>109</v>
      </c>
      <c r="B332" s="45" t="s">
        <v>180</v>
      </c>
      <c r="C332" s="77">
        <v>38.513511659999999</v>
      </c>
      <c r="D332" s="2">
        <v>31.768899919999999</v>
      </c>
      <c r="E332" s="2">
        <v>46.26649475</v>
      </c>
      <c r="F332" s="2"/>
      <c r="G332" s="2"/>
      <c r="H332" s="2">
        <v>6.7446117399999999</v>
      </c>
      <c r="I332" s="2">
        <v>7.7529830900000007</v>
      </c>
    </row>
    <row r="333" spans="1:9" x14ac:dyDescent="0.25">
      <c r="A333" s="86" t="s">
        <v>109</v>
      </c>
      <c r="B333" s="45" t="s">
        <v>154</v>
      </c>
      <c r="C333" s="77">
        <v>40</v>
      </c>
      <c r="D333" s="2">
        <v>26.987831119999999</v>
      </c>
      <c r="E333" s="2">
        <v>57.102485659999999</v>
      </c>
      <c r="F333" s="2"/>
      <c r="G333" s="2"/>
      <c r="H333" s="2">
        <v>13.012168880000001</v>
      </c>
      <c r="I333" s="2">
        <v>17.102485659999999</v>
      </c>
    </row>
    <row r="334" spans="1:9" x14ac:dyDescent="0.25">
      <c r="A334" s="86" t="s">
        <v>109</v>
      </c>
      <c r="B334" s="45" t="s">
        <v>173</v>
      </c>
      <c r="C334" s="77">
        <v>44.74708176</v>
      </c>
      <c r="D334" s="2">
        <v>36.943305969999997</v>
      </c>
      <c r="E334" s="2">
        <v>53.712093350000004</v>
      </c>
      <c r="F334" s="2"/>
      <c r="G334" s="2"/>
      <c r="H334" s="2">
        <v>7.8037757900000031</v>
      </c>
      <c r="I334" s="2">
        <v>8.9650115900000031</v>
      </c>
    </row>
    <row r="335" spans="1:9" x14ac:dyDescent="0.25">
      <c r="A335" s="86" t="s">
        <v>109</v>
      </c>
      <c r="B335" s="45" t="s">
        <v>165</v>
      </c>
      <c r="C335" s="77">
        <v>49.462364200000003</v>
      </c>
      <c r="D335" s="2">
        <v>36.21266937</v>
      </c>
      <c r="E335" s="2">
        <v>65.975860600000004</v>
      </c>
      <c r="F335" s="2"/>
      <c r="G335" s="2"/>
      <c r="H335" s="2">
        <v>13.249694830000003</v>
      </c>
      <c r="I335" s="2">
        <v>16.513496400000001</v>
      </c>
    </row>
    <row r="336" spans="1:9" x14ac:dyDescent="0.25">
      <c r="A336" s="86" t="s">
        <v>109</v>
      </c>
      <c r="B336" s="45" t="s">
        <v>149</v>
      </c>
      <c r="C336" s="77">
        <v>40.350875850000001</v>
      </c>
      <c r="D336" s="2">
        <v>25.57899475</v>
      </c>
      <c r="E336" s="2">
        <v>60.546127319999997</v>
      </c>
      <c r="F336" s="2"/>
      <c r="G336" s="2"/>
      <c r="H336" s="2">
        <v>14.771881100000002</v>
      </c>
      <c r="I336" s="2">
        <v>20.195251469999995</v>
      </c>
    </row>
    <row r="337" spans="1:9" x14ac:dyDescent="0.25">
      <c r="A337" s="86" t="s">
        <v>109</v>
      </c>
      <c r="B337" s="45" t="s">
        <v>177</v>
      </c>
      <c r="C337" s="77">
        <v>31.810766220000001</v>
      </c>
      <c r="D337" s="2">
        <v>27.50239754</v>
      </c>
      <c r="E337" s="2">
        <v>36.602615360000001</v>
      </c>
      <c r="F337" s="2"/>
      <c r="G337" s="2"/>
      <c r="H337" s="2">
        <v>4.3083686800000009</v>
      </c>
      <c r="I337" s="2">
        <v>4.7918491400000001</v>
      </c>
    </row>
    <row r="338" spans="1:9" x14ac:dyDescent="0.25">
      <c r="A338" s="86" t="s">
        <v>109</v>
      </c>
      <c r="B338" s="45" t="s">
        <v>153</v>
      </c>
      <c r="C338" s="77">
        <v>52</v>
      </c>
      <c r="D338" s="2">
        <v>33.968128200000002</v>
      </c>
      <c r="E338" s="2">
        <v>76.192047119999998</v>
      </c>
      <c r="F338" s="2"/>
      <c r="G338" s="2"/>
      <c r="H338" s="2">
        <v>18.031871799999998</v>
      </c>
      <c r="I338" s="2">
        <v>24.192047119999998</v>
      </c>
    </row>
    <row r="339" spans="1:9" x14ac:dyDescent="0.25">
      <c r="A339" s="86" t="s">
        <v>109</v>
      </c>
      <c r="B339" s="45" t="s">
        <v>179</v>
      </c>
      <c r="C339" s="77">
        <v>27.009645460000002</v>
      </c>
      <c r="D339" s="2">
        <v>21.543951029999999</v>
      </c>
      <c r="E339" s="2">
        <v>33.439781189999998</v>
      </c>
      <c r="F339" s="2"/>
      <c r="G339" s="2"/>
      <c r="H339" s="2">
        <v>5.4656944300000028</v>
      </c>
      <c r="I339" s="2">
        <v>6.4301357299999964</v>
      </c>
    </row>
    <row r="340" spans="1:9" x14ac:dyDescent="0.25">
      <c r="A340" s="86" t="s">
        <v>109</v>
      </c>
      <c r="B340" s="45" t="s">
        <v>161</v>
      </c>
      <c r="C340" s="77">
        <v>32.70440292</v>
      </c>
      <c r="D340" s="2">
        <v>24.425212859999998</v>
      </c>
      <c r="E340" s="2">
        <v>42.887474060000002</v>
      </c>
      <c r="F340" s="2"/>
      <c r="G340" s="2"/>
      <c r="H340" s="2">
        <v>8.2791900600000012</v>
      </c>
      <c r="I340" s="2">
        <v>10.183071140000003</v>
      </c>
    </row>
    <row r="341" spans="1:9" x14ac:dyDescent="0.25">
      <c r="A341" s="86" t="s">
        <v>109</v>
      </c>
      <c r="B341" s="45" t="s">
        <v>158</v>
      </c>
      <c r="C341" s="77">
        <v>26.046510699999999</v>
      </c>
      <c r="D341" s="2">
        <v>19.675254819999999</v>
      </c>
      <c r="E341" s="2">
        <v>33.823562619999997</v>
      </c>
      <c r="F341" s="2"/>
      <c r="G341" s="2"/>
      <c r="H341" s="2">
        <v>6.3712558799999996</v>
      </c>
      <c r="I341" s="2">
        <v>7.7770519199999981</v>
      </c>
    </row>
    <row r="342" spans="1:9" x14ac:dyDescent="0.25">
      <c r="A342" s="86" t="s">
        <v>109</v>
      </c>
      <c r="B342" s="45" t="s">
        <v>169</v>
      </c>
      <c r="C342" s="77">
        <v>21.944444659999998</v>
      </c>
      <c r="D342" s="2">
        <v>17.37362289</v>
      </c>
      <c r="E342" s="2">
        <v>27.349325180000001</v>
      </c>
      <c r="F342" s="2"/>
      <c r="G342" s="2"/>
      <c r="H342" s="2">
        <v>4.5708217699999985</v>
      </c>
      <c r="I342" s="2">
        <v>5.4048805200000025</v>
      </c>
    </row>
    <row r="343" spans="1:9" x14ac:dyDescent="0.25">
      <c r="A343" s="86" t="s">
        <v>112</v>
      </c>
      <c r="B343" s="45" t="s">
        <v>166</v>
      </c>
      <c r="C343" s="77">
        <v>47.93388367</v>
      </c>
      <c r="D343" s="2">
        <v>36.398208619999998</v>
      </c>
      <c r="E343" s="2">
        <v>61.965660100000001</v>
      </c>
      <c r="F343" s="2"/>
      <c r="G343" s="2"/>
      <c r="H343" s="2">
        <v>11.535675050000002</v>
      </c>
      <c r="I343" s="2">
        <v>14.031776430000001</v>
      </c>
    </row>
    <row r="344" spans="1:9" x14ac:dyDescent="0.25">
      <c r="A344" s="86" t="s">
        <v>112</v>
      </c>
      <c r="B344" s="45" t="s">
        <v>160</v>
      </c>
      <c r="C344" s="77">
        <v>37.404579159999997</v>
      </c>
      <c r="D344" s="2">
        <v>27.672113419999999</v>
      </c>
      <c r="E344" s="2">
        <v>49.450839999999999</v>
      </c>
      <c r="F344" s="2"/>
      <c r="G344" s="2"/>
      <c r="H344" s="2">
        <v>9.7324657399999985</v>
      </c>
      <c r="I344" s="2">
        <v>12.046260840000002</v>
      </c>
    </row>
    <row r="345" spans="1:9" x14ac:dyDescent="0.25">
      <c r="A345" s="86" t="s">
        <v>112</v>
      </c>
      <c r="B345" s="45" t="s">
        <v>162</v>
      </c>
      <c r="C345" s="77">
        <v>58.928569789999997</v>
      </c>
      <c r="D345" s="2">
        <v>40.563716890000002</v>
      </c>
      <c r="E345" s="2">
        <v>82.75762177</v>
      </c>
      <c r="F345" s="2"/>
      <c r="G345" s="2"/>
      <c r="H345" s="2">
        <v>18.364852899999995</v>
      </c>
      <c r="I345" s="2">
        <v>23.829051980000003</v>
      </c>
    </row>
    <row r="346" spans="1:9" x14ac:dyDescent="0.25">
      <c r="A346" s="86" t="s">
        <v>112</v>
      </c>
      <c r="B346" s="45" t="s">
        <v>155</v>
      </c>
      <c r="C346" s="77">
        <v>33.707866670000001</v>
      </c>
      <c r="D346" s="2">
        <v>25.722652440000001</v>
      </c>
      <c r="E346" s="2">
        <v>43.388702389999999</v>
      </c>
      <c r="F346" s="2"/>
      <c r="G346" s="2"/>
      <c r="H346" s="2">
        <v>7.9852142300000004</v>
      </c>
      <c r="I346" s="2">
        <v>9.6808357199999975</v>
      </c>
    </row>
    <row r="347" spans="1:9" x14ac:dyDescent="0.25">
      <c r="A347" s="86" t="s">
        <v>112</v>
      </c>
      <c r="B347" s="45" t="s">
        <v>151</v>
      </c>
      <c r="C347" s="77">
        <v>35.55555725</v>
      </c>
      <c r="D347" s="2">
        <v>24.31997299</v>
      </c>
      <c r="E347" s="2">
        <v>50.193836210000001</v>
      </c>
      <c r="F347" s="2"/>
      <c r="G347" s="2"/>
      <c r="H347" s="2">
        <v>11.23558426</v>
      </c>
      <c r="I347" s="2">
        <v>14.638278960000001</v>
      </c>
    </row>
    <row r="348" spans="1:9" x14ac:dyDescent="0.25">
      <c r="A348" s="86" t="s">
        <v>112</v>
      </c>
      <c r="B348" s="45" t="s">
        <v>167</v>
      </c>
      <c r="C348" s="77">
        <v>21.83406067</v>
      </c>
      <c r="D348" s="2">
        <v>16.205661769999999</v>
      </c>
      <c r="E348" s="2">
        <v>28.785488130000001</v>
      </c>
      <c r="F348" s="2"/>
      <c r="G348" s="2"/>
      <c r="H348" s="2">
        <v>5.6283989000000005</v>
      </c>
      <c r="I348" s="2">
        <v>6.9514274600000014</v>
      </c>
    </row>
    <row r="349" spans="1:9" x14ac:dyDescent="0.25">
      <c r="A349" s="86" t="s">
        <v>112</v>
      </c>
      <c r="B349" s="45" t="s">
        <v>181</v>
      </c>
      <c r="C349" s="77">
        <v>42.857143399999998</v>
      </c>
      <c r="D349" s="2">
        <v>19.597015379999998</v>
      </c>
      <c r="E349" s="2">
        <v>81.356208800000005</v>
      </c>
      <c r="F349" s="2"/>
      <c r="G349" s="2"/>
      <c r="H349" s="2">
        <v>23.26012802</v>
      </c>
      <c r="I349" s="2">
        <v>38.499065400000006</v>
      </c>
    </row>
    <row r="350" spans="1:9" x14ac:dyDescent="0.25">
      <c r="A350" s="86" t="s">
        <v>112</v>
      </c>
      <c r="B350" s="45" t="s">
        <v>171</v>
      </c>
      <c r="C350" s="77">
        <v>52.105262760000002</v>
      </c>
      <c r="D350" s="2">
        <v>42.348587039999998</v>
      </c>
      <c r="E350" s="2">
        <v>63.436286930000001</v>
      </c>
      <c r="F350" s="2"/>
      <c r="G350" s="2"/>
      <c r="H350" s="2">
        <v>9.756675720000004</v>
      </c>
      <c r="I350" s="2">
        <v>11.331024169999999</v>
      </c>
    </row>
    <row r="351" spans="1:9" x14ac:dyDescent="0.25">
      <c r="A351" s="86" t="s">
        <v>112</v>
      </c>
      <c r="B351" s="45" t="s">
        <v>159</v>
      </c>
      <c r="C351" s="77">
        <v>29.787233350000001</v>
      </c>
      <c r="D351" s="2">
        <v>21.468017580000001</v>
      </c>
      <c r="E351" s="2">
        <v>40.263687130000001</v>
      </c>
      <c r="F351" s="2"/>
      <c r="G351" s="2"/>
      <c r="H351" s="2">
        <v>8.3192157699999996</v>
      </c>
      <c r="I351" s="2">
        <v>10.47645378</v>
      </c>
    </row>
    <row r="352" spans="1:9" x14ac:dyDescent="0.25">
      <c r="A352" s="86" t="s">
        <v>112</v>
      </c>
      <c r="B352" s="45" t="s">
        <v>174</v>
      </c>
      <c r="C352" s="77">
        <v>43.165466309999999</v>
      </c>
      <c r="D352" s="2">
        <v>32.939800259999998</v>
      </c>
      <c r="E352" s="2">
        <v>55.562511440000002</v>
      </c>
      <c r="F352" s="2"/>
      <c r="G352" s="2"/>
      <c r="H352" s="2">
        <v>10.225666050000001</v>
      </c>
      <c r="I352" s="2">
        <v>12.397045130000002</v>
      </c>
    </row>
    <row r="353" spans="1:9" x14ac:dyDescent="0.25">
      <c r="A353" s="86" t="s">
        <v>112</v>
      </c>
      <c r="B353" s="45" t="s">
        <v>178</v>
      </c>
      <c r="C353" s="77">
        <v>38.604652399999999</v>
      </c>
      <c r="D353" s="2">
        <v>30.748388290000001</v>
      </c>
      <c r="E353" s="2">
        <v>47.856273649999999</v>
      </c>
      <c r="F353" s="2"/>
      <c r="G353" s="2"/>
      <c r="H353" s="2">
        <v>7.8562641099999979</v>
      </c>
      <c r="I353" s="2">
        <v>9.2516212499999995</v>
      </c>
    </row>
    <row r="354" spans="1:9" x14ac:dyDescent="0.25">
      <c r="A354" s="86" t="s">
        <v>112</v>
      </c>
      <c r="B354" s="45" t="s">
        <v>175</v>
      </c>
      <c r="C354" s="77">
        <v>31.230283740000001</v>
      </c>
      <c r="D354" s="2">
        <v>25.382432940000001</v>
      </c>
      <c r="E354" s="2">
        <v>38.021751399999999</v>
      </c>
      <c r="F354" s="2"/>
      <c r="G354" s="2"/>
      <c r="H354" s="2">
        <v>5.8478507999999998</v>
      </c>
      <c r="I354" s="2">
        <v>6.7914676599999986</v>
      </c>
    </row>
    <row r="355" spans="1:9" x14ac:dyDescent="0.25">
      <c r="A355" s="86" t="s">
        <v>112</v>
      </c>
      <c r="B355" s="45" t="s">
        <v>156</v>
      </c>
      <c r="C355" s="77">
        <v>29.444444659999998</v>
      </c>
      <c r="D355" s="2">
        <v>22.055910109999999</v>
      </c>
      <c r="E355" s="2">
        <v>38.51405716</v>
      </c>
      <c r="F355" s="2"/>
      <c r="G355" s="2"/>
      <c r="H355" s="2">
        <v>7.3885345499999993</v>
      </c>
      <c r="I355" s="2">
        <v>9.0696125000000016</v>
      </c>
    </row>
    <row r="356" spans="1:9" x14ac:dyDescent="0.25">
      <c r="A356" s="86" t="s">
        <v>112</v>
      </c>
      <c r="B356" s="45" t="s">
        <v>168</v>
      </c>
      <c r="C356" s="77">
        <v>36.749114990000002</v>
      </c>
      <c r="D356" s="2">
        <v>30.02669144</v>
      </c>
      <c r="E356" s="2">
        <v>44.52770615</v>
      </c>
      <c r="F356" s="2"/>
      <c r="G356" s="2"/>
      <c r="H356" s="2">
        <v>6.722423550000002</v>
      </c>
      <c r="I356" s="2">
        <v>7.7785911599999977</v>
      </c>
    </row>
    <row r="357" spans="1:9" x14ac:dyDescent="0.25">
      <c r="A357" s="86" t="s">
        <v>112</v>
      </c>
      <c r="B357" s="45" t="s">
        <v>164</v>
      </c>
      <c r="C357" s="77">
        <v>53.70370483</v>
      </c>
      <c r="D357" s="2">
        <v>35.966213230000001</v>
      </c>
      <c r="E357" s="2">
        <v>77.127479550000004</v>
      </c>
      <c r="F357" s="2"/>
      <c r="G357" s="2"/>
      <c r="H357" s="2">
        <v>17.737491599999998</v>
      </c>
      <c r="I357" s="2">
        <v>23.423774720000004</v>
      </c>
    </row>
    <row r="358" spans="1:9" x14ac:dyDescent="0.25">
      <c r="A358" s="86" t="s">
        <v>112</v>
      </c>
      <c r="B358" s="45" t="s">
        <v>172</v>
      </c>
      <c r="C358" s="77">
        <v>39.473682400000001</v>
      </c>
      <c r="D358" s="2">
        <v>22.09312057</v>
      </c>
      <c r="E358" s="2">
        <v>65.105842589999995</v>
      </c>
      <c r="F358" s="2"/>
      <c r="G358" s="2"/>
      <c r="H358" s="2">
        <v>17.380561830000001</v>
      </c>
      <c r="I358" s="2">
        <v>25.632160189999993</v>
      </c>
    </row>
    <row r="359" spans="1:9" x14ac:dyDescent="0.25">
      <c r="A359" s="86" t="s">
        <v>112</v>
      </c>
      <c r="B359" s="45" t="s">
        <v>157</v>
      </c>
      <c r="C359" s="77">
        <v>44</v>
      </c>
      <c r="D359" s="2">
        <v>31.970466609999999</v>
      </c>
      <c r="E359" s="2">
        <v>59.06794739</v>
      </c>
      <c r="F359" s="2"/>
      <c r="G359" s="2"/>
      <c r="H359" s="2">
        <v>12.029533390000001</v>
      </c>
      <c r="I359" s="2">
        <v>15.06794739</v>
      </c>
    </row>
    <row r="360" spans="1:9" x14ac:dyDescent="0.25">
      <c r="A360" s="86" t="s">
        <v>112</v>
      </c>
      <c r="B360" s="45" t="s">
        <v>170</v>
      </c>
      <c r="C360" s="77">
        <v>35.344825739999997</v>
      </c>
      <c r="D360" s="2">
        <v>25.364059449999999</v>
      </c>
      <c r="E360" s="2">
        <v>47.949249270000003</v>
      </c>
      <c r="F360" s="2"/>
      <c r="G360" s="2"/>
      <c r="H360" s="2">
        <v>9.9807662899999983</v>
      </c>
      <c r="I360" s="2">
        <v>12.604423530000005</v>
      </c>
    </row>
    <row r="361" spans="1:9" x14ac:dyDescent="0.25">
      <c r="A361" s="86" t="s">
        <v>112</v>
      </c>
      <c r="B361" s="45" t="s">
        <v>176</v>
      </c>
      <c r="C361" s="77">
        <v>17.17171669</v>
      </c>
      <c r="D361" s="2">
        <v>11.891913410000001</v>
      </c>
      <c r="E361" s="2">
        <v>23.99575424</v>
      </c>
      <c r="F361" s="2"/>
      <c r="G361" s="2"/>
      <c r="H361" s="2">
        <v>5.2798032799999994</v>
      </c>
      <c r="I361" s="2">
        <v>6.8240375499999999</v>
      </c>
    </row>
    <row r="362" spans="1:9" x14ac:dyDescent="0.25">
      <c r="A362" s="86" t="s">
        <v>112</v>
      </c>
      <c r="B362" s="45" t="s">
        <v>152</v>
      </c>
      <c r="C362" s="77">
        <v>24.51612854</v>
      </c>
      <c r="D362" s="2">
        <v>17.349071500000001</v>
      </c>
      <c r="E362" s="2">
        <v>33.650302889999999</v>
      </c>
      <c r="F362" s="2"/>
      <c r="G362" s="2"/>
      <c r="H362" s="2">
        <v>7.1670570399999995</v>
      </c>
      <c r="I362" s="2">
        <v>9.1341743499999986</v>
      </c>
    </row>
    <row r="363" spans="1:9" x14ac:dyDescent="0.25">
      <c r="A363" s="86" t="s">
        <v>112</v>
      </c>
      <c r="B363" s="45" t="s">
        <v>150</v>
      </c>
      <c r="C363" s="77">
        <v>29.787233350000001</v>
      </c>
      <c r="D363" s="2">
        <v>16.284957890000001</v>
      </c>
      <c r="E363" s="2">
        <v>49.977916720000003</v>
      </c>
      <c r="F363" s="2"/>
      <c r="G363" s="2"/>
      <c r="H363" s="2">
        <v>13.50227546</v>
      </c>
      <c r="I363" s="2">
        <v>20.190683370000002</v>
      </c>
    </row>
    <row r="364" spans="1:9" x14ac:dyDescent="0.25">
      <c r="A364" s="86" t="s">
        <v>112</v>
      </c>
      <c r="B364" s="45" t="s">
        <v>163</v>
      </c>
      <c r="C364" s="77">
        <v>25.238744740000001</v>
      </c>
      <c r="D364" s="2">
        <v>21.732744220000001</v>
      </c>
      <c r="E364" s="2">
        <v>29.149322510000001</v>
      </c>
      <c r="F364" s="2"/>
      <c r="G364" s="2"/>
      <c r="H364" s="2">
        <v>3.5060005200000006</v>
      </c>
      <c r="I364" s="2">
        <v>3.9105777699999997</v>
      </c>
    </row>
    <row r="365" spans="1:9" x14ac:dyDescent="0.25">
      <c r="A365" s="86" t="s">
        <v>112</v>
      </c>
      <c r="B365" s="45" t="s">
        <v>180</v>
      </c>
      <c r="C365" s="77">
        <v>35.094341280000002</v>
      </c>
      <c r="D365" s="2">
        <v>28.325660710000001</v>
      </c>
      <c r="E365" s="2">
        <v>42.992935180000003</v>
      </c>
      <c r="F365" s="2"/>
      <c r="G365" s="2"/>
      <c r="H365" s="2">
        <v>6.7686805700000008</v>
      </c>
      <c r="I365" s="2">
        <v>7.8985939000000016</v>
      </c>
    </row>
    <row r="366" spans="1:9" x14ac:dyDescent="0.25">
      <c r="A366" s="86" t="s">
        <v>112</v>
      </c>
      <c r="B366" s="45" t="s">
        <v>154</v>
      </c>
      <c r="C366" s="77">
        <v>40.740741730000003</v>
      </c>
      <c r="D366" s="2">
        <v>28.04405212</v>
      </c>
      <c r="E366" s="2">
        <v>57.215148929999998</v>
      </c>
      <c r="F366" s="2"/>
      <c r="G366" s="2"/>
      <c r="H366" s="2">
        <v>12.696689610000004</v>
      </c>
      <c r="I366" s="2">
        <v>16.474407199999995</v>
      </c>
    </row>
    <row r="367" spans="1:9" x14ac:dyDescent="0.25">
      <c r="A367" s="86" t="s">
        <v>112</v>
      </c>
      <c r="B367" s="45" t="s">
        <v>173</v>
      </c>
      <c r="C367" s="77">
        <v>40.410957340000003</v>
      </c>
      <c r="D367" s="2">
        <v>33.44921875</v>
      </c>
      <c r="E367" s="2">
        <v>48.394359590000001</v>
      </c>
      <c r="F367" s="2"/>
      <c r="G367" s="2"/>
      <c r="H367" s="2">
        <v>6.9617385900000031</v>
      </c>
      <c r="I367" s="2">
        <v>7.9834022499999975</v>
      </c>
    </row>
    <row r="368" spans="1:9" x14ac:dyDescent="0.25">
      <c r="A368" s="86" t="s">
        <v>112</v>
      </c>
      <c r="B368" s="45" t="s">
        <v>165</v>
      </c>
      <c r="C368" s="77">
        <v>48.514850619999997</v>
      </c>
      <c r="D368" s="2">
        <v>35.891555789999998</v>
      </c>
      <c r="E368" s="2">
        <v>64.139205930000003</v>
      </c>
      <c r="F368" s="2"/>
      <c r="G368" s="2"/>
      <c r="H368" s="2">
        <v>12.623294829999999</v>
      </c>
      <c r="I368" s="2">
        <v>15.624355310000006</v>
      </c>
    </row>
    <row r="369" spans="1:9" x14ac:dyDescent="0.25">
      <c r="A369" s="86" t="s">
        <v>112</v>
      </c>
      <c r="B369" s="45" t="s">
        <v>149</v>
      </c>
      <c r="C369" s="77">
        <v>34.693878169999998</v>
      </c>
      <c r="D369" s="2">
        <v>20.210462570000001</v>
      </c>
      <c r="E369" s="2">
        <v>55.548259739999999</v>
      </c>
      <c r="F369" s="2"/>
      <c r="G369" s="2"/>
      <c r="H369" s="2">
        <v>14.483415599999997</v>
      </c>
      <c r="I369" s="2">
        <v>20.854381570000001</v>
      </c>
    </row>
    <row r="370" spans="1:9" x14ac:dyDescent="0.25">
      <c r="A370" s="86" t="s">
        <v>112</v>
      </c>
      <c r="B370" s="45" t="s">
        <v>177</v>
      </c>
      <c r="C370" s="77">
        <v>30.564785000000001</v>
      </c>
      <c r="D370" s="2">
        <v>26.307840349999999</v>
      </c>
      <c r="E370" s="2">
        <v>35.31437683</v>
      </c>
      <c r="F370" s="2"/>
      <c r="G370" s="2"/>
      <c r="H370" s="2">
        <v>4.2569446500000012</v>
      </c>
      <c r="I370" s="2">
        <v>4.74959183</v>
      </c>
    </row>
    <row r="371" spans="1:9" x14ac:dyDescent="0.25">
      <c r="A371" s="86" t="s">
        <v>112</v>
      </c>
      <c r="B371" s="45" t="s">
        <v>153</v>
      </c>
      <c r="C371" s="77">
        <v>50</v>
      </c>
      <c r="D371" s="2">
        <v>31.334733960000001</v>
      </c>
      <c r="E371" s="2">
        <v>75.700599670000003</v>
      </c>
      <c r="F371" s="2"/>
      <c r="G371" s="2"/>
      <c r="H371" s="2">
        <v>18.665266039999999</v>
      </c>
      <c r="I371" s="2">
        <v>25.700599670000003</v>
      </c>
    </row>
    <row r="372" spans="1:9" x14ac:dyDescent="0.25">
      <c r="A372" s="86" t="s">
        <v>112</v>
      </c>
      <c r="B372" s="45" t="s">
        <v>179</v>
      </c>
      <c r="C372" s="77">
        <v>25.0696373</v>
      </c>
      <c r="D372" s="2">
        <v>20.158948899999999</v>
      </c>
      <c r="E372" s="2">
        <v>30.814840319999998</v>
      </c>
      <c r="F372" s="2"/>
      <c r="G372" s="2"/>
      <c r="H372" s="2">
        <v>4.9106884000000015</v>
      </c>
      <c r="I372" s="2">
        <v>5.7452030199999982</v>
      </c>
    </row>
    <row r="373" spans="1:9" x14ac:dyDescent="0.25">
      <c r="A373" s="86" t="s">
        <v>112</v>
      </c>
      <c r="B373" s="45" t="s">
        <v>161</v>
      </c>
      <c r="C373" s="77">
        <v>26.380367280000002</v>
      </c>
      <c r="D373" s="2">
        <v>19.091602330000001</v>
      </c>
      <c r="E373" s="2">
        <v>35.534183499999997</v>
      </c>
      <c r="F373" s="2"/>
      <c r="G373" s="2"/>
      <c r="H373" s="2">
        <v>7.2887649500000009</v>
      </c>
      <c r="I373" s="2">
        <v>9.153816219999996</v>
      </c>
    </row>
    <row r="374" spans="1:9" x14ac:dyDescent="0.25">
      <c r="A374" s="86" t="s">
        <v>112</v>
      </c>
      <c r="B374" s="45" t="s">
        <v>158</v>
      </c>
      <c r="C374" s="77">
        <v>25.550661089999998</v>
      </c>
      <c r="D374" s="2">
        <v>19.401687620000001</v>
      </c>
      <c r="E374" s="2">
        <v>33.030155180000001</v>
      </c>
      <c r="F374" s="2"/>
      <c r="G374" s="2"/>
      <c r="H374" s="2">
        <v>6.1489734699999978</v>
      </c>
      <c r="I374" s="2">
        <v>7.4794940900000029</v>
      </c>
    </row>
    <row r="375" spans="1:9" x14ac:dyDescent="0.25">
      <c r="A375" s="86" t="s">
        <v>112</v>
      </c>
      <c r="B375" s="45" t="s">
        <v>169</v>
      </c>
      <c r="C375" s="77">
        <v>20.054944989999999</v>
      </c>
      <c r="D375" s="2">
        <v>15.71987534</v>
      </c>
      <c r="E375" s="2">
        <v>25.216081620000001</v>
      </c>
      <c r="F375" s="2"/>
      <c r="G375" s="2"/>
      <c r="H375" s="2">
        <v>4.3350696499999994</v>
      </c>
      <c r="I375" s="2">
        <v>5.1611366300000014</v>
      </c>
    </row>
    <row r="376" spans="1:9" x14ac:dyDescent="0.25">
      <c r="A376" s="86" t="s">
        <v>114</v>
      </c>
      <c r="B376" s="45" t="s">
        <v>166</v>
      </c>
      <c r="C376" s="77">
        <v>51.923076629999997</v>
      </c>
      <c r="D376" s="2">
        <v>39.006214139999997</v>
      </c>
      <c r="E376" s="2">
        <v>67.748352049999994</v>
      </c>
      <c r="F376" s="2"/>
      <c r="G376" s="2"/>
      <c r="H376" s="2">
        <v>12.91686249</v>
      </c>
      <c r="I376" s="2">
        <v>15.825275419999997</v>
      </c>
    </row>
    <row r="377" spans="1:9" x14ac:dyDescent="0.25">
      <c r="A377" s="86" t="s">
        <v>114</v>
      </c>
      <c r="B377" s="45" t="s">
        <v>160</v>
      </c>
      <c r="C377" s="77">
        <v>36.190475460000002</v>
      </c>
      <c r="D377" s="2">
        <v>25.61053467</v>
      </c>
      <c r="E377" s="2">
        <v>49.674255369999997</v>
      </c>
      <c r="F377" s="2"/>
      <c r="G377" s="2"/>
      <c r="H377" s="2">
        <v>10.579940790000002</v>
      </c>
      <c r="I377" s="2">
        <v>13.483779909999996</v>
      </c>
    </row>
    <row r="378" spans="1:9" x14ac:dyDescent="0.25">
      <c r="A378" s="86" t="s">
        <v>114</v>
      </c>
      <c r="B378" s="45" t="s">
        <v>162</v>
      </c>
      <c r="C378" s="77">
        <v>55.319149019999998</v>
      </c>
      <c r="D378" s="2">
        <v>36.136302950000001</v>
      </c>
      <c r="E378" s="2">
        <v>81.055374150000006</v>
      </c>
      <c r="F378" s="2"/>
      <c r="G378" s="2"/>
      <c r="H378" s="2">
        <v>19.182846069999997</v>
      </c>
      <c r="I378" s="2">
        <v>25.736225130000008</v>
      </c>
    </row>
    <row r="379" spans="1:9" x14ac:dyDescent="0.25">
      <c r="A379" s="86" t="s">
        <v>114</v>
      </c>
      <c r="B379" s="45" t="s">
        <v>155</v>
      </c>
      <c r="C379" s="77">
        <v>30.674846649999999</v>
      </c>
      <c r="D379" s="2">
        <v>22.767461780000001</v>
      </c>
      <c r="E379" s="2">
        <v>40.440959929999998</v>
      </c>
      <c r="F379" s="2"/>
      <c r="G379" s="2"/>
      <c r="H379" s="2">
        <v>7.9073848699999978</v>
      </c>
      <c r="I379" s="2">
        <v>9.766113279999999</v>
      </c>
    </row>
    <row r="380" spans="1:9" x14ac:dyDescent="0.25">
      <c r="A380" s="86" t="s">
        <v>114</v>
      </c>
      <c r="B380" s="45" t="s">
        <v>151</v>
      </c>
      <c r="C380" s="77">
        <v>29.166666029999998</v>
      </c>
      <c r="D380" s="2">
        <v>18.054626460000001</v>
      </c>
      <c r="E380" s="2">
        <v>44.584346770000003</v>
      </c>
      <c r="F380" s="2"/>
      <c r="G380" s="2"/>
      <c r="H380" s="2">
        <v>11.112039569999997</v>
      </c>
      <c r="I380" s="2">
        <v>15.417680740000005</v>
      </c>
    </row>
    <row r="381" spans="1:9" x14ac:dyDescent="0.25">
      <c r="A381" s="86" t="s">
        <v>114</v>
      </c>
      <c r="B381" s="45" t="s">
        <v>167</v>
      </c>
      <c r="C381" s="77">
        <v>19.704433439999999</v>
      </c>
      <c r="D381" s="2">
        <v>14.077136039999999</v>
      </c>
      <c r="E381" s="2">
        <v>26.831846240000001</v>
      </c>
      <c r="F381" s="2"/>
      <c r="G381" s="2"/>
      <c r="H381" s="2">
        <v>5.6272973999999998</v>
      </c>
      <c r="I381" s="2">
        <v>7.1274128000000019</v>
      </c>
    </row>
    <row r="382" spans="1:9" x14ac:dyDescent="0.25">
      <c r="A382" s="86" t="s">
        <v>114</v>
      </c>
      <c r="B382" s="45" t="s">
        <v>181</v>
      </c>
      <c r="C382" s="77">
        <v>35.294116969999997</v>
      </c>
      <c r="D382" s="2">
        <v>12.952319149999999</v>
      </c>
      <c r="E382" s="2">
        <v>76.820434570000003</v>
      </c>
      <c r="F382" s="2"/>
      <c r="G382" s="2"/>
      <c r="H382" s="2">
        <v>22.341797819999996</v>
      </c>
      <c r="I382" s="2">
        <v>41.526317600000006</v>
      </c>
    </row>
    <row r="383" spans="1:9" x14ac:dyDescent="0.25">
      <c r="A383" s="86" t="s">
        <v>114</v>
      </c>
      <c r="B383" s="45" t="s">
        <v>171</v>
      </c>
      <c r="C383" s="77">
        <v>50.310558319999998</v>
      </c>
      <c r="D383" s="2">
        <v>39.953845979999997</v>
      </c>
      <c r="E383" s="2">
        <v>62.531429289999998</v>
      </c>
      <c r="F383" s="2"/>
      <c r="G383" s="2"/>
      <c r="H383" s="2">
        <v>10.356712340000001</v>
      </c>
      <c r="I383" s="2">
        <v>12.22087097</v>
      </c>
    </row>
    <row r="384" spans="1:9" x14ac:dyDescent="0.25">
      <c r="A384" s="86" t="s">
        <v>114</v>
      </c>
      <c r="B384" s="45" t="s">
        <v>159</v>
      </c>
      <c r="C384" s="77">
        <v>26.7605629</v>
      </c>
      <c r="D384" s="2">
        <v>18.937366489999999</v>
      </c>
      <c r="E384" s="2">
        <v>36.730964659999998</v>
      </c>
      <c r="F384" s="2"/>
      <c r="G384" s="2"/>
      <c r="H384" s="2">
        <v>7.8231964100000013</v>
      </c>
      <c r="I384" s="2">
        <v>9.9704017599999979</v>
      </c>
    </row>
    <row r="385" spans="1:9" x14ac:dyDescent="0.25">
      <c r="A385" s="86" t="s">
        <v>114</v>
      </c>
      <c r="B385" s="45" t="s">
        <v>174</v>
      </c>
      <c r="C385" s="77">
        <v>45.070423130000002</v>
      </c>
      <c r="D385" s="2">
        <v>34.709716800000002</v>
      </c>
      <c r="E385" s="2">
        <v>57.553924559999999</v>
      </c>
      <c r="F385" s="2"/>
      <c r="G385" s="2"/>
      <c r="H385" s="2">
        <v>10.360706329999999</v>
      </c>
      <c r="I385" s="2">
        <v>12.483501429999997</v>
      </c>
    </row>
    <row r="386" spans="1:9" x14ac:dyDescent="0.25">
      <c r="A386" s="86" t="s">
        <v>114</v>
      </c>
      <c r="B386" s="45" t="s">
        <v>178</v>
      </c>
      <c r="C386" s="77">
        <v>34.123222349999999</v>
      </c>
      <c r="D386" s="2">
        <v>26.699319840000001</v>
      </c>
      <c r="E386" s="2">
        <v>42.972553249999997</v>
      </c>
      <c r="F386" s="2"/>
      <c r="G386" s="2"/>
      <c r="H386" s="2">
        <v>7.4239025099999978</v>
      </c>
      <c r="I386" s="2">
        <v>8.8493308999999982</v>
      </c>
    </row>
    <row r="387" spans="1:9" x14ac:dyDescent="0.25">
      <c r="A387" s="86" t="s">
        <v>114</v>
      </c>
      <c r="B387" s="45" t="s">
        <v>175</v>
      </c>
      <c r="C387" s="77">
        <v>24.742267609999999</v>
      </c>
      <c r="D387" s="2">
        <v>19.359300609999998</v>
      </c>
      <c r="E387" s="2">
        <v>31.158792500000001</v>
      </c>
      <c r="F387" s="2"/>
      <c r="G387" s="2"/>
      <c r="H387" s="2">
        <v>5.3829670000000007</v>
      </c>
      <c r="I387" s="2">
        <v>6.4165248900000016</v>
      </c>
    </row>
    <row r="388" spans="1:9" x14ac:dyDescent="0.25">
      <c r="A388" s="86" t="s">
        <v>114</v>
      </c>
      <c r="B388" s="45" t="s">
        <v>156</v>
      </c>
      <c r="C388" s="77">
        <v>25</v>
      </c>
      <c r="D388" s="2">
        <v>18.092624659999998</v>
      </c>
      <c r="E388" s="2">
        <v>33.674835209999998</v>
      </c>
      <c r="F388" s="2"/>
      <c r="G388" s="2"/>
      <c r="H388" s="2">
        <v>6.9073753400000015</v>
      </c>
      <c r="I388" s="2">
        <v>8.6748352099999977</v>
      </c>
    </row>
    <row r="389" spans="1:9" x14ac:dyDescent="0.25">
      <c r="A389" s="86" t="s">
        <v>114</v>
      </c>
      <c r="B389" s="45" t="s">
        <v>168</v>
      </c>
      <c r="C389" s="77">
        <v>30.111524580000001</v>
      </c>
      <c r="D389" s="2">
        <v>23.912897109999999</v>
      </c>
      <c r="E389" s="2">
        <v>37.425876619999997</v>
      </c>
      <c r="F389" s="2"/>
      <c r="G389" s="2"/>
      <c r="H389" s="2">
        <v>6.1986274700000017</v>
      </c>
      <c r="I389" s="2">
        <v>7.3143520399999957</v>
      </c>
    </row>
    <row r="390" spans="1:9" x14ac:dyDescent="0.25">
      <c r="A390" s="86" t="s">
        <v>114</v>
      </c>
      <c r="B390" s="45" t="s">
        <v>164</v>
      </c>
      <c r="C390" s="77">
        <v>47.058822630000002</v>
      </c>
      <c r="D390" s="2">
        <v>30.151475909999998</v>
      </c>
      <c r="E390" s="2">
        <v>70.019798280000003</v>
      </c>
      <c r="F390" s="2"/>
      <c r="G390" s="2"/>
      <c r="H390" s="2">
        <v>16.907346720000003</v>
      </c>
      <c r="I390" s="2">
        <v>22.960975650000002</v>
      </c>
    </row>
    <row r="391" spans="1:9" x14ac:dyDescent="0.25">
      <c r="A391" s="86" t="s">
        <v>114</v>
      </c>
      <c r="B391" s="45" t="s">
        <v>172</v>
      </c>
      <c r="C391" s="77">
        <v>36.842105869999997</v>
      </c>
      <c r="D391" s="2">
        <v>20.141922000000001</v>
      </c>
      <c r="E391" s="2">
        <v>61.814792629999999</v>
      </c>
      <c r="F391" s="2"/>
      <c r="G391" s="2"/>
      <c r="H391" s="2">
        <v>16.700183869999996</v>
      </c>
      <c r="I391" s="2">
        <v>24.972686760000002</v>
      </c>
    </row>
    <row r="392" spans="1:9" x14ac:dyDescent="0.25">
      <c r="A392" s="86" t="s">
        <v>114</v>
      </c>
      <c r="B392" s="45" t="s">
        <v>157</v>
      </c>
      <c r="C392" s="77">
        <v>41.573032380000001</v>
      </c>
      <c r="D392" s="2">
        <v>29.271251679999999</v>
      </c>
      <c r="E392" s="2">
        <v>57.302951810000003</v>
      </c>
      <c r="F392" s="2"/>
      <c r="G392" s="2"/>
      <c r="H392" s="2">
        <v>12.301780700000002</v>
      </c>
      <c r="I392" s="2">
        <v>15.729919430000002</v>
      </c>
    </row>
    <row r="393" spans="1:9" x14ac:dyDescent="0.25">
      <c r="A393" s="86" t="s">
        <v>114</v>
      </c>
      <c r="B393" s="45" t="s">
        <v>170</v>
      </c>
      <c r="C393" s="77">
        <v>34.259258269999997</v>
      </c>
      <c r="D393" s="2">
        <v>24.121679310000001</v>
      </c>
      <c r="E393" s="2">
        <v>47.221874239999998</v>
      </c>
      <c r="F393" s="2"/>
      <c r="G393" s="2"/>
      <c r="H393" s="2">
        <v>10.137578959999995</v>
      </c>
      <c r="I393" s="2">
        <v>12.962615970000002</v>
      </c>
    </row>
    <row r="394" spans="1:9" x14ac:dyDescent="0.25">
      <c r="A394" s="86" t="s">
        <v>114</v>
      </c>
      <c r="B394" s="45" t="s">
        <v>176</v>
      </c>
      <c r="C394" s="77">
        <v>15.24390221</v>
      </c>
      <c r="D394" s="2">
        <v>9.8650503159999996</v>
      </c>
      <c r="E394" s="2">
        <v>22.503007889999999</v>
      </c>
      <c r="F394" s="2"/>
      <c r="G394" s="2"/>
      <c r="H394" s="2">
        <v>5.3788518940000003</v>
      </c>
      <c r="I394" s="2">
        <v>7.2591056799999993</v>
      </c>
    </row>
    <row r="395" spans="1:9" x14ac:dyDescent="0.25">
      <c r="A395" s="86" t="s">
        <v>114</v>
      </c>
      <c r="B395" s="45" t="s">
        <v>152</v>
      </c>
      <c r="C395" s="77">
        <v>22.463768009999999</v>
      </c>
      <c r="D395" s="2">
        <v>15.26304054</v>
      </c>
      <c r="E395" s="2">
        <v>31.88552666</v>
      </c>
      <c r="F395" s="2"/>
      <c r="G395" s="2"/>
      <c r="H395" s="2">
        <v>7.2007274699999986</v>
      </c>
      <c r="I395" s="2">
        <v>9.421758650000001</v>
      </c>
    </row>
    <row r="396" spans="1:9" x14ac:dyDescent="0.25">
      <c r="A396" s="86" t="s">
        <v>114</v>
      </c>
      <c r="B396" s="45" t="s">
        <v>150</v>
      </c>
      <c r="C396" s="77">
        <v>18.918918609999999</v>
      </c>
      <c r="D396" s="2">
        <v>7.6063866620000002</v>
      </c>
      <c r="E396" s="2">
        <v>38.98020554</v>
      </c>
      <c r="F396" s="2"/>
      <c r="G396" s="2"/>
      <c r="H396" s="2">
        <v>11.312531947999998</v>
      </c>
      <c r="I396" s="2">
        <v>20.061286930000001</v>
      </c>
    </row>
    <row r="397" spans="1:9" x14ac:dyDescent="0.25">
      <c r="A397" s="86" t="s">
        <v>114</v>
      </c>
      <c r="B397" s="45" t="s">
        <v>163</v>
      </c>
      <c r="C397" s="77">
        <v>19.639934539999999</v>
      </c>
      <c r="D397" s="2">
        <v>16.2834568</v>
      </c>
      <c r="E397" s="2">
        <v>23.484546659999999</v>
      </c>
      <c r="F397" s="2"/>
      <c r="G397" s="2"/>
      <c r="H397" s="2">
        <v>3.356477739999999</v>
      </c>
      <c r="I397" s="2">
        <v>3.8446121200000007</v>
      </c>
    </row>
    <row r="398" spans="1:9" x14ac:dyDescent="0.25">
      <c r="A398" s="86" t="s">
        <v>114</v>
      </c>
      <c r="B398" s="45" t="s">
        <v>180</v>
      </c>
      <c r="C398" s="77">
        <v>34.817813870000002</v>
      </c>
      <c r="D398" s="2">
        <v>27.849756240000001</v>
      </c>
      <c r="E398" s="2">
        <v>42.999717709999999</v>
      </c>
      <c r="F398" s="2"/>
      <c r="G398" s="2"/>
      <c r="H398" s="2">
        <v>6.9680576300000006</v>
      </c>
      <c r="I398" s="2">
        <v>8.1819038399999968</v>
      </c>
    </row>
    <row r="399" spans="1:9" x14ac:dyDescent="0.25">
      <c r="A399" s="86" t="s">
        <v>114</v>
      </c>
      <c r="B399" s="45" t="s">
        <v>154</v>
      </c>
      <c r="C399" s="77">
        <v>37.974681850000003</v>
      </c>
      <c r="D399" s="2">
        <v>25.621358870000002</v>
      </c>
      <c r="E399" s="2">
        <v>54.211223599999997</v>
      </c>
      <c r="F399" s="2"/>
      <c r="G399" s="2"/>
      <c r="H399" s="2">
        <v>12.353322980000002</v>
      </c>
      <c r="I399" s="2">
        <v>16.236541749999994</v>
      </c>
    </row>
    <row r="400" spans="1:9" x14ac:dyDescent="0.25">
      <c r="A400" s="86" t="s">
        <v>114</v>
      </c>
      <c r="B400" s="45" t="s">
        <v>173</v>
      </c>
      <c r="C400" s="77">
        <v>36.734695430000002</v>
      </c>
      <c r="D400" s="2">
        <v>30.134181980000001</v>
      </c>
      <c r="E400" s="2">
        <v>44.351261139999998</v>
      </c>
      <c r="F400" s="2"/>
      <c r="G400" s="2"/>
      <c r="H400" s="2">
        <v>6.6005134500000011</v>
      </c>
      <c r="I400" s="2">
        <v>7.6165657099999962</v>
      </c>
    </row>
    <row r="401" spans="1:9" x14ac:dyDescent="0.25">
      <c r="A401" s="86" t="s">
        <v>114</v>
      </c>
      <c r="B401" s="45" t="s">
        <v>165</v>
      </c>
      <c r="C401" s="77">
        <v>37.209300990000003</v>
      </c>
      <c r="D401" s="2">
        <v>25.45113564</v>
      </c>
      <c r="E401" s="2">
        <v>52.52843094</v>
      </c>
      <c r="F401" s="2"/>
      <c r="G401" s="2"/>
      <c r="H401" s="2">
        <v>11.758165350000002</v>
      </c>
      <c r="I401" s="2">
        <v>15.319129949999997</v>
      </c>
    </row>
    <row r="402" spans="1:9" x14ac:dyDescent="0.25">
      <c r="A402" s="86" t="s">
        <v>114</v>
      </c>
      <c r="B402" s="45" t="s">
        <v>149</v>
      </c>
      <c r="C402" s="77">
        <v>27.77777863</v>
      </c>
      <c r="D402" s="2">
        <v>13.320524219999999</v>
      </c>
      <c r="E402" s="2">
        <v>51.084323879999999</v>
      </c>
      <c r="F402" s="2"/>
      <c r="G402" s="2"/>
      <c r="H402" s="2">
        <v>14.457254410000001</v>
      </c>
      <c r="I402" s="2">
        <v>23.306545249999999</v>
      </c>
    </row>
    <row r="403" spans="1:9" x14ac:dyDescent="0.25">
      <c r="A403" s="86" t="s">
        <v>114</v>
      </c>
      <c r="B403" s="45" t="s">
        <v>177</v>
      </c>
      <c r="C403" s="77">
        <v>27.897838589999999</v>
      </c>
      <c r="D403" s="2">
        <v>23.498117449999999</v>
      </c>
      <c r="E403" s="2">
        <v>32.882137299999997</v>
      </c>
      <c r="F403" s="2"/>
      <c r="G403" s="2"/>
      <c r="H403" s="2">
        <v>4.3997211400000005</v>
      </c>
      <c r="I403" s="2">
        <v>4.9842987099999974</v>
      </c>
    </row>
    <row r="404" spans="1:9" x14ac:dyDescent="0.25">
      <c r="A404" s="86" t="s">
        <v>114</v>
      </c>
      <c r="B404" s="45" t="s">
        <v>153</v>
      </c>
      <c r="C404" s="77">
        <v>45.238094330000003</v>
      </c>
      <c r="D404" s="2">
        <v>27.236288070000001</v>
      </c>
      <c r="E404" s="2">
        <v>70.644889829999997</v>
      </c>
      <c r="F404" s="2"/>
      <c r="G404" s="2"/>
      <c r="H404" s="2">
        <v>18.001806260000002</v>
      </c>
      <c r="I404" s="2">
        <v>25.406795499999994</v>
      </c>
    </row>
    <row r="405" spans="1:9" x14ac:dyDescent="0.25">
      <c r="A405" s="86" t="s">
        <v>114</v>
      </c>
      <c r="B405" s="45" t="s">
        <v>179</v>
      </c>
      <c r="C405" s="77">
        <v>18.44380379</v>
      </c>
      <c r="D405" s="2">
        <v>14.20397663</v>
      </c>
      <c r="E405" s="2">
        <v>23.5523262</v>
      </c>
      <c r="F405" s="2"/>
      <c r="G405" s="2"/>
      <c r="H405" s="2">
        <v>4.2398271600000008</v>
      </c>
      <c r="I405" s="2">
        <v>5.1085224099999991</v>
      </c>
    </row>
    <row r="406" spans="1:9" x14ac:dyDescent="0.25">
      <c r="A406" s="86" t="s">
        <v>114</v>
      </c>
      <c r="B406" s="45" t="s">
        <v>161</v>
      </c>
      <c r="C406" s="77">
        <v>28.671329499999999</v>
      </c>
      <c r="D406" s="2">
        <v>20.575040820000002</v>
      </c>
      <c r="E406" s="2">
        <v>38.895893100000002</v>
      </c>
      <c r="F406" s="2"/>
      <c r="G406" s="2"/>
      <c r="H406" s="2">
        <v>8.0962886799999971</v>
      </c>
      <c r="I406" s="2">
        <v>10.224563600000003</v>
      </c>
    </row>
    <row r="407" spans="1:9" x14ac:dyDescent="0.25">
      <c r="A407" s="86" t="s">
        <v>114</v>
      </c>
      <c r="B407" s="45" t="s">
        <v>158</v>
      </c>
      <c r="C407" s="77">
        <v>25.24271774</v>
      </c>
      <c r="D407" s="2">
        <v>18.852470400000001</v>
      </c>
      <c r="E407" s="2">
        <v>33.102466579999998</v>
      </c>
      <c r="F407" s="2"/>
      <c r="G407" s="2"/>
      <c r="H407" s="2">
        <v>6.3902473399999984</v>
      </c>
      <c r="I407" s="2">
        <v>7.8597488399999982</v>
      </c>
    </row>
    <row r="408" spans="1:9" x14ac:dyDescent="0.25">
      <c r="A408" s="86" t="s">
        <v>114</v>
      </c>
      <c r="B408" s="45" t="s">
        <v>169</v>
      </c>
      <c r="C408" s="77">
        <v>18.452381129999999</v>
      </c>
      <c r="D408" s="2">
        <v>14.147335050000001</v>
      </c>
      <c r="E408" s="2">
        <v>23.655118940000001</v>
      </c>
      <c r="F408" s="2"/>
      <c r="G408" s="2"/>
      <c r="H408" s="2">
        <v>4.3050460799999986</v>
      </c>
      <c r="I408" s="2">
        <v>5.2027378100000021</v>
      </c>
    </row>
    <row r="409" spans="1:9" x14ac:dyDescent="0.25">
      <c r="A409" s="86" t="s">
        <v>20</v>
      </c>
      <c r="B409" s="45" t="s">
        <v>166</v>
      </c>
      <c r="C409" s="77">
        <v>53.684211730000001</v>
      </c>
      <c r="D409" s="2">
        <v>39.971420289999998</v>
      </c>
      <c r="E409" s="2">
        <v>70.584823610000001</v>
      </c>
      <c r="F409" s="2"/>
      <c r="G409" s="2"/>
      <c r="H409" s="2">
        <v>13.712791440000004</v>
      </c>
      <c r="I409" s="2">
        <v>16.90061188</v>
      </c>
    </row>
    <row r="410" spans="1:9" x14ac:dyDescent="0.25">
      <c r="A410" s="86" t="s">
        <v>20</v>
      </c>
      <c r="B410" s="45" t="s">
        <v>160</v>
      </c>
      <c r="C410" s="77">
        <v>31.868131640000001</v>
      </c>
      <c r="D410" s="2">
        <v>21.342588419999998</v>
      </c>
      <c r="E410" s="2">
        <v>45.767951969999999</v>
      </c>
      <c r="F410" s="2"/>
      <c r="G410" s="2"/>
      <c r="H410" s="2">
        <v>10.525543220000003</v>
      </c>
      <c r="I410" s="2">
        <v>13.899820329999997</v>
      </c>
    </row>
    <row r="411" spans="1:9" x14ac:dyDescent="0.25">
      <c r="A411" s="86" t="s">
        <v>20</v>
      </c>
      <c r="B411" s="45" t="s">
        <v>162</v>
      </c>
      <c r="C411" s="77">
        <v>56.862743379999998</v>
      </c>
      <c r="D411" s="2">
        <v>38.081871030000002</v>
      </c>
      <c r="E411" s="2">
        <v>81.664390560000001</v>
      </c>
      <c r="F411" s="2"/>
      <c r="G411" s="2"/>
      <c r="H411" s="2">
        <v>18.780872349999996</v>
      </c>
      <c r="I411" s="2">
        <v>24.801647180000003</v>
      </c>
    </row>
    <row r="412" spans="1:9" x14ac:dyDescent="0.25">
      <c r="A412" s="86" t="s">
        <v>20</v>
      </c>
      <c r="B412" s="45" t="s">
        <v>155</v>
      </c>
      <c r="C412" s="77">
        <v>28.965517040000002</v>
      </c>
      <c r="D412" s="2">
        <v>20.87579727</v>
      </c>
      <c r="E412" s="2">
        <v>39.152965549999998</v>
      </c>
      <c r="F412" s="2"/>
      <c r="G412" s="2"/>
      <c r="H412" s="2">
        <v>8.0897197700000021</v>
      </c>
      <c r="I412" s="2">
        <v>10.187448509999996</v>
      </c>
    </row>
    <row r="413" spans="1:9" x14ac:dyDescent="0.25">
      <c r="A413" s="86" t="s">
        <v>20</v>
      </c>
      <c r="B413" s="45" t="s">
        <v>151</v>
      </c>
      <c r="C413" s="77">
        <v>31.666666029999998</v>
      </c>
      <c r="D413" s="2">
        <v>19.065401080000001</v>
      </c>
      <c r="E413" s="2">
        <v>49.451423650000002</v>
      </c>
      <c r="F413" s="2"/>
      <c r="G413" s="2"/>
      <c r="H413" s="2">
        <v>12.601264949999997</v>
      </c>
      <c r="I413" s="2">
        <v>17.784757620000004</v>
      </c>
    </row>
    <row r="414" spans="1:9" x14ac:dyDescent="0.25">
      <c r="A414" s="86" t="s">
        <v>20</v>
      </c>
      <c r="B414" s="45" t="s">
        <v>167</v>
      </c>
      <c r="C414" s="77">
        <v>18.53932571</v>
      </c>
      <c r="D414" s="2">
        <v>12.761618609999999</v>
      </c>
      <c r="E414" s="2">
        <v>26.036106109999999</v>
      </c>
      <c r="F414" s="2"/>
      <c r="G414" s="2"/>
      <c r="H414" s="2">
        <v>5.7777071000000007</v>
      </c>
      <c r="I414" s="2">
        <v>7.4967803999999987</v>
      </c>
    </row>
    <row r="415" spans="1:9" x14ac:dyDescent="0.25">
      <c r="A415" s="86" t="s">
        <v>20</v>
      </c>
      <c r="B415" s="45" t="s">
        <v>181</v>
      </c>
      <c r="C415" s="77">
        <v>35.714286799999996</v>
      </c>
      <c r="D415" s="2">
        <v>11.596331599999999</v>
      </c>
      <c r="E415" s="2">
        <v>83.345230099999995</v>
      </c>
      <c r="F415" s="2"/>
      <c r="G415" s="2"/>
      <c r="H415" s="2">
        <v>24.117955199999997</v>
      </c>
      <c r="I415" s="2">
        <v>47.630943299999998</v>
      </c>
    </row>
    <row r="416" spans="1:9" x14ac:dyDescent="0.25">
      <c r="A416" s="86" t="s">
        <v>20</v>
      </c>
      <c r="B416" s="45" t="s">
        <v>171</v>
      </c>
      <c r="C416" s="77">
        <v>44.094490049999997</v>
      </c>
      <c r="D416" s="2">
        <v>33.3085022</v>
      </c>
      <c r="E416" s="2">
        <v>57.260360720000001</v>
      </c>
      <c r="F416" s="2"/>
      <c r="G416" s="2"/>
      <c r="H416" s="2">
        <v>10.785987849999998</v>
      </c>
      <c r="I416" s="2">
        <v>13.165870670000004</v>
      </c>
    </row>
    <row r="417" spans="1:9" x14ac:dyDescent="0.25">
      <c r="A417" s="86" t="s">
        <v>20</v>
      </c>
      <c r="B417" s="45" t="s">
        <v>159</v>
      </c>
      <c r="C417" s="77">
        <v>29.92125893</v>
      </c>
      <c r="D417" s="2">
        <v>21.174064640000001</v>
      </c>
      <c r="E417" s="2">
        <v>41.069267269999997</v>
      </c>
      <c r="F417" s="2"/>
      <c r="G417" s="2"/>
      <c r="H417" s="2">
        <v>8.7471942899999995</v>
      </c>
      <c r="I417" s="2">
        <v>11.148008339999997</v>
      </c>
    </row>
    <row r="418" spans="1:9" x14ac:dyDescent="0.25">
      <c r="A418" s="86" t="s">
        <v>20</v>
      </c>
      <c r="B418" s="45" t="s">
        <v>174</v>
      </c>
      <c r="C418" s="77">
        <v>48.695652010000003</v>
      </c>
      <c r="D418" s="2">
        <v>36.784172060000003</v>
      </c>
      <c r="E418" s="2">
        <v>63.235355380000001</v>
      </c>
      <c r="F418" s="2"/>
      <c r="G418" s="2"/>
      <c r="H418" s="2">
        <v>11.91147995</v>
      </c>
      <c r="I418" s="2">
        <v>14.539703369999998</v>
      </c>
    </row>
    <row r="419" spans="1:9" x14ac:dyDescent="0.25">
      <c r="A419" s="86" t="s">
        <v>20</v>
      </c>
      <c r="B419" s="45" t="s">
        <v>178</v>
      </c>
      <c r="C419" s="77">
        <v>32.8125</v>
      </c>
      <c r="D419" s="2">
        <v>25.214025500000002</v>
      </c>
      <c r="E419" s="2">
        <v>41.981441500000003</v>
      </c>
      <c r="F419" s="2"/>
      <c r="G419" s="2"/>
      <c r="H419" s="2">
        <v>7.5984744999999982</v>
      </c>
      <c r="I419" s="2">
        <v>9.1689415000000025</v>
      </c>
    </row>
    <row r="420" spans="1:9" x14ac:dyDescent="0.25">
      <c r="A420" s="86" t="s">
        <v>20</v>
      </c>
      <c r="B420" s="45" t="s">
        <v>175</v>
      </c>
      <c r="C420" s="77">
        <v>23.31838608</v>
      </c>
      <c r="D420" s="2">
        <v>17.415285109999999</v>
      </c>
      <c r="E420" s="2">
        <v>30.578960420000001</v>
      </c>
      <c r="F420" s="2"/>
      <c r="G420" s="2"/>
      <c r="H420" s="2">
        <v>5.9031009700000006</v>
      </c>
      <c r="I420" s="2">
        <v>7.2605743400000016</v>
      </c>
    </row>
    <row r="421" spans="1:9" x14ac:dyDescent="0.25">
      <c r="A421" s="86" t="s">
        <v>20</v>
      </c>
      <c r="B421" s="45" t="s">
        <v>156</v>
      </c>
      <c r="C421" s="77">
        <v>26.797386169999999</v>
      </c>
      <c r="D421" s="2">
        <v>19.230266570000001</v>
      </c>
      <c r="E421" s="2">
        <v>36.353679659999997</v>
      </c>
      <c r="F421" s="2"/>
      <c r="G421" s="2"/>
      <c r="H421" s="2">
        <v>7.5671195999999981</v>
      </c>
      <c r="I421" s="2">
        <v>9.5562934899999981</v>
      </c>
    </row>
    <row r="422" spans="1:9" x14ac:dyDescent="0.25">
      <c r="A422" s="86" t="s">
        <v>20</v>
      </c>
      <c r="B422" s="45" t="s">
        <v>168</v>
      </c>
      <c r="C422" s="77">
        <v>27.02702713</v>
      </c>
      <c r="D422" s="2">
        <v>20.62446976</v>
      </c>
      <c r="E422" s="2">
        <v>34.789142609999999</v>
      </c>
      <c r="F422" s="2"/>
      <c r="G422" s="2"/>
      <c r="H422" s="2">
        <v>6.4025573700000002</v>
      </c>
      <c r="I422" s="2">
        <v>7.7621154799999985</v>
      </c>
    </row>
    <row r="423" spans="1:9" x14ac:dyDescent="0.25">
      <c r="A423" s="86" t="s">
        <v>20</v>
      </c>
      <c r="B423" s="45" t="s">
        <v>164</v>
      </c>
      <c r="C423" s="77">
        <v>42</v>
      </c>
      <c r="D423" s="2">
        <v>25.998661040000002</v>
      </c>
      <c r="E423" s="2">
        <v>64.201461789999996</v>
      </c>
      <c r="F423" s="2"/>
      <c r="G423" s="2"/>
      <c r="H423" s="2">
        <v>16.001338959999998</v>
      </c>
      <c r="I423" s="2">
        <v>22.201461789999996</v>
      </c>
    </row>
    <row r="424" spans="1:9" x14ac:dyDescent="0.25">
      <c r="A424" s="86" t="s">
        <v>20</v>
      </c>
      <c r="B424" s="45" t="s">
        <v>172</v>
      </c>
      <c r="C424" s="77">
        <v>35.294116969999997</v>
      </c>
      <c r="D424" s="2">
        <v>18.236986160000001</v>
      </c>
      <c r="E424" s="2">
        <v>61.651721950000002</v>
      </c>
      <c r="F424" s="2"/>
      <c r="G424" s="2"/>
      <c r="H424" s="2">
        <v>17.057130809999997</v>
      </c>
      <c r="I424" s="2">
        <v>26.357604980000005</v>
      </c>
    </row>
    <row r="425" spans="1:9" x14ac:dyDescent="0.25">
      <c r="A425" s="86" t="s">
        <v>20</v>
      </c>
      <c r="B425" s="45" t="s">
        <v>157</v>
      </c>
      <c r="C425" s="77">
        <v>38.028167719999999</v>
      </c>
      <c r="D425" s="2">
        <v>25.060802460000001</v>
      </c>
      <c r="E425" s="2">
        <v>55.328990939999997</v>
      </c>
      <c r="F425" s="2"/>
      <c r="G425" s="2"/>
      <c r="H425" s="2">
        <v>12.967365259999998</v>
      </c>
      <c r="I425" s="2">
        <v>17.300823219999998</v>
      </c>
    </row>
    <row r="426" spans="1:9" x14ac:dyDescent="0.25">
      <c r="A426" s="86" t="s">
        <v>20</v>
      </c>
      <c r="B426" s="45" t="s">
        <v>170</v>
      </c>
      <c r="C426" s="77">
        <v>35.869564060000002</v>
      </c>
      <c r="D426" s="2">
        <v>24.69095802</v>
      </c>
      <c r="E426" s="2">
        <v>50.374206540000003</v>
      </c>
      <c r="F426" s="2"/>
      <c r="G426" s="2"/>
      <c r="H426" s="2">
        <v>11.178606040000002</v>
      </c>
      <c r="I426" s="2">
        <v>14.504642480000001</v>
      </c>
    </row>
    <row r="427" spans="1:9" x14ac:dyDescent="0.25">
      <c r="A427" s="86" t="s">
        <v>20</v>
      </c>
      <c r="B427" s="45" t="s">
        <v>176</v>
      </c>
      <c r="C427" s="77">
        <v>18.705036159999999</v>
      </c>
      <c r="D427" s="2">
        <v>12.21875095</v>
      </c>
      <c r="E427" s="2">
        <v>27.4072113</v>
      </c>
      <c r="F427" s="2"/>
      <c r="G427" s="2"/>
      <c r="H427" s="2">
        <v>6.4862852099999984</v>
      </c>
      <c r="I427" s="2">
        <v>8.7021751400000014</v>
      </c>
    </row>
    <row r="428" spans="1:9" x14ac:dyDescent="0.25">
      <c r="A428" s="86" t="s">
        <v>20</v>
      </c>
      <c r="B428" s="45" t="s">
        <v>152</v>
      </c>
      <c r="C428" s="77">
        <v>25.581396099999999</v>
      </c>
      <c r="D428" s="2">
        <v>17.609054570000001</v>
      </c>
      <c r="E428" s="2">
        <v>35.925788879999999</v>
      </c>
      <c r="F428" s="2"/>
      <c r="G428" s="2"/>
      <c r="H428" s="2">
        <v>7.9723415299999978</v>
      </c>
      <c r="I428" s="2">
        <v>10.34439278</v>
      </c>
    </row>
    <row r="429" spans="1:9" x14ac:dyDescent="0.25">
      <c r="A429" s="86" t="s">
        <v>20</v>
      </c>
      <c r="B429" s="45" t="s">
        <v>150</v>
      </c>
      <c r="C429" s="77">
        <v>17.39130402</v>
      </c>
      <c r="D429" s="2">
        <v>4.7385449409999998</v>
      </c>
      <c r="E429" s="2">
        <v>44.528644559999996</v>
      </c>
      <c r="F429" s="2"/>
      <c r="G429" s="2"/>
      <c r="H429" s="2">
        <v>12.652759078999999</v>
      </c>
      <c r="I429" s="2">
        <v>27.137340539999997</v>
      </c>
    </row>
    <row r="430" spans="1:9" x14ac:dyDescent="0.25">
      <c r="A430" s="86" t="s">
        <v>20</v>
      </c>
      <c r="B430" s="45" t="s">
        <v>163</v>
      </c>
      <c r="C430" s="77">
        <v>17.226890560000001</v>
      </c>
      <c r="D430" s="2">
        <v>13.701057430000001</v>
      </c>
      <c r="E430" s="2">
        <v>21.383113860000002</v>
      </c>
      <c r="F430" s="2"/>
      <c r="G430" s="2"/>
      <c r="H430" s="2">
        <v>3.5258331300000005</v>
      </c>
      <c r="I430" s="2">
        <v>4.1562233000000006</v>
      </c>
    </row>
    <row r="431" spans="1:9" x14ac:dyDescent="0.25">
      <c r="A431" s="86" t="s">
        <v>20</v>
      </c>
      <c r="B431" s="45" t="s">
        <v>180</v>
      </c>
      <c r="C431" s="77">
        <v>32.44444275</v>
      </c>
      <c r="D431" s="2">
        <v>25.431264880000001</v>
      </c>
      <c r="E431" s="2">
        <v>40.794017789999998</v>
      </c>
      <c r="F431" s="2"/>
      <c r="G431" s="2"/>
      <c r="H431" s="2">
        <v>7.0131778699999998</v>
      </c>
      <c r="I431" s="2">
        <v>8.3495750399999977</v>
      </c>
    </row>
    <row r="432" spans="1:9" x14ac:dyDescent="0.25">
      <c r="A432" s="86" t="s">
        <v>20</v>
      </c>
      <c r="B432" s="45" t="s">
        <v>154</v>
      </c>
      <c r="C432" s="77">
        <v>41.772151950000001</v>
      </c>
      <c r="D432" s="2">
        <v>28.754026410000002</v>
      </c>
      <c r="E432" s="2">
        <v>58.663631440000003</v>
      </c>
      <c r="F432" s="2"/>
      <c r="G432" s="2"/>
      <c r="H432" s="2">
        <v>13.01812554</v>
      </c>
      <c r="I432" s="2">
        <v>16.891479490000002</v>
      </c>
    </row>
    <row r="433" spans="1:9" x14ac:dyDescent="0.25">
      <c r="A433" s="86" t="s">
        <v>20</v>
      </c>
      <c r="B433" s="45" t="s">
        <v>173</v>
      </c>
      <c r="C433" s="77">
        <v>37.698413850000001</v>
      </c>
      <c r="D433" s="2">
        <v>30.50026703</v>
      </c>
      <c r="E433" s="2">
        <v>46.084354400000002</v>
      </c>
      <c r="F433" s="2"/>
      <c r="G433" s="2"/>
      <c r="H433" s="2">
        <v>7.1981468200000016</v>
      </c>
      <c r="I433" s="2">
        <v>8.3859405500000008</v>
      </c>
    </row>
    <row r="434" spans="1:9" x14ac:dyDescent="0.25">
      <c r="A434" s="86" t="s">
        <v>20</v>
      </c>
      <c r="B434" s="45" t="s">
        <v>165</v>
      </c>
      <c r="C434" s="77">
        <v>41.176471710000001</v>
      </c>
      <c r="D434" s="2">
        <v>27.361465450000001</v>
      </c>
      <c r="E434" s="2">
        <v>59.511463169999999</v>
      </c>
      <c r="F434" s="2"/>
      <c r="G434" s="2"/>
      <c r="H434" s="2">
        <v>13.815006260000001</v>
      </c>
      <c r="I434" s="2">
        <v>18.334991459999998</v>
      </c>
    </row>
    <row r="435" spans="1:9" x14ac:dyDescent="0.25">
      <c r="A435" s="86" t="s">
        <v>20</v>
      </c>
      <c r="B435" s="45" t="s">
        <v>149</v>
      </c>
      <c r="C435" s="77">
        <v>25</v>
      </c>
      <c r="D435" s="2">
        <v>10.793225290000001</v>
      </c>
      <c r="E435" s="2">
        <v>49.259967799999998</v>
      </c>
      <c r="F435" s="2"/>
      <c r="G435" s="2"/>
      <c r="H435" s="2">
        <v>14.206774709999999</v>
      </c>
      <c r="I435" s="2">
        <v>24.259967799999998</v>
      </c>
    </row>
    <row r="436" spans="1:9" x14ac:dyDescent="0.25">
      <c r="A436" s="86" t="s">
        <v>20</v>
      </c>
      <c r="B436" s="45" t="s">
        <v>177</v>
      </c>
      <c r="C436" s="77">
        <v>26.90355301</v>
      </c>
      <c r="D436" s="2">
        <v>22.026424410000001</v>
      </c>
      <c r="E436" s="2">
        <v>32.539073940000002</v>
      </c>
      <c r="F436" s="2"/>
      <c r="G436" s="2"/>
      <c r="H436" s="2">
        <v>4.8771285999999989</v>
      </c>
      <c r="I436" s="2">
        <v>5.635520930000002</v>
      </c>
    </row>
    <row r="437" spans="1:9" x14ac:dyDescent="0.25">
      <c r="A437" s="86" t="s">
        <v>20</v>
      </c>
      <c r="B437" s="45" t="s">
        <v>153</v>
      </c>
      <c r="C437" s="77">
        <v>37.037036899999997</v>
      </c>
      <c r="D437" s="2">
        <v>17.760698319999999</v>
      </c>
      <c r="E437" s="2">
        <v>68.112426760000005</v>
      </c>
      <c r="F437" s="2"/>
      <c r="G437" s="2"/>
      <c r="H437" s="2">
        <v>19.276338579999997</v>
      </c>
      <c r="I437" s="2">
        <v>31.075389860000008</v>
      </c>
    </row>
    <row r="438" spans="1:9" x14ac:dyDescent="0.25">
      <c r="A438" s="86" t="s">
        <v>20</v>
      </c>
      <c r="B438" s="45" t="s">
        <v>179</v>
      </c>
      <c r="C438" s="77">
        <v>13.38028145</v>
      </c>
      <c r="D438" s="2">
        <v>9.4686832429999992</v>
      </c>
      <c r="E438" s="2">
        <v>18.365482329999999</v>
      </c>
      <c r="F438" s="2"/>
      <c r="G438" s="2"/>
      <c r="H438" s="2">
        <v>3.9115982070000008</v>
      </c>
      <c r="I438" s="2">
        <v>4.9852008799999989</v>
      </c>
    </row>
    <row r="439" spans="1:9" x14ac:dyDescent="0.25">
      <c r="A439" s="86" t="s">
        <v>20</v>
      </c>
      <c r="B439" s="45" t="s">
        <v>161</v>
      </c>
      <c r="C439" s="77">
        <v>33.07086563</v>
      </c>
      <c r="D439" s="2">
        <v>23.834571839999999</v>
      </c>
      <c r="E439" s="2">
        <v>44.702205659999997</v>
      </c>
      <c r="F439" s="2"/>
      <c r="G439" s="2"/>
      <c r="H439" s="2">
        <v>9.2362937900000013</v>
      </c>
      <c r="I439" s="2">
        <v>11.631340029999997</v>
      </c>
    </row>
    <row r="440" spans="1:9" x14ac:dyDescent="0.25">
      <c r="A440" s="86" t="s">
        <v>20</v>
      </c>
      <c r="B440" s="45" t="s">
        <v>158</v>
      </c>
      <c r="C440" s="77">
        <v>27.272727969999998</v>
      </c>
      <c r="D440" s="2">
        <v>20.488111499999999</v>
      </c>
      <c r="E440" s="2">
        <v>35.584991459999998</v>
      </c>
      <c r="F440" s="2"/>
      <c r="G440" s="2"/>
      <c r="H440" s="2">
        <v>6.7846164699999996</v>
      </c>
      <c r="I440" s="2">
        <v>8.3122634899999994</v>
      </c>
    </row>
    <row r="441" spans="1:9" x14ac:dyDescent="0.25">
      <c r="A441" s="86" t="s">
        <v>20</v>
      </c>
      <c r="B441" s="45" t="s">
        <v>169</v>
      </c>
      <c r="C441" s="77">
        <v>18.35206032</v>
      </c>
      <c r="D441" s="2">
        <v>13.576954840000001</v>
      </c>
      <c r="E441" s="2">
        <v>24.262395860000002</v>
      </c>
      <c r="F441" s="2"/>
      <c r="G441" s="2"/>
      <c r="H441" s="2">
        <v>4.7751054799999988</v>
      </c>
      <c r="I441" s="2">
        <v>5.9103355400000019</v>
      </c>
    </row>
    <row r="442" spans="1:9" x14ac:dyDescent="0.25">
      <c r="A442" s="86" t="s">
        <v>118</v>
      </c>
      <c r="B442" s="45" t="s">
        <v>166</v>
      </c>
      <c r="C442" s="77">
        <v>59.154930110000002</v>
      </c>
      <c r="D442" s="2">
        <v>42.633670809999998</v>
      </c>
      <c r="E442" s="2">
        <v>79.960281370000004</v>
      </c>
      <c r="F442" s="2"/>
      <c r="G442" s="2"/>
      <c r="H442" s="2">
        <v>16.521259300000004</v>
      </c>
      <c r="I442" s="2">
        <v>20.805351260000002</v>
      </c>
    </row>
    <row r="443" spans="1:9" x14ac:dyDescent="0.25">
      <c r="A443" s="86" t="s">
        <v>118</v>
      </c>
      <c r="B443" s="45" t="s">
        <v>160</v>
      </c>
      <c r="C443" s="77">
        <v>38.571430210000003</v>
      </c>
      <c r="D443" s="2">
        <v>25.418813709999998</v>
      </c>
      <c r="E443" s="2">
        <v>56.119403839999997</v>
      </c>
      <c r="F443" s="2"/>
      <c r="G443" s="2"/>
      <c r="H443" s="2">
        <v>13.152616500000004</v>
      </c>
      <c r="I443" s="2">
        <v>17.547973629999994</v>
      </c>
    </row>
    <row r="444" spans="1:9" x14ac:dyDescent="0.25">
      <c r="A444" s="86" t="s">
        <v>118</v>
      </c>
      <c r="B444" s="45" t="s">
        <v>162</v>
      </c>
      <c r="C444" s="77">
        <v>65.625</v>
      </c>
      <c r="D444" s="2">
        <v>40.622909550000003</v>
      </c>
      <c r="E444" s="2">
        <v>100.3147812</v>
      </c>
      <c r="F444" s="2"/>
      <c r="G444" s="2"/>
      <c r="H444" s="2">
        <v>25.002090449999997</v>
      </c>
      <c r="I444" s="2">
        <v>34.689781199999999</v>
      </c>
    </row>
    <row r="445" spans="1:9" x14ac:dyDescent="0.25">
      <c r="A445" s="86" t="s">
        <v>118</v>
      </c>
      <c r="B445" s="45" t="s">
        <v>155</v>
      </c>
      <c r="C445" s="77">
        <v>30.15872955</v>
      </c>
      <c r="D445" s="2">
        <v>21.342111589999998</v>
      </c>
      <c r="E445" s="2">
        <v>41.395214080000002</v>
      </c>
      <c r="F445" s="2"/>
      <c r="G445" s="2"/>
      <c r="H445" s="2">
        <v>8.8166179600000021</v>
      </c>
      <c r="I445" s="2">
        <v>11.236484530000002</v>
      </c>
    </row>
    <row r="446" spans="1:9" x14ac:dyDescent="0.25">
      <c r="A446" s="86" t="s">
        <v>118</v>
      </c>
      <c r="B446" s="45" t="s">
        <v>151</v>
      </c>
      <c r="C446" s="77">
        <v>40.625</v>
      </c>
      <c r="D446" s="2">
        <v>21.631101610000002</v>
      </c>
      <c r="E446" s="2">
        <v>69.469985960000002</v>
      </c>
      <c r="F446" s="2"/>
      <c r="G446" s="2"/>
      <c r="H446" s="2">
        <v>18.993898389999998</v>
      </c>
      <c r="I446" s="2">
        <v>28.844985960000002</v>
      </c>
    </row>
    <row r="447" spans="1:9" x14ac:dyDescent="0.25">
      <c r="A447" s="86" t="s">
        <v>118</v>
      </c>
      <c r="B447" s="45" t="s">
        <v>167</v>
      </c>
      <c r="C447" s="77">
        <v>23.129251480000001</v>
      </c>
      <c r="D447" s="2">
        <v>16.017679210000001</v>
      </c>
      <c r="E447" s="2">
        <v>32.320812230000001</v>
      </c>
      <c r="F447" s="2"/>
      <c r="G447" s="2"/>
      <c r="H447" s="2">
        <v>7.1115722699999999</v>
      </c>
      <c r="I447" s="2">
        <v>9.1915607500000007</v>
      </c>
    </row>
    <row r="448" spans="1:9" x14ac:dyDescent="0.25">
      <c r="A448" s="86" t="s">
        <v>118</v>
      </c>
      <c r="B448" s="45" t="s">
        <v>181</v>
      </c>
      <c r="C448" s="77" t="s">
        <v>1574</v>
      </c>
      <c r="D448" s="2">
        <v>0</v>
      </c>
      <c r="E448" s="2">
        <v>0</v>
      </c>
      <c r="F448" s="2"/>
      <c r="G448" s="2"/>
      <c r="H448" s="2" t="e">
        <v>#VALUE!</v>
      </c>
      <c r="I448" s="2" t="e">
        <v>#VALUE!</v>
      </c>
    </row>
    <row r="449" spans="1:9" x14ac:dyDescent="0.25">
      <c r="A449" s="86" t="s">
        <v>118</v>
      </c>
      <c r="B449" s="45" t="s">
        <v>171</v>
      </c>
      <c r="C449" s="77">
        <v>36.190475460000002</v>
      </c>
      <c r="D449" s="2">
        <v>25.61053467</v>
      </c>
      <c r="E449" s="2">
        <v>49.674255369999997</v>
      </c>
      <c r="F449" s="2"/>
      <c r="G449" s="2"/>
      <c r="H449" s="2">
        <v>10.579940790000002</v>
      </c>
      <c r="I449" s="2">
        <v>13.483779909999996</v>
      </c>
    </row>
    <row r="450" spans="1:9" x14ac:dyDescent="0.25">
      <c r="A450" s="86" t="s">
        <v>118</v>
      </c>
      <c r="B450" s="45" t="s">
        <v>159</v>
      </c>
      <c r="C450" s="77">
        <v>29.807691569999999</v>
      </c>
      <c r="D450" s="2">
        <v>20.252880099999999</v>
      </c>
      <c r="E450" s="2">
        <v>42.309638980000003</v>
      </c>
      <c r="F450" s="2"/>
      <c r="G450" s="2"/>
      <c r="H450" s="2">
        <v>9.5548114700000006</v>
      </c>
      <c r="I450" s="2">
        <v>12.501947410000003</v>
      </c>
    </row>
    <row r="451" spans="1:9" x14ac:dyDescent="0.25">
      <c r="A451" s="86" t="s">
        <v>118</v>
      </c>
      <c r="B451" s="45" t="s">
        <v>174</v>
      </c>
      <c r="C451" s="77">
        <v>55.913978579999998</v>
      </c>
      <c r="D451" s="2">
        <v>41.75923538</v>
      </c>
      <c r="E451" s="2">
        <v>73.323745729999999</v>
      </c>
      <c r="F451" s="2"/>
      <c r="G451" s="2"/>
      <c r="H451" s="2">
        <v>14.154743199999999</v>
      </c>
      <c r="I451" s="2">
        <v>17.40976715</v>
      </c>
    </row>
    <row r="452" spans="1:9" x14ac:dyDescent="0.25">
      <c r="A452" s="86" t="s">
        <v>118</v>
      </c>
      <c r="B452" s="45" t="s">
        <v>178</v>
      </c>
      <c r="C452" s="77">
        <v>40.298507690000001</v>
      </c>
      <c r="D452" s="2">
        <v>30.273479460000001</v>
      </c>
      <c r="E452" s="2">
        <v>52.580810550000002</v>
      </c>
      <c r="F452" s="2"/>
      <c r="G452" s="2"/>
      <c r="H452" s="2">
        <v>10.02502823</v>
      </c>
      <c r="I452" s="2">
        <v>12.282302860000001</v>
      </c>
    </row>
    <row r="453" spans="1:9" x14ac:dyDescent="0.25">
      <c r="A453" s="86" t="s">
        <v>118</v>
      </c>
      <c r="B453" s="45" t="s">
        <v>175</v>
      </c>
      <c r="C453" s="77">
        <v>25.142856600000002</v>
      </c>
      <c r="D453" s="2">
        <v>18.268838880000001</v>
      </c>
      <c r="E453" s="2">
        <v>33.753112790000003</v>
      </c>
      <c r="F453" s="2"/>
      <c r="G453" s="2"/>
      <c r="H453" s="2">
        <v>6.8740177200000012</v>
      </c>
      <c r="I453" s="2">
        <v>8.6102561900000012</v>
      </c>
    </row>
    <row r="454" spans="1:9" x14ac:dyDescent="0.25">
      <c r="A454" s="86" t="s">
        <v>118</v>
      </c>
      <c r="B454" s="45" t="s">
        <v>156</v>
      </c>
      <c r="C454" s="77">
        <v>26.126125340000002</v>
      </c>
      <c r="D454" s="2">
        <v>17.497076029999999</v>
      </c>
      <c r="E454" s="2">
        <v>37.521476749999998</v>
      </c>
      <c r="F454" s="2"/>
      <c r="G454" s="2"/>
      <c r="H454" s="2">
        <v>8.6290493100000027</v>
      </c>
      <c r="I454" s="2">
        <v>11.395351409999996</v>
      </c>
    </row>
    <row r="455" spans="1:9" x14ac:dyDescent="0.25">
      <c r="A455" s="86" t="s">
        <v>118</v>
      </c>
      <c r="B455" s="45" t="s">
        <v>168</v>
      </c>
      <c r="C455" s="77">
        <v>28.10457611</v>
      </c>
      <c r="D455" s="2">
        <v>20.339420319999999</v>
      </c>
      <c r="E455" s="2">
        <v>37.856678010000003</v>
      </c>
      <c r="F455" s="2"/>
      <c r="G455" s="2"/>
      <c r="H455" s="2">
        <v>7.7651557900000014</v>
      </c>
      <c r="I455" s="2">
        <v>9.7521019000000031</v>
      </c>
    </row>
    <row r="456" spans="1:9" x14ac:dyDescent="0.25">
      <c r="A456" s="86" t="s">
        <v>118</v>
      </c>
      <c r="B456" s="45" t="s">
        <v>164</v>
      </c>
      <c r="C456" s="77">
        <v>44.736843110000002</v>
      </c>
      <c r="D456" s="2">
        <v>26.06085968</v>
      </c>
      <c r="E456" s="2">
        <v>71.628021239999995</v>
      </c>
      <c r="F456" s="2"/>
      <c r="G456" s="2"/>
      <c r="H456" s="2">
        <v>18.675983430000002</v>
      </c>
      <c r="I456" s="2">
        <v>26.891178129999993</v>
      </c>
    </row>
    <row r="457" spans="1:9" x14ac:dyDescent="0.25">
      <c r="A457" s="86" t="s">
        <v>118</v>
      </c>
      <c r="B457" s="45" t="s">
        <v>172</v>
      </c>
      <c r="C457" s="77">
        <v>38.709678650000001</v>
      </c>
      <c r="D457" s="2">
        <v>20.001855849999998</v>
      </c>
      <c r="E457" s="2">
        <v>67.618019099999998</v>
      </c>
      <c r="F457" s="2"/>
      <c r="G457" s="2"/>
      <c r="H457" s="2">
        <v>18.707822800000002</v>
      </c>
      <c r="I457" s="2">
        <v>28.908340449999997</v>
      </c>
    </row>
    <row r="458" spans="1:9" x14ac:dyDescent="0.25">
      <c r="A458" s="86" t="s">
        <v>118</v>
      </c>
      <c r="B458" s="45" t="s">
        <v>157</v>
      </c>
      <c r="C458" s="77">
        <v>40</v>
      </c>
      <c r="D458" s="2">
        <v>23.706535339999999</v>
      </c>
      <c r="E458" s="2">
        <v>63.217243189999998</v>
      </c>
      <c r="F458" s="2"/>
      <c r="G458" s="2"/>
      <c r="H458" s="2">
        <v>16.293464660000001</v>
      </c>
      <c r="I458" s="2">
        <v>23.217243189999998</v>
      </c>
    </row>
    <row r="459" spans="1:9" x14ac:dyDescent="0.25">
      <c r="A459" s="86" t="s">
        <v>118</v>
      </c>
      <c r="B459" s="45" t="s">
        <v>170</v>
      </c>
      <c r="C459" s="77">
        <v>35.135135650000002</v>
      </c>
      <c r="D459" s="2">
        <v>22.951436999999999</v>
      </c>
      <c r="E459" s="2">
        <v>51.481113430000001</v>
      </c>
      <c r="F459" s="2"/>
      <c r="G459" s="2"/>
      <c r="H459" s="2">
        <v>12.183698650000004</v>
      </c>
      <c r="I459" s="2">
        <v>16.345977779999998</v>
      </c>
    </row>
    <row r="460" spans="1:9" x14ac:dyDescent="0.25">
      <c r="A460" s="86" t="s">
        <v>118</v>
      </c>
      <c r="B460" s="45" t="s">
        <v>176</v>
      </c>
      <c r="C460" s="77">
        <v>19.047618870000001</v>
      </c>
      <c r="D460" s="2">
        <v>11.634780879999999</v>
      </c>
      <c r="E460" s="2">
        <v>29.417503360000001</v>
      </c>
      <c r="F460" s="2"/>
      <c r="G460" s="2"/>
      <c r="H460" s="2">
        <v>7.4128379900000017</v>
      </c>
      <c r="I460" s="2">
        <v>10.36988449</v>
      </c>
    </row>
    <row r="461" spans="1:9" x14ac:dyDescent="0.25">
      <c r="A461" s="86" t="s">
        <v>118</v>
      </c>
      <c r="B461" s="45" t="s">
        <v>152</v>
      </c>
      <c r="C461" s="77">
        <v>24.038461689999998</v>
      </c>
      <c r="D461" s="2">
        <v>15.556425089999999</v>
      </c>
      <c r="E461" s="2">
        <v>35.485511780000003</v>
      </c>
      <c r="F461" s="2"/>
      <c r="G461" s="2"/>
      <c r="H461" s="2">
        <v>8.4820365999999989</v>
      </c>
      <c r="I461" s="2">
        <v>11.447050090000005</v>
      </c>
    </row>
    <row r="462" spans="1:9" x14ac:dyDescent="0.25">
      <c r="A462" s="86" t="s">
        <v>118</v>
      </c>
      <c r="B462" s="45" t="s">
        <v>150</v>
      </c>
      <c r="C462" s="77">
        <v>33.333332059999996</v>
      </c>
      <c r="D462" s="2">
        <v>13.401728629999999</v>
      </c>
      <c r="E462" s="2">
        <v>68.679405209999999</v>
      </c>
      <c r="F462" s="2"/>
      <c r="G462" s="2"/>
      <c r="H462" s="2">
        <v>19.931603429999996</v>
      </c>
      <c r="I462" s="2">
        <v>35.346073150000002</v>
      </c>
    </row>
    <row r="463" spans="1:9" x14ac:dyDescent="0.25">
      <c r="A463" s="86" t="s">
        <v>118</v>
      </c>
      <c r="B463" s="45" t="s">
        <v>163</v>
      </c>
      <c r="C463" s="77">
        <v>19.016393659999999</v>
      </c>
      <c r="D463" s="2">
        <v>14.43994522</v>
      </c>
      <c r="E463" s="2">
        <v>24.583097460000001</v>
      </c>
      <c r="F463" s="2"/>
      <c r="G463" s="2"/>
      <c r="H463" s="2">
        <v>4.5764484399999983</v>
      </c>
      <c r="I463" s="2">
        <v>5.5667038000000026</v>
      </c>
    </row>
    <row r="464" spans="1:9" x14ac:dyDescent="0.25">
      <c r="A464" s="86" t="s">
        <v>118</v>
      </c>
      <c r="B464" s="45" t="s">
        <v>180</v>
      </c>
      <c r="C464" s="77">
        <v>31.491712570000001</v>
      </c>
      <c r="D464" s="2">
        <v>23.851514819999998</v>
      </c>
      <c r="E464" s="2">
        <v>40.801166530000003</v>
      </c>
      <c r="F464" s="2"/>
      <c r="G464" s="2"/>
      <c r="H464" s="2">
        <v>7.6401977500000022</v>
      </c>
      <c r="I464" s="2">
        <v>9.3094539600000026</v>
      </c>
    </row>
    <row r="465" spans="1:9" x14ac:dyDescent="0.25">
      <c r="A465" s="86" t="s">
        <v>118</v>
      </c>
      <c r="B465" s="45" t="s">
        <v>154</v>
      </c>
      <c r="C465" s="77">
        <v>44.285713200000004</v>
      </c>
      <c r="D465" s="2">
        <v>30.089994430000001</v>
      </c>
      <c r="E465" s="2">
        <v>62.860034939999998</v>
      </c>
      <c r="F465" s="2"/>
      <c r="G465" s="2"/>
      <c r="H465" s="2">
        <v>14.195718770000003</v>
      </c>
      <c r="I465" s="2">
        <v>18.574321739999995</v>
      </c>
    </row>
    <row r="466" spans="1:9" x14ac:dyDescent="0.25">
      <c r="A466" s="86" t="s">
        <v>118</v>
      </c>
      <c r="B466" s="45" t="s">
        <v>173</v>
      </c>
      <c r="C466" s="77">
        <v>35.483871460000003</v>
      </c>
      <c r="D466" s="2">
        <v>26.73130798</v>
      </c>
      <c r="E466" s="2">
        <v>46.187133789999997</v>
      </c>
      <c r="F466" s="2"/>
      <c r="G466" s="2"/>
      <c r="H466" s="2">
        <v>8.7525634800000027</v>
      </c>
      <c r="I466" s="2">
        <v>10.703262329999994</v>
      </c>
    </row>
    <row r="467" spans="1:9" x14ac:dyDescent="0.25">
      <c r="A467" s="86" t="s">
        <v>118</v>
      </c>
      <c r="B467" s="45" t="s">
        <v>165</v>
      </c>
      <c r="C467" s="77">
        <v>34.782608029999999</v>
      </c>
      <c r="D467" s="2">
        <v>19.881265639999999</v>
      </c>
      <c r="E467" s="2">
        <v>56.484775540000001</v>
      </c>
      <c r="F467" s="2"/>
      <c r="G467" s="2"/>
      <c r="H467" s="2">
        <v>14.90134239</v>
      </c>
      <c r="I467" s="2">
        <v>21.702167510000002</v>
      </c>
    </row>
    <row r="468" spans="1:9" x14ac:dyDescent="0.25">
      <c r="A468" s="86" t="s">
        <v>118</v>
      </c>
      <c r="B468" s="45" t="s">
        <v>149</v>
      </c>
      <c r="C468" s="77">
        <v>32.142856600000002</v>
      </c>
      <c r="D468" s="2">
        <v>14.69776154</v>
      </c>
      <c r="E468" s="2">
        <v>61.017154689999998</v>
      </c>
      <c r="F468" s="2"/>
      <c r="G468" s="2"/>
      <c r="H468" s="2">
        <v>17.44509506</v>
      </c>
      <c r="I468" s="2">
        <v>28.874298089999996</v>
      </c>
    </row>
    <row r="469" spans="1:9" x14ac:dyDescent="0.25">
      <c r="A469" s="86" t="s">
        <v>118</v>
      </c>
      <c r="B469" s="45" t="s">
        <v>177</v>
      </c>
      <c r="C469" s="77">
        <v>26.007326129999999</v>
      </c>
      <c r="D469" s="2">
        <v>20.311937329999999</v>
      </c>
      <c r="E469" s="2">
        <v>32.804702759999998</v>
      </c>
      <c r="F469" s="2"/>
      <c r="G469" s="2"/>
      <c r="H469" s="2">
        <v>5.6953887999999999</v>
      </c>
      <c r="I469" s="2">
        <v>6.7973766299999987</v>
      </c>
    </row>
    <row r="470" spans="1:9" x14ac:dyDescent="0.25">
      <c r="A470" s="86" t="s">
        <v>118</v>
      </c>
      <c r="B470" s="45" t="s">
        <v>153</v>
      </c>
      <c r="C470" s="77">
        <v>46.153846739999999</v>
      </c>
      <c r="D470" s="2">
        <v>23.848365780000002</v>
      </c>
      <c r="E470" s="2">
        <v>80.621482850000007</v>
      </c>
      <c r="F470" s="2"/>
      <c r="G470" s="2"/>
      <c r="H470" s="2">
        <v>22.305480959999997</v>
      </c>
      <c r="I470" s="2">
        <v>34.467636110000008</v>
      </c>
    </row>
    <row r="471" spans="1:9" x14ac:dyDescent="0.25">
      <c r="A471" s="86" t="s">
        <v>118</v>
      </c>
      <c r="B471" s="45" t="s">
        <v>179</v>
      </c>
      <c r="C471" s="77">
        <v>13.966480260000001</v>
      </c>
      <c r="D471" s="2">
        <v>9.0383701320000007</v>
      </c>
      <c r="E471" s="2">
        <v>20.617280959999999</v>
      </c>
      <c r="F471" s="2"/>
      <c r="G471" s="2"/>
      <c r="H471" s="2">
        <v>4.9281101280000001</v>
      </c>
      <c r="I471" s="2">
        <v>6.6508006999999978</v>
      </c>
    </row>
    <row r="472" spans="1:9" x14ac:dyDescent="0.25">
      <c r="A472" s="86" t="s">
        <v>118</v>
      </c>
      <c r="B472" s="45" t="s">
        <v>161</v>
      </c>
      <c r="C472" s="77">
        <v>31.46067429</v>
      </c>
      <c r="D472" s="2">
        <v>20.905389790000001</v>
      </c>
      <c r="E472" s="2">
        <v>45.469432830000002</v>
      </c>
      <c r="F472" s="2"/>
      <c r="G472" s="2"/>
      <c r="H472" s="2">
        <v>10.555284499999999</v>
      </c>
      <c r="I472" s="2">
        <v>14.008758540000002</v>
      </c>
    </row>
    <row r="473" spans="1:9" x14ac:dyDescent="0.25">
      <c r="A473" s="86" t="s">
        <v>118</v>
      </c>
      <c r="B473" s="45" t="s">
        <v>158</v>
      </c>
      <c r="C473" s="77">
        <v>30.201341630000002</v>
      </c>
      <c r="D473" s="2">
        <v>22.029066090000001</v>
      </c>
      <c r="E473" s="2">
        <v>40.411773680000003</v>
      </c>
      <c r="F473" s="2"/>
      <c r="G473" s="2"/>
      <c r="H473" s="2">
        <v>8.1722755400000011</v>
      </c>
      <c r="I473" s="2">
        <v>10.210432050000001</v>
      </c>
    </row>
    <row r="474" spans="1:9" x14ac:dyDescent="0.25">
      <c r="A474" s="86" t="s">
        <v>118</v>
      </c>
      <c r="B474" s="45" t="s">
        <v>169</v>
      </c>
      <c r="C474" s="77">
        <v>20.103092190000002</v>
      </c>
      <c r="D474" s="2">
        <v>14.29526424</v>
      </c>
      <c r="E474" s="2">
        <v>27.481590270000002</v>
      </c>
      <c r="F474" s="2"/>
      <c r="G474" s="2"/>
      <c r="H474" s="2">
        <v>5.8078279500000018</v>
      </c>
      <c r="I474" s="2">
        <v>7.37849808</v>
      </c>
    </row>
    <row r="475" spans="1:9" x14ac:dyDescent="0.25">
      <c r="A475" s="86" t="s">
        <v>119</v>
      </c>
      <c r="B475" s="45" t="s">
        <v>166</v>
      </c>
      <c r="C475" s="77">
        <v>56.25</v>
      </c>
      <c r="D475" s="2">
        <v>37.069103239999997</v>
      </c>
      <c r="E475" s="2">
        <v>81.840797420000001</v>
      </c>
      <c r="F475" s="2"/>
      <c r="G475" s="2"/>
      <c r="H475" s="2">
        <v>19.180896760000003</v>
      </c>
      <c r="I475" s="2">
        <v>25.590797420000001</v>
      </c>
    </row>
    <row r="476" spans="1:9" x14ac:dyDescent="0.25">
      <c r="A476" s="86" t="s">
        <v>119</v>
      </c>
      <c r="B476" s="45" t="s">
        <v>160</v>
      </c>
      <c r="C476" s="77">
        <v>30.303030010000001</v>
      </c>
      <c r="D476" s="2">
        <v>18.50987816</v>
      </c>
      <c r="E476" s="2">
        <v>46.800571439999999</v>
      </c>
      <c r="F476" s="2"/>
      <c r="G476" s="2"/>
      <c r="H476" s="2">
        <v>11.793151850000001</v>
      </c>
      <c r="I476" s="2">
        <v>16.497541429999998</v>
      </c>
    </row>
    <row r="477" spans="1:9" x14ac:dyDescent="0.25">
      <c r="A477" s="86" t="s">
        <v>119</v>
      </c>
      <c r="B477" s="45" t="s">
        <v>162</v>
      </c>
      <c r="C477" s="77">
        <v>50</v>
      </c>
      <c r="D477" s="2">
        <v>27.335464479999999</v>
      </c>
      <c r="E477" s="2">
        <v>83.891502380000006</v>
      </c>
      <c r="F477" s="2"/>
      <c r="G477" s="2"/>
      <c r="H477" s="2">
        <v>22.664535520000001</v>
      </c>
      <c r="I477" s="2">
        <v>33.891502380000006</v>
      </c>
    </row>
    <row r="478" spans="1:9" x14ac:dyDescent="0.25">
      <c r="A478" s="86" t="s">
        <v>119</v>
      </c>
      <c r="B478" s="45" t="s">
        <v>155</v>
      </c>
      <c r="C478" s="77">
        <v>36.036037450000002</v>
      </c>
      <c r="D478" s="2">
        <v>25.744672779999998</v>
      </c>
      <c r="E478" s="2">
        <v>49.070854189999999</v>
      </c>
      <c r="F478" s="2"/>
      <c r="G478" s="2"/>
      <c r="H478" s="2">
        <v>10.291364670000004</v>
      </c>
      <c r="I478" s="2">
        <v>13.034816739999997</v>
      </c>
    </row>
    <row r="479" spans="1:9" x14ac:dyDescent="0.25">
      <c r="A479" s="86" t="s">
        <v>119</v>
      </c>
      <c r="B479" s="45" t="s">
        <v>151</v>
      </c>
      <c r="C479" s="77">
        <v>50</v>
      </c>
      <c r="D479" s="2">
        <v>25.835729600000001</v>
      </c>
      <c r="E479" s="2">
        <v>87.339935299999993</v>
      </c>
      <c r="F479" s="2"/>
      <c r="G479" s="2"/>
      <c r="H479" s="2">
        <v>24.164270399999999</v>
      </c>
      <c r="I479" s="2">
        <v>37.339935299999993</v>
      </c>
    </row>
    <row r="480" spans="1:9" x14ac:dyDescent="0.25">
      <c r="A480" s="86" t="s">
        <v>119</v>
      </c>
      <c r="B480" s="45" t="s">
        <v>167</v>
      </c>
      <c r="C480" s="77">
        <v>24.409448619999999</v>
      </c>
      <c r="D480" s="2">
        <v>16.585035319999999</v>
      </c>
      <c r="E480" s="2">
        <v>34.647262570000002</v>
      </c>
      <c r="F480" s="2"/>
      <c r="G480" s="2"/>
      <c r="H480" s="2">
        <v>7.8244132999999998</v>
      </c>
      <c r="I480" s="2">
        <v>10.237813950000003</v>
      </c>
    </row>
    <row r="481" spans="1:9" x14ac:dyDescent="0.25">
      <c r="A481" s="86" t="s">
        <v>119</v>
      </c>
      <c r="B481" s="45" t="s">
        <v>181</v>
      </c>
      <c r="C481" s="77" t="s">
        <v>1574</v>
      </c>
      <c r="D481" s="2">
        <v>0</v>
      </c>
      <c r="E481" s="2">
        <v>0</v>
      </c>
      <c r="F481" s="2"/>
      <c r="G481" s="2"/>
      <c r="H481" s="2" t="e">
        <v>#VALUE!</v>
      </c>
      <c r="I481" s="2" t="e">
        <v>#VALUE!</v>
      </c>
    </row>
    <row r="482" spans="1:9" x14ac:dyDescent="0.25">
      <c r="A482" s="86" t="s">
        <v>119</v>
      </c>
      <c r="B482" s="45" t="s">
        <v>171</v>
      </c>
      <c r="C482" s="77">
        <v>44.680850980000002</v>
      </c>
      <c r="D482" s="2">
        <v>32.202026369999999</v>
      </c>
      <c r="E482" s="2">
        <v>60.395530700000002</v>
      </c>
      <c r="F482" s="2"/>
      <c r="G482" s="2"/>
      <c r="H482" s="2">
        <v>12.478824610000004</v>
      </c>
      <c r="I482" s="2">
        <v>15.714679719999999</v>
      </c>
    </row>
    <row r="483" spans="1:9" x14ac:dyDescent="0.25">
      <c r="A483" s="86" t="s">
        <v>119</v>
      </c>
      <c r="B483" s="45" t="s">
        <v>159</v>
      </c>
      <c r="C483" s="77">
        <v>35.632183070000004</v>
      </c>
      <c r="D483" s="2">
        <v>24.210340500000001</v>
      </c>
      <c r="E483" s="2">
        <v>50.577041629999997</v>
      </c>
      <c r="F483" s="2"/>
      <c r="G483" s="2"/>
      <c r="H483" s="2">
        <v>11.421842570000003</v>
      </c>
      <c r="I483" s="2">
        <v>14.944858559999993</v>
      </c>
    </row>
    <row r="484" spans="1:9" x14ac:dyDescent="0.25">
      <c r="A484" s="86" t="s">
        <v>119</v>
      </c>
      <c r="B484" s="45" t="s">
        <v>174</v>
      </c>
      <c r="C484" s="77">
        <v>53.731342320000003</v>
      </c>
      <c r="D484" s="2">
        <v>37.632770540000003</v>
      </c>
      <c r="E484" s="2">
        <v>74.386825560000005</v>
      </c>
      <c r="F484" s="2"/>
      <c r="G484" s="2"/>
      <c r="H484" s="2">
        <v>16.09857178</v>
      </c>
      <c r="I484" s="2">
        <v>20.655483240000002</v>
      </c>
    </row>
    <row r="485" spans="1:9" x14ac:dyDescent="0.25">
      <c r="A485" s="86" t="s">
        <v>119</v>
      </c>
      <c r="B485" s="45" t="s">
        <v>178</v>
      </c>
      <c r="C485" s="77">
        <v>46.391754149999997</v>
      </c>
      <c r="D485" s="2">
        <v>33.838462829999997</v>
      </c>
      <c r="E485" s="2">
        <v>62.075813289999999</v>
      </c>
      <c r="F485" s="2"/>
      <c r="G485" s="2"/>
      <c r="H485" s="2">
        <v>12.55329132</v>
      </c>
      <c r="I485" s="2">
        <v>15.684059140000002</v>
      </c>
    </row>
    <row r="486" spans="1:9" x14ac:dyDescent="0.25">
      <c r="A486" s="86" t="s">
        <v>119</v>
      </c>
      <c r="B486" s="45" t="s">
        <v>175</v>
      </c>
      <c r="C486" s="77">
        <v>29.19708061</v>
      </c>
      <c r="D486" s="2">
        <v>20.85882187</v>
      </c>
      <c r="E486" s="2">
        <v>39.758136749999998</v>
      </c>
      <c r="F486" s="2"/>
      <c r="G486" s="2"/>
      <c r="H486" s="2">
        <v>8.3382587400000006</v>
      </c>
      <c r="I486" s="2">
        <v>10.561056139999998</v>
      </c>
    </row>
    <row r="487" spans="1:9" x14ac:dyDescent="0.25">
      <c r="A487" s="86" t="s">
        <v>119</v>
      </c>
      <c r="B487" s="45" t="s">
        <v>156</v>
      </c>
      <c r="C487" s="77">
        <v>30.107526780000001</v>
      </c>
      <c r="D487" s="2">
        <v>20.006233219999999</v>
      </c>
      <c r="E487" s="2">
        <v>43.513759610000001</v>
      </c>
      <c r="F487" s="2"/>
      <c r="G487" s="2"/>
      <c r="H487" s="2">
        <v>10.101293560000002</v>
      </c>
      <c r="I487" s="2">
        <v>13.40623283</v>
      </c>
    </row>
    <row r="488" spans="1:9" x14ac:dyDescent="0.25">
      <c r="A488" s="86" t="s">
        <v>119</v>
      </c>
      <c r="B488" s="45" t="s">
        <v>168</v>
      </c>
      <c r="C488" s="77">
        <v>44.761905669999997</v>
      </c>
      <c r="D488" s="2">
        <v>32.889362339999998</v>
      </c>
      <c r="E488" s="2">
        <v>59.52384567</v>
      </c>
      <c r="F488" s="2"/>
      <c r="G488" s="2"/>
      <c r="H488" s="2">
        <v>11.872543329999999</v>
      </c>
      <c r="I488" s="2">
        <v>14.761940000000003</v>
      </c>
    </row>
    <row r="489" spans="1:9" x14ac:dyDescent="0.25">
      <c r="A489" s="86" t="s">
        <v>119</v>
      </c>
      <c r="B489" s="45" t="s">
        <v>164</v>
      </c>
      <c r="C489" s="77">
        <v>47.22222137</v>
      </c>
      <c r="D489" s="2">
        <v>27.508684160000001</v>
      </c>
      <c r="E489" s="2">
        <v>75.607353209999999</v>
      </c>
      <c r="F489" s="2"/>
      <c r="G489" s="2"/>
      <c r="H489" s="2">
        <v>19.713537209999998</v>
      </c>
      <c r="I489" s="2">
        <v>28.38513184</v>
      </c>
    </row>
    <row r="490" spans="1:9" x14ac:dyDescent="0.25">
      <c r="A490" s="86" t="s">
        <v>119</v>
      </c>
      <c r="B490" s="45" t="s">
        <v>172</v>
      </c>
      <c r="C490" s="77">
        <v>45</v>
      </c>
      <c r="D490" s="2">
        <v>20.576866150000001</v>
      </c>
      <c r="E490" s="2">
        <v>85.424018860000004</v>
      </c>
      <c r="F490" s="2"/>
      <c r="G490" s="2"/>
      <c r="H490" s="2">
        <v>24.423133849999999</v>
      </c>
      <c r="I490" s="2">
        <v>40.424018860000004</v>
      </c>
    </row>
    <row r="491" spans="1:9" x14ac:dyDescent="0.25">
      <c r="A491" s="86" t="s">
        <v>119</v>
      </c>
      <c r="B491" s="45" t="s">
        <v>157</v>
      </c>
      <c r="C491" s="77">
        <v>41.463413240000001</v>
      </c>
      <c r="D491" s="2">
        <v>24.1539669</v>
      </c>
      <c r="E491" s="2">
        <v>66.386939999999996</v>
      </c>
      <c r="F491" s="2"/>
      <c r="G491" s="2"/>
      <c r="H491" s="2">
        <v>17.309446340000001</v>
      </c>
      <c r="I491" s="2">
        <v>24.923526759999994</v>
      </c>
    </row>
    <row r="492" spans="1:9" x14ac:dyDescent="0.25">
      <c r="A492" s="86" t="s">
        <v>119</v>
      </c>
      <c r="B492" s="45" t="s">
        <v>170</v>
      </c>
      <c r="C492" s="77">
        <v>35.416667940000004</v>
      </c>
      <c r="D492" s="2">
        <v>20.631513600000002</v>
      </c>
      <c r="E492" s="2">
        <v>56.705513000000003</v>
      </c>
      <c r="F492" s="2"/>
      <c r="G492" s="2"/>
      <c r="H492" s="2">
        <v>14.785154340000002</v>
      </c>
      <c r="I492" s="2">
        <v>21.28884506</v>
      </c>
    </row>
    <row r="493" spans="1:9" x14ac:dyDescent="0.25">
      <c r="A493" s="86" t="s">
        <v>119</v>
      </c>
      <c r="B493" s="45" t="s">
        <v>176</v>
      </c>
      <c r="C493" s="77">
        <v>17.045454029999998</v>
      </c>
      <c r="D493" s="2">
        <v>9.5402116780000004</v>
      </c>
      <c r="E493" s="2">
        <v>28.113885880000002</v>
      </c>
      <c r="F493" s="2"/>
      <c r="G493" s="2"/>
      <c r="H493" s="2">
        <v>7.505242351999998</v>
      </c>
      <c r="I493" s="2">
        <v>11.068431850000003</v>
      </c>
    </row>
    <row r="494" spans="1:9" x14ac:dyDescent="0.25">
      <c r="A494" s="86" t="s">
        <v>119</v>
      </c>
      <c r="B494" s="45" t="s">
        <v>152</v>
      </c>
      <c r="C494" s="77">
        <v>24.137931819999999</v>
      </c>
      <c r="D494" s="2">
        <v>14.94176006</v>
      </c>
      <c r="E494" s="2">
        <v>36.897392269999997</v>
      </c>
      <c r="F494" s="2"/>
      <c r="G494" s="2"/>
      <c r="H494" s="2">
        <v>9.1961717599999986</v>
      </c>
      <c r="I494" s="2">
        <v>12.759460449999999</v>
      </c>
    </row>
    <row r="495" spans="1:9" x14ac:dyDescent="0.25">
      <c r="A495" s="86" t="s">
        <v>119</v>
      </c>
      <c r="B495" s="45" t="s">
        <v>150</v>
      </c>
      <c r="C495" s="77">
        <v>41.176471710000001</v>
      </c>
      <c r="D495" s="2">
        <v>16.5550766</v>
      </c>
      <c r="E495" s="2">
        <v>84.839263919999993</v>
      </c>
      <c r="F495" s="2"/>
      <c r="G495" s="2"/>
      <c r="H495" s="2">
        <v>24.621395110000002</v>
      </c>
      <c r="I495" s="2">
        <v>43.662792209999992</v>
      </c>
    </row>
    <row r="496" spans="1:9" x14ac:dyDescent="0.25">
      <c r="A496" s="86" t="s">
        <v>119</v>
      </c>
      <c r="B496" s="45" t="s">
        <v>163</v>
      </c>
      <c r="C496" s="77">
        <v>26.122449870000001</v>
      </c>
      <c r="D496" s="2">
        <v>20.11746788</v>
      </c>
      <c r="E496" s="2">
        <v>33.357784270000003</v>
      </c>
      <c r="F496" s="2"/>
      <c r="G496" s="2"/>
      <c r="H496" s="2">
        <v>6.004981990000001</v>
      </c>
      <c r="I496" s="2">
        <v>7.2353344000000028</v>
      </c>
    </row>
    <row r="497" spans="1:9" x14ac:dyDescent="0.25">
      <c r="A497" s="86" t="s">
        <v>119</v>
      </c>
      <c r="B497" s="45" t="s">
        <v>180</v>
      </c>
      <c r="C497" s="77">
        <v>37.5</v>
      </c>
      <c r="D497" s="2">
        <v>27.649539950000001</v>
      </c>
      <c r="E497" s="2">
        <v>49.719558720000002</v>
      </c>
      <c r="F497" s="2"/>
      <c r="G497" s="2"/>
      <c r="H497" s="2">
        <v>9.8504600499999988</v>
      </c>
      <c r="I497" s="2">
        <v>12.219558720000002</v>
      </c>
    </row>
    <row r="498" spans="1:9" x14ac:dyDescent="0.25">
      <c r="A498" s="86" t="s">
        <v>119</v>
      </c>
      <c r="B498" s="45" t="s">
        <v>154</v>
      </c>
      <c r="C498" s="77">
        <v>52.542373660000003</v>
      </c>
      <c r="D498" s="2">
        <v>35.699993130000003</v>
      </c>
      <c r="E498" s="2">
        <v>74.579704280000001</v>
      </c>
      <c r="F498" s="2"/>
      <c r="G498" s="2"/>
      <c r="H498" s="2">
        <v>16.84238053</v>
      </c>
      <c r="I498" s="2">
        <v>22.037330619999999</v>
      </c>
    </row>
    <row r="499" spans="1:9" x14ac:dyDescent="0.25">
      <c r="A499" s="86" t="s">
        <v>119</v>
      </c>
      <c r="B499" s="45" t="s">
        <v>173</v>
      </c>
      <c r="C499" s="77">
        <v>32.967033389999997</v>
      </c>
      <c r="D499" s="2">
        <v>22.242719650000002</v>
      </c>
      <c r="E499" s="2">
        <v>47.062488559999998</v>
      </c>
      <c r="F499" s="2"/>
      <c r="G499" s="2"/>
      <c r="H499" s="2">
        <v>10.724313739999996</v>
      </c>
      <c r="I499" s="2">
        <v>14.095455170000001</v>
      </c>
    </row>
    <row r="500" spans="1:9" x14ac:dyDescent="0.25">
      <c r="A500" s="86" t="s">
        <v>119</v>
      </c>
      <c r="B500" s="45" t="s">
        <v>165</v>
      </c>
      <c r="C500" s="77">
        <v>41.025642400000002</v>
      </c>
      <c r="D500" s="2">
        <v>23.4496994</v>
      </c>
      <c r="E500" s="2">
        <v>66.623069760000007</v>
      </c>
      <c r="F500" s="2"/>
      <c r="G500" s="2"/>
      <c r="H500" s="2">
        <v>17.575943000000002</v>
      </c>
      <c r="I500" s="2">
        <v>25.597427360000005</v>
      </c>
    </row>
    <row r="501" spans="1:9" x14ac:dyDescent="0.25">
      <c r="A501" s="86" t="s">
        <v>119</v>
      </c>
      <c r="B501" s="45" t="s">
        <v>149</v>
      </c>
      <c r="C501" s="77">
        <v>37.5</v>
      </c>
      <c r="D501" s="2">
        <v>17.147388459999998</v>
      </c>
      <c r="E501" s="2">
        <v>71.186683650000006</v>
      </c>
      <c r="F501" s="2"/>
      <c r="G501" s="2"/>
      <c r="H501" s="2">
        <v>20.352611540000002</v>
      </c>
      <c r="I501" s="2">
        <v>33.686683650000006</v>
      </c>
    </row>
    <row r="502" spans="1:9" x14ac:dyDescent="0.25">
      <c r="A502" s="86" t="s">
        <v>119</v>
      </c>
      <c r="B502" s="45" t="s">
        <v>177</v>
      </c>
      <c r="C502" s="77">
        <v>30.733945850000001</v>
      </c>
      <c r="D502" s="2">
        <v>23.81838608</v>
      </c>
      <c r="E502" s="2">
        <v>39.031024930000001</v>
      </c>
      <c r="F502" s="2"/>
      <c r="G502" s="2"/>
      <c r="H502" s="2">
        <v>6.9155597700000015</v>
      </c>
      <c r="I502" s="2">
        <v>8.2970790799999996</v>
      </c>
    </row>
    <row r="503" spans="1:9" x14ac:dyDescent="0.25">
      <c r="A503" s="86" t="s">
        <v>119</v>
      </c>
      <c r="B503" s="45" t="s">
        <v>153</v>
      </c>
      <c r="C503" s="77">
        <v>44.827587129999998</v>
      </c>
      <c r="D503" s="2">
        <v>23.868801120000001</v>
      </c>
      <c r="E503" s="2">
        <v>76.65653992</v>
      </c>
      <c r="F503" s="2"/>
      <c r="G503" s="2"/>
      <c r="H503" s="2">
        <v>20.958786009999997</v>
      </c>
      <c r="I503" s="2">
        <v>31.828952790000002</v>
      </c>
    </row>
    <row r="504" spans="1:9" x14ac:dyDescent="0.25">
      <c r="A504" s="86" t="s">
        <v>119</v>
      </c>
      <c r="B504" s="45" t="s">
        <v>179</v>
      </c>
      <c r="C504" s="77">
        <v>17.647058489999999</v>
      </c>
      <c r="D504" s="2">
        <v>10.923807139999999</v>
      </c>
      <c r="E504" s="2">
        <v>26.975404739999998</v>
      </c>
      <c r="F504" s="2"/>
      <c r="G504" s="2"/>
      <c r="H504" s="2">
        <v>6.72325135</v>
      </c>
      <c r="I504" s="2">
        <v>9.3283462499999992</v>
      </c>
    </row>
    <row r="505" spans="1:9" x14ac:dyDescent="0.25">
      <c r="A505" s="86" t="s">
        <v>119</v>
      </c>
      <c r="B505" s="45" t="s">
        <v>161</v>
      </c>
      <c r="C505" s="77">
        <v>34.666667940000004</v>
      </c>
      <c r="D505" s="2">
        <v>22.645418169999999</v>
      </c>
      <c r="E505" s="2">
        <v>50.79470062</v>
      </c>
      <c r="F505" s="2"/>
      <c r="G505" s="2"/>
      <c r="H505" s="2">
        <v>12.021249770000004</v>
      </c>
      <c r="I505" s="2">
        <v>16.128032679999997</v>
      </c>
    </row>
    <row r="506" spans="1:9" x14ac:dyDescent="0.25">
      <c r="A506" s="86" t="s">
        <v>119</v>
      </c>
      <c r="B506" s="45" t="s">
        <v>158</v>
      </c>
      <c r="C506" s="77">
        <v>31.147541050000001</v>
      </c>
      <c r="D506" s="2">
        <v>22.041852949999999</v>
      </c>
      <c r="E506" s="2">
        <v>42.752433779999997</v>
      </c>
      <c r="F506" s="2"/>
      <c r="G506" s="2"/>
      <c r="H506" s="2">
        <v>9.1056881000000018</v>
      </c>
      <c r="I506" s="2">
        <v>11.604892729999996</v>
      </c>
    </row>
    <row r="507" spans="1:9" x14ac:dyDescent="0.25">
      <c r="A507" s="86" t="s">
        <v>119</v>
      </c>
      <c r="B507" s="45" t="s">
        <v>169</v>
      </c>
      <c r="C507" s="77">
        <v>22.448980330000001</v>
      </c>
      <c r="D507" s="2">
        <v>15.45284462</v>
      </c>
      <c r="E507" s="2">
        <v>31.52671432</v>
      </c>
      <c r="F507" s="2"/>
      <c r="G507" s="2"/>
      <c r="H507" s="2">
        <v>6.9961357100000008</v>
      </c>
      <c r="I507" s="2">
        <v>9.0777339899999987</v>
      </c>
    </row>
    <row r="508" spans="1:9" x14ac:dyDescent="0.25">
      <c r="A508" s="86" t="s">
        <v>121</v>
      </c>
      <c r="B508" s="45" t="s">
        <v>166</v>
      </c>
      <c r="C508" s="77">
        <v>45.714286799999996</v>
      </c>
      <c r="D508" s="2">
        <v>26.129663470000001</v>
      </c>
      <c r="E508" s="2">
        <v>74.237136840000005</v>
      </c>
      <c r="F508" s="2"/>
      <c r="G508" s="2"/>
      <c r="H508" s="2">
        <v>19.584623329999996</v>
      </c>
      <c r="I508" s="2">
        <v>28.522850040000009</v>
      </c>
    </row>
    <row r="509" spans="1:9" x14ac:dyDescent="0.25">
      <c r="A509" s="86" t="s">
        <v>121</v>
      </c>
      <c r="B509" s="45" t="s">
        <v>160</v>
      </c>
      <c r="C509" s="77">
        <v>32.258064269999998</v>
      </c>
      <c r="D509" s="2">
        <v>19.704063420000001</v>
      </c>
      <c r="E509" s="2">
        <v>49.819965359999998</v>
      </c>
      <c r="F509" s="2"/>
      <c r="G509" s="2"/>
      <c r="H509" s="2">
        <v>12.554000849999998</v>
      </c>
      <c r="I509" s="2">
        <v>17.561901089999999</v>
      </c>
    </row>
    <row r="510" spans="1:9" x14ac:dyDescent="0.25">
      <c r="A510" s="86" t="s">
        <v>121</v>
      </c>
      <c r="B510" s="45" t="s">
        <v>162</v>
      </c>
      <c r="C510" s="77">
        <v>41.666667940000004</v>
      </c>
      <c r="D510" s="2">
        <v>19.98078537</v>
      </c>
      <c r="E510" s="2">
        <v>76.626480099999995</v>
      </c>
      <c r="F510" s="2"/>
      <c r="G510" s="2"/>
      <c r="H510" s="2">
        <v>21.685882570000004</v>
      </c>
      <c r="I510" s="2">
        <v>34.959812159999991</v>
      </c>
    </row>
    <row r="511" spans="1:9" x14ac:dyDescent="0.25">
      <c r="A511" s="86" t="s">
        <v>121</v>
      </c>
      <c r="B511" s="45" t="s">
        <v>155</v>
      </c>
      <c r="C511" s="77">
        <v>36.538459779999997</v>
      </c>
      <c r="D511" s="2">
        <v>25.856790539999999</v>
      </c>
      <c r="E511" s="2">
        <v>50.151893620000003</v>
      </c>
      <c r="F511" s="2"/>
      <c r="G511" s="2"/>
      <c r="H511" s="2">
        <v>10.681669239999998</v>
      </c>
      <c r="I511" s="2">
        <v>13.613433840000006</v>
      </c>
    </row>
    <row r="512" spans="1:9" x14ac:dyDescent="0.25">
      <c r="A512" s="86" t="s">
        <v>121</v>
      </c>
      <c r="B512" s="45" t="s">
        <v>151</v>
      </c>
      <c r="C512" s="77">
        <v>42.307693479999998</v>
      </c>
      <c r="D512" s="2">
        <v>21.11984825</v>
      </c>
      <c r="E512" s="2">
        <v>75.700149539999998</v>
      </c>
      <c r="F512" s="2"/>
      <c r="G512" s="2"/>
      <c r="H512" s="2">
        <v>21.187845229999997</v>
      </c>
      <c r="I512" s="2">
        <v>33.392456060000001</v>
      </c>
    </row>
    <row r="513" spans="1:9" x14ac:dyDescent="0.25">
      <c r="A513" s="86" t="s">
        <v>121</v>
      </c>
      <c r="B513" s="45" t="s">
        <v>167</v>
      </c>
      <c r="C513" s="77">
        <v>27.77777863</v>
      </c>
      <c r="D513" s="2">
        <v>18.741550449999998</v>
      </c>
      <c r="E513" s="2">
        <v>39.654506679999997</v>
      </c>
      <c r="F513" s="2"/>
      <c r="G513" s="2"/>
      <c r="H513" s="2">
        <v>9.0362281800000019</v>
      </c>
      <c r="I513" s="2">
        <v>11.876728049999997</v>
      </c>
    </row>
    <row r="514" spans="1:9" x14ac:dyDescent="0.25">
      <c r="A514" s="86" t="s">
        <v>121</v>
      </c>
      <c r="B514" s="45" t="s">
        <v>181</v>
      </c>
      <c r="C514" s="77" t="s">
        <v>1574</v>
      </c>
      <c r="D514" s="2">
        <v>0</v>
      </c>
      <c r="E514" s="2">
        <v>0</v>
      </c>
      <c r="F514" s="2"/>
      <c r="G514" s="2"/>
      <c r="H514" s="2" t="e">
        <v>#VALUE!</v>
      </c>
      <c r="I514" s="2" t="e">
        <v>#VALUE!</v>
      </c>
    </row>
    <row r="515" spans="1:9" x14ac:dyDescent="0.25">
      <c r="A515" s="86" t="s">
        <v>121</v>
      </c>
      <c r="B515" s="45" t="s">
        <v>171</v>
      </c>
      <c r="C515" s="77">
        <v>46.739131929999999</v>
      </c>
      <c r="D515" s="2">
        <v>33.825340269999998</v>
      </c>
      <c r="E515" s="2">
        <v>62.957302089999999</v>
      </c>
      <c r="F515" s="2"/>
      <c r="G515" s="2"/>
      <c r="H515" s="2">
        <v>12.913791660000001</v>
      </c>
      <c r="I515" s="2">
        <v>16.21817016</v>
      </c>
    </row>
    <row r="516" spans="1:9" x14ac:dyDescent="0.25">
      <c r="A516" s="86" t="s">
        <v>121</v>
      </c>
      <c r="B516" s="45" t="s">
        <v>159</v>
      </c>
      <c r="C516" s="77">
        <v>34.666667940000004</v>
      </c>
      <c r="D516" s="2">
        <v>22.645418169999999</v>
      </c>
      <c r="E516" s="2">
        <v>50.79470062</v>
      </c>
      <c r="F516" s="2"/>
      <c r="G516" s="2"/>
      <c r="H516" s="2">
        <v>12.021249770000004</v>
      </c>
      <c r="I516" s="2">
        <v>16.128032679999997</v>
      </c>
    </row>
    <row r="517" spans="1:9" x14ac:dyDescent="0.25">
      <c r="A517" s="86" t="s">
        <v>121</v>
      </c>
      <c r="B517" s="45" t="s">
        <v>174</v>
      </c>
      <c r="C517" s="77">
        <v>45.945945739999999</v>
      </c>
      <c r="D517" s="2">
        <v>31.81890297</v>
      </c>
      <c r="E517" s="2">
        <v>64.20485687</v>
      </c>
      <c r="F517" s="2"/>
      <c r="G517" s="2"/>
      <c r="H517" s="2">
        <v>14.127042769999999</v>
      </c>
      <c r="I517" s="2">
        <v>18.258911130000001</v>
      </c>
    </row>
    <row r="518" spans="1:9" x14ac:dyDescent="0.25">
      <c r="A518" s="86" t="s">
        <v>121</v>
      </c>
      <c r="B518" s="45" t="s">
        <v>178</v>
      </c>
      <c r="C518" s="77">
        <v>41.975307460000003</v>
      </c>
      <c r="D518" s="2">
        <v>29.069122310000001</v>
      </c>
      <c r="E518" s="2">
        <v>58.656288150000002</v>
      </c>
      <c r="F518" s="2"/>
      <c r="G518" s="2"/>
      <c r="H518" s="2">
        <v>12.906185150000002</v>
      </c>
      <c r="I518" s="2">
        <v>16.680980689999998</v>
      </c>
    </row>
    <row r="519" spans="1:9" x14ac:dyDescent="0.25">
      <c r="A519" s="86" t="s">
        <v>121</v>
      </c>
      <c r="B519" s="45" t="s">
        <v>175</v>
      </c>
      <c r="C519" s="77">
        <v>29.838708879999999</v>
      </c>
      <c r="D519" s="2">
        <v>21.009204860000001</v>
      </c>
      <c r="E519" s="2">
        <v>41.128730769999997</v>
      </c>
      <c r="F519" s="2"/>
      <c r="G519" s="2"/>
      <c r="H519" s="2">
        <v>8.8295040199999981</v>
      </c>
      <c r="I519" s="2">
        <v>11.290021889999998</v>
      </c>
    </row>
    <row r="520" spans="1:9" x14ac:dyDescent="0.25">
      <c r="A520" s="86" t="s">
        <v>121</v>
      </c>
      <c r="B520" s="45" t="s">
        <v>156</v>
      </c>
      <c r="C520" s="77">
        <v>25.67567635</v>
      </c>
      <c r="D520" s="2">
        <v>15.4584341</v>
      </c>
      <c r="E520" s="2">
        <v>40.095748899999997</v>
      </c>
      <c r="F520" s="2"/>
      <c r="G520" s="2"/>
      <c r="H520" s="2">
        <v>10.21724225</v>
      </c>
      <c r="I520" s="2">
        <v>14.420072549999997</v>
      </c>
    </row>
    <row r="521" spans="1:9" x14ac:dyDescent="0.25">
      <c r="A521" s="86" t="s">
        <v>121</v>
      </c>
      <c r="B521" s="45" t="s">
        <v>168</v>
      </c>
      <c r="C521" s="77">
        <v>53.333332059999996</v>
      </c>
      <c r="D521" s="2">
        <v>40.287425990000003</v>
      </c>
      <c r="E521" s="2">
        <v>69.257766720000006</v>
      </c>
      <c r="F521" s="2"/>
      <c r="G521" s="2"/>
      <c r="H521" s="2">
        <v>13.045906069999994</v>
      </c>
      <c r="I521" s="2">
        <v>15.92443466000001</v>
      </c>
    </row>
    <row r="522" spans="1:9" x14ac:dyDescent="0.25">
      <c r="A522" s="86" t="s">
        <v>121</v>
      </c>
      <c r="B522" s="45" t="s">
        <v>164</v>
      </c>
      <c r="C522" s="77">
        <v>46.666667940000004</v>
      </c>
      <c r="D522" s="2">
        <v>28.887401579999999</v>
      </c>
      <c r="E522" s="2">
        <v>71.334960940000002</v>
      </c>
      <c r="F522" s="2"/>
      <c r="G522" s="2"/>
      <c r="H522" s="2">
        <v>17.779266360000005</v>
      </c>
      <c r="I522" s="2">
        <v>24.668292999999998</v>
      </c>
    </row>
    <row r="523" spans="1:9" x14ac:dyDescent="0.25">
      <c r="A523" s="86" t="s">
        <v>121</v>
      </c>
      <c r="B523" s="45" t="s">
        <v>172</v>
      </c>
      <c r="C523" s="77">
        <v>40</v>
      </c>
      <c r="D523" s="2">
        <v>17.269161220000001</v>
      </c>
      <c r="E523" s="2">
        <v>78.815948489999997</v>
      </c>
      <c r="F523" s="2"/>
      <c r="G523" s="2"/>
      <c r="H523" s="2">
        <v>22.730838779999999</v>
      </c>
      <c r="I523" s="2">
        <v>38.815948489999997</v>
      </c>
    </row>
    <row r="524" spans="1:9" x14ac:dyDescent="0.25">
      <c r="A524" s="86" t="s">
        <v>121</v>
      </c>
      <c r="B524" s="45" t="s">
        <v>157</v>
      </c>
      <c r="C524" s="77">
        <v>34.146343229999999</v>
      </c>
      <c r="D524" s="2">
        <v>18.668123250000001</v>
      </c>
      <c r="E524" s="2">
        <v>57.291759489999997</v>
      </c>
      <c r="F524" s="2"/>
      <c r="G524" s="2"/>
      <c r="H524" s="2">
        <v>15.478219979999999</v>
      </c>
      <c r="I524" s="2">
        <v>23.145416259999998</v>
      </c>
    </row>
    <row r="525" spans="1:9" x14ac:dyDescent="0.25">
      <c r="A525" s="86" t="s">
        <v>121</v>
      </c>
      <c r="B525" s="45" t="s">
        <v>170</v>
      </c>
      <c r="C525" s="77">
        <v>39.534885410000001</v>
      </c>
      <c r="D525" s="2">
        <v>23.030527110000001</v>
      </c>
      <c r="E525" s="2">
        <v>63.299179080000002</v>
      </c>
      <c r="F525" s="2"/>
      <c r="G525" s="2"/>
      <c r="H525" s="2">
        <v>16.5043583</v>
      </c>
      <c r="I525" s="2">
        <v>23.764293670000001</v>
      </c>
    </row>
    <row r="526" spans="1:9" x14ac:dyDescent="0.25">
      <c r="A526" s="86" t="s">
        <v>121</v>
      </c>
      <c r="B526" s="45" t="s">
        <v>176</v>
      </c>
      <c r="C526" s="77">
        <v>22.666666029999998</v>
      </c>
      <c r="D526" s="2">
        <v>13.204168320000001</v>
      </c>
      <c r="E526" s="2">
        <v>36.291530610000002</v>
      </c>
      <c r="F526" s="2"/>
      <c r="G526" s="2"/>
      <c r="H526" s="2">
        <v>9.4624977099999974</v>
      </c>
      <c r="I526" s="2">
        <v>13.624864580000004</v>
      </c>
    </row>
    <row r="527" spans="1:9" x14ac:dyDescent="0.25">
      <c r="A527" s="86" t="s">
        <v>121</v>
      </c>
      <c r="B527" s="45" t="s">
        <v>152</v>
      </c>
      <c r="C527" s="77">
        <v>23.1707325</v>
      </c>
      <c r="D527" s="2">
        <v>13.950294489999999</v>
      </c>
      <c r="E527" s="2">
        <v>36.183967590000002</v>
      </c>
      <c r="F527" s="2"/>
      <c r="G527" s="2"/>
      <c r="H527" s="2">
        <v>9.2204380100000005</v>
      </c>
      <c r="I527" s="2">
        <v>13.013235090000002</v>
      </c>
    </row>
    <row r="528" spans="1:9" x14ac:dyDescent="0.25">
      <c r="A528" s="86" t="s">
        <v>121</v>
      </c>
      <c r="B528" s="45" t="s">
        <v>150</v>
      </c>
      <c r="C528" s="77">
        <v>50</v>
      </c>
      <c r="D528" s="2">
        <v>20.102592470000001</v>
      </c>
      <c r="E528" s="2">
        <v>103.0191116</v>
      </c>
      <c r="F528" s="2"/>
      <c r="G528" s="2"/>
      <c r="H528" s="2">
        <v>29.897407529999999</v>
      </c>
      <c r="I528" s="2">
        <v>53.019111600000002</v>
      </c>
    </row>
    <row r="529" spans="1:9" x14ac:dyDescent="0.25">
      <c r="A529" s="86" t="s">
        <v>121</v>
      </c>
      <c r="B529" s="45" t="s">
        <v>163</v>
      </c>
      <c r="C529" s="77">
        <v>31.188117980000001</v>
      </c>
      <c r="D529" s="2">
        <v>23.965806959999998</v>
      </c>
      <c r="E529" s="2">
        <v>39.903152470000002</v>
      </c>
      <c r="F529" s="2"/>
      <c r="G529" s="2"/>
      <c r="H529" s="2">
        <v>7.2223110200000029</v>
      </c>
      <c r="I529" s="2">
        <v>8.7150344900000007</v>
      </c>
    </row>
    <row r="530" spans="1:9" x14ac:dyDescent="0.25">
      <c r="A530" s="86" t="s">
        <v>121</v>
      </c>
      <c r="B530" s="45" t="s">
        <v>180</v>
      </c>
      <c r="C530" s="77">
        <v>43.56435776</v>
      </c>
      <c r="D530" s="2">
        <v>31.653928759999999</v>
      </c>
      <c r="E530" s="2">
        <v>58.483116150000001</v>
      </c>
      <c r="F530" s="2"/>
      <c r="G530" s="2"/>
      <c r="H530" s="2">
        <v>11.910429000000001</v>
      </c>
      <c r="I530" s="2">
        <v>14.918758390000001</v>
      </c>
    </row>
    <row r="531" spans="1:9" x14ac:dyDescent="0.25">
      <c r="A531" s="86" t="s">
        <v>121</v>
      </c>
      <c r="B531" s="45" t="s">
        <v>154</v>
      </c>
      <c r="C531" s="77">
        <v>48.979591370000001</v>
      </c>
      <c r="D531" s="2">
        <v>31.382148740000002</v>
      </c>
      <c r="E531" s="2">
        <v>72.877746579999993</v>
      </c>
      <c r="F531" s="2"/>
      <c r="G531" s="2"/>
      <c r="H531" s="2">
        <v>17.59744263</v>
      </c>
      <c r="I531" s="2">
        <v>23.898155209999992</v>
      </c>
    </row>
    <row r="532" spans="1:9" x14ac:dyDescent="0.25">
      <c r="A532" s="86" t="s">
        <v>121</v>
      </c>
      <c r="B532" s="45" t="s">
        <v>173</v>
      </c>
      <c r="C532" s="77">
        <v>18.181818010000001</v>
      </c>
      <c r="D532" s="2">
        <v>8.7188882830000001</v>
      </c>
      <c r="E532" s="2">
        <v>33.437011720000001</v>
      </c>
      <c r="F532" s="2"/>
      <c r="G532" s="2"/>
      <c r="H532" s="2">
        <v>9.4629297270000006</v>
      </c>
      <c r="I532" s="2">
        <v>15.25519371</v>
      </c>
    </row>
    <row r="533" spans="1:9" x14ac:dyDescent="0.25">
      <c r="A533" s="86" t="s">
        <v>121</v>
      </c>
      <c r="B533" s="45" t="s">
        <v>165</v>
      </c>
      <c r="C533" s="77">
        <v>36.666667940000004</v>
      </c>
      <c r="D533" s="2">
        <v>18.30386734</v>
      </c>
      <c r="E533" s="2">
        <v>65.606796259999996</v>
      </c>
      <c r="F533" s="2"/>
      <c r="G533" s="2"/>
      <c r="H533" s="2">
        <v>18.362800600000003</v>
      </c>
      <c r="I533" s="2">
        <v>28.940128319999992</v>
      </c>
    </row>
    <row r="534" spans="1:9" x14ac:dyDescent="0.25">
      <c r="A534" s="86" t="s">
        <v>121</v>
      </c>
      <c r="B534" s="45" t="s">
        <v>149</v>
      </c>
      <c r="C534" s="77">
        <v>45</v>
      </c>
      <c r="D534" s="2">
        <v>20.576866150000001</v>
      </c>
      <c r="E534" s="2">
        <v>85.424018860000004</v>
      </c>
      <c r="F534" s="2"/>
      <c r="G534" s="2"/>
      <c r="H534" s="2">
        <v>24.423133849999999</v>
      </c>
      <c r="I534" s="2">
        <v>40.424018860000004</v>
      </c>
    </row>
    <row r="535" spans="1:9" x14ac:dyDescent="0.25">
      <c r="A535" s="86" t="s">
        <v>121</v>
      </c>
      <c r="B535" s="45" t="s">
        <v>177</v>
      </c>
      <c r="C535" s="77">
        <v>36.764705659999997</v>
      </c>
      <c r="D535" s="2">
        <v>28.9177742</v>
      </c>
      <c r="E535" s="2">
        <v>46.08487701</v>
      </c>
      <c r="F535" s="2"/>
      <c r="G535" s="2"/>
      <c r="H535" s="2">
        <v>7.8469314599999969</v>
      </c>
      <c r="I535" s="2">
        <v>9.3201713500000025</v>
      </c>
    </row>
    <row r="536" spans="1:9" x14ac:dyDescent="0.25">
      <c r="A536" s="86" t="s">
        <v>121</v>
      </c>
      <c r="B536" s="45" t="s">
        <v>153</v>
      </c>
      <c r="C536" s="77">
        <v>44.44444275</v>
      </c>
      <c r="D536" s="2">
        <v>22.96509361</v>
      </c>
      <c r="E536" s="2">
        <v>77.635498049999995</v>
      </c>
      <c r="F536" s="2"/>
      <c r="G536" s="2"/>
      <c r="H536" s="2">
        <v>21.47934914</v>
      </c>
      <c r="I536" s="2">
        <v>33.191055299999995</v>
      </c>
    </row>
    <row r="537" spans="1:9" x14ac:dyDescent="0.25">
      <c r="A537" s="86" t="s">
        <v>121</v>
      </c>
      <c r="B537" s="45" t="s">
        <v>179</v>
      </c>
      <c r="C537" s="77">
        <v>21.917808529999999</v>
      </c>
      <c r="D537" s="2">
        <v>12.527920719999999</v>
      </c>
      <c r="E537" s="2">
        <v>35.593147279999997</v>
      </c>
      <c r="F537" s="2"/>
      <c r="G537" s="2"/>
      <c r="H537" s="2">
        <v>9.3898878099999994</v>
      </c>
      <c r="I537" s="2">
        <v>13.675338749999998</v>
      </c>
    </row>
    <row r="538" spans="1:9" x14ac:dyDescent="0.25">
      <c r="A538" s="86" t="s">
        <v>121</v>
      </c>
      <c r="B538" s="45" t="s">
        <v>161</v>
      </c>
      <c r="C538" s="77">
        <v>32</v>
      </c>
      <c r="D538" s="2">
        <v>18.290765759999999</v>
      </c>
      <c r="E538" s="2">
        <v>51.965995790000001</v>
      </c>
      <c r="F538" s="2"/>
      <c r="G538" s="2"/>
      <c r="H538" s="2">
        <v>13.709234240000001</v>
      </c>
      <c r="I538" s="2">
        <v>19.965995790000001</v>
      </c>
    </row>
    <row r="539" spans="1:9" x14ac:dyDescent="0.25">
      <c r="A539" s="86" t="s">
        <v>121</v>
      </c>
      <c r="B539" s="45" t="s">
        <v>158</v>
      </c>
      <c r="C539" s="77">
        <v>36.082473749999998</v>
      </c>
      <c r="D539" s="2">
        <v>25.132764819999998</v>
      </c>
      <c r="E539" s="2">
        <v>50.181987759999998</v>
      </c>
      <c r="F539" s="2"/>
      <c r="G539" s="2"/>
      <c r="H539" s="2">
        <v>10.94970893</v>
      </c>
      <c r="I539" s="2">
        <v>14.09951401</v>
      </c>
    </row>
    <row r="540" spans="1:9" x14ac:dyDescent="0.25">
      <c r="A540" s="86" t="s">
        <v>121</v>
      </c>
      <c r="B540" s="45" t="s">
        <v>169</v>
      </c>
      <c r="C540" s="77">
        <v>19.047618870000001</v>
      </c>
      <c r="D540" s="2">
        <v>12.65700436</v>
      </c>
      <c r="E540" s="2">
        <v>27.529113769999999</v>
      </c>
      <c r="F540" s="2"/>
      <c r="G540" s="2"/>
      <c r="H540" s="2">
        <v>6.3906145100000007</v>
      </c>
      <c r="I540" s="2">
        <v>8.4814948999999977</v>
      </c>
    </row>
    <row r="541" spans="1:9" x14ac:dyDescent="0.25">
      <c r="A541" s="86" t="s">
        <v>124</v>
      </c>
      <c r="B541" s="45" t="s">
        <v>166</v>
      </c>
      <c r="C541" s="77">
        <v>30.434782030000001</v>
      </c>
      <c r="D541" s="2">
        <v>12.236361499999999</v>
      </c>
      <c r="E541" s="2">
        <v>62.707283019999998</v>
      </c>
      <c r="F541" s="2"/>
      <c r="G541" s="2"/>
      <c r="H541" s="2">
        <v>18.19842053</v>
      </c>
      <c r="I541" s="2">
        <v>32.272500989999998</v>
      </c>
    </row>
    <row r="542" spans="1:9" x14ac:dyDescent="0.25">
      <c r="A542" s="86" t="s">
        <v>124</v>
      </c>
      <c r="B542" s="45" t="s">
        <v>160</v>
      </c>
      <c r="C542" s="77">
        <v>29.787233350000001</v>
      </c>
      <c r="D542" s="2">
        <v>16.284957890000001</v>
      </c>
      <c r="E542" s="2">
        <v>49.977916720000003</v>
      </c>
      <c r="F542" s="2"/>
      <c r="G542" s="2"/>
      <c r="H542" s="2">
        <v>13.50227546</v>
      </c>
      <c r="I542" s="2">
        <v>20.190683370000002</v>
      </c>
    </row>
    <row r="543" spans="1:9" x14ac:dyDescent="0.25">
      <c r="A543" s="86" t="s">
        <v>124</v>
      </c>
      <c r="B543" s="45" t="s">
        <v>162</v>
      </c>
      <c r="C543" s="77">
        <v>48.275863649999998</v>
      </c>
      <c r="D543" s="2">
        <v>26.392862319999999</v>
      </c>
      <c r="E543" s="2">
        <v>80.998695369999993</v>
      </c>
      <c r="F543" s="2"/>
      <c r="G543" s="2"/>
      <c r="H543" s="2">
        <v>21.883001329999999</v>
      </c>
      <c r="I543" s="2">
        <v>32.722831719999995</v>
      </c>
    </row>
    <row r="544" spans="1:9" x14ac:dyDescent="0.25">
      <c r="A544" s="86" t="s">
        <v>124</v>
      </c>
      <c r="B544" s="45" t="s">
        <v>155</v>
      </c>
      <c r="C544" s="77">
        <v>37.755100249999998</v>
      </c>
      <c r="D544" s="2">
        <v>26.583076479999999</v>
      </c>
      <c r="E544" s="2">
        <v>52.040435789999997</v>
      </c>
      <c r="F544" s="2"/>
      <c r="G544" s="2"/>
      <c r="H544" s="2">
        <v>11.172023769999999</v>
      </c>
      <c r="I544" s="2">
        <v>14.285335539999998</v>
      </c>
    </row>
    <row r="545" spans="1:9" x14ac:dyDescent="0.25">
      <c r="A545" s="86" t="s">
        <v>124</v>
      </c>
      <c r="B545" s="45" t="s">
        <v>151</v>
      </c>
      <c r="C545" s="77">
        <v>47.22222137</v>
      </c>
      <c r="D545" s="2">
        <v>27.508684160000001</v>
      </c>
      <c r="E545" s="2">
        <v>75.607353209999999</v>
      </c>
      <c r="F545" s="2"/>
      <c r="G545" s="2"/>
      <c r="H545" s="2">
        <v>19.713537209999998</v>
      </c>
      <c r="I545" s="2">
        <v>28.38513184</v>
      </c>
    </row>
    <row r="546" spans="1:9" x14ac:dyDescent="0.25">
      <c r="A546" s="86" t="s">
        <v>124</v>
      </c>
      <c r="B546" s="45" t="s">
        <v>167</v>
      </c>
      <c r="C546" s="77">
        <v>23.711339949999999</v>
      </c>
      <c r="D546" s="2">
        <v>15.03095531</v>
      </c>
      <c r="E546" s="2">
        <v>35.578651430000001</v>
      </c>
      <c r="F546" s="2"/>
      <c r="G546" s="2"/>
      <c r="H546" s="2">
        <v>8.6803846399999998</v>
      </c>
      <c r="I546" s="2">
        <v>11.867311480000001</v>
      </c>
    </row>
    <row r="547" spans="1:9" x14ac:dyDescent="0.25">
      <c r="A547" s="86" t="s">
        <v>124</v>
      </c>
      <c r="B547" s="45" t="s">
        <v>181</v>
      </c>
      <c r="C547" s="77" t="s">
        <v>1574</v>
      </c>
      <c r="D547" s="2">
        <v>0</v>
      </c>
      <c r="E547" s="2">
        <v>0</v>
      </c>
      <c r="F547" s="2"/>
      <c r="G547" s="2"/>
      <c r="H547" s="2" t="e">
        <v>#VALUE!</v>
      </c>
      <c r="I547" s="2" t="e">
        <v>#VALUE!</v>
      </c>
    </row>
    <row r="548" spans="1:9" x14ac:dyDescent="0.25">
      <c r="A548" s="86" t="s">
        <v>124</v>
      </c>
      <c r="B548" s="45" t="s">
        <v>171</v>
      </c>
      <c r="C548" s="77">
        <v>52.688171390000001</v>
      </c>
      <c r="D548" s="2">
        <v>38.97900009</v>
      </c>
      <c r="E548" s="2">
        <v>69.656555179999998</v>
      </c>
      <c r="F548" s="2"/>
      <c r="G548" s="2"/>
      <c r="H548" s="2">
        <v>13.709171300000001</v>
      </c>
      <c r="I548" s="2">
        <v>16.968383789999997</v>
      </c>
    </row>
    <row r="549" spans="1:9" x14ac:dyDescent="0.25">
      <c r="A549" s="86" t="s">
        <v>124</v>
      </c>
      <c r="B549" s="45" t="s">
        <v>159</v>
      </c>
      <c r="C549" s="77">
        <v>45.070423130000002</v>
      </c>
      <c r="D549" s="2">
        <v>30.828136440000002</v>
      </c>
      <c r="E549" s="2">
        <v>63.62598801</v>
      </c>
      <c r="F549" s="2"/>
      <c r="G549" s="2"/>
      <c r="H549" s="2">
        <v>14.24228669</v>
      </c>
      <c r="I549" s="2">
        <v>18.555564879999999</v>
      </c>
    </row>
    <row r="550" spans="1:9" x14ac:dyDescent="0.25">
      <c r="A550" s="86" t="s">
        <v>124</v>
      </c>
      <c r="B550" s="45" t="s">
        <v>174</v>
      </c>
      <c r="C550" s="77">
        <v>44.927536009999997</v>
      </c>
      <c r="D550" s="2">
        <v>30.526081090000002</v>
      </c>
      <c r="E550" s="2">
        <v>63.771053309999999</v>
      </c>
      <c r="F550" s="2"/>
      <c r="G550" s="2"/>
      <c r="H550" s="2">
        <v>14.401454919999995</v>
      </c>
      <c r="I550" s="2">
        <v>18.843517300000002</v>
      </c>
    </row>
    <row r="551" spans="1:9" x14ac:dyDescent="0.25">
      <c r="A551" s="86" t="s">
        <v>124</v>
      </c>
      <c r="B551" s="45" t="s">
        <v>178</v>
      </c>
      <c r="C551" s="77">
        <v>44.155845640000003</v>
      </c>
      <c r="D551" s="2">
        <v>30.579206469999999</v>
      </c>
      <c r="E551" s="2">
        <v>61.703365329999997</v>
      </c>
      <c r="F551" s="2"/>
      <c r="G551" s="2"/>
      <c r="H551" s="2">
        <v>13.576639170000004</v>
      </c>
      <c r="I551" s="2">
        <v>17.547519689999994</v>
      </c>
    </row>
    <row r="552" spans="1:9" x14ac:dyDescent="0.25">
      <c r="A552" s="86" t="s">
        <v>124</v>
      </c>
      <c r="B552" s="45" t="s">
        <v>175</v>
      </c>
      <c r="C552" s="77">
        <v>30.097087859999998</v>
      </c>
      <c r="D552" s="2">
        <v>20.449510570000001</v>
      </c>
      <c r="E552" s="2">
        <v>42.720413209999997</v>
      </c>
      <c r="F552" s="2"/>
      <c r="G552" s="2"/>
      <c r="H552" s="2">
        <v>9.6475772899999974</v>
      </c>
      <c r="I552" s="2">
        <v>12.623325349999998</v>
      </c>
    </row>
    <row r="553" spans="1:9" x14ac:dyDescent="0.25">
      <c r="A553" s="86" t="s">
        <v>124</v>
      </c>
      <c r="B553" s="45" t="s">
        <v>156</v>
      </c>
      <c r="C553" s="77">
        <v>30.434782030000001</v>
      </c>
      <c r="D553" s="2">
        <v>18.839611049999998</v>
      </c>
      <c r="E553" s="2">
        <v>46.522796630000002</v>
      </c>
      <c r="F553" s="2"/>
      <c r="G553" s="2"/>
      <c r="H553" s="2">
        <v>11.595170980000002</v>
      </c>
      <c r="I553" s="2">
        <v>16.088014600000001</v>
      </c>
    </row>
    <row r="554" spans="1:9" x14ac:dyDescent="0.25">
      <c r="A554" s="86" t="s">
        <v>124</v>
      </c>
      <c r="B554" s="45" t="s">
        <v>168</v>
      </c>
      <c r="C554" s="77">
        <v>48.484848020000001</v>
      </c>
      <c r="D554" s="2">
        <v>35.748901369999999</v>
      </c>
      <c r="E554" s="2">
        <v>64.283874510000004</v>
      </c>
      <c r="F554" s="2"/>
      <c r="G554" s="2"/>
      <c r="H554" s="2">
        <v>12.735946650000002</v>
      </c>
      <c r="I554" s="2">
        <v>15.799026490000003</v>
      </c>
    </row>
    <row r="555" spans="1:9" x14ac:dyDescent="0.25">
      <c r="A555" s="86" t="s">
        <v>124</v>
      </c>
      <c r="B555" s="45" t="s">
        <v>164</v>
      </c>
      <c r="C555" s="77">
        <v>46.666667940000004</v>
      </c>
      <c r="D555" s="2">
        <v>28.887401579999999</v>
      </c>
      <c r="E555" s="2">
        <v>71.334960940000002</v>
      </c>
      <c r="F555" s="2"/>
      <c r="G555" s="2"/>
      <c r="H555" s="2">
        <v>17.779266360000005</v>
      </c>
      <c r="I555" s="2">
        <v>24.668292999999998</v>
      </c>
    </row>
    <row r="556" spans="1:9" x14ac:dyDescent="0.25">
      <c r="A556" s="86" t="s">
        <v>124</v>
      </c>
      <c r="B556" s="45" t="s">
        <v>172</v>
      </c>
      <c r="C556" s="77">
        <v>38.888889310000003</v>
      </c>
      <c r="D556" s="2">
        <v>15.63535023</v>
      </c>
      <c r="E556" s="2">
        <v>80.125976559999998</v>
      </c>
      <c r="F556" s="2"/>
      <c r="G556" s="2"/>
      <c r="H556" s="2">
        <v>23.253539080000003</v>
      </c>
      <c r="I556" s="2">
        <v>41.237087249999995</v>
      </c>
    </row>
    <row r="557" spans="1:9" x14ac:dyDescent="0.25">
      <c r="A557" s="86" t="s">
        <v>124</v>
      </c>
      <c r="B557" s="45" t="s">
        <v>157</v>
      </c>
      <c r="C557" s="77">
        <v>39.622642519999999</v>
      </c>
      <c r="D557" s="2">
        <v>24.52704048</v>
      </c>
      <c r="E557" s="2">
        <v>60.567417140000003</v>
      </c>
      <c r="F557" s="2"/>
      <c r="G557" s="2"/>
      <c r="H557" s="2">
        <v>15.095602039999999</v>
      </c>
      <c r="I557" s="2">
        <v>20.944774620000004</v>
      </c>
    </row>
    <row r="558" spans="1:9" x14ac:dyDescent="0.25">
      <c r="A558" s="86" t="s">
        <v>124</v>
      </c>
      <c r="B558" s="45" t="s">
        <v>170</v>
      </c>
      <c r="C558" s="77">
        <v>41.025642400000002</v>
      </c>
      <c r="D558" s="2">
        <v>23.4496994</v>
      </c>
      <c r="E558" s="2">
        <v>66.623069760000007</v>
      </c>
      <c r="F558" s="2"/>
      <c r="G558" s="2"/>
      <c r="H558" s="2">
        <v>17.575943000000002</v>
      </c>
      <c r="I558" s="2">
        <v>25.597427360000005</v>
      </c>
    </row>
    <row r="559" spans="1:9" x14ac:dyDescent="0.25">
      <c r="A559" s="86" t="s">
        <v>124</v>
      </c>
      <c r="B559" s="45" t="s">
        <v>176</v>
      </c>
      <c r="C559" s="77">
        <v>23.68420982</v>
      </c>
      <c r="D559" s="2">
        <v>14.036764140000001</v>
      </c>
      <c r="E559" s="2">
        <v>37.431262969999999</v>
      </c>
      <c r="F559" s="2"/>
      <c r="G559" s="2"/>
      <c r="H559" s="2">
        <v>9.6474456799999988</v>
      </c>
      <c r="I559" s="2">
        <v>13.747053149999999</v>
      </c>
    </row>
    <row r="560" spans="1:9" x14ac:dyDescent="0.25">
      <c r="A560" s="86" t="s">
        <v>124</v>
      </c>
      <c r="B560" s="45" t="s">
        <v>152</v>
      </c>
      <c r="C560" s="77">
        <v>18.75</v>
      </c>
      <c r="D560" s="2">
        <v>10.49423313</v>
      </c>
      <c r="E560" s="2">
        <v>30.925273900000001</v>
      </c>
      <c r="F560" s="2"/>
      <c r="G560" s="2"/>
      <c r="H560" s="2">
        <v>8.2557668700000004</v>
      </c>
      <c r="I560" s="2">
        <v>12.175273900000001</v>
      </c>
    </row>
    <row r="561" spans="1:9" x14ac:dyDescent="0.25">
      <c r="A561" s="86" t="s">
        <v>124</v>
      </c>
      <c r="B561" s="45" t="s">
        <v>150</v>
      </c>
      <c r="C561" s="77">
        <v>36.363636020000001</v>
      </c>
      <c r="D561" s="2">
        <v>9.9078674319999998</v>
      </c>
      <c r="E561" s="2">
        <v>93.105354309999996</v>
      </c>
      <c r="F561" s="2"/>
      <c r="G561" s="2"/>
      <c r="H561" s="2">
        <v>26.455768588000002</v>
      </c>
      <c r="I561" s="2">
        <v>56.741718289999994</v>
      </c>
    </row>
    <row r="562" spans="1:9" x14ac:dyDescent="0.25">
      <c r="A562" s="86" t="s">
        <v>124</v>
      </c>
      <c r="B562" s="45" t="s">
        <v>163</v>
      </c>
      <c r="C562" s="77">
        <v>32.5</v>
      </c>
      <c r="D562" s="2">
        <v>25.082813260000002</v>
      </c>
      <c r="E562" s="2">
        <v>41.423919679999997</v>
      </c>
      <c r="F562" s="2"/>
      <c r="G562" s="2"/>
      <c r="H562" s="2">
        <v>7.4171867399999982</v>
      </c>
      <c r="I562" s="2">
        <v>8.9239196799999974</v>
      </c>
    </row>
    <row r="563" spans="1:9" x14ac:dyDescent="0.25">
      <c r="A563" s="86" t="s">
        <v>124</v>
      </c>
      <c r="B563" s="45" t="s">
        <v>180</v>
      </c>
      <c r="C563" s="77">
        <v>47.524753570000001</v>
      </c>
      <c r="D563" s="2">
        <v>35.041000369999999</v>
      </c>
      <c r="E563" s="2">
        <v>63.010925290000003</v>
      </c>
      <c r="F563" s="2"/>
      <c r="G563" s="2"/>
      <c r="H563" s="2">
        <v>12.483753200000002</v>
      </c>
      <c r="I563" s="2">
        <v>15.486171720000002</v>
      </c>
    </row>
    <row r="564" spans="1:9" x14ac:dyDescent="0.25">
      <c r="A564" s="86" t="s">
        <v>124</v>
      </c>
      <c r="B564" s="45" t="s">
        <v>154</v>
      </c>
      <c r="C564" s="77">
        <v>50</v>
      </c>
      <c r="D564" s="2">
        <v>31.334733960000001</v>
      </c>
      <c r="E564" s="2">
        <v>75.700599670000003</v>
      </c>
      <c r="F564" s="2"/>
      <c r="G564" s="2"/>
      <c r="H564" s="2">
        <v>18.665266039999999</v>
      </c>
      <c r="I564" s="2">
        <v>25.700599670000003</v>
      </c>
    </row>
    <row r="565" spans="1:9" x14ac:dyDescent="0.25">
      <c r="A565" s="86" t="s">
        <v>124</v>
      </c>
      <c r="B565" s="45" t="s">
        <v>173</v>
      </c>
      <c r="C565" s="77">
        <v>22.857143399999998</v>
      </c>
      <c r="D565" s="2">
        <v>13.06483173</v>
      </c>
      <c r="E565" s="2">
        <v>37.118568420000003</v>
      </c>
      <c r="F565" s="2"/>
      <c r="G565" s="2"/>
      <c r="H565" s="2">
        <v>9.7923116699999984</v>
      </c>
      <c r="I565" s="2">
        <v>14.261425020000004</v>
      </c>
    </row>
    <row r="566" spans="1:9" x14ac:dyDescent="0.25">
      <c r="A566" s="86" t="s">
        <v>124</v>
      </c>
      <c r="B566" s="45" t="s">
        <v>165</v>
      </c>
      <c r="C566" s="77">
        <v>51.351352689999999</v>
      </c>
      <c r="D566" s="2">
        <v>30.916868210000001</v>
      </c>
      <c r="E566" s="2">
        <v>80.191497799999993</v>
      </c>
      <c r="F566" s="2"/>
      <c r="G566" s="2"/>
      <c r="H566" s="2">
        <v>20.434484479999998</v>
      </c>
      <c r="I566" s="2">
        <v>28.840145109999995</v>
      </c>
    </row>
    <row r="567" spans="1:9" x14ac:dyDescent="0.25">
      <c r="A567" s="86" t="s">
        <v>124</v>
      </c>
      <c r="B567" s="45" t="s">
        <v>149</v>
      </c>
      <c r="C567" s="77">
        <v>57.142856600000002</v>
      </c>
      <c r="D567" s="2">
        <v>24.670228959999999</v>
      </c>
      <c r="E567" s="2">
        <v>112.59420780000001</v>
      </c>
      <c r="F567" s="2"/>
      <c r="G567" s="2"/>
      <c r="H567" s="2">
        <v>32.472627639999999</v>
      </c>
      <c r="I567" s="2">
        <v>55.451351200000005</v>
      </c>
    </row>
    <row r="568" spans="1:9" x14ac:dyDescent="0.25">
      <c r="A568" s="86" t="s">
        <v>124</v>
      </c>
      <c r="B568" s="45" t="s">
        <v>177</v>
      </c>
      <c r="C568" s="77">
        <v>38.764045719999999</v>
      </c>
      <c r="D568" s="2">
        <v>30.160739899999999</v>
      </c>
      <c r="E568" s="2">
        <v>49.058380130000003</v>
      </c>
      <c r="F568" s="2"/>
      <c r="G568" s="2"/>
      <c r="H568" s="2">
        <v>8.6033058199999992</v>
      </c>
      <c r="I568" s="2">
        <v>10.294334410000005</v>
      </c>
    </row>
    <row r="569" spans="1:9" x14ac:dyDescent="0.25">
      <c r="A569" s="86" t="s">
        <v>124</v>
      </c>
      <c r="B569" s="45" t="s">
        <v>153</v>
      </c>
      <c r="C569" s="77">
        <v>40</v>
      </c>
      <c r="D569" s="2">
        <v>19.18155479</v>
      </c>
      <c r="E569" s="2">
        <v>73.561424259999995</v>
      </c>
      <c r="F569" s="2"/>
      <c r="G569" s="2"/>
      <c r="H569" s="2">
        <v>20.81844521</v>
      </c>
      <c r="I569" s="2">
        <v>33.561424259999995</v>
      </c>
    </row>
    <row r="570" spans="1:9" x14ac:dyDescent="0.25">
      <c r="A570" s="86" t="s">
        <v>124</v>
      </c>
      <c r="B570" s="45" t="s">
        <v>179</v>
      </c>
      <c r="C570" s="77">
        <v>19.277109150000001</v>
      </c>
      <c r="D570" s="2">
        <v>11.01853275</v>
      </c>
      <c r="E570" s="2">
        <v>31.304817199999999</v>
      </c>
      <c r="F570" s="2"/>
      <c r="G570" s="2"/>
      <c r="H570" s="2">
        <v>8.2585764000000008</v>
      </c>
      <c r="I570" s="2">
        <v>12.027708049999998</v>
      </c>
    </row>
    <row r="571" spans="1:9" x14ac:dyDescent="0.25">
      <c r="A571" s="86" t="s">
        <v>124</v>
      </c>
      <c r="B571" s="45" t="s">
        <v>161</v>
      </c>
      <c r="C571" s="77">
        <v>26.415094379999999</v>
      </c>
      <c r="D571" s="2">
        <v>14.441377640000001</v>
      </c>
      <c r="E571" s="2">
        <v>44.320041660000001</v>
      </c>
      <c r="F571" s="2"/>
      <c r="G571" s="2"/>
      <c r="H571" s="2">
        <v>11.973716739999999</v>
      </c>
      <c r="I571" s="2">
        <v>17.904947280000002</v>
      </c>
    </row>
    <row r="572" spans="1:9" x14ac:dyDescent="0.25">
      <c r="A572" s="86" t="s">
        <v>124</v>
      </c>
      <c r="B572" s="45" t="s">
        <v>158</v>
      </c>
      <c r="C572" s="77">
        <v>34.090908050000003</v>
      </c>
      <c r="D572" s="2">
        <v>23.000993730000001</v>
      </c>
      <c r="E572" s="2">
        <v>48.666893010000003</v>
      </c>
      <c r="F572" s="2"/>
      <c r="G572" s="2"/>
      <c r="H572" s="2">
        <v>11.089914320000002</v>
      </c>
      <c r="I572" s="2">
        <v>14.57598496</v>
      </c>
    </row>
    <row r="573" spans="1:9" x14ac:dyDescent="0.25">
      <c r="A573" s="86" t="s">
        <v>124</v>
      </c>
      <c r="B573" s="45" t="s">
        <v>169</v>
      </c>
      <c r="C573" s="77">
        <v>18.713449480000001</v>
      </c>
      <c r="D573" s="2">
        <v>12.79998589</v>
      </c>
      <c r="E573" s="2">
        <v>26.417808529999999</v>
      </c>
      <c r="F573" s="2"/>
      <c r="G573" s="2"/>
      <c r="H573" s="2">
        <v>5.913463590000001</v>
      </c>
      <c r="I573" s="2">
        <v>7.7043590499999972</v>
      </c>
    </row>
    <row r="574" spans="1:9" x14ac:dyDescent="0.25">
      <c r="A574" s="86" t="s">
        <v>126</v>
      </c>
      <c r="B574" s="45" t="s">
        <v>166</v>
      </c>
      <c r="C574" s="77">
        <v>44.44444275</v>
      </c>
      <c r="D574" s="2">
        <v>22.96509361</v>
      </c>
      <c r="E574" s="2">
        <v>77.635498049999995</v>
      </c>
      <c r="F574" s="2"/>
      <c r="G574" s="2"/>
      <c r="H574" s="2">
        <v>21.47934914</v>
      </c>
      <c r="I574" s="2">
        <v>33.191055299999995</v>
      </c>
    </row>
    <row r="575" spans="1:9" x14ac:dyDescent="0.25">
      <c r="A575" s="86" t="s">
        <v>126</v>
      </c>
      <c r="B575" s="45" t="s">
        <v>160</v>
      </c>
      <c r="C575" s="77">
        <v>37.209300990000003</v>
      </c>
      <c r="D575" s="2">
        <v>21.268331530000001</v>
      </c>
      <c r="E575" s="2">
        <v>60.425575260000002</v>
      </c>
      <c r="F575" s="2"/>
      <c r="G575" s="2"/>
      <c r="H575" s="2">
        <v>15.940969460000002</v>
      </c>
      <c r="I575" s="2">
        <v>23.21627427</v>
      </c>
    </row>
    <row r="576" spans="1:9" x14ac:dyDescent="0.25">
      <c r="A576" s="86" t="s">
        <v>126</v>
      </c>
      <c r="B576" s="45" t="s">
        <v>162</v>
      </c>
      <c r="C576" s="77">
        <v>60.714286799999996</v>
      </c>
      <c r="D576" s="2">
        <v>35.368309019999998</v>
      </c>
      <c r="E576" s="2">
        <v>97.209449770000006</v>
      </c>
      <c r="F576" s="2"/>
      <c r="G576" s="2"/>
      <c r="H576" s="2">
        <v>25.345977779999998</v>
      </c>
      <c r="I576" s="2">
        <v>36.49516297000001</v>
      </c>
    </row>
    <row r="577" spans="1:9" x14ac:dyDescent="0.25">
      <c r="A577" s="86" t="s">
        <v>126</v>
      </c>
      <c r="B577" s="45" t="s">
        <v>155</v>
      </c>
      <c r="C577" s="77">
        <v>42.105262760000002</v>
      </c>
      <c r="D577" s="2">
        <v>30.0806179</v>
      </c>
      <c r="E577" s="2">
        <v>57.335418699999998</v>
      </c>
      <c r="F577" s="2"/>
      <c r="G577" s="2"/>
      <c r="H577" s="2">
        <v>12.024644860000002</v>
      </c>
      <c r="I577" s="2">
        <v>15.230155939999996</v>
      </c>
    </row>
    <row r="578" spans="1:9" x14ac:dyDescent="0.25">
      <c r="A578" s="86" t="s">
        <v>126</v>
      </c>
      <c r="B578" s="45" t="s">
        <v>151</v>
      </c>
      <c r="C578" s="77">
        <v>52</v>
      </c>
      <c r="D578" s="2">
        <v>33.968128200000002</v>
      </c>
      <c r="E578" s="2">
        <v>76.192047119999998</v>
      </c>
      <c r="F578" s="2"/>
      <c r="G578" s="2"/>
      <c r="H578" s="2">
        <v>18.031871799999998</v>
      </c>
      <c r="I578" s="2">
        <v>24.192047119999998</v>
      </c>
    </row>
    <row r="579" spans="1:9" x14ac:dyDescent="0.25">
      <c r="A579" s="86" t="s">
        <v>126</v>
      </c>
      <c r="B579" s="45" t="s">
        <v>167</v>
      </c>
      <c r="C579" s="77">
        <v>27.17391396</v>
      </c>
      <c r="D579" s="2">
        <v>17.585523609999999</v>
      </c>
      <c r="E579" s="2">
        <v>40.114055630000003</v>
      </c>
      <c r="F579" s="2"/>
      <c r="G579" s="2"/>
      <c r="H579" s="2">
        <v>9.588390350000001</v>
      </c>
      <c r="I579" s="2">
        <v>12.940141670000003</v>
      </c>
    </row>
    <row r="580" spans="1:9" x14ac:dyDescent="0.25">
      <c r="A580" s="86" t="s">
        <v>126</v>
      </c>
      <c r="B580" s="45" t="s">
        <v>181</v>
      </c>
      <c r="C580" s="77" t="s">
        <v>1574</v>
      </c>
      <c r="D580" s="2">
        <v>0</v>
      </c>
      <c r="E580" s="2">
        <v>0</v>
      </c>
      <c r="F580" s="2"/>
      <c r="G580" s="2"/>
      <c r="H580" s="2" t="e">
        <v>#VALUE!</v>
      </c>
      <c r="I580" s="2" t="e">
        <v>#VALUE!</v>
      </c>
    </row>
    <row r="581" spans="1:9" x14ac:dyDescent="0.25">
      <c r="A581" s="86" t="s">
        <v>126</v>
      </c>
      <c r="B581" s="45" t="s">
        <v>171</v>
      </c>
      <c r="C581" s="77">
        <v>46.153846739999999</v>
      </c>
      <c r="D581" s="2">
        <v>33.263633730000002</v>
      </c>
      <c r="E581" s="2">
        <v>62.38659286</v>
      </c>
      <c r="F581" s="2"/>
      <c r="G581" s="2"/>
      <c r="H581" s="2">
        <v>12.890213009999997</v>
      </c>
      <c r="I581" s="2">
        <v>16.232746120000002</v>
      </c>
    </row>
    <row r="582" spans="1:9" x14ac:dyDescent="0.25">
      <c r="A582" s="86" t="s">
        <v>126</v>
      </c>
      <c r="B582" s="45" t="s">
        <v>159</v>
      </c>
      <c r="C582" s="77">
        <v>40</v>
      </c>
      <c r="D582" s="2">
        <v>26.12932777</v>
      </c>
      <c r="E582" s="2">
        <v>58.609268190000002</v>
      </c>
      <c r="F582" s="2"/>
      <c r="G582" s="2"/>
      <c r="H582" s="2">
        <v>13.87067223</v>
      </c>
      <c r="I582" s="2">
        <v>18.609268190000002</v>
      </c>
    </row>
    <row r="583" spans="1:9" x14ac:dyDescent="0.25">
      <c r="A583" s="86" t="s">
        <v>126</v>
      </c>
      <c r="B583" s="45" t="s">
        <v>174</v>
      </c>
      <c r="C583" s="77">
        <v>35.087718959999997</v>
      </c>
      <c r="D583" s="2">
        <v>21.432491299999999</v>
      </c>
      <c r="E583" s="2">
        <v>54.190135959999999</v>
      </c>
      <c r="F583" s="2"/>
      <c r="G583" s="2"/>
      <c r="H583" s="2">
        <v>13.655227659999998</v>
      </c>
      <c r="I583" s="2">
        <v>19.102417000000003</v>
      </c>
    </row>
    <row r="584" spans="1:9" x14ac:dyDescent="0.25">
      <c r="A584" s="86" t="s">
        <v>126</v>
      </c>
      <c r="B584" s="45" t="s">
        <v>178</v>
      </c>
      <c r="C584" s="77">
        <v>48.648647310000001</v>
      </c>
      <c r="D584" s="2">
        <v>34.07291412</v>
      </c>
      <c r="E584" s="2">
        <v>67.350234990000004</v>
      </c>
      <c r="F584" s="2"/>
      <c r="G584" s="2"/>
      <c r="H584" s="2">
        <v>14.575733190000001</v>
      </c>
      <c r="I584" s="2">
        <v>18.701587680000003</v>
      </c>
    </row>
    <row r="585" spans="1:9" x14ac:dyDescent="0.25">
      <c r="A585" s="86" t="s">
        <v>126</v>
      </c>
      <c r="B585" s="45" t="s">
        <v>175</v>
      </c>
      <c r="C585" s="77">
        <v>33.333332059999996</v>
      </c>
      <c r="D585" s="2">
        <v>22.489860530000001</v>
      </c>
      <c r="E585" s="2">
        <v>47.585407259999997</v>
      </c>
      <c r="F585" s="2"/>
      <c r="G585" s="2"/>
      <c r="H585" s="2">
        <v>10.843471529999995</v>
      </c>
      <c r="I585" s="2">
        <v>14.2520752</v>
      </c>
    </row>
    <row r="586" spans="1:9" x14ac:dyDescent="0.25">
      <c r="A586" s="86" t="s">
        <v>126</v>
      </c>
      <c r="B586" s="45" t="s">
        <v>156</v>
      </c>
      <c r="C586" s="77">
        <v>22.413793559999998</v>
      </c>
      <c r="D586" s="2">
        <v>11.93440056</v>
      </c>
      <c r="E586" s="2">
        <v>38.32826996</v>
      </c>
      <c r="F586" s="2"/>
      <c r="G586" s="2"/>
      <c r="H586" s="2">
        <v>10.479392999999998</v>
      </c>
      <c r="I586" s="2">
        <v>15.914476400000002</v>
      </c>
    </row>
    <row r="587" spans="1:9" x14ac:dyDescent="0.25">
      <c r="A587" s="86" t="s">
        <v>126</v>
      </c>
      <c r="B587" s="45" t="s">
        <v>168</v>
      </c>
      <c r="C587" s="77">
        <v>40.404041290000002</v>
      </c>
      <c r="D587" s="2">
        <v>28.865238189999999</v>
      </c>
      <c r="E587" s="2">
        <v>55.018836980000003</v>
      </c>
      <c r="F587" s="2"/>
      <c r="G587" s="2"/>
      <c r="H587" s="2">
        <v>11.538803100000003</v>
      </c>
      <c r="I587" s="2">
        <v>14.614795690000001</v>
      </c>
    </row>
    <row r="588" spans="1:9" x14ac:dyDescent="0.25">
      <c r="A588" s="86" t="s">
        <v>126</v>
      </c>
      <c r="B588" s="45" t="s">
        <v>164</v>
      </c>
      <c r="C588" s="77">
        <v>51.111110689999997</v>
      </c>
      <c r="D588" s="2">
        <v>32.400058749999999</v>
      </c>
      <c r="E588" s="2">
        <v>76.691764829999997</v>
      </c>
      <c r="F588" s="2"/>
      <c r="G588" s="2"/>
      <c r="H588" s="2">
        <v>18.711051939999997</v>
      </c>
      <c r="I588" s="2">
        <v>25.58065414</v>
      </c>
    </row>
    <row r="589" spans="1:9" x14ac:dyDescent="0.25">
      <c r="A589" s="86" t="s">
        <v>126</v>
      </c>
      <c r="B589" s="45" t="s">
        <v>172</v>
      </c>
      <c r="C589" s="77">
        <v>39.285713200000004</v>
      </c>
      <c r="D589" s="2">
        <v>19.611286159999999</v>
      </c>
      <c r="E589" s="2">
        <v>70.292991639999997</v>
      </c>
      <c r="F589" s="2"/>
      <c r="G589" s="2"/>
      <c r="H589" s="2">
        <v>19.674427040000005</v>
      </c>
      <c r="I589" s="2">
        <v>31.007278439999993</v>
      </c>
    </row>
    <row r="590" spans="1:9" x14ac:dyDescent="0.25">
      <c r="A590" s="86" t="s">
        <v>126</v>
      </c>
      <c r="B590" s="45" t="s">
        <v>157</v>
      </c>
      <c r="C590" s="77">
        <v>38.636363979999999</v>
      </c>
      <c r="D590" s="2">
        <v>22.507104869999999</v>
      </c>
      <c r="E590" s="2">
        <v>61.860561369999999</v>
      </c>
      <c r="F590" s="2"/>
      <c r="G590" s="2"/>
      <c r="H590" s="2">
        <v>16.12925911</v>
      </c>
      <c r="I590" s="2">
        <v>23.22419739</v>
      </c>
    </row>
    <row r="591" spans="1:9" x14ac:dyDescent="0.25">
      <c r="A591" s="86" t="s">
        <v>126</v>
      </c>
      <c r="B591" s="45" t="s">
        <v>170</v>
      </c>
      <c r="C591" s="77">
        <v>51.351352689999999</v>
      </c>
      <c r="D591" s="2">
        <v>30.916868210000001</v>
      </c>
      <c r="E591" s="2">
        <v>80.191497799999993</v>
      </c>
      <c r="F591" s="2"/>
      <c r="G591" s="2"/>
      <c r="H591" s="2">
        <v>20.434484479999998</v>
      </c>
      <c r="I591" s="2">
        <v>28.840145109999995</v>
      </c>
    </row>
    <row r="592" spans="1:9" x14ac:dyDescent="0.25">
      <c r="A592" s="86" t="s">
        <v>126</v>
      </c>
      <c r="B592" s="45" t="s">
        <v>176</v>
      </c>
      <c r="C592" s="77">
        <v>26.7605629</v>
      </c>
      <c r="D592" s="2">
        <v>16.111606600000002</v>
      </c>
      <c r="E592" s="2">
        <v>41.789936070000003</v>
      </c>
      <c r="F592" s="2"/>
      <c r="G592" s="2"/>
      <c r="H592" s="2">
        <v>10.648956299999998</v>
      </c>
      <c r="I592" s="2">
        <v>15.029373170000003</v>
      </c>
    </row>
    <row r="593" spans="1:9" x14ac:dyDescent="0.25">
      <c r="A593" s="86" t="s">
        <v>126</v>
      </c>
      <c r="B593" s="45" t="s">
        <v>152</v>
      </c>
      <c r="C593" s="77">
        <v>15.78947353</v>
      </c>
      <c r="D593" s="2">
        <v>8.1586513519999997</v>
      </c>
      <c r="E593" s="2">
        <v>27.58103371</v>
      </c>
      <c r="F593" s="2"/>
      <c r="G593" s="2"/>
      <c r="H593" s="2">
        <v>7.6308221780000007</v>
      </c>
      <c r="I593" s="2">
        <v>11.791560179999999</v>
      </c>
    </row>
    <row r="594" spans="1:9" x14ac:dyDescent="0.25">
      <c r="A594" s="86" t="s">
        <v>126</v>
      </c>
      <c r="B594" s="45" t="s">
        <v>150</v>
      </c>
      <c r="C594" s="77">
        <v>36.363636020000001</v>
      </c>
      <c r="D594" s="2">
        <v>9.9078674319999998</v>
      </c>
      <c r="E594" s="2">
        <v>93.105354309999996</v>
      </c>
      <c r="F594" s="2"/>
      <c r="G594" s="2"/>
      <c r="H594" s="2">
        <v>26.455768588000002</v>
      </c>
      <c r="I594" s="2">
        <v>56.741718289999994</v>
      </c>
    </row>
    <row r="595" spans="1:9" x14ac:dyDescent="0.25">
      <c r="A595" s="86" t="s">
        <v>126</v>
      </c>
      <c r="B595" s="45" t="s">
        <v>163</v>
      </c>
      <c r="C595" s="77">
        <v>32.748538969999998</v>
      </c>
      <c r="D595" s="2">
        <v>24.737894059999999</v>
      </c>
      <c r="E595" s="2">
        <v>42.526699069999999</v>
      </c>
      <c r="F595" s="2"/>
      <c r="G595" s="2"/>
      <c r="H595" s="2">
        <v>8.0106449099999999</v>
      </c>
      <c r="I595" s="2">
        <v>9.7781601000000009</v>
      </c>
    </row>
    <row r="596" spans="1:9" x14ac:dyDescent="0.25">
      <c r="A596" s="86" t="s">
        <v>126</v>
      </c>
      <c r="B596" s="45" t="s">
        <v>180</v>
      </c>
      <c r="C596" s="77">
        <v>48.913043979999998</v>
      </c>
      <c r="D596" s="2">
        <v>35.677509309999998</v>
      </c>
      <c r="E596" s="2">
        <v>65.449501040000001</v>
      </c>
      <c r="F596" s="2"/>
      <c r="G596" s="2"/>
      <c r="H596" s="2">
        <v>13.23553467</v>
      </c>
      <c r="I596" s="2">
        <v>16.536457060000004</v>
      </c>
    </row>
    <row r="597" spans="1:9" x14ac:dyDescent="0.25">
      <c r="A597" s="86" t="s">
        <v>126</v>
      </c>
      <c r="B597" s="45" t="s">
        <v>154</v>
      </c>
      <c r="C597" s="77">
        <v>50</v>
      </c>
      <c r="D597" s="2">
        <v>30.950788500000002</v>
      </c>
      <c r="E597" s="2">
        <v>76.43031311</v>
      </c>
      <c r="F597" s="2"/>
      <c r="G597" s="2"/>
      <c r="H597" s="2">
        <v>19.049211499999998</v>
      </c>
      <c r="I597" s="2">
        <v>26.43031311</v>
      </c>
    </row>
    <row r="598" spans="1:9" x14ac:dyDescent="0.25">
      <c r="A598" s="86" t="s">
        <v>126</v>
      </c>
      <c r="B598" s="45" t="s">
        <v>173</v>
      </c>
      <c r="C598" s="77">
        <v>34.666667940000004</v>
      </c>
      <c r="D598" s="2">
        <v>22.645418169999999</v>
      </c>
      <c r="E598" s="2">
        <v>50.79470062</v>
      </c>
      <c r="F598" s="2"/>
      <c r="G598" s="2"/>
      <c r="H598" s="2">
        <v>12.021249770000004</v>
      </c>
      <c r="I598" s="2">
        <v>16.128032679999997</v>
      </c>
    </row>
    <row r="599" spans="1:9" x14ac:dyDescent="0.25">
      <c r="A599" s="86" t="s">
        <v>126</v>
      </c>
      <c r="B599" s="45" t="s">
        <v>165</v>
      </c>
      <c r="C599" s="77">
        <v>59.090908050000003</v>
      </c>
      <c r="D599" s="2">
        <v>38.600143430000003</v>
      </c>
      <c r="E599" s="2">
        <v>86.581871030000002</v>
      </c>
      <c r="F599" s="2"/>
      <c r="G599" s="2"/>
      <c r="H599" s="2">
        <v>20.49076462</v>
      </c>
      <c r="I599" s="2">
        <v>27.490962979999999</v>
      </c>
    </row>
    <row r="600" spans="1:9" x14ac:dyDescent="0.25">
      <c r="A600" s="86" t="s">
        <v>126</v>
      </c>
      <c r="B600" s="45" t="s">
        <v>149</v>
      </c>
      <c r="C600" s="77">
        <v>54.545455930000003</v>
      </c>
      <c r="D600" s="2">
        <v>20.017219539999999</v>
      </c>
      <c r="E600" s="2">
        <v>118.7224884</v>
      </c>
      <c r="F600" s="2"/>
      <c r="G600" s="2"/>
      <c r="H600" s="2">
        <v>34.528236390000004</v>
      </c>
      <c r="I600" s="2">
        <v>64.17703247</v>
      </c>
    </row>
    <row r="601" spans="1:9" x14ac:dyDescent="0.25">
      <c r="A601" s="86" t="s">
        <v>126</v>
      </c>
      <c r="B601" s="45" t="s">
        <v>177</v>
      </c>
      <c r="C601" s="77">
        <v>38.829788209999997</v>
      </c>
      <c r="D601" s="2">
        <v>30.436355590000002</v>
      </c>
      <c r="E601" s="2">
        <v>48.822628020000003</v>
      </c>
      <c r="F601" s="2"/>
      <c r="G601" s="2"/>
      <c r="H601" s="2">
        <v>8.3934326199999951</v>
      </c>
      <c r="I601" s="2">
        <v>9.9928398100000067</v>
      </c>
    </row>
    <row r="602" spans="1:9" x14ac:dyDescent="0.25">
      <c r="A602" s="86" t="s">
        <v>126</v>
      </c>
      <c r="B602" s="45" t="s">
        <v>153</v>
      </c>
      <c r="C602" s="77">
        <v>57.142856600000002</v>
      </c>
      <c r="D602" s="2">
        <v>24.670228959999999</v>
      </c>
      <c r="E602" s="2">
        <v>112.59420780000001</v>
      </c>
      <c r="F602" s="2"/>
      <c r="G602" s="2"/>
      <c r="H602" s="2">
        <v>32.472627639999999</v>
      </c>
      <c r="I602" s="2">
        <v>55.451351200000005</v>
      </c>
    </row>
    <row r="603" spans="1:9" x14ac:dyDescent="0.25">
      <c r="A603" s="86" t="s">
        <v>126</v>
      </c>
      <c r="B603" s="45" t="s">
        <v>179</v>
      </c>
      <c r="C603" s="77">
        <v>22.352941510000001</v>
      </c>
      <c r="D603" s="2">
        <v>13.457930559999999</v>
      </c>
      <c r="E603" s="2">
        <v>34.906887050000002</v>
      </c>
      <c r="F603" s="2"/>
      <c r="G603" s="2"/>
      <c r="H603" s="2">
        <v>8.8950109500000014</v>
      </c>
      <c r="I603" s="2">
        <v>12.553945540000001</v>
      </c>
    </row>
    <row r="604" spans="1:9" x14ac:dyDescent="0.25">
      <c r="A604" s="86" t="s">
        <v>126</v>
      </c>
      <c r="B604" s="45" t="s">
        <v>161</v>
      </c>
      <c r="C604" s="77">
        <v>29.787233350000001</v>
      </c>
      <c r="D604" s="2">
        <v>16.284957890000001</v>
      </c>
      <c r="E604" s="2">
        <v>49.977916720000003</v>
      </c>
      <c r="F604" s="2"/>
      <c r="G604" s="2"/>
      <c r="H604" s="2">
        <v>13.50227546</v>
      </c>
      <c r="I604" s="2">
        <v>20.190683370000002</v>
      </c>
    </row>
    <row r="605" spans="1:9" x14ac:dyDescent="0.25">
      <c r="A605" s="86" t="s">
        <v>126</v>
      </c>
      <c r="B605" s="45" t="s">
        <v>158</v>
      </c>
      <c r="C605" s="77">
        <v>40.845069889999998</v>
      </c>
      <c r="D605" s="2">
        <v>27.354585650000001</v>
      </c>
      <c r="E605" s="2">
        <v>58.660335539999998</v>
      </c>
      <c r="F605" s="2"/>
      <c r="G605" s="2"/>
      <c r="H605" s="2">
        <v>13.490484239999997</v>
      </c>
      <c r="I605" s="2">
        <v>17.815265650000001</v>
      </c>
    </row>
    <row r="606" spans="1:9" x14ac:dyDescent="0.25">
      <c r="A606" s="86" t="s">
        <v>126</v>
      </c>
      <c r="B606" s="45" t="s">
        <v>169</v>
      </c>
      <c r="C606" s="77">
        <v>22.988506319999999</v>
      </c>
      <c r="D606" s="2">
        <v>16.423326490000001</v>
      </c>
      <c r="E606" s="2">
        <v>31.303819659999998</v>
      </c>
      <c r="F606" s="2"/>
      <c r="G606" s="2"/>
      <c r="H606" s="2">
        <v>6.5651798299999982</v>
      </c>
      <c r="I606" s="2">
        <v>8.3153133399999994</v>
      </c>
    </row>
    <row r="607" spans="1:9" x14ac:dyDescent="0.25">
      <c r="A607" s="86" t="s">
        <v>128</v>
      </c>
      <c r="B607" s="45" t="s">
        <v>166</v>
      </c>
      <c r="C607" s="77">
        <v>64.516128539999997</v>
      </c>
      <c r="D607" s="2">
        <v>39.40812683</v>
      </c>
      <c r="E607" s="2">
        <v>99.639930730000003</v>
      </c>
      <c r="F607" s="2"/>
      <c r="G607" s="2"/>
      <c r="H607" s="2">
        <v>25.108001709999996</v>
      </c>
      <c r="I607" s="2">
        <v>35.123802190000006</v>
      </c>
    </row>
    <row r="608" spans="1:9" x14ac:dyDescent="0.25">
      <c r="A608" s="86" t="s">
        <v>128</v>
      </c>
      <c r="B608" s="45" t="s">
        <v>160</v>
      </c>
      <c r="C608" s="77">
        <v>40</v>
      </c>
      <c r="D608" s="2">
        <v>23.706535339999999</v>
      </c>
      <c r="E608" s="2">
        <v>63.217243189999998</v>
      </c>
      <c r="F608" s="2"/>
      <c r="G608" s="2"/>
      <c r="H608" s="2">
        <v>16.293464660000001</v>
      </c>
      <c r="I608" s="2">
        <v>23.217243189999998</v>
      </c>
    </row>
    <row r="609" spans="1:9" x14ac:dyDescent="0.25">
      <c r="A609" s="86" t="s">
        <v>128</v>
      </c>
      <c r="B609" s="45" t="s">
        <v>162</v>
      </c>
      <c r="C609" s="77">
        <v>75</v>
      </c>
      <c r="D609" s="2">
        <v>41.976932529999999</v>
      </c>
      <c r="E609" s="2">
        <v>123.7010956</v>
      </c>
      <c r="F609" s="2"/>
      <c r="G609" s="2"/>
      <c r="H609" s="2">
        <v>33.023067470000001</v>
      </c>
      <c r="I609" s="2">
        <v>48.701095600000002</v>
      </c>
    </row>
    <row r="610" spans="1:9" x14ac:dyDescent="0.25">
      <c r="A610" s="86" t="s">
        <v>128</v>
      </c>
      <c r="B610" s="45" t="s">
        <v>155</v>
      </c>
      <c r="C610" s="77">
        <v>49.51456451</v>
      </c>
      <c r="D610" s="2">
        <v>36.866844180000001</v>
      </c>
      <c r="E610" s="2">
        <v>65.102508540000002</v>
      </c>
      <c r="F610" s="2"/>
      <c r="G610" s="2"/>
      <c r="H610" s="2">
        <v>12.647720329999999</v>
      </c>
      <c r="I610" s="2">
        <v>15.587944030000003</v>
      </c>
    </row>
    <row r="611" spans="1:9" x14ac:dyDescent="0.25">
      <c r="A611" s="86" t="s">
        <v>128</v>
      </c>
      <c r="B611" s="45" t="s">
        <v>151</v>
      </c>
      <c r="C611" s="77">
        <v>54.166667940000004</v>
      </c>
      <c r="D611" s="2">
        <v>35.38346481</v>
      </c>
      <c r="E611" s="2">
        <v>79.366714479999999</v>
      </c>
      <c r="F611" s="2"/>
      <c r="G611" s="2"/>
      <c r="H611" s="2">
        <v>18.783203130000004</v>
      </c>
      <c r="I611" s="2">
        <v>25.200046539999995</v>
      </c>
    </row>
    <row r="612" spans="1:9" x14ac:dyDescent="0.25">
      <c r="A612" s="86" t="s">
        <v>128</v>
      </c>
      <c r="B612" s="45" t="s">
        <v>167</v>
      </c>
      <c r="C612" s="77">
        <v>28.75</v>
      </c>
      <c r="D612" s="2">
        <v>18.225034709999999</v>
      </c>
      <c r="E612" s="2">
        <v>43.139114380000002</v>
      </c>
      <c r="F612" s="2"/>
      <c r="G612" s="2"/>
      <c r="H612" s="2">
        <v>10.524965290000001</v>
      </c>
      <c r="I612" s="2">
        <v>14.389114380000002</v>
      </c>
    </row>
    <row r="613" spans="1:9" x14ac:dyDescent="0.25">
      <c r="A613" s="86" t="s">
        <v>128</v>
      </c>
      <c r="B613" s="45" t="s">
        <v>181</v>
      </c>
      <c r="C613" s="77" t="s">
        <v>1574</v>
      </c>
      <c r="D613" s="2">
        <v>0</v>
      </c>
      <c r="E613" s="2">
        <v>0</v>
      </c>
      <c r="F613" s="2"/>
      <c r="G613" s="2"/>
      <c r="H613" s="2" t="e">
        <v>#VALUE!</v>
      </c>
      <c r="I613" s="2" t="e">
        <v>#VALUE!</v>
      </c>
    </row>
    <row r="614" spans="1:9" x14ac:dyDescent="0.25">
      <c r="A614" s="86" t="s">
        <v>128</v>
      </c>
      <c r="B614" s="45" t="s">
        <v>171</v>
      </c>
      <c r="C614" s="77">
        <v>47.058822630000002</v>
      </c>
      <c r="D614" s="2">
        <v>33.619514469999999</v>
      </c>
      <c r="E614" s="2">
        <v>64.080764770000002</v>
      </c>
      <c r="F614" s="2"/>
      <c r="G614" s="2"/>
      <c r="H614" s="2">
        <v>13.439308160000003</v>
      </c>
      <c r="I614" s="2">
        <v>17.02194214</v>
      </c>
    </row>
    <row r="615" spans="1:9" x14ac:dyDescent="0.25">
      <c r="A615" s="86" t="s">
        <v>128</v>
      </c>
      <c r="B615" s="45" t="s">
        <v>159</v>
      </c>
      <c r="C615" s="77">
        <v>42.857143399999998</v>
      </c>
      <c r="D615" s="2">
        <v>28.243127820000002</v>
      </c>
      <c r="E615" s="2">
        <v>62.354892730000003</v>
      </c>
      <c r="F615" s="2"/>
      <c r="G615" s="2"/>
      <c r="H615" s="2">
        <v>14.614015579999997</v>
      </c>
      <c r="I615" s="2">
        <v>19.497749330000005</v>
      </c>
    </row>
    <row r="616" spans="1:9" x14ac:dyDescent="0.25">
      <c r="A616" s="86" t="s">
        <v>128</v>
      </c>
      <c r="B616" s="45" t="s">
        <v>174</v>
      </c>
      <c r="C616" s="77">
        <v>41.818180079999998</v>
      </c>
      <c r="D616" s="2">
        <v>26.509140009999999</v>
      </c>
      <c r="E616" s="2">
        <v>62.74780655</v>
      </c>
      <c r="F616" s="2"/>
      <c r="G616" s="2"/>
      <c r="H616" s="2">
        <v>15.309040069999998</v>
      </c>
      <c r="I616" s="2">
        <v>20.929626470000002</v>
      </c>
    </row>
    <row r="617" spans="1:9" x14ac:dyDescent="0.25">
      <c r="A617" s="86" t="s">
        <v>128</v>
      </c>
      <c r="B617" s="45" t="s">
        <v>178</v>
      </c>
      <c r="C617" s="77">
        <v>52.11267471</v>
      </c>
      <c r="D617" s="2">
        <v>36.692134860000003</v>
      </c>
      <c r="E617" s="2">
        <v>71.830459590000004</v>
      </c>
      <c r="F617" s="2"/>
      <c r="G617" s="2"/>
      <c r="H617" s="2">
        <v>15.420539849999997</v>
      </c>
      <c r="I617" s="2">
        <v>19.717784880000004</v>
      </c>
    </row>
    <row r="618" spans="1:9" x14ac:dyDescent="0.25">
      <c r="A618" s="86" t="s">
        <v>128</v>
      </c>
      <c r="B618" s="45" t="s">
        <v>175</v>
      </c>
      <c r="C618" s="77">
        <v>39.285713200000004</v>
      </c>
      <c r="D618" s="2">
        <v>27.042478559999999</v>
      </c>
      <c r="E618" s="2">
        <v>55.17174911</v>
      </c>
      <c r="F618" s="2"/>
      <c r="G618" s="2"/>
      <c r="H618" s="2">
        <v>12.243234640000004</v>
      </c>
      <c r="I618" s="2">
        <v>15.886035909999997</v>
      </c>
    </row>
    <row r="619" spans="1:9" x14ac:dyDescent="0.25">
      <c r="A619" s="86" t="s">
        <v>128</v>
      </c>
      <c r="B619" s="45" t="s">
        <v>156</v>
      </c>
      <c r="C619" s="77">
        <v>27.272727969999998</v>
      </c>
      <c r="D619" s="2">
        <v>15.26433849</v>
      </c>
      <c r="E619" s="2">
        <v>44.982215879999998</v>
      </c>
      <c r="F619" s="2"/>
      <c r="G619" s="2"/>
      <c r="H619" s="2">
        <v>12.008389479999998</v>
      </c>
      <c r="I619" s="2">
        <v>17.70948791</v>
      </c>
    </row>
    <row r="620" spans="1:9" x14ac:dyDescent="0.25">
      <c r="A620" s="86" t="s">
        <v>128</v>
      </c>
      <c r="B620" s="45" t="s">
        <v>168</v>
      </c>
      <c r="C620" s="77">
        <v>44.943820950000003</v>
      </c>
      <c r="D620" s="2">
        <v>32.108524320000001</v>
      </c>
      <c r="E620" s="2">
        <v>61.200725560000002</v>
      </c>
      <c r="F620" s="2"/>
      <c r="G620" s="2"/>
      <c r="H620" s="2">
        <v>12.835296630000002</v>
      </c>
      <c r="I620" s="2">
        <v>16.256904609999999</v>
      </c>
    </row>
    <row r="621" spans="1:9" x14ac:dyDescent="0.25">
      <c r="A621" s="86" t="s">
        <v>128</v>
      </c>
      <c r="B621" s="45" t="s">
        <v>164</v>
      </c>
      <c r="C621" s="77">
        <v>57.142856600000002</v>
      </c>
      <c r="D621" s="2">
        <v>36.612506869999997</v>
      </c>
      <c r="E621" s="2">
        <v>85.024040220000003</v>
      </c>
      <c r="F621" s="2"/>
      <c r="G621" s="2"/>
      <c r="H621" s="2">
        <v>20.530349730000005</v>
      </c>
      <c r="I621" s="2">
        <v>27.881183620000002</v>
      </c>
    </row>
    <row r="622" spans="1:9" x14ac:dyDescent="0.25">
      <c r="A622" s="86" t="s">
        <v>128</v>
      </c>
      <c r="B622" s="45" t="s">
        <v>172</v>
      </c>
      <c r="C622" s="77">
        <v>50</v>
      </c>
      <c r="D622" s="2">
        <v>27.335464479999999</v>
      </c>
      <c r="E622" s="2">
        <v>83.891502380000006</v>
      </c>
      <c r="F622" s="2"/>
      <c r="G622" s="2"/>
      <c r="H622" s="2">
        <v>22.664535520000001</v>
      </c>
      <c r="I622" s="2">
        <v>33.891502380000006</v>
      </c>
    </row>
    <row r="623" spans="1:9" x14ac:dyDescent="0.25">
      <c r="A623" s="86" t="s">
        <v>128</v>
      </c>
      <c r="B623" s="45" t="s">
        <v>157</v>
      </c>
      <c r="C623" s="77">
        <v>53.658535000000001</v>
      </c>
      <c r="D623" s="2">
        <v>33.627517699999999</v>
      </c>
      <c r="E623" s="2">
        <v>81.239669800000001</v>
      </c>
      <c r="F623" s="2"/>
      <c r="G623" s="2"/>
      <c r="H623" s="2">
        <v>20.031017300000002</v>
      </c>
      <c r="I623" s="2">
        <v>27.581134800000001</v>
      </c>
    </row>
    <row r="624" spans="1:9" x14ac:dyDescent="0.25">
      <c r="A624" s="86" t="s">
        <v>128</v>
      </c>
      <c r="B624" s="45" t="s">
        <v>170</v>
      </c>
      <c r="C624" s="77">
        <v>53.191490170000002</v>
      </c>
      <c r="D624" s="2">
        <v>34.422725679999999</v>
      </c>
      <c r="E624" s="2">
        <v>78.521133419999998</v>
      </c>
      <c r="F624" s="2"/>
      <c r="G624" s="2"/>
      <c r="H624" s="2">
        <v>18.768764490000002</v>
      </c>
      <c r="I624" s="2">
        <v>25.329643249999997</v>
      </c>
    </row>
    <row r="625" spans="1:9" x14ac:dyDescent="0.25">
      <c r="A625" s="86" t="s">
        <v>128</v>
      </c>
      <c r="B625" s="45" t="s">
        <v>176</v>
      </c>
      <c r="C625" s="77">
        <v>26.984127040000001</v>
      </c>
      <c r="D625" s="2">
        <v>15.71924877</v>
      </c>
      <c r="E625" s="2">
        <v>43.204200739999997</v>
      </c>
      <c r="F625" s="2"/>
      <c r="G625" s="2"/>
      <c r="H625" s="2">
        <v>11.264878270000001</v>
      </c>
      <c r="I625" s="2">
        <v>16.220073699999997</v>
      </c>
    </row>
    <row r="626" spans="1:9" x14ac:dyDescent="0.25">
      <c r="A626" s="86" t="s">
        <v>128</v>
      </c>
      <c r="B626" s="45" t="s">
        <v>152</v>
      </c>
      <c r="C626" s="77">
        <v>22.22222137</v>
      </c>
      <c r="D626" s="2">
        <v>12.701920510000001</v>
      </c>
      <c r="E626" s="2">
        <v>36.087497710000001</v>
      </c>
      <c r="F626" s="2"/>
      <c r="G626" s="2"/>
      <c r="H626" s="2">
        <v>9.520300859999999</v>
      </c>
      <c r="I626" s="2">
        <v>13.865276340000001</v>
      </c>
    </row>
    <row r="627" spans="1:9" x14ac:dyDescent="0.25">
      <c r="A627" s="86" t="s">
        <v>128</v>
      </c>
      <c r="B627" s="45" t="s">
        <v>150</v>
      </c>
      <c r="C627" s="77">
        <v>66.666664119999993</v>
      </c>
      <c r="D627" s="2">
        <v>34.447639469999999</v>
      </c>
      <c r="E627" s="2">
        <v>116.4532471</v>
      </c>
      <c r="F627" s="2"/>
      <c r="G627" s="2"/>
      <c r="H627" s="2">
        <v>32.219024649999994</v>
      </c>
      <c r="I627" s="2">
        <v>49.786582980000006</v>
      </c>
    </row>
    <row r="628" spans="1:9" x14ac:dyDescent="0.25">
      <c r="A628" s="86" t="s">
        <v>128</v>
      </c>
      <c r="B628" s="45" t="s">
        <v>163</v>
      </c>
      <c r="C628" s="77">
        <v>35.975608829999999</v>
      </c>
      <c r="D628" s="2">
        <v>27.386301039999999</v>
      </c>
      <c r="E628" s="2">
        <v>46.40591431</v>
      </c>
      <c r="F628" s="2"/>
      <c r="G628" s="2"/>
      <c r="H628" s="2">
        <v>8.5893077899999994</v>
      </c>
      <c r="I628" s="2">
        <v>10.430305480000001</v>
      </c>
    </row>
    <row r="629" spans="1:9" x14ac:dyDescent="0.25">
      <c r="A629" s="86" t="s">
        <v>128</v>
      </c>
      <c r="B629" s="45" t="s">
        <v>180</v>
      </c>
      <c r="C629" s="77">
        <v>50</v>
      </c>
      <c r="D629" s="2">
        <v>36.86605453</v>
      </c>
      <c r="E629" s="2">
        <v>66.292747500000004</v>
      </c>
      <c r="F629" s="2"/>
      <c r="G629" s="2"/>
      <c r="H629" s="2">
        <v>13.13394547</v>
      </c>
      <c r="I629" s="2">
        <v>16.292747500000004</v>
      </c>
    </row>
    <row r="630" spans="1:9" x14ac:dyDescent="0.25">
      <c r="A630" s="86" t="s">
        <v>128</v>
      </c>
      <c r="B630" s="45" t="s">
        <v>154</v>
      </c>
      <c r="C630" s="77">
        <v>47.727272030000002</v>
      </c>
      <c r="D630" s="2">
        <v>29.54393387</v>
      </c>
      <c r="E630" s="2">
        <v>72.956207280000001</v>
      </c>
      <c r="F630" s="2"/>
      <c r="G630" s="2"/>
      <c r="H630" s="2">
        <v>18.183338160000002</v>
      </c>
      <c r="I630" s="2">
        <v>25.228935249999999</v>
      </c>
    </row>
    <row r="631" spans="1:9" x14ac:dyDescent="0.25">
      <c r="A631" s="86" t="s">
        <v>128</v>
      </c>
      <c r="B631" s="45" t="s">
        <v>173</v>
      </c>
      <c r="C631" s="77">
        <v>38.888889310000003</v>
      </c>
      <c r="D631" s="2">
        <v>27.087535859999999</v>
      </c>
      <c r="E631" s="2">
        <v>54.085029599999999</v>
      </c>
      <c r="F631" s="2"/>
      <c r="G631" s="2"/>
      <c r="H631" s="2">
        <v>11.801353450000004</v>
      </c>
      <c r="I631" s="2">
        <v>15.196140289999995</v>
      </c>
    </row>
    <row r="632" spans="1:9" x14ac:dyDescent="0.25">
      <c r="A632" s="86" t="s">
        <v>128</v>
      </c>
      <c r="B632" s="45" t="s">
        <v>165</v>
      </c>
      <c r="C632" s="77">
        <v>53.846153260000001</v>
      </c>
      <c r="D632" s="2">
        <v>35.780376429999997</v>
      </c>
      <c r="E632" s="2">
        <v>77.822685239999998</v>
      </c>
      <c r="F632" s="2"/>
      <c r="G632" s="2"/>
      <c r="H632" s="2">
        <v>18.065776830000004</v>
      </c>
      <c r="I632" s="2">
        <v>23.976531979999997</v>
      </c>
    </row>
    <row r="633" spans="1:9" x14ac:dyDescent="0.25">
      <c r="A633" s="86" t="s">
        <v>128</v>
      </c>
      <c r="B633" s="45" t="s">
        <v>149</v>
      </c>
      <c r="C633" s="77">
        <v>37.5</v>
      </c>
      <c r="D633" s="2">
        <v>7.7334012989999996</v>
      </c>
      <c r="E633" s="2">
        <v>109.59091189999999</v>
      </c>
      <c r="F633" s="2"/>
      <c r="G633" s="2"/>
      <c r="H633" s="2">
        <v>29.766598700999999</v>
      </c>
      <c r="I633" s="2">
        <v>72.090911899999995</v>
      </c>
    </row>
    <row r="634" spans="1:9" x14ac:dyDescent="0.25">
      <c r="A634" s="86" t="s">
        <v>128</v>
      </c>
      <c r="B634" s="45" t="s">
        <v>177</v>
      </c>
      <c r="C634" s="77">
        <v>42.038215639999997</v>
      </c>
      <c r="D634" s="2">
        <v>32.512351989999999</v>
      </c>
      <c r="E634" s="2">
        <v>53.482917790000002</v>
      </c>
      <c r="F634" s="2"/>
      <c r="G634" s="2"/>
      <c r="H634" s="2">
        <v>9.525863649999998</v>
      </c>
      <c r="I634" s="2">
        <v>11.444702150000005</v>
      </c>
    </row>
    <row r="635" spans="1:9" x14ac:dyDescent="0.25">
      <c r="A635" s="86" t="s">
        <v>128</v>
      </c>
      <c r="B635" s="45" t="s">
        <v>153</v>
      </c>
      <c r="C635" s="77">
        <v>40</v>
      </c>
      <c r="D635" s="2">
        <v>14.67929459</v>
      </c>
      <c r="E635" s="2">
        <v>87.063163759999995</v>
      </c>
      <c r="F635" s="2"/>
      <c r="G635" s="2"/>
      <c r="H635" s="2">
        <v>25.320705410000002</v>
      </c>
      <c r="I635" s="2">
        <v>47.063163759999995</v>
      </c>
    </row>
    <row r="636" spans="1:9" x14ac:dyDescent="0.25">
      <c r="A636" s="86" t="s">
        <v>128</v>
      </c>
      <c r="B636" s="45" t="s">
        <v>179</v>
      </c>
      <c r="C636" s="77">
        <v>30.84112167</v>
      </c>
      <c r="D636" s="2">
        <v>21.229608540000001</v>
      </c>
      <c r="E636" s="2">
        <v>43.312400820000001</v>
      </c>
      <c r="F636" s="2"/>
      <c r="G636" s="2"/>
      <c r="H636" s="2">
        <v>9.6115131299999987</v>
      </c>
      <c r="I636" s="2">
        <v>12.471279150000001</v>
      </c>
    </row>
    <row r="637" spans="1:9" x14ac:dyDescent="0.25">
      <c r="A637" s="86" t="s">
        <v>128</v>
      </c>
      <c r="B637" s="45" t="s">
        <v>161</v>
      </c>
      <c r="C637" s="77">
        <v>31.147541050000001</v>
      </c>
      <c r="D637" s="2">
        <v>18.7528553</v>
      </c>
      <c r="E637" s="2">
        <v>48.640743260000001</v>
      </c>
      <c r="F637" s="2"/>
      <c r="G637" s="2"/>
      <c r="H637" s="2">
        <v>12.394685750000001</v>
      </c>
      <c r="I637" s="2">
        <v>17.49320221</v>
      </c>
    </row>
    <row r="638" spans="1:9" x14ac:dyDescent="0.25">
      <c r="A638" s="86" t="s">
        <v>128</v>
      </c>
      <c r="B638" s="45" t="s">
        <v>158</v>
      </c>
      <c r="C638" s="77">
        <v>38.571430210000003</v>
      </c>
      <c r="D638" s="2">
        <v>25.418813709999998</v>
      </c>
      <c r="E638" s="2">
        <v>56.119403839999997</v>
      </c>
      <c r="F638" s="2"/>
      <c r="G638" s="2"/>
      <c r="H638" s="2">
        <v>13.152616500000004</v>
      </c>
      <c r="I638" s="2">
        <v>17.547973629999994</v>
      </c>
    </row>
    <row r="639" spans="1:9" x14ac:dyDescent="0.25">
      <c r="A639" s="86" t="s">
        <v>128</v>
      </c>
      <c r="B639" s="45" t="s">
        <v>169</v>
      </c>
      <c r="C639" s="77">
        <v>22.58064461</v>
      </c>
      <c r="D639" s="2">
        <v>16.274143219999999</v>
      </c>
      <c r="E639" s="2">
        <v>30.52247238</v>
      </c>
      <c r="F639" s="2"/>
      <c r="G639" s="2"/>
      <c r="H639" s="2">
        <v>6.3065013900000011</v>
      </c>
      <c r="I639" s="2">
        <v>7.9418277699999997</v>
      </c>
    </row>
    <row r="640" spans="1:9" x14ac:dyDescent="0.25">
      <c r="A640" s="86" t="s">
        <v>59</v>
      </c>
      <c r="B640" s="45" t="s">
        <v>166</v>
      </c>
      <c r="C640" s="77">
        <v>52.941177369999998</v>
      </c>
      <c r="D640" s="2">
        <v>34.888568880000001</v>
      </c>
      <c r="E640" s="2">
        <v>77.026634220000005</v>
      </c>
      <c r="F640" s="2"/>
      <c r="G640" s="2"/>
      <c r="H640" s="2">
        <v>18.052608489999997</v>
      </c>
      <c r="I640" s="2">
        <v>24.085456850000007</v>
      </c>
    </row>
    <row r="641" spans="1:9" x14ac:dyDescent="0.25">
      <c r="A641" s="86" t="s">
        <v>59</v>
      </c>
      <c r="B641" s="45" t="s">
        <v>160</v>
      </c>
      <c r="C641" s="77">
        <v>44.44444275</v>
      </c>
      <c r="D641" s="2">
        <v>29.533010480000002</v>
      </c>
      <c r="E641" s="2">
        <v>64.234596249999996</v>
      </c>
      <c r="F641" s="2"/>
      <c r="G641" s="2"/>
      <c r="H641" s="2">
        <v>14.911432269999999</v>
      </c>
      <c r="I641" s="2">
        <v>19.790153499999995</v>
      </c>
    </row>
    <row r="642" spans="1:9" x14ac:dyDescent="0.25">
      <c r="A642" s="86" t="s">
        <v>59</v>
      </c>
      <c r="B642" s="45" t="s">
        <v>162</v>
      </c>
      <c r="C642" s="77">
        <v>60</v>
      </c>
      <c r="D642" s="2">
        <v>31.002876279999999</v>
      </c>
      <c r="E642" s="2">
        <v>104.8079224</v>
      </c>
      <c r="F642" s="2"/>
      <c r="G642" s="2"/>
      <c r="H642" s="2">
        <v>28.997123720000001</v>
      </c>
      <c r="I642" s="2">
        <v>44.807922399999995</v>
      </c>
    </row>
    <row r="643" spans="1:9" x14ac:dyDescent="0.25">
      <c r="A643" s="86" t="s">
        <v>59</v>
      </c>
      <c r="B643" s="45" t="s">
        <v>155</v>
      </c>
      <c r="C643" s="77">
        <v>52.727272030000002</v>
      </c>
      <c r="D643" s="2">
        <v>40.03802872</v>
      </c>
      <c r="E643" s="2">
        <v>68.162223819999994</v>
      </c>
      <c r="F643" s="2"/>
      <c r="G643" s="2"/>
      <c r="H643" s="2">
        <v>12.689243310000002</v>
      </c>
      <c r="I643" s="2">
        <v>15.434951789999992</v>
      </c>
    </row>
    <row r="644" spans="1:9" x14ac:dyDescent="0.25">
      <c r="A644" s="86" t="s">
        <v>59</v>
      </c>
      <c r="B644" s="45" t="s">
        <v>151</v>
      </c>
      <c r="C644" s="77">
        <v>51.063831329999999</v>
      </c>
      <c r="D644" s="2">
        <v>32.717559809999997</v>
      </c>
      <c r="E644" s="2">
        <v>75.97892761</v>
      </c>
      <c r="F644" s="2"/>
      <c r="G644" s="2"/>
      <c r="H644" s="2">
        <v>18.346271520000002</v>
      </c>
      <c r="I644" s="2">
        <v>24.91509628</v>
      </c>
    </row>
    <row r="645" spans="1:9" x14ac:dyDescent="0.25">
      <c r="A645" s="86" t="s">
        <v>59</v>
      </c>
      <c r="B645" s="45" t="s">
        <v>167</v>
      </c>
      <c r="C645" s="77">
        <v>32.8767128</v>
      </c>
      <c r="D645" s="2">
        <v>21.06472969</v>
      </c>
      <c r="E645" s="2">
        <v>48.917942050000001</v>
      </c>
      <c r="F645" s="2"/>
      <c r="G645" s="2"/>
      <c r="H645" s="2">
        <v>11.81198311</v>
      </c>
      <c r="I645" s="2">
        <v>16.041229250000001</v>
      </c>
    </row>
    <row r="646" spans="1:9" x14ac:dyDescent="0.25">
      <c r="A646" s="86" t="s">
        <v>59</v>
      </c>
      <c r="B646" s="45" t="s">
        <v>181</v>
      </c>
      <c r="C646" s="77" t="s">
        <v>1574</v>
      </c>
      <c r="D646" s="2">
        <v>0</v>
      </c>
      <c r="E646" s="2">
        <v>0</v>
      </c>
      <c r="F646" s="2"/>
      <c r="G646" s="2"/>
      <c r="H646" s="2" t="e">
        <v>#VALUE!</v>
      </c>
      <c r="I646" s="2" t="e">
        <v>#VALUE!</v>
      </c>
    </row>
    <row r="647" spans="1:9" x14ac:dyDescent="0.25">
      <c r="A647" s="86" t="s">
        <v>59</v>
      </c>
      <c r="B647" s="45" t="s">
        <v>171</v>
      </c>
      <c r="C647" s="77">
        <v>47.916667940000004</v>
      </c>
      <c r="D647" s="2">
        <v>35.081024169999999</v>
      </c>
      <c r="E647" s="2">
        <v>63.914119720000002</v>
      </c>
      <c r="F647" s="2"/>
      <c r="G647" s="2"/>
      <c r="H647" s="2">
        <v>12.835643770000004</v>
      </c>
      <c r="I647" s="2">
        <v>15.997451779999999</v>
      </c>
    </row>
    <row r="648" spans="1:9" x14ac:dyDescent="0.25">
      <c r="A648" s="86" t="s">
        <v>59</v>
      </c>
      <c r="B648" s="45" t="s">
        <v>159</v>
      </c>
      <c r="C648" s="77">
        <v>35.9375</v>
      </c>
      <c r="D648" s="2">
        <v>22.781291960000001</v>
      </c>
      <c r="E648" s="2">
        <v>53.923896790000001</v>
      </c>
      <c r="F648" s="2"/>
      <c r="G648" s="2"/>
      <c r="H648" s="2">
        <v>13.156208039999999</v>
      </c>
      <c r="I648" s="2">
        <v>17.986396790000001</v>
      </c>
    </row>
    <row r="649" spans="1:9" x14ac:dyDescent="0.25">
      <c r="A649" s="86" t="s">
        <v>59</v>
      </c>
      <c r="B649" s="45" t="s">
        <v>174</v>
      </c>
      <c r="C649" s="77">
        <v>45.205478669999998</v>
      </c>
      <c r="D649" s="2">
        <v>31.117372509999999</v>
      </c>
      <c r="E649" s="2">
        <v>63.485301970000002</v>
      </c>
      <c r="F649" s="2"/>
      <c r="G649" s="2"/>
      <c r="H649" s="2">
        <v>14.088106159999999</v>
      </c>
      <c r="I649" s="2">
        <v>18.279823300000004</v>
      </c>
    </row>
    <row r="650" spans="1:9" x14ac:dyDescent="0.25">
      <c r="A650" s="86" t="s">
        <v>59</v>
      </c>
      <c r="B650" s="45" t="s">
        <v>178</v>
      </c>
      <c r="C650" s="77">
        <v>51.948051450000001</v>
      </c>
      <c r="D650" s="2">
        <v>37.112449650000002</v>
      </c>
      <c r="E650" s="2">
        <v>70.738502499999996</v>
      </c>
      <c r="F650" s="2"/>
      <c r="G650" s="2"/>
      <c r="H650" s="2">
        <v>14.835601799999999</v>
      </c>
      <c r="I650" s="2">
        <v>18.790451049999994</v>
      </c>
    </row>
    <row r="651" spans="1:9" x14ac:dyDescent="0.25">
      <c r="A651" s="86" t="s">
        <v>59</v>
      </c>
      <c r="B651" s="45" t="s">
        <v>175</v>
      </c>
      <c r="C651" s="77">
        <v>37.704917909999999</v>
      </c>
      <c r="D651" s="2">
        <v>27.60473824</v>
      </c>
      <c r="E651" s="2">
        <v>50.293075559999998</v>
      </c>
      <c r="F651" s="2"/>
      <c r="G651" s="2"/>
      <c r="H651" s="2">
        <v>10.100179669999999</v>
      </c>
      <c r="I651" s="2">
        <v>12.588157649999999</v>
      </c>
    </row>
    <row r="652" spans="1:9" x14ac:dyDescent="0.25">
      <c r="A652" s="86" t="s">
        <v>59</v>
      </c>
      <c r="B652" s="45" t="s">
        <v>156</v>
      </c>
      <c r="C652" s="77">
        <v>31.034482959999998</v>
      </c>
      <c r="D652" s="2">
        <v>18.393001559999998</v>
      </c>
      <c r="E652" s="2">
        <v>49.04786301</v>
      </c>
      <c r="F652" s="2"/>
      <c r="G652" s="2"/>
      <c r="H652" s="2">
        <v>12.6414814</v>
      </c>
      <c r="I652" s="2">
        <v>18.013380050000002</v>
      </c>
    </row>
    <row r="653" spans="1:9" x14ac:dyDescent="0.25">
      <c r="A653" s="86" t="s">
        <v>59</v>
      </c>
      <c r="B653" s="45" t="s">
        <v>168</v>
      </c>
      <c r="C653" s="77">
        <v>52.88461685</v>
      </c>
      <c r="D653" s="2">
        <v>39.839931489999998</v>
      </c>
      <c r="E653" s="2">
        <v>68.836593629999996</v>
      </c>
      <c r="F653" s="2"/>
      <c r="G653" s="2"/>
      <c r="H653" s="2">
        <v>13.044685360000003</v>
      </c>
      <c r="I653" s="2">
        <v>15.951976779999995</v>
      </c>
    </row>
    <row r="654" spans="1:9" x14ac:dyDescent="0.25">
      <c r="A654" s="86" t="s">
        <v>59</v>
      </c>
      <c r="B654" s="45" t="s">
        <v>164</v>
      </c>
      <c r="C654" s="77">
        <v>53.4883728</v>
      </c>
      <c r="D654" s="2">
        <v>33.907039640000001</v>
      </c>
      <c r="E654" s="2">
        <v>80.258819579999994</v>
      </c>
      <c r="F654" s="2"/>
      <c r="G654" s="2"/>
      <c r="H654" s="2">
        <v>19.58133316</v>
      </c>
      <c r="I654" s="2">
        <v>26.770446779999993</v>
      </c>
    </row>
    <row r="655" spans="1:9" x14ac:dyDescent="0.25">
      <c r="A655" s="86" t="s">
        <v>59</v>
      </c>
      <c r="B655" s="45" t="s">
        <v>172</v>
      </c>
      <c r="C655" s="77">
        <v>41.176471710000001</v>
      </c>
      <c r="D655" s="2">
        <v>22.51156044</v>
      </c>
      <c r="E655" s="2">
        <v>69.087120060000004</v>
      </c>
      <c r="F655" s="2"/>
      <c r="G655" s="2"/>
      <c r="H655" s="2">
        <v>18.664911270000001</v>
      </c>
      <c r="I655" s="2">
        <v>27.910648350000002</v>
      </c>
    </row>
    <row r="656" spans="1:9" x14ac:dyDescent="0.25">
      <c r="A656" s="86" t="s">
        <v>59</v>
      </c>
      <c r="B656" s="45" t="s">
        <v>157</v>
      </c>
      <c r="C656" s="77">
        <v>54.054054260000001</v>
      </c>
      <c r="D656" s="2">
        <v>33.017620090000001</v>
      </c>
      <c r="E656" s="2">
        <v>83.482101439999994</v>
      </c>
      <c r="F656" s="2"/>
      <c r="G656" s="2"/>
      <c r="H656" s="2">
        <v>21.03643417</v>
      </c>
      <c r="I656" s="2">
        <v>29.428047179999993</v>
      </c>
    </row>
    <row r="657" spans="1:9" x14ac:dyDescent="0.25">
      <c r="A657" s="86" t="s">
        <v>59</v>
      </c>
      <c r="B657" s="45" t="s">
        <v>170</v>
      </c>
      <c r="C657" s="77">
        <v>64</v>
      </c>
      <c r="D657" s="2">
        <v>43.775951390000003</v>
      </c>
      <c r="E657" s="2">
        <v>90.34890747</v>
      </c>
      <c r="F657" s="2"/>
      <c r="G657" s="2"/>
      <c r="H657" s="2">
        <v>20.224048609999997</v>
      </c>
      <c r="I657" s="2">
        <v>26.34890747</v>
      </c>
    </row>
    <row r="658" spans="1:9" x14ac:dyDescent="0.25">
      <c r="A658" s="86" t="s">
        <v>59</v>
      </c>
      <c r="B658" s="45" t="s">
        <v>176</v>
      </c>
      <c r="C658" s="77">
        <v>29.032258989999999</v>
      </c>
      <c r="D658" s="2">
        <v>17.20635605</v>
      </c>
      <c r="E658" s="2">
        <v>45.883483890000001</v>
      </c>
      <c r="F658" s="2"/>
      <c r="G658" s="2"/>
      <c r="H658" s="2">
        <v>11.825902939999999</v>
      </c>
      <c r="I658" s="2">
        <v>16.851224900000002</v>
      </c>
    </row>
    <row r="659" spans="1:9" x14ac:dyDescent="0.25">
      <c r="A659" s="86" t="s">
        <v>59</v>
      </c>
      <c r="B659" s="45" t="s">
        <v>152</v>
      </c>
      <c r="C659" s="77">
        <v>25.714284899999999</v>
      </c>
      <c r="D659" s="2">
        <v>15.239915849999999</v>
      </c>
      <c r="E659" s="2">
        <v>40.639656070000001</v>
      </c>
      <c r="F659" s="2"/>
      <c r="G659" s="2"/>
      <c r="H659" s="2">
        <v>10.47436905</v>
      </c>
      <c r="I659" s="2">
        <v>14.925371170000002</v>
      </c>
    </row>
    <row r="660" spans="1:9" x14ac:dyDescent="0.25">
      <c r="A660" s="86" t="s">
        <v>59</v>
      </c>
      <c r="B660" s="45" t="s">
        <v>150</v>
      </c>
      <c r="C660" s="77">
        <v>75</v>
      </c>
      <c r="D660" s="2">
        <v>44.44975281</v>
      </c>
      <c r="E660" s="2">
        <v>118.5323334</v>
      </c>
      <c r="F660" s="2"/>
      <c r="G660" s="2"/>
      <c r="H660" s="2">
        <v>30.55024719</v>
      </c>
      <c r="I660" s="2">
        <v>43.532333399999999</v>
      </c>
    </row>
    <row r="661" spans="1:9" x14ac:dyDescent="0.25">
      <c r="A661" s="86" t="s">
        <v>59</v>
      </c>
      <c r="B661" s="45" t="s">
        <v>163</v>
      </c>
      <c r="C661" s="77">
        <v>35.947711939999998</v>
      </c>
      <c r="D661" s="2">
        <v>27.080736160000001</v>
      </c>
      <c r="E661" s="2">
        <v>46.790889739999997</v>
      </c>
      <c r="F661" s="2"/>
      <c r="G661" s="2"/>
      <c r="H661" s="2">
        <v>8.8669757799999971</v>
      </c>
      <c r="I661" s="2">
        <v>10.843177799999999</v>
      </c>
    </row>
    <row r="662" spans="1:9" x14ac:dyDescent="0.25">
      <c r="A662" s="86" t="s">
        <v>59</v>
      </c>
      <c r="B662" s="45" t="s">
        <v>180</v>
      </c>
      <c r="C662" s="77">
        <v>41.052631380000001</v>
      </c>
      <c r="D662" s="2">
        <v>29.192434309999999</v>
      </c>
      <c r="E662" s="2">
        <v>56.120300290000003</v>
      </c>
      <c r="F662" s="2"/>
      <c r="G662" s="2"/>
      <c r="H662" s="2">
        <v>11.860197070000002</v>
      </c>
      <c r="I662" s="2">
        <v>15.067668910000002</v>
      </c>
    </row>
    <row r="663" spans="1:9" x14ac:dyDescent="0.25">
      <c r="A663" s="86" t="s">
        <v>59</v>
      </c>
      <c r="B663" s="45" t="s">
        <v>154</v>
      </c>
      <c r="C663" s="77">
        <v>40.909091949999997</v>
      </c>
      <c r="D663" s="2">
        <v>24.245319370000001</v>
      </c>
      <c r="E663" s="2">
        <v>64.653999330000005</v>
      </c>
      <c r="F663" s="2"/>
      <c r="G663" s="2"/>
      <c r="H663" s="2">
        <v>16.663772579999996</v>
      </c>
      <c r="I663" s="2">
        <v>23.744907380000008</v>
      </c>
    </row>
    <row r="664" spans="1:9" x14ac:dyDescent="0.25">
      <c r="A664" s="86" t="s">
        <v>59</v>
      </c>
      <c r="B664" s="45" t="s">
        <v>173</v>
      </c>
      <c r="C664" s="77">
        <v>46.0177002</v>
      </c>
      <c r="D664" s="2">
        <v>34.368217469999998</v>
      </c>
      <c r="E664" s="2">
        <v>60.34608841</v>
      </c>
      <c r="F664" s="2"/>
      <c r="G664" s="2"/>
      <c r="H664" s="2">
        <v>11.649482730000003</v>
      </c>
      <c r="I664" s="2">
        <v>14.32838821</v>
      </c>
    </row>
    <row r="665" spans="1:9" x14ac:dyDescent="0.25">
      <c r="A665" s="86" t="s">
        <v>59</v>
      </c>
      <c r="B665" s="45" t="s">
        <v>165</v>
      </c>
      <c r="C665" s="77">
        <v>46.808509829999998</v>
      </c>
      <c r="D665" s="2">
        <v>29.334644319999999</v>
      </c>
      <c r="E665" s="2">
        <v>70.868644709999998</v>
      </c>
      <c r="F665" s="2"/>
      <c r="G665" s="2"/>
      <c r="H665" s="2">
        <v>17.47386551</v>
      </c>
      <c r="I665" s="2">
        <v>24.06013488</v>
      </c>
    </row>
    <row r="666" spans="1:9" x14ac:dyDescent="0.25">
      <c r="A666" s="86" t="s">
        <v>59</v>
      </c>
      <c r="B666" s="45" t="s">
        <v>149</v>
      </c>
      <c r="C666" s="77">
        <v>14.28571415</v>
      </c>
      <c r="D666" s="2">
        <v>1.730066299</v>
      </c>
      <c r="E666" s="2">
        <v>51.604911799999996</v>
      </c>
      <c r="F666" s="2"/>
      <c r="G666" s="2"/>
      <c r="H666" s="2">
        <v>12.555647851</v>
      </c>
      <c r="I666" s="2">
        <v>37.319197649999992</v>
      </c>
    </row>
    <row r="667" spans="1:9" x14ac:dyDescent="0.25">
      <c r="A667" s="86" t="s">
        <v>59</v>
      </c>
      <c r="B667" s="45" t="s">
        <v>177</v>
      </c>
      <c r="C667" s="77">
        <v>41.558441160000001</v>
      </c>
      <c r="D667" s="2">
        <v>32.005062100000004</v>
      </c>
      <c r="E667" s="2">
        <v>53.069202420000003</v>
      </c>
      <c r="F667" s="2"/>
      <c r="G667" s="2"/>
      <c r="H667" s="2">
        <v>9.5533790599999975</v>
      </c>
      <c r="I667" s="2">
        <v>11.510761260000002</v>
      </c>
    </row>
    <row r="668" spans="1:9" x14ac:dyDescent="0.25">
      <c r="A668" s="86" t="s">
        <v>59</v>
      </c>
      <c r="B668" s="45" t="s">
        <v>153</v>
      </c>
      <c r="C668" s="77">
        <v>50</v>
      </c>
      <c r="D668" s="2">
        <v>25.835729600000001</v>
      </c>
      <c r="E668" s="2">
        <v>87.339935299999993</v>
      </c>
      <c r="F668" s="2"/>
      <c r="G668" s="2"/>
      <c r="H668" s="2">
        <v>24.164270399999999</v>
      </c>
      <c r="I668" s="2">
        <v>37.339935299999993</v>
      </c>
    </row>
    <row r="669" spans="1:9" x14ac:dyDescent="0.25">
      <c r="A669" s="86" t="s">
        <v>59</v>
      </c>
      <c r="B669" s="45" t="s">
        <v>179</v>
      </c>
      <c r="C669" s="77">
        <v>33.962265010000003</v>
      </c>
      <c r="D669" s="2">
        <v>23.786752700000001</v>
      </c>
      <c r="E669" s="2">
        <v>47.018089289999999</v>
      </c>
      <c r="F669" s="2"/>
      <c r="G669" s="2"/>
      <c r="H669" s="2">
        <v>10.175512310000002</v>
      </c>
      <c r="I669" s="2">
        <v>13.055824279999996</v>
      </c>
    </row>
    <row r="670" spans="1:9" x14ac:dyDescent="0.25">
      <c r="A670" s="86" t="s">
        <v>59</v>
      </c>
      <c r="B670" s="45" t="s">
        <v>161</v>
      </c>
      <c r="C670" s="77">
        <v>32.20338821</v>
      </c>
      <c r="D670" s="2">
        <v>19.388544079999999</v>
      </c>
      <c r="E670" s="2">
        <v>50.289581300000002</v>
      </c>
      <c r="F670" s="2"/>
      <c r="G670" s="2"/>
      <c r="H670" s="2">
        <v>12.814844130000001</v>
      </c>
      <c r="I670" s="2">
        <v>18.086193090000002</v>
      </c>
    </row>
    <row r="671" spans="1:9" x14ac:dyDescent="0.25">
      <c r="A671" s="86" t="s">
        <v>59</v>
      </c>
      <c r="B671" s="45" t="s">
        <v>158</v>
      </c>
      <c r="C671" s="77">
        <v>37.974681850000003</v>
      </c>
      <c r="D671" s="2">
        <v>25.621358870000002</v>
      </c>
      <c r="E671" s="2">
        <v>54.211223599999997</v>
      </c>
      <c r="F671" s="2"/>
      <c r="G671" s="2"/>
      <c r="H671" s="2">
        <v>12.353322980000002</v>
      </c>
      <c r="I671" s="2">
        <v>16.236541749999994</v>
      </c>
    </row>
    <row r="672" spans="1:9" x14ac:dyDescent="0.25">
      <c r="A672" s="86" t="s">
        <v>59</v>
      </c>
      <c r="B672" s="45" t="s">
        <v>169</v>
      </c>
      <c r="C672" s="77">
        <v>24.848484039999999</v>
      </c>
      <c r="D672" s="2">
        <v>17.831701280000001</v>
      </c>
      <c r="E672" s="2">
        <v>33.709774019999998</v>
      </c>
      <c r="F672" s="2"/>
      <c r="G672" s="2"/>
      <c r="H672" s="2">
        <v>7.0167827599999981</v>
      </c>
      <c r="I672" s="2">
        <v>8.8612899799999987</v>
      </c>
    </row>
    <row r="673" spans="1:9" x14ac:dyDescent="0.25">
      <c r="A673" s="86" t="s">
        <v>78</v>
      </c>
      <c r="B673" s="45" t="s">
        <v>166</v>
      </c>
      <c r="C673" s="77">
        <v>44.44444275</v>
      </c>
      <c r="D673" s="2">
        <v>30.399967190000002</v>
      </c>
      <c r="E673" s="2">
        <v>62.742294309999998</v>
      </c>
      <c r="F673" s="2"/>
      <c r="G673" s="2"/>
      <c r="H673" s="2">
        <v>14.044475559999999</v>
      </c>
      <c r="I673" s="2">
        <v>18.297851559999998</v>
      </c>
    </row>
    <row r="674" spans="1:9" x14ac:dyDescent="0.25">
      <c r="A674" s="86" t="s">
        <v>78</v>
      </c>
      <c r="B674" s="45" t="s">
        <v>160</v>
      </c>
      <c r="C674" s="77">
        <v>43.589744570000001</v>
      </c>
      <c r="D674" s="2">
        <v>30.18716431</v>
      </c>
      <c r="E674" s="2">
        <v>60.912296300000001</v>
      </c>
      <c r="F674" s="2"/>
      <c r="G674" s="2"/>
      <c r="H674" s="2">
        <v>13.402580260000001</v>
      </c>
      <c r="I674" s="2">
        <v>17.322551730000001</v>
      </c>
    </row>
    <row r="675" spans="1:9" x14ac:dyDescent="0.25">
      <c r="A675" s="86" t="s">
        <v>78</v>
      </c>
      <c r="B675" s="45" t="s">
        <v>162</v>
      </c>
      <c r="C675" s="77">
        <v>48.275863649999998</v>
      </c>
      <c r="D675" s="2">
        <v>26.392862319999999</v>
      </c>
      <c r="E675" s="2">
        <v>80.998695369999993</v>
      </c>
      <c r="F675" s="2"/>
      <c r="G675" s="2"/>
      <c r="H675" s="2">
        <v>21.883001329999999</v>
      </c>
      <c r="I675" s="2">
        <v>32.722831719999995</v>
      </c>
    </row>
    <row r="676" spans="1:9" x14ac:dyDescent="0.25">
      <c r="A676" s="86" t="s">
        <v>78</v>
      </c>
      <c r="B676" s="45" t="s">
        <v>155</v>
      </c>
      <c r="C676" s="77">
        <v>48.648647310000001</v>
      </c>
      <c r="D676" s="2">
        <v>36.546363829999997</v>
      </c>
      <c r="E676" s="2">
        <v>63.475933070000004</v>
      </c>
      <c r="F676" s="2"/>
      <c r="G676" s="2"/>
      <c r="H676" s="2">
        <v>12.102283480000004</v>
      </c>
      <c r="I676" s="2">
        <v>14.827285760000002</v>
      </c>
    </row>
    <row r="677" spans="1:9" x14ac:dyDescent="0.25">
      <c r="A677" s="86" t="s">
        <v>78</v>
      </c>
      <c r="B677" s="45" t="s">
        <v>151</v>
      </c>
      <c r="C677" s="77">
        <v>47.36841965</v>
      </c>
      <c r="D677" s="2">
        <v>28.073528289999999</v>
      </c>
      <c r="E677" s="2">
        <v>74.862525939999998</v>
      </c>
      <c r="F677" s="2"/>
      <c r="G677" s="2"/>
      <c r="H677" s="2">
        <v>19.294891360000001</v>
      </c>
      <c r="I677" s="2">
        <v>27.494106289999998</v>
      </c>
    </row>
    <row r="678" spans="1:9" x14ac:dyDescent="0.25">
      <c r="A678" s="86" t="s">
        <v>78</v>
      </c>
      <c r="B678" s="45" t="s">
        <v>167</v>
      </c>
      <c r="C678" s="77">
        <v>31.944444659999998</v>
      </c>
      <c r="D678" s="2">
        <v>20.250038150000002</v>
      </c>
      <c r="E678" s="2">
        <v>47.932350159999999</v>
      </c>
      <c r="F678" s="2"/>
      <c r="G678" s="2"/>
      <c r="H678" s="2">
        <v>11.694406509999997</v>
      </c>
      <c r="I678" s="2">
        <v>15.9879055</v>
      </c>
    </row>
    <row r="679" spans="1:9" x14ac:dyDescent="0.25">
      <c r="A679" s="86" t="s">
        <v>78</v>
      </c>
      <c r="B679" s="45" t="s">
        <v>181</v>
      </c>
      <c r="C679" s="77" t="s">
        <v>1574</v>
      </c>
      <c r="D679" s="2">
        <v>0</v>
      </c>
      <c r="E679" s="2">
        <v>0</v>
      </c>
      <c r="F679" s="2"/>
      <c r="G679" s="2"/>
      <c r="H679" s="2" t="e">
        <v>#VALUE!</v>
      </c>
      <c r="I679" s="2" t="e">
        <v>#VALUE!</v>
      </c>
    </row>
    <row r="680" spans="1:9" x14ac:dyDescent="0.25">
      <c r="A680" s="86" t="s">
        <v>78</v>
      </c>
      <c r="B680" s="45" t="s">
        <v>171</v>
      </c>
      <c r="C680" s="77">
        <v>45.652172090000001</v>
      </c>
      <c r="D680" s="2">
        <v>32.902072910000001</v>
      </c>
      <c r="E680" s="2">
        <v>61.708477019999997</v>
      </c>
      <c r="F680" s="2"/>
      <c r="G680" s="2"/>
      <c r="H680" s="2">
        <v>12.750099179999999</v>
      </c>
      <c r="I680" s="2">
        <v>16.056304929999996</v>
      </c>
    </row>
    <row r="681" spans="1:9" x14ac:dyDescent="0.25">
      <c r="A681" s="86" t="s">
        <v>78</v>
      </c>
      <c r="B681" s="45" t="s">
        <v>159</v>
      </c>
      <c r="C681" s="77">
        <v>35.443038940000001</v>
      </c>
      <c r="D681" s="2">
        <v>23.551641459999999</v>
      </c>
      <c r="E681" s="2">
        <v>51.225059510000001</v>
      </c>
      <c r="F681" s="2"/>
      <c r="G681" s="2"/>
      <c r="H681" s="2">
        <v>11.891397480000002</v>
      </c>
      <c r="I681" s="2">
        <v>15.78202057</v>
      </c>
    </row>
    <row r="682" spans="1:9" x14ac:dyDescent="0.25">
      <c r="A682" s="86" t="s">
        <v>78</v>
      </c>
      <c r="B682" s="45" t="s">
        <v>174</v>
      </c>
      <c r="C682" s="77">
        <v>43.56435776</v>
      </c>
      <c r="D682" s="2">
        <v>31.653928759999999</v>
      </c>
      <c r="E682" s="2">
        <v>58.483116150000001</v>
      </c>
      <c r="F682" s="2"/>
      <c r="G682" s="2"/>
      <c r="H682" s="2">
        <v>11.910429000000001</v>
      </c>
      <c r="I682" s="2">
        <v>14.918758390000001</v>
      </c>
    </row>
    <row r="683" spans="1:9" x14ac:dyDescent="0.25">
      <c r="A683" s="86" t="s">
        <v>78</v>
      </c>
      <c r="B683" s="45" t="s">
        <v>178</v>
      </c>
      <c r="C683" s="77">
        <v>46.236560820000001</v>
      </c>
      <c r="D683" s="2">
        <v>33.461627960000001</v>
      </c>
      <c r="E683" s="2">
        <v>62.280342099999999</v>
      </c>
      <c r="F683" s="2"/>
      <c r="G683" s="2"/>
      <c r="H683" s="2">
        <v>12.77493286</v>
      </c>
      <c r="I683" s="2">
        <v>16.043781279999997</v>
      </c>
    </row>
    <row r="684" spans="1:9" x14ac:dyDescent="0.25">
      <c r="A684" s="86" t="s">
        <v>78</v>
      </c>
      <c r="B684" s="45" t="s">
        <v>175</v>
      </c>
      <c r="C684" s="77">
        <v>33.846153260000001</v>
      </c>
      <c r="D684" s="2">
        <v>24.59266663</v>
      </c>
      <c r="E684" s="2">
        <v>45.436882019999999</v>
      </c>
      <c r="F684" s="2"/>
      <c r="G684" s="2"/>
      <c r="H684" s="2">
        <v>9.2534866300000012</v>
      </c>
      <c r="I684" s="2">
        <v>11.590728759999998</v>
      </c>
    </row>
    <row r="685" spans="1:9" x14ac:dyDescent="0.25">
      <c r="A685" s="86" t="s">
        <v>78</v>
      </c>
      <c r="B685" s="45" t="s">
        <v>156</v>
      </c>
      <c r="C685" s="77">
        <v>33.898303990000002</v>
      </c>
      <c r="D685" s="2">
        <v>20.705965039999999</v>
      </c>
      <c r="E685" s="2">
        <v>52.353183749999999</v>
      </c>
      <c r="F685" s="2"/>
      <c r="G685" s="2"/>
      <c r="H685" s="2">
        <v>13.192338950000003</v>
      </c>
      <c r="I685" s="2">
        <v>18.454879759999997</v>
      </c>
    </row>
    <row r="686" spans="1:9" x14ac:dyDescent="0.25">
      <c r="A686" s="86" t="s">
        <v>78</v>
      </c>
      <c r="B686" s="45" t="s">
        <v>168</v>
      </c>
      <c r="C686" s="77">
        <v>50</v>
      </c>
      <c r="D686" s="2">
        <v>38.246036529999998</v>
      </c>
      <c r="E686" s="2">
        <v>64.227088929999994</v>
      </c>
      <c r="F686" s="2"/>
      <c r="G686" s="2"/>
      <c r="H686" s="2">
        <v>11.753963470000002</v>
      </c>
      <c r="I686" s="2">
        <v>14.227088929999994</v>
      </c>
    </row>
    <row r="687" spans="1:9" x14ac:dyDescent="0.25">
      <c r="A687" s="86" t="s">
        <v>78</v>
      </c>
      <c r="B687" s="45" t="s">
        <v>164</v>
      </c>
      <c r="C687" s="77">
        <v>45</v>
      </c>
      <c r="D687" s="2">
        <v>26.669851300000001</v>
      </c>
      <c r="E687" s="2">
        <v>71.11940002</v>
      </c>
      <c r="F687" s="2"/>
      <c r="G687" s="2"/>
      <c r="H687" s="2">
        <v>18.330148699999999</v>
      </c>
      <c r="I687" s="2">
        <v>26.11940002</v>
      </c>
    </row>
    <row r="688" spans="1:9" x14ac:dyDescent="0.25">
      <c r="A688" s="86" t="s">
        <v>78</v>
      </c>
      <c r="B688" s="45" t="s">
        <v>172</v>
      </c>
      <c r="C688" s="77">
        <v>35.294116969999997</v>
      </c>
      <c r="D688" s="2">
        <v>18.236986160000001</v>
      </c>
      <c r="E688" s="2">
        <v>61.651721950000002</v>
      </c>
      <c r="F688" s="2"/>
      <c r="G688" s="2"/>
      <c r="H688" s="2">
        <v>17.057130809999997</v>
      </c>
      <c r="I688" s="2">
        <v>26.357604980000005</v>
      </c>
    </row>
    <row r="689" spans="1:9" x14ac:dyDescent="0.25">
      <c r="A689" s="86" t="s">
        <v>78</v>
      </c>
      <c r="B689" s="45" t="s">
        <v>157</v>
      </c>
      <c r="C689" s="77">
        <v>57.692306520000002</v>
      </c>
      <c r="D689" s="2">
        <v>38.924758910000001</v>
      </c>
      <c r="E689" s="2">
        <v>82.359359740000002</v>
      </c>
      <c r="F689" s="2"/>
      <c r="G689" s="2"/>
      <c r="H689" s="2">
        <v>18.767547610000001</v>
      </c>
      <c r="I689" s="2">
        <v>24.66705322</v>
      </c>
    </row>
    <row r="690" spans="1:9" x14ac:dyDescent="0.25">
      <c r="A690" s="86" t="s">
        <v>78</v>
      </c>
      <c r="B690" s="45" t="s">
        <v>170</v>
      </c>
      <c r="C690" s="77">
        <v>58.490566250000001</v>
      </c>
      <c r="D690" s="2">
        <v>39.741500850000001</v>
      </c>
      <c r="E690" s="2">
        <v>83.022689819999997</v>
      </c>
      <c r="F690" s="2"/>
      <c r="G690" s="2"/>
      <c r="H690" s="2">
        <v>18.749065399999999</v>
      </c>
      <c r="I690" s="2">
        <v>24.532123569999996</v>
      </c>
    </row>
    <row r="691" spans="1:9" x14ac:dyDescent="0.25">
      <c r="A691" s="86" t="s">
        <v>78</v>
      </c>
      <c r="B691" s="45" t="s">
        <v>176</v>
      </c>
      <c r="C691" s="77">
        <v>32.307693479999998</v>
      </c>
      <c r="D691" s="2">
        <v>19.998970029999999</v>
      </c>
      <c r="E691" s="2">
        <v>49.385738369999999</v>
      </c>
      <c r="F691" s="2"/>
      <c r="G691" s="2"/>
      <c r="H691" s="2">
        <v>12.308723449999999</v>
      </c>
      <c r="I691" s="2">
        <v>17.078044890000001</v>
      </c>
    </row>
    <row r="692" spans="1:9" x14ac:dyDescent="0.25">
      <c r="A692" s="86" t="s">
        <v>78</v>
      </c>
      <c r="B692" s="45" t="s">
        <v>152</v>
      </c>
      <c r="C692" s="77">
        <v>28.571428300000001</v>
      </c>
      <c r="D692" s="2">
        <v>16.933238979999999</v>
      </c>
      <c r="E692" s="2">
        <v>45.155174260000003</v>
      </c>
      <c r="F692" s="2"/>
      <c r="G692" s="2"/>
      <c r="H692" s="2">
        <v>11.638189320000002</v>
      </c>
      <c r="I692" s="2">
        <v>16.583745960000002</v>
      </c>
    </row>
    <row r="693" spans="1:9" x14ac:dyDescent="0.25">
      <c r="A693" s="86" t="s">
        <v>78</v>
      </c>
      <c r="B693" s="45" t="s">
        <v>150</v>
      </c>
      <c r="C693" s="77">
        <v>68</v>
      </c>
      <c r="D693" s="2">
        <v>39.612506869999997</v>
      </c>
      <c r="E693" s="2">
        <v>108.874588</v>
      </c>
      <c r="F693" s="2"/>
      <c r="G693" s="2"/>
      <c r="H693" s="2">
        <v>28.387493130000003</v>
      </c>
      <c r="I693" s="2">
        <v>40.874588000000003</v>
      </c>
    </row>
    <row r="694" spans="1:9" x14ac:dyDescent="0.25">
      <c r="A694" s="86" t="s">
        <v>78</v>
      </c>
      <c r="B694" s="45" t="s">
        <v>163</v>
      </c>
      <c r="C694" s="77">
        <v>34</v>
      </c>
      <c r="D694" s="2">
        <v>25.31523323</v>
      </c>
      <c r="E694" s="2">
        <v>44.703720089999997</v>
      </c>
      <c r="F694" s="2"/>
      <c r="G694" s="2"/>
      <c r="H694" s="2">
        <v>8.6847667699999995</v>
      </c>
      <c r="I694" s="2">
        <v>10.703720089999997</v>
      </c>
    </row>
    <row r="695" spans="1:9" x14ac:dyDescent="0.25">
      <c r="A695" s="86" t="s">
        <v>78</v>
      </c>
      <c r="B695" s="45" t="s">
        <v>180</v>
      </c>
      <c r="C695" s="77">
        <v>37.61467743</v>
      </c>
      <c r="D695" s="2">
        <v>26.992942809999999</v>
      </c>
      <c r="E695" s="2">
        <v>51.028560640000002</v>
      </c>
      <c r="F695" s="2"/>
      <c r="G695" s="2"/>
      <c r="H695" s="2">
        <v>10.621734620000002</v>
      </c>
      <c r="I695" s="2">
        <v>13.413883210000002</v>
      </c>
    </row>
    <row r="696" spans="1:9" x14ac:dyDescent="0.25">
      <c r="A696" s="86" t="s">
        <v>78</v>
      </c>
      <c r="B696" s="45" t="s">
        <v>154</v>
      </c>
      <c r="C696" s="77">
        <v>34.090908050000003</v>
      </c>
      <c r="D696" s="2">
        <v>19.080423360000001</v>
      </c>
      <c r="E696" s="2">
        <v>56.227771760000003</v>
      </c>
      <c r="F696" s="2"/>
      <c r="G696" s="2"/>
      <c r="H696" s="2">
        <v>15.010484690000002</v>
      </c>
      <c r="I696" s="2">
        <v>22.13686371</v>
      </c>
    </row>
    <row r="697" spans="1:9" x14ac:dyDescent="0.25">
      <c r="A697" s="86" t="s">
        <v>78</v>
      </c>
      <c r="B697" s="45" t="s">
        <v>173</v>
      </c>
      <c r="C697" s="77">
        <v>45.217391970000001</v>
      </c>
      <c r="D697" s="2">
        <v>33.770511630000001</v>
      </c>
      <c r="E697" s="2">
        <v>59.296592709999999</v>
      </c>
      <c r="F697" s="2"/>
      <c r="G697" s="2"/>
      <c r="H697" s="2">
        <v>11.44688034</v>
      </c>
      <c r="I697" s="2">
        <v>14.079200739999997</v>
      </c>
    </row>
    <row r="698" spans="1:9" x14ac:dyDescent="0.25">
      <c r="A698" s="86" t="s">
        <v>78</v>
      </c>
      <c r="B698" s="45" t="s">
        <v>165</v>
      </c>
      <c r="C698" s="77">
        <v>39.130435939999998</v>
      </c>
      <c r="D698" s="2">
        <v>23.19117546</v>
      </c>
      <c r="E698" s="2">
        <v>61.842956540000003</v>
      </c>
      <c r="F698" s="2"/>
      <c r="G698" s="2"/>
      <c r="H698" s="2">
        <v>15.939260479999998</v>
      </c>
      <c r="I698" s="2">
        <v>22.712520600000005</v>
      </c>
    </row>
    <row r="699" spans="1:9" x14ac:dyDescent="0.25">
      <c r="A699" s="86" t="s">
        <v>78</v>
      </c>
      <c r="B699" s="45" t="s">
        <v>149</v>
      </c>
      <c r="C699" s="77">
        <v>20</v>
      </c>
      <c r="D699" s="2">
        <v>5.4493269919999996</v>
      </c>
      <c r="E699" s="2">
        <v>51.207942959999997</v>
      </c>
      <c r="F699" s="2"/>
      <c r="G699" s="2"/>
      <c r="H699" s="2">
        <v>14.550673008</v>
      </c>
      <c r="I699" s="2">
        <v>31.207942959999997</v>
      </c>
    </row>
    <row r="700" spans="1:9" x14ac:dyDescent="0.25">
      <c r="A700" s="86" t="s">
        <v>78</v>
      </c>
      <c r="B700" s="45" t="s">
        <v>177</v>
      </c>
      <c r="C700" s="77">
        <v>42.016807559999997</v>
      </c>
      <c r="D700" s="2">
        <v>31.185684200000001</v>
      </c>
      <c r="E700" s="2">
        <v>55.393920899999998</v>
      </c>
      <c r="F700" s="2"/>
      <c r="G700" s="2"/>
      <c r="H700" s="2">
        <v>10.831123359999996</v>
      </c>
      <c r="I700" s="2">
        <v>13.377113340000001</v>
      </c>
    </row>
    <row r="701" spans="1:9" x14ac:dyDescent="0.25">
      <c r="A701" s="86" t="s">
        <v>78</v>
      </c>
      <c r="B701" s="45" t="s">
        <v>153</v>
      </c>
      <c r="C701" s="77">
        <v>54.285713200000004</v>
      </c>
      <c r="D701" s="2">
        <v>32.683547969999999</v>
      </c>
      <c r="E701" s="2">
        <v>84.773864750000001</v>
      </c>
      <c r="F701" s="2"/>
      <c r="G701" s="2"/>
      <c r="H701" s="2">
        <v>21.602165230000004</v>
      </c>
      <c r="I701" s="2">
        <v>30.488151549999998</v>
      </c>
    </row>
    <row r="702" spans="1:9" x14ac:dyDescent="0.25">
      <c r="A702" s="86" t="s">
        <v>78</v>
      </c>
      <c r="B702" s="45" t="s">
        <v>179</v>
      </c>
      <c r="C702" s="77">
        <v>31.18279648</v>
      </c>
      <c r="D702" s="2">
        <v>20.883607860000001</v>
      </c>
      <c r="E702" s="2">
        <v>44.783695219999998</v>
      </c>
      <c r="F702" s="2"/>
      <c r="G702" s="2"/>
      <c r="H702" s="2">
        <v>10.299188619999999</v>
      </c>
      <c r="I702" s="2">
        <v>13.600898739999998</v>
      </c>
    </row>
    <row r="703" spans="1:9" x14ac:dyDescent="0.25">
      <c r="A703" s="86" t="s">
        <v>78</v>
      </c>
      <c r="B703" s="45" t="s">
        <v>161</v>
      </c>
      <c r="C703" s="77">
        <v>23.809524540000002</v>
      </c>
      <c r="D703" s="2">
        <v>13.326009750000001</v>
      </c>
      <c r="E703" s="2">
        <v>39.270187380000003</v>
      </c>
      <c r="F703" s="2"/>
      <c r="G703" s="2"/>
      <c r="H703" s="2">
        <v>10.483514790000001</v>
      </c>
      <c r="I703" s="2">
        <v>15.460662840000001</v>
      </c>
    </row>
    <row r="704" spans="1:9" x14ac:dyDescent="0.25">
      <c r="A704" s="86" t="s">
        <v>78</v>
      </c>
      <c r="B704" s="45" t="s">
        <v>158</v>
      </c>
      <c r="C704" s="77">
        <v>30.952381129999999</v>
      </c>
      <c r="D704" s="2">
        <v>20.21912193</v>
      </c>
      <c r="E704" s="2">
        <v>45.352409360000003</v>
      </c>
      <c r="F704" s="2"/>
      <c r="G704" s="2"/>
      <c r="H704" s="2">
        <v>10.733259199999999</v>
      </c>
      <c r="I704" s="2">
        <v>14.400028230000004</v>
      </c>
    </row>
    <row r="705" spans="1:9" x14ac:dyDescent="0.25">
      <c r="A705" s="86" t="s">
        <v>78</v>
      </c>
      <c r="B705" s="45" t="s">
        <v>169</v>
      </c>
      <c r="C705" s="77">
        <v>21.153846739999999</v>
      </c>
      <c r="D705" s="2">
        <v>14.561334609999999</v>
      </c>
      <c r="E705" s="2">
        <v>29.70786476</v>
      </c>
      <c r="F705" s="2"/>
      <c r="G705" s="2"/>
      <c r="H705" s="2">
        <v>6.5925121299999994</v>
      </c>
      <c r="I705" s="2">
        <v>8.5540180200000009</v>
      </c>
    </row>
    <row r="709" spans="1:9" x14ac:dyDescent="0.25">
      <c r="B709" t="s">
        <v>184</v>
      </c>
      <c r="C709" t="s">
        <v>185</v>
      </c>
      <c r="D709" t="s">
        <v>186</v>
      </c>
    </row>
    <row r="710" spans="1:9" x14ac:dyDescent="0.25">
      <c r="A710" s="24" t="s">
        <v>131</v>
      </c>
      <c r="B710" s="113">
        <v>35.107511520000003</v>
      </c>
      <c r="C710" s="113">
        <v>62.992126460000001</v>
      </c>
      <c r="D710" s="113">
        <v>27.884614939999999</v>
      </c>
    </row>
    <row r="711" spans="1:9" x14ac:dyDescent="0.25">
      <c r="A711" s="24" t="s">
        <v>1518</v>
      </c>
      <c r="B711" s="113">
        <v>41.01824950999999</v>
      </c>
      <c r="C711" s="113">
        <v>66.666664119999993</v>
      </c>
      <c r="D711" s="113">
        <v>25.64841461</v>
      </c>
    </row>
    <row r="712" spans="1:9" x14ac:dyDescent="0.25">
      <c r="A712" s="24" t="s">
        <v>109</v>
      </c>
      <c r="B712" s="113">
        <v>47.367679600000002</v>
      </c>
      <c r="C712" s="113">
        <v>67.1875</v>
      </c>
      <c r="D712" s="113">
        <v>19.819820400000001</v>
      </c>
    </row>
    <row r="713" spans="1:9" x14ac:dyDescent="0.25">
      <c r="A713" s="24" t="s">
        <v>112</v>
      </c>
      <c r="B713" s="113">
        <v>41.756853100000001</v>
      </c>
      <c r="C713" s="113">
        <v>58.928569789999997</v>
      </c>
      <c r="D713" s="113">
        <v>17.17171669</v>
      </c>
    </row>
    <row r="714" spans="1:9" x14ac:dyDescent="0.25">
      <c r="A714" s="24" t="s">
        <v>114</v>
      </c>
      <c r="B714" s="113">
        <v>40.075246809999996</v>
      </c>
      <c r="C714" s="113">
        <v>55.319149019999998</v>
      </c>
      <c r="D714" s="113">
        <v>15.24390221</v>
      </c>
    </row>
    <row r="715" spans="1:9" x14ac:dyDescent="0.25">
      <c r="A715" s="24" t="s">
        <v>20</v>
      </c>
      <c r="B715" s="113">
        <v>43.482461929999999</v>
      </c>
      <c r="C715" s="113">
        <v>56.862743379999998</v>
      </c>
      <c r="D715" s="113">
        <v>13.38028145</v>
      </c>
    </row>
    <row r="716" spans="1:9" x14ac:dyDescent="0.25">
      <c r="A716" s="24" t="s">
        <v>118</v>
      </c>
      <c r="B716" s="113">
        <v>51.658519740000003</v>
      </c>
      <c r="C716" s="113">
        <v>65.625</v>
      </c>
      <c r="D716" s="113">
        <v>13.966480260000001</v>
      </c>
    </row>
    <row r="717" spans="1:9" x14ac:dyDescent="0.25">
      <c r="A717" s="24" t="s">
        <v>119</v>
      </c>
      <c r="B717" s="113">
        <v>39.204545969999998</v>
      </c>
      <c r="C717" s="113">
        <v>56.25</v>
      </c>
      <c r="D717" s="113">
        <v>17.045454029999998</v>
      </c>
    </row>
    <row r="718" spans="1:9" x14ac:dyDescent="0.25">
      <c r="A718" s="24" t="s">
        <v>121</v>
      </c>
      <c r="B718" s="113">
        <v>35.151514049999996</v>
      </c>
      <c r="C718" s="113">
        <v>53.333332059999996</v>
      </c>
      <c r="D718" s="113">
        <v>18.181818010000001</v>
      </c>
    </row>
    <row r="719" spans="1:9" x14ac:dyDescent="0.25">
      <c r="A719" s="24" t="s">
        <v>124</v>
      </c>
      <c r="B719" s="113">
        <v>38.42940712</v>
      </c>
      <c r="C719" s="113">
        <v>57.142856600000002</v>
      </c>
      <c r="D719" s="113">
        <v>18.713449480000001</v>
      </c>
    </row>
    <row r="720" spans="1:9" x14ac:dyDescent="0.25">
      <c r="A720" t="s">
        <v>126</v>
      </c>
      <c r="B720" s="113">
        <v>44.924813269999994</v>
      </c>
      <c r="C720" s="113">
        <v>60.714286799999996</v>
      </c>
      <c r="D720" s="113">
        <v>15.78947353</v>
      </c>
    </row>
    <row r="721" spans="1:4" x14ac:dyDescent="0.25">
      <c r="A721" s="35" t="s">
        <v>128</v>
      </c>
      <c r="B721" s="113">
        <v>52.77777863</v>
      </c>
      <c r="C721" s="113">
        <v>75</v>
      </c>
      <c r="D721" s="113">
        <v>22.22222137</v>
      </c>
    </row>
    <row r="722" spans="1:4" x14ac:dyDescent="0.25">
      <c r="A722" s="35" t="s">
        <v>59</v>
      </c>
      <c r="B722" s="113">
        <v>60.714285849999996</v>
      </c>
      <c r="C722" s="113">
        <v>75</v>
      </c>
      <c r="D722" s="113">
        <v>14.28571415</v>
      </c>
    </row>
    <row r="723" spans="1:4" x14ac:dyDescent="0.25">
      <c r="A723" s="35" t="s">
        <v>78</v>
      </c>
      <c r="B723" s="113">
        <v>48</v>
      </c>
      <c r="C723" s="113">
        <v>68</v>
      </c>
      <c r="D723" s="113">
        <v>20</v>
      </c>
    </row>
    <row r="724" spans="1:4" x14ac:dyDescent="0.25">
      <c r="A724" s="35"/>
      <c r="B724" s="113"/>
      <c r="C724" s="78"/>
      <c r="D724" s="78"/>
    </row>
    <row r="725" spans="1:4" x14ac:dyDescent="0.25">
      <c r="A725" s="35"/>
      <c r="B725" s="113"/>
      <c r="C725" s="78"/>
      <c r="D725" s="78"/>
    </row>
    <row r="726" spans="1:4" x14ac:dyDescent="0.25">
      <c r="A726" s="35"/>
      <c r="B726" s="113"/>
      <c r="C726" s="78"/>
      <c r="D726" s="78"/>
    </row>
    <row r="727" spans="1:4" x14ac:dyDescent="0.25">
      <c r="A727" s="35"/>
      <c r="B727" s="113"/>
      <c r="C727" s="78"/>
      <c r="D727" s="78"/>
    </row>
    <row r="728" spans="1:4" x14ac:dyDescent="0.25">
      <c r="B728" s="113"/>
      <c r="C728" s="78"/>
      <c r="D728" s="78"/>
    </row>
    <row r="729" spans="1:4" x14ac:dyDescent="0.25">
      <c r="B729" s="113"/>
      <c r="C729" s="78"/>
      <c r="D729" s="78"/>
    </row>
    <row r="730" spans="1:4" x14ac:dyDescent="0.25">
      <c r="B730" s="113"/>
      <c r="C730" s="78"/>
      <c r="D730" s="78"/>
    </row>
  </sheetData>
  <sortState xmlns:xlrd2="http://schemas.microsoft.com/office/spreadsheetml/2017/richdata2" ref="A41:I72">
    <sortCondition descending="1" ref="C41:C72"/>
  </sortState>
  <mergeCells count="4">
    <mergeCell ref="A5:I5"/>
    <mergeCell ref="A39:I39"/>
    <mergeCell ref="A77:I77"/>
    <mergeCell ref="A78:E78"/>
  </mergeCells>
  <phoneticPr fontId="11" type="noConversion"/>
  <hyperlinks>
    <hyperlink ref="A3" location="Index!A1" display="Back to index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G137"/>
  <sheetViews>
    <sheetView showGridLines="0" topLeftCell="A73" zoomScale="80" zoomScaleNormal="80" workbookViewId="0"/>
  </sheetViews>
  <sheetFormatPr defaultColWidth="10.85546875" defaultRowHeight="15" x14ac:dyDescent="0.25"/>
  <cols>
    <col min="1" max="1" width="15" customWidth="1"/>
    <col min="2" max="2" width="22.85546875" customWidth="1"/>
    <col min="3" max="3" width="31.85546875" customWidth="1"/>
    <col min="4" max="5" width="14.5703125" customWidth="1"/>
    <col min="6" max="7" width="22.42578125" customWidth="1"/>
    <col min="11" max="11" width="12.140625" customWidth="1"/>
    <col min="12" max="12" width="23.140625" customWidth="1"/>
    <col min="14" max="14" width="9.5703125" customWidth="1"/>
    <col min="15" max="15" width="9.85546875" customWidth="1"/>
  </cols>
  <sheetData>
    <row r="1" spans="1:7" ht="15" customHeight="1" x14ac:dyDescent="0.3">
      <c r="A1" s="67" t="s">
        <v>1543</v>
      </c>
    </row>
    <row r="2" spans="1:7" ht="15" customHeight="1" x14ac:dyDescent="0.25">
      <c r="A2" s="41"/>
    </row>
    <row r="3" spans="1:7" x14ac:dyDescent="0.25">
      <c r="A3" s="29"/>
    </row>
    <row r="4" spans="1:7" ht="14.1" customHeight="1" x14ac:dyDescent="0.25"/>
    <row r="5" spans="1:7" x14ac:dyDescent="0.25">
      <c r="A5" s="162"/>
      <c r="B5" s="162"/>
      <c r="C5" s="162"/>
      <c r="D5" s="162"/>
      <c r="E5" s="162"/>
      <c r="F5" s="162"/>
      <c r="G5" s="162"/>
    </row>
    <row r="6" spans="1:7" ht="14.1" customHeight="1" x14ac:dyDescent="0.25">
      <c r="A6" s="69" t="s">
        <v>1544</v>
      </c>
      <c r="B6" s="70" t="s">
        <v>1545</v>
      </c>
      <c r="C6" s="69" t="s">
        <v>103</v>
      </c>
      <c r="D6" s="69" t="s">
        <v>1546</v>
      </c>
      <c r="E6" s="69" t="s">
        <v>1547</v>
      </c>
      <c r="F6" s="69" t="s">
        <v>106</v>
      </c>
      <c r="G6" s="69" t="s">
        <v>107</v>
      </c>
    </row>
    <row r="7" spans="1:7" x14ac:dyDescent="0.25">
      <c r="A7" s="63">
        <v>2012</v>
      </c>
      <c r="B7" s="64">
        <v>1</v>
      </c>
      <c r="C7" s="77">
        <v>30.167597765363102</v>
      </c>
      <c r="D7" s="2">
        <v>28.648115868853701</v>
      </c>
      <c r="E7" s="2">
        <v>31.731830853621801</v>
      </c>
      <c r="F7" s="2">
        <v>1.5194818965094008</v>
      </c>
      <c r="G7" s="2">
        <v>1.5642330882586997</v>
      </c>
    </row>
    <row r="8" spans="1:7" x14ac:dyDescent="0.25">
      <c r="A8" s="63">
        <v>2013</v>
      </c>
      <c r="B8" s="64">
        <v>1</v>
      </c>
      <c r="C8" s="77">
        <v>29.882352941176499</v>
      </c>
      <c r="D8" s="2">
        <v>28.264304885044201</v>
      </c>
      <c r="E8" s="2">
        <v>31.552287688033299</v>
      </c>
      <c r="F8" s="2">
        <v>1.6180480561322987</v>
      </c>
      <c r="G8" s="2">
        <v>1.6699347468568</v>
      </c>
    </row>
    <row r="9" spans="1:7" x14ac:dyDescent="0.25">
      <c r="A9" s="63">
        <v>2014</v>
      </c>
      <c r="B9" s="64">
        <v>1</v>
      </c>
      <c r="C9" s="77">
        <v>29.823874755381599</v>
      </c>
      <c r="D9" s="2">
        <v>28.081336466973902</v>
      </c>
      <c r="E9" s="2">
        <v>31.6269918295685</v>
      </c>
      <c r="F9" s="2">
        <v>1.7425382884076974</v>
      </c>
      <c r="G9" s="2">
        <v>1.8031170741869005</v>
      </c>
    </row>
    <row r="10" spans="1:7" x14ac:dyDescent="0.25">
      <c r="A10" s="63">
        <v>2015</v>
      </c>
      <c r="B10" s="64">
        <v>1</v>
      </c>
      <c r="C10" s="77">
        <v>33.025099075297199</v>
      </c>
      <c r="D10" s="2">
        <v>31.189466077707699</v>
      </c>
      <c r="E10" s="2">
        <v>35.0636835850895</v>
      </c>
      <c r="F10" s="2">
        <v>1.8356329975894994</v>
      </c>
      <c r="G10" s="2">
        <v>2.038584509792301</v>
      </c>
    </row>
    <row r="11" spans="1:7" x14ac:dyDescent="0.25">
      <c r="A11" s="63">
        <v>2016</v>
      </c>
      <c r="B11" s="64">
        <v>1</v>
      </c>
      <c r="C11" s="77">
        <v>29.502262443438902</v>
      </c>
      <c r="D11" s="2">
        <v>27.775785684429401</v>
      </c>
      <c r="E11" s="2">
        <v>31.594871862612401</v>
      </c>
      <c r="F11" s="2">
        <v>1.7264767590095005</v>
      </c>
      <c r="G11" s="2">
        <v>2.092609419173499</v>
      </c>
    </row>
    <row r="12" spans="1:7" x14ac:dyDescent="0.25">
      <c r="A12" s="63">
        <v>2017</v>
      </c>
      <c r="B12" s="64">
        <v>1</v>
      </c>
      <c r="C12" s="77">
        <v>28.2118510749869</v>
      </c>
      <c r="D12" s="2">
        <v>26.237378365155699</v>
      </c>
      <c r="E12" s="2">
        <v>30.2739273654168</v>
      </c>
      <c r="F12" s="2">
        <v>1.9744727098312005</v>
      </c>
      <c r="G12" s="2">
        <v>2.0620762904298999</v>
      </c>
    </row>
    <row r="13" spans="1:7" x14ac:dyDescent="0.25">
      <c r="A13" s="63">
        <v>2018</v>
      </c>
      <c r="B13" s="64">
        <v>1</v>
      </c>
      <c r="C13" s="77">
        <v>26.729745712596099</v>
      </c>
      <c r="D13" s="2">
        <v>24.674924726201599</v>
      </c>
      <c r="E13" s="2">
        <v>28.8900535256514</v>
      </c>
      <c r="F13" s="2">
        <v>2.0548209863944997</v>
      </c>
      <c r="G13" s="2">
        <v>2.1603078130553008</v>
      </c>
    </row>
    <row r="14" spans="1:7" x14ac:dyDescent="0.25">
      <c r="A14" s="63">
        <v>2019</v>
      </c>
      <c r="B14" s="64">
        <v>1</v>
      </c>
      <c r="C14" s="77">
        <v>22.933070000000001</v>
      </c>
      <c r="D14" s="2">
        <v>20.77</v>
      </c>
      <c r="E14" s="2">
        <v>25.26</v>
      </c>
      <c r="F14" s="2">
        <v>2.1630700000000012</v>
      </c>
      <c r="G14" s="2">
        <v>2.3269300000000008</v>
      </c>
    </row>
    <row r="15" spans="1:7" ht="15.75" thickBot="1" x14ac:dyDescent="0.3">
      <c r="A15" s="63">
        <v>2020</v>
      </c>
      <c r="B15" s="64">
        <v>1</v>
      </c>
      <c r="C15" s="77">
        <v>22.798469999999998</v>
      </c>
      <c r="D15" s="2">
        <v>20.639659999999999</v>
      </c>
      <c r="E15" s="2">
        <v>25.121690000000001</v>
      </c>
      <c r="F15" s="2">
        <v>2.158809999999999</v>
      </c>
      <c r="G15" s="2">
        <v>2.3232200000000027</v>
      </c>
    </row>
    <row r="16" spans="1:7" ht="15.75" thickBot="1" x14ac:dyDescent="0.3">
      <c r="A16" s="63">
        <v>2021</v>
      </c>
      <c r="B16" s="64">
        <v>1</v>
      </c>
      <c r="C16" s="77">
        <v>21.920853060990591</v>
      </c>
      <c r="D16" s="2">
        <v>19.615891603250819</v>
      </c>
      <c r="E16" s="2">
        <v>24.422228932915512</v>
      </c>
      <c r="F16" s="2">
        <v>2.3049614577397719</v>
      </c>
      <c r="G16" s="2">
        <v>2.5013758719249211</v>
      </c>
    </row>
    <row r="17" spans="1:7" ht="14.1" customHeight="1" thickBot="1" x14ac:dyDescent="0.3">
      <c r="A17" s="63">
        <v>2022</v>
      </c>
      <c r="B17" s="64">
        <v>1</v>
      </c>
      <c r="C17" s="77">
        <v>22.054110526406877</v>
      </c>
      <c r="D17" s="2">
        <v>19.741958497827355</v>
      </c>
      <c r="E17" s="2">
        <v>24.562666259666948</v>
      </c>
      <c r="F17" s="2">
        <v>2.3121520285795221</v>
      </c>
      <c r="G17" s="2">
        <v>2.5085557332600708</v>
      </c>
    </row>
    <row r="18" spans="1:7" ht="15.75" thickBot="1" x14ac:dyDescent="0.3">
      <c r="A18" s="63">
        <v>2023</v>
      </c>
      <c r="B18" s="64">
        <v>1</v>
      </c>
      <c r="C18" s="77">
        <v>24.186229752601552</v>
      </c>
      <c r="D18" s="2">
        <v>21.761853826038177</v>
      </c>
      <c r="E18" s="2">
        <v>26.806850185375474</v>
      </c>
      <c r="F18" s="2">
        <v>2.4243759265633749</v>
      </c>
      <c r="G18" s="2">
        <v>2.6206204327739222</v>
      </c>
    </row>
    <row r="19" spans="1:7" x14ac:dyDescent="0.25">
      <c r="A19" s="134">
        <v>2024</v>
      </c>
      <c r="B19" s="64">
        <v>1</v>
      </c>
      <c r="C19" s="77">
        <v>30.439678089642701</v>
      </c>
      <c r="D19" s="11">
        <v>27.816794650792623</v>
      </c>
      <c r="E19" s="11">
        <v>33.243226421885929</v>
      </c>
      <c r="F19" s="2">
        <v>2.6228834388500779</v>
      </c>
      <c r="G19" s="2">
        <v>2.8035483322432277</v>
      </c>
    </row>
    <row r="20" spans="1:7" ht="15" customHeight="1" x14ac:dyDescent="0.25">
      <c r="A20" s="42"/>
      <c r="B20" s="42"/>
      <c r="C20" s="77"/>
      <c r="D20" s="42"/>
      <c r="E20" s="42"/>
      <c r="F20" s="42"/>
      <c r="G20" s="42"/>
    </row>
    <row r="21" spans="1:7" ht="14.1" customHeight="1" x14ac:dyDescent="0.25">
      <c r="A21" s="32"/>
      <c r="B21" s="21"/>
      <c r="C21" s="82"/>
      <c r="D21" s="21"/>
      <c r="E21" s="21"/>
      <c r="F21" s="21"/>
      <c r="G21" s="2"/>
    </row>
    <row r="22" spans="1:7" x14ac:dyDescent="0.25">
      <c r="A22" s="63">
        <v>2012</v>
      </c>
      <c r="B22" s="64">
        <v>2</v>
      </c>
      <c r="C22" s="77">
        <v>25.051455454278202</v>
      </c>
      <c r="D22" s="2">
        <v>23.6238796365508</v>
      </c>
      <c r="E22" s="2">
        <v>26.5353268779347</v>
      </c>
      <c r="F22" s="2">
        <v>1.4275758177274014</v>
      </c>
      <c r="G22" s="2">
        <v>1.4838714236564989</v>
      </c>
    </row>
    <row r="23" spans="1:7" x14ac:dyDescent="0.25">
      <c r="A23" s="63">
        <v>2013</v>
      </c>
      <c r="B23" s="64">
        <v>2</v>
      </c>
      <c r="C23" s="77">
        <v>25.1428571428571</v>
      </c>
      <c r="D23" s="2">
        <v>23.616651300380099</v>
      </c>
      <c r="E23" s="2">
        <v>26.733173608209398</v>
      </c>
      <c r="F23" s="2">
        <v>1.5262058424770011</v>
      </c>
      <c r="G23" s="2">
        <v>1.5903164653522985</v>
      </c>
    </row>
    <row r="24" spans="1:7" x14ac:dyDescent="0.25">
      <c r="A24" s="63">
        <v>2014</v>
      </c>
      <c r="B24" s="64">
        <v>2</v>
      </c>
      <c r="C24" s="77">
        <v>23.7181996086106</v>
      </c>
      <c r="D24" s="2">
        <v>22.109105046052601</v>
      </c>
      <c r="E24" s="2">
        <v>25.406205237416302</v>
      </c>
      <c r="F24" s="2">
        <v>1.6090945625579991</v>
      </c>
      <c r="G24" s="2">
        <v>1.6880056288057013</v>
      </c>
    </row>
    <row r="25" spans="1:7" x14ac:dyDescent="0.25">
      <c r="A25" s="63">
        <v>2015</v>
      </c>
      <c r="B25" s="64">
        <v>2</v>
      </c>
      <c r="C25" s="77">
        <v>24.174372523117601</v>
      </c>
      <c r="D25" s="2">
        <v>22.507539791911999</v>
      </c>
      <c r="E25" s="2">
        <v>26.035121834911902</v>
      </c>
      <c r="F25" s="2">
        <v>1.6668327312056022</v>
      </c>
      <c r="G25" s="2">
        <v>1.8607493117943008</v>
      </c>
    </row>
    <row r="26" spans="1:7" x14ac:dyDescent="0.25">
      <c r="A26" s="63">
        <v>2016</v>
      </c>
      <c r="B26" s="64">
        <v>2</v>
      </c>
      <c r="C26" s="77">
        <v>25.429864253393699</v>
      </c>
      <c r="D26" s="2">
        <v>23.7761682409526</v>
      </c>
      <c r="E26" s="2">
        <v>27.423224902142302</v>
      </c>
      <c r="F26" s="2">
        <v>1.6536960124410989</v>
      </c>
      <c r="G26" s="2">
        <v>1.9933606487486024</v>
      </c>
    </row>
    <row r="27" spans="1:7" x14ac:dyDescent="0.25">
      <c r="A27" s="63">
        <v>2017</v>
      </c>
      <c r="B27" s="64">
        <v>2</v>
      </c>
      <c r="C27" s="77">
        <v>27.897220765600402</v>
      </c>
      <c r="D27" s="2">
        <v>25.930256052626699</v>
      </c>
      <c r="E27" s="2">
        <v>29.953054092827699</v>
      </c>
      <c r="F27" s="2">
        <v>1.9669647129737022</v>
      </c>
      <c r="G27" s="2">
        <v>2.0558333272272975</v>
      </c>
    </row>
    <row r="28" spans="1:7" x14ac:dyDescent="0.25">
      <c r="A28" s="63">
        <v>2018</v>
      </c>
      <c r="B28" s="64">
        <v>2</v>
      </c>
      <c r="C28" s="77">
        <v>29.0952099349497</v>
      </c>
      <c r="D28" s="2">
        <v>26.979692477069001</v>
      </c>
      <c r="E28" s="2">
        <v>31.305491289208199</v>
      </c>
      <c r="F28" s="2">
        <v>2.1155174578806992</v>
      </c>
      <c r="G28" s="2">
        <v>2.2102813542584983</v>
      </c>
    </row>
    <row r="29" spans="1:7" x14ac:dyDescent="0.25">
      <c r="A29" s="63">
        <v>2019</v>
      </c>
      <c r="B29" s="64">
        <v>2</v>
      </c>
      <c r="C29" s="77">
        <v>23.751999999999999</v>
      </c>
      <c r="D29" s="2">
        <v>21.63</v>
      </c>
      <c r="E29" s="2">
        <v>26.02</v>
      </c>
      <c r="F29" s="2">
        <v>2.1219999999999999</v>
      </c>
      <c r="G29" s="2">
        <v>2.2680000000000007</v>
      </c>
    </row>
    <row r="30" spans="1:7" ht="15.75" thickBot="1" x14ac:dyDescent="0.3">
      <c r="A30" s="63">
        <v>2020</v>
      </c>
      <c r="B30" s="64">
        <v>2</v>
      </c>
      <c r="C30" s="77">
        <v>20.934899999999999</v>
      </c>
      <c r="D30" s="2">
        <v>18.952559999999998</v>
      </c>
      <c r="E30" s="2">
        <v>23.06822</v>
      </c>
      <c r="F30" s="2">
        <v>1.9823400000000007</v>
      </c>
      <c r="G30" s="2">
        <v>2.1333200000000012</v>
      </c>
    </row>
    <row r="31" spans="1:7" ht="15.75" thickBot="1" x14ac:dyDescent="0.3">
      <c r="A31" s="63">
        <v>2021</v>
      </c>
      <c r="B31" s="64">
        <v>2</v>
      </c>
      <c r="C31" s="77">
        <v>23.081025837232954</v>
      </c>
      <c r="D31" s="2">
        <v>21.361119355375504</v>
      </c>
      <c r="E31" s="2">
        <v>24.902542685547079</v>
      </c>
      <c r="F31" s="2">
        <v>1.7199064818574499</v>
      </c>
      <c r="G31" s="2">
        <v>1.8215168483141255</v>
      </c>
    </row>
    <row r="32" spans="1:7" ht="14.1" customHeight="1" thickBot="1" x14ac:dyDescent="0.3">
      <c r="A32" s="63">
        <v>2022</v>
      </c>
      <c r="B32" s="64">
        <v>2</v>
      </c>
      <c r="C32" s="77">
        <v>22.526526718020154</v>
      </c>
      <c r="D32" s="2">
        <v>20.827806969504906</v>
      </c>
      <c r="E32" s="2">
        <v>24.326872649990861</v>
      </c>
      <c r="F32" s="2">
        <v>1.6987197485152485</v>
      </c>
      <c r="G32" s="2">
        <v>1.8003459319707069</v>
      </c>
    </row>
    <row r="33" spans="1:7" ht="15.75" thickBot="1" x14ac:dyDescent="0.3">
      <c r="A33" s="63">
        <v>2023</v>
      </c>
      <c r="B33" s="64">
        <v>2</v>
      </c>
      <c r="C33" s="77">
        <v>23.392931822125558</v>
      </c>
      <c r="D33" s="2">
        <v>21.661219572858055</v>
      </c>
      <c r="E33" s="2">
        <v>25.226245788472131</v>
      </c>
      <c r="F33" s="2">
        <v>1.7317122492675026</v>
      </c>
      <c r="G33" s="2">
        <v>1.833313966346573</v>
      </c>
    </row>
    <row r="34" spans="1:7" x14ac:dyDescent="0.25">
      <c r="A34" s="134">
        <v>2024</v>
      </c>
      <c r="B34" s="64">
        <v>2</v>
      </c>
      <c r="C34" s="77">
        <v>28.668466333069965</v>
      </c>
      <c r="D34" s="2">
        <v>26.757785205819854</v>
      </c>
      <c r="E34" s="2">
        <v>30.679553645554542</v>
      </c>
      <c r="F34" s="2">
        <v>1.9106811272501112</v>
      </c>
      <c r="G34" s="2">
        <v>2.0110873124845767</v>
      </c>
    </row>
    <row r="35" spans="1:7" ht="14.1" customHeight="1" x14ac:dyDescent="0.25">
      <c r="A35" s="32"/>
      <c r="B35" s="64"/>
      <c r="C35" s="77"/>
      <c r="D35" s="2"/>
      <c r="E35" s="2"/>
      <c r="F35" s="2"/>
      <c r="G35" s="2"/>
    </row>
    <row r="36" spans="1:7" ht="14.1" customHeight="1" x14ac:dyDescent="0.25">
      <c r="A36" s="32"/>
      <c r="B36" s="64"/>
      <c r="C36" s="77"/>
      <c r="D36" s="2"/>
      <c r="E36" s="2"/>
      <c r="F36" s="2"/>
      <c r="G36" s="2"/>
    </row>
    <row r="37" spans="1:7" x14ac:dyDescent="0.25">
      <c r="A37" s="63">
        <v>2012</v>
      </c>
      <c r="B37" s="64">
        <v>3</v>
      </c>
      <c r="C37" s="77">
        <v>23.316671567186098</v>
      </c>
      <c r="D37" s="2">
        <v>21.926146762424501</v>
      </c>
      <c r="E37" s="2">
        <v>24.767406463144901</v>
      </c>
      <c r="F37" s="2">
        <v>1.390524804761597</v>
      </c>
      <c r="G37" s="2">
        <v>1.4507348959588029</v>
      </c>
    </row>
    <row r="38" spans="1:7" x14ac:dyDescent="0.25">
      <c r="A38" s="63">
        <v>2013</v>
      </c>
      <c r="B38" s="64">
        <v>3</v>
      </c>
      <c r="C38" s="77">
        <v>24.033613445378201</v>
      </c>
      <c r="D38" s="2">
        <v>22.532312409472802</v>
      </c>
      <c r="E38" s="2">
        <v>25.6018860244493</v>
      </c>
      <c r="F38" s="2">
        <v>1.5013010359053993</v>
      </c>
      <c r="G38" s="2">
        <v>1.568272579071099</v>
      </c>
    </row>
    <row r="39" spans="1:7" x14ac:dyDescent="0.25">
      <c r="A39" s="63">
        <v>2014</v>
      </c>
      <c r="B39" s="64">
        <v>3</v>
      </c>
      <c r="C39" s="77">
        <v>24.266144814090001</v>
      </c>
      <c r="D39" s="2">
        <v>22.6433201373525</v>
      </c>
      <c r="E39" s="2">
        <v>25.966235352417801</v>
      </c>
      <c r="F39" s="2">
        <v>1.6228246767375012</v>
      </c>
      <c r="G39" s="2">
        <v>1.7000905383277995</v>
      </c>
    </row>
    <row r="40" spans="1:7" x14ac:dyDescent="0.25">
      <c r="A40" s="63">
        <v>2015</v>
      </c>
      <c r="B40" s="64">
        <v>3</v>
      </c>
      <c r="C40" s="77">
        <v>21.5323645970938</v>
      </c>
      <c r="D40" s="2">
        <v>19.934435829926699</v>
      </c>
      <c r="E40" s="2">
        <v>23.3215129503381</v>
      </c>
      <c r="F40" s="2">
        <v>1.597928767167101</v>
      </c>
      <c r="G40" s="2">
        <v>1.7891483532443004</v>
      </c>
    </row>
    <row r="41" spans="1:7" x14ac:dyDescent="0.25">
      <c r="A41" s="63">
        <v>2016</v>
      </c>
      <c r="B41" s="64">
        <v>3</v>
      </c>
      <c r="C41" s="77">
        <v>22.262443438914001</v>
      </c>
      <c r="D41" s="2">
        <v>20.679744929679199</v>
      </c>
      <c r="E41" s="2">
        <v>24.164220343679201</v>
      </c>
      <c r="F41" s="2">
        <v>1.5826985092348025</v>
      </c>
      <c r="G41" s="2">
        <v>1.9017769047651996</v>
      </c>
    </row>
    <row r="42" spans="1:7" x14ac:dyDescent="0.25">
      <c r="A42" s="63">
        <v>2017</v>
      </c>
      <c r="B42" s="64">
        <v>3</v>
      </c>
      <c r="C42" s="77">
        <v>21.761929732564202</v>
      </c>
      <c r="D42" s="2">
        <v>19.967734506933699</v>
      </c>
      <c r="E42" s="2">
        <v>23.669661728718001</v>
      </c>
      <c r="F42" s="2">
        <v>1.7941952256305029</v>
      </c>
      <c r="G42" s="2">
        <v>1.9077319961537995</v>
      </c>
    </row>
    <row r="43" spans="1:7" x14ac:dyDescent="0.25">
      <c r="A43" s="63">
        <v>2018</v>
      </c>
      <c r="B43" s="64">
        <v>3</v>
      </c>
      <c r="C43" s="77">
        <v>21.1117681845062</v>
      </c>
      <c r="D43" s="2">
        <v>19.2332352961174</v>
      </c>
      <c r="E43" s="2">
        <v>23.121254858978499</v>
      </c>
      <c r="F43" s="2">
        <v>1.8785328883888006</v>
      </c>
      <c r="G43" s="2">
        <v>2.0094866744722992</v>
      </c>
    </row>
    <row r="44" spans="1:7" x14ac:dyDescent="0.25">
      <c r="A44" s="63">
        <v>2019</v>
      </c>
      <c r="B44" s="64">
        <v>3</v>
      </c>
      <c r="C44" s="77">
        <v>21.475840000000002</v>
      </c>
      <c r="D44" s="2">
        <v>19.420000000000002</v>
      </c>
      <c r="E44" s="2">
        <v>23.7</v>
      </c>
      <c r="F44" s="2">
        <v>2.0558399999999999</v>
      </c>
      <c r="G44" s="2">
        <v>2.2241599999999977</v>
      </c>
    </row>
    <row r="45" spans="1:7" ht="15.75" thickBot="1" x14ac:dyDescent="0.3">
      <c r="A45" s="63">
        <v>2020</v>
      </c>
      <c r="B45" s="64">
        <v>3</v>
      </c>
      <c r="C45" s="77">
        <v>16.86891</v>
      </c>
      <c r="D45" s="2">
        <v>15.05448</v>
      </c>
      <c r="E45" s="2">
        <v>18.84178</v>
      </c>
      <c r="F45" s="2">
        <v>1.8144299999999998</v>
      </c>
      <c r="G45" s="2">
        <v>1.9728700000000003</v>
      </c>
    </row>
    <row r="46" spans="1:7" ht="15.75" thickBot="1" x14ac:dyDescent="0.3">
      <c r="A46" s="63">
        <v>2021</v>
      </c>
      <c r="B46" s="64">
        <v>3</v>
      </c>
      <c r="C46" s="77">
        <v>16.511198683094666</v>
      </c>
      <c r="D46" s="2">
        <v>14.780165301191291</v>
      </c>
      <c r="E46" s="2">
        <v>18.389273161314001</v>
      </c>
      <c r="F46" s="2">
        <v>1.7310333819033747</v>
      </c>
      <c r="G46" s="2">
        <v>1.8780744782193359</v>
      </c>
    </row>
    <row r="47" spans="1:7" ht="14.1" customHeight="1" thickBot="1" x14ac:dyDescent="0.3">
      <c r="A47" s="63">
        <v>2022</v>
      </c>
      <c r="B47" s="64">
        <v>3</v>
      </c>
      <c r="C47" s="77">
        <v>16.411433132139432</v>
      </c>
      <c r="D47" s="2">
        <v>14.685783097872676</v>
      </c>
      <c r="E47" s="2">
        <v>18.284132280581595</v>
      </c>
      <c r="F47" s="2">
        <v>1.7256500342667564</v>
      </c>
      <c r="G47" s="2">
        <v>1.8726991484421625</v>
      </c>
    </row>
    <row r="48" spans="1:7" ht="15.75" thickBot="1" x14ac:dyDescent="0.3">
      <c r="A48" s="63">
        <v>2023</v>
      </c>
      <c r="B48" s="64">
        <v>3</v>
      </c>
      <c r="C48" s="77">
        <v>18.157330385412241</v>
      </c>
      <c r="D48" s="2">
        <v>16.339713992250779</v>
      </c>
      <c r="E48" s="2">
        <v>20.121865219676248</v>
      </c>
      <c r="F48" s="2">
        <v>1.8176163931614617</v>
      </c>
      <c r="G48" s="2">
        <v>1.9645348342640077</v>
      </c>
    </row>
    <row r="49" spans="1:7" x14ac:dyDescent="0.25">
      <c r="A49" s="134">
        <v>2024</v>
      </c>
      <c r="B49" s="64">
        <v>3</v>
      </c>
      <c r="C49" s="77">
        <v>17.523636813784833</v>
      </c>
      <c r="D49" s="2">
        <v>15.675570625999839</v>
      </c>
      <c r="E49" s="2">
        <v>19.529686668100535</v>
      </c>
      <c r="F49" s="2">
        <v>1.848066187784994</v>
      </c>
      <c r="G49" s="2">
        <v>2.0060498543157017</v>
      </c>
    </row>
    <row r="50" spans="1:7" ht="14.1" customHeight="1" x14ac:dyDescent="0.25">
      <c r="A50" s="32"/>
      <c r="B50" s="64"/>
      <c r="C50" s="77"/>
      <c r="D50" s="2"/>
      <c r="E50" s="2"/>
      <c r="F50" s="2"/>
      <c r="G50" s="2"/>
    </row>
    <row r="51" spans="1:7" ht="14.1" customHeight="1" x14ac:dyDescent="0.25">
      <c r="A51" s="32"/>
      <c r="B51" s="64"/>
      <c r="C51" s="77"/>
      <c r="D51" s="2"/>
      <c r="E51" s="2"/>
      <c r="F51" s="2"/>
      <c r="G51" s="2"/>
    </row>
    <row r="52" spans="1:7" x14ac:dyDescent="0.25">
      <c r="A52" s="63">
        <v>2012</v>
      </c>
      <c r="B52" s="64">
        <v>4</v>
      </c>
      <c r="C52" s="77">
        <v>14.907380182299301</v>
      </c>
      <c r="D52" s="2">
        <v>13.7500009412841</v>
      </c>
      <c r="E52" s="2">
        <v>16.1439448159799</v>
      </c>
      <c r="F52" s="2">
        <v>1.1573792410152013</v>
      </c>
      <c r="G52" s="2">
        <v>1.2365646336805991</v>
      </c>
    </row>
    <row r="53" spans="1:7" x14ac:dyDescent="0.25">
      <c r="A53" s="63">
        <v>2013</v>
      </c>
      <c r="B53" s="64">
        <v>4</v>
      </c>
      <c r="C53" s="77">
        <v>14.4201680672269</v>
      </c>
      <c r="D53" s="2">
        <v>13.2036937372784</v>
      </c>
      <c r="E53" s="2">
        <v>15.728408582859499</v>
      </c>
      <c r="F53" s="2">
        <v>1.2164743299485004</v>
      </c>
      <c r="G53" s="2">
        <v>1.3082405156325994</v>
      </c>
    </row>
    <row r="54" spans="1:7" x14ac:dyDescent="0.25">
      <c r="A54" s="63">
        <v>2014</v>
      </c>
      <c r="B54" s="64">
        <v>4</v>
      </c>
      <c r="C54" s="77">
        <v>15.655577299412901</v>
      </c>
      <c r="D54" s="2">
        <v>14.2982369427765</v>
      </c>
      <c r="E54" s="2">
        <v>17.1160367336851</v>
      </c>
      <c r="F54" s="2">
        <v>1.3573403566364011</v>
      </c>
      <c r="G54" s="2">
        <v>1.4604594342721988</v>
      </c>
    </row>
    <row r="55" spans="1:7" x14ac:dyDescent="0.25">
      <c r="A55" s="63">
        <v>2015</v>
      </c>
      <c r="B55" s="64">
        <v>4</v>
      </c>
      <c r="C55" s="77">
        <v>14.1787758696609</v>
      </c>
      <c r="D55" s="2">
        <v>12.8327240569244</v>
      </c>
      <c r="E55" s="2">
        <v>15.708540633750699</v>
      </c>
      <c r="F55" s="2">
        <v>1.3460518127364995</v>
      </c>
      <c r="G55" s="2">
        <v>1.5297647640897996</v>
      </c>
    </row>
    <row r="56" spans="1:7" x14ac:dyDescent="0.25">
      <c r="A56" s="63">
        <v>2016</v>
      </c>
      <c r="B56" s="64">
        <v>4</v>
      </c>
      <c r="C56" s="77">
        <v>15.5203619909502</v>
      </c>
      <c r="D56" s="2">
        <v>14.140918719166899</v>
      </c>
      <c r="E56" s="2">
        <v>17.175064374323799</v>
      </c>
      <c r="F56" s="2">
        <v>1.3794432717833001</v>
      </c>
      <c r="G56" s="2">
        <v>1.6547023833735999</v>
      </c>
    </row>
    <row r="57" spans="1:7" x14ac:dyDescent="0.25">
      <c r="A57" s="63">
        <v>2017</v>
      </c>
      <c r="B57" s="64">
        <v>4</v>
      </c>
      <c r="C57" s="77">
        <v>14.6827477713686</v>
      </c>
      <c r="D57" s="2">
        <v>13.165229955681999</v>
      </c>
      <c r="E57" s="2">
        <v>16.342265614812799</v>
      </c>
      <c r="F57" s="2">
        <v>1.5175178156866007</v>
      </c>
      <c r="G57" s="2">
        <v>1.6595178434441991</v>
      </c>
    </row>
    <row r="58" spans="1:7" x14ac:dyDescent="0.25">
      <c r="A58" s="63">
        <v>2018</v>
      </c>
      <c r="B58" s="64">
        <v>4</v>
      </c>
      <c r="C58" s="77">
        <v>15.3163808397398</v>
      </c>
      <c r="D58" s="2">
        <v>13.6785979760585</v>
      </c>
      <c r="E58" s="2">
        <v>17.1113886686983</v>
      </c>
      <c r="F58" s="2">
        <v>1.6377828636813003</v>
      </c>
      <c r="G58" s="2">
        <v>1.7950078289585001</v>
      </c>
    </row>
    <row r="59" spans="1:7" x14ac:dyDescent="0.25">
      <c r="A59" s="63">
        <v>2019</v>
      </c>
      <c r="B59" s="64">
        <v>4</v>
      </c>
      <c r="C59" s="77">
        <v>15.539569999999999</v>
      </c>
      <c r="D59" s="2">
        <v>13.75</v>
      </c>
      <c r="E59" s="2">
        <v>17.5</v>
      </c>
      <c r="F59" s="2">
        <v>1.7895699999999994</v>
      </c>
      <c r="G59" s="2">
        <v>1.9604300000000006</v>
      </c>
    </row>
    <row r="60" spans="1:7" ht="15.75" thickBot="1" x14ac:dyDescent="0.3">
      <c r="A60" s="63">
        <v>2020</v>
      </c>
      <c r="B60" s="64">
        <v>4</v>
      </c>
      <c r="C60" s="77">
        <v>13.53824</v>
      </c>
      <c r="D60" s="2">
        <v>11.87276</v>
      </c>
      <c r="E60" s="2">
        <v>15.371930000000001</v>
      </c>
      <c r="F60" s="2">
        <v>1.6654800000000005</v>
      </c>
      <c r="G60" s="2">
        <v>1.8336900000000007</v>
      </c>
    </row>
    <row r="61" spans="1:7" ht="15.75" thickBot="1" x14ac:dyDescent="0.3">
      <c r="A61" s="63">
        <v>2021</v>
      </c>
      <c r="B61" s="64">
        <v>4</v>
      </c>
      <c r="C61" s="77">
        <v>11.104500201526022</v>
      </c>
      <c r="D61" s="2">
        <v>9.4603457375973719</v>
      </c>
      <c r="E61" s="2">
        <v>12.952263451962475</v>
      </c>
      <c r="F61" s="2">
        <v>1.6441544639286505</v>
      </c>
      <c r="G61" s="2">
        <v>1.8477632504364525</v>
      </c>
    </row>
    <row r="62" spans="1:7" ht="14.1" customHeight="1" thickBot="1" x14ac:dyDescent="0.3">
      <c r="A62" s="63">
        <v>2022</v>
      </c>
      <c r="B62" s="64">
        <v>4</v>
      </c>
      <c r="C62" s="77">
        <v>11.789963176928874</v>
      </c>
      <c r="D62" s="2">
        <v>10.093796434794296</v>
      </c>
      <c r="E62" s="2">
        <v>13.689586785830388</v>
      </c>
      <c r="F62" s="2">
        <v>1.6961667421345776</v>
      </c>
      <c r="G62" s="2">
        <v>1.8996236089015142</v>
      </c>
    </row>
    <row r="63" spans="1:7" ht="15.75" thickBot="1" x14ac:dyDescent="0.3">
      <c r="A63" s="63">
        <v>2023</v>
      </c>
      <c r="B63" s="64">
        <v>4</v>
      </c>
      <c r="C63" s="77">
        <v>11.310139057478588</v>
      </c>
      <c r="D63" s="2">
        <v>9.6502162330537828</v>
      </c>
      <c r="E63" s="2">
        <v>13.173623658044988</v>
      </c>
      <c r="F63" s="2">
        <v>1.6599228244248057</v>
      </c>
      <c r="G63" s="2">
        <v>1.8634846005663999</v>
      </c>
    </row>
    <row r="64" spans="1:7" x14ac:dyDescent="0.25">
      <c r="A64" s="134">
        <v>2024</v>
      </c>
      <c r="B64" s="64">
        <v>4</v>
      </c>
      <c r="C64" s="77">
        <v>10.579403495550853</v>
      </c>
      <c r="D64" s="2">
        <v>8.9329702407804259</v>
      </c>
      <c r="E64" s="2">
        <v>12.44136584231803</v>
      </c>
      <c r="F64" s="2">
        <v>1.646433254770427</v>
      </c>
      <c r="G64" s="2">
        <v>1.8619623467671769</v>
      </c>
    </row>
    <row r="65" spans="1:7" ht="14.1" customHeight="1" x14ac:dyDescent="0.25">
      <c r="A65" s="32"/>
      <c r="B65" s="64"/>
      <c r="C65" s="77"/>
      <c r="D65" s="2"/>
      <c r="E65" s="2"/>
      <c r="F65" s="2"/>
      <c r="G65" s="2"/>
    </row>
    <row r="66" spans="1:7" ht="14.1" customHeight="1" x14ac:dyDescent="0.25">
      <c r="A66" s="32"/>
      <c r="B66" s="64"/>
      <c r="C66" s="77"/>
      <c r="D66" s="2"/>
      <c r="E66" s="2"/>
      <c r="F66" s="2"/>
      <c r="G66" s="2"/>
    </row>
    <row r="67" spans="1:7" x14ac:dyDescent="0.25">
      <c r="A67" s="63">
        <v>2012</v>
      </c>
      <c r="B67" s="64">
        <v>5</v>
      </c>
      <c r="C67" s="77">
        <v>6.5568950308732701</v>
      </c>
      <c r="D67" s="2">
        <v>5.7730418693470202</v>
      </c>
      <c r="E67" s="2">
        <v>7.4387761921172002</v>
      </c>
      <c r="F67" s="2">
        <v>0.78385316152624984</v>
      </c>
      <c r="G67" s="2">
        <v>0.88188116124393012</v>
      </c>
    </row>
    <row r="68" spans="1:7" x14ac:dyDescent="0.25">
      <c r="A68" s="63">
        <v>2013</v>
      </c>
      <c r="B68" s="64">
        <v>5</v>
      </c>
      <c r="C68" s="77">
        <v>6.52100840336134</v>
      </c>
      <c r="D68" s="2">
        <v>5.6886843850669404</v>
      </c>
      <c r="E68" s="2">
        <v>7.4654718275910499</v>
      </c>
      <c r="F68" s="2">
        <v>0.83232401829439961</v>
      </c>
      <c r="G68" s="2">
        <v>0.94446342422970986</v>
      </c>
    </row>
    <row r="69" spans="1:7" x14ac:dyDescent="0.25">
      <c r="A69" s="63">
        <v>2014</v>
      </c>
      <c r="B69" s="64">
        <v>5</v>
      </c>
      <c r="C69" s="77">
        <v>6.5362035225048896</v>
      </c>
      <c r="D69" s="2">
        <v>5.6415741886952304</v>
      </c>
      <c r="E69" s="2">
        <v>7.5613328400347397</v>
      </c>
      <c r="F69" s="2">
        <v>0.89462933380965914</v>
      </c>
      <c r="G69" s="2">
        <v>1.0251293175298501</v>
      </c>
    </row>
    <row r="70" spans="1:7" x14ac:dyDescent="0.25">
      <c r="A70" s="63">
        <v>2015</v>
      </c>
      <c r="B70" s="64">
        <v>5</v>
      </c>
      <c r="C70" s="77">
        <v>6.8692206076618199</v>
      </c>
      <c r="D70" s="2">
        <v>5.9131258718961703</v>
      </c>
      <c r="E70" s="2">
        <v>8.0015666099651295</v>
      </c>
      <c r="F70" s="2">
        <v>0.95609473576564952</v>
      </c>
      <c r="G70" s="2">
        <v>1.1323460023033096</v>
      </c>
    </row>
    <row r="71" spans="1:7" x14ac:dyDescent="0.25">
      <c r="A71" s="63">
        <v>2016</v>
      </c>
      <c r="B71" s="64">
        <v>5</v>
      </c>
      <c r="C71" s="77">
        <v>6.7873303167420804</v>
      </c>
      <c r="D71" s="2">
        <v>5.8408952542554902</v>
      </c>
      <c r="E71" s="2">
        <v>7.9522652841047003</v>
      </c>
      <c r="F71" s="2">
        <v>0.94643506248659026</v>
      </c>
      <c r="G71" s="2">
        <v>1.1649349673626199</v>
      </c>
    </row>
    <row r="72" spans="1:7" x14ac:dyDescent="0.25">
      <c r="A72" s="63">
        <v>2017</v>
      </c>
      <c r="B72" s="64">
        <v>5</v>
      </c>
      <c r="C72" s="77">
        <v>7.44625065547981</v>
      </c>
      <c r="D72" s="2">
        <v>6.35162577142854</v>
      </c>
      <c r="E72" s="2">
        <v>8.7119713413502406</v>
      </c>
      <c r="F72" s="2">
        <v>1.09462488405127</v>
      </c>
      <c r="G72" s="2">
        <v>1.2657206858704306</v>
      </c>
    </row>
    <row r="73" spans="1:7" ht="15.75" customHeight="1" x14ac:dyDescent="0.25">
      <c r="A73" s="63">
        <v>2018</v>
      </c>
      <c r="B73" s="64">
        <v>5</v>
      </c>
      <c r="C73" s="77">
        <v>7.7468953282081596</v>
      </c>
      <c r="D73" s="2">
        <v>6.5663317075936396</v>
      </c>
      <c r="E73" s="2">
        <v>9.1189972910061492</v>
      </c>
      <c r="F73" s="2">
        <v>1.18056362061452</v>
      </c>
      <c r="G73" s="2">
        <v>1.3721019627979896</v>
      </c>
    </row>
    <row r="74" spans="1:7" x14ac:dyDescent="0.25">
      <c r="A74" s="63">
        <v>2019</v>
      </c>
      <c r="B74" s="64">
        <v>5</v>
      </c>
      <c r="C74" s="77">
        <v>7.6287430000000001</v>
      </c>
      <c r="D74" s="2">
        <v>6.35</v>
      </c>
      <c r="E74" s="2">
        <v>9.09</v>
      </c>
      <c r="F74" s="2">
        <v>1.2787430000000004</v>
      </c>
      <c r="G74" s="2">
        <v>1.4612569999999998</v>
      </c>
    </row>
    <row r="75" spans="1:7" ht="15.75" thickBot="1" x14ac:dyDescent="0.3">
      <c r="A75" s="63">
        <v>2020</v>
      </c>
      <c r="B75" s="64">
        <v>5</v>
      </c>
      <c r="C75" s="77">
        <v>5.8372890000000002</v>
      </c>
      <c r="D75" s="2">
        <v>4.7282229999999998</v>
      </c>
      <c r="E75" s="2">
        <v>7.1283289999999999</v>
      </c>
      <c r="F75" s="2">
        <v>1.1090660000000003</v>
      </c>
      <c r="G75" s="2">
        <v>1.2910399999999997</v>
      </c>
    </row>
    <row r="76" spans="1:7" ht="15.75" thickBot="1" x14ac:dyDescent="0.3">
      <c r="A76" s="63">
        <v>2021</v>
      </c>
      <c r="B76" s="64">
        <v>5</v>
      </c>
      <c r="C76" s="77">
        <v>7.4783202511928346</v>
      </c>
      <c r="D76" s="80">
        <v>5.8920657852534948</v>
      </c>
      <c r="E76" s="80">
        <v>9.3602329460676845</v>
      </c>
      <c r="F76" s="2">
        <v>1.5862544659393398</v>
      </c>
      <c r="G76" s="2">
        <v>1.8819126948748499</v>
      </c>
    </row>
    <row r="77" spans="1:7" ht="14.1" customHeight="1" thickBot="1" x14ac:dyDescent="0.3">
      <c r="A77" s="63">
        <v>2022</v>
      </c>
      <c r="B77" s="64">
        <v>5</v>
      </c>
      <c r="C77" s="26">
        <v>6.7895275964777095</v>
      </c>
      <c r="D77" s="2">
        <v>5.2826577317314785</v>
      </c>
      <c r="E77" s="2">
        <v>8.5925817124610724</v>
      </c>
      <c r="F77" s="2">
        <v>1.5068698647462311</v>
      </c>
      <c r="G77" s="2">
        <v>1.8030541159833628</v>
      </c>
    </row>
    <row r="78" spans="1:7" ht="15.75" thickBot="1" x14ac:dyDescent="0.3">
      <c r="A78" s="63">
        <v>2023</v>
      </c>
      <c r="B78" s="64">
        <v>5</v>
      </c>
      <c r="C78" s="26">
        <v>7.478320320086163</v>
      </c>
      <c r="D78" s="2">
        <v>5.8920658395336014</v>
      </c>
      <c r="E78" s="2">
        <v>9.360233032297959</v>
      </c>
      <c r="F78" s="2">
        <v>1.5862544805525616</v>
      </c>
      <c r="G78" s="2">
        <v>1.881912712211796</v>
      </c>
    </row>
    <row r="79" spans="1:7" x14ac:dyDescent="0.25">
      <c r="A79" s="134">
        <v>2024</v>
      </c>
      <c r="B79" s="64">
        <v>5</v>
      </c>
      <c r="C79" s="26">
        <v>6.662416291828638</v>
      </c>
      <c r="D79" s="2">
        <v>5.2129304258846298</v>
      </c>
      <c r="E79" s="2">
        <v>8.3902106937942325</v>
      </c>
      <c r="F79" s="2">
        <v>1.4494858659440082</v>
      </c>
      <c r="G79" s="2">
        <v>1.7277944019655944</v>
      </c>
    </row>
    <row r="80" spans="1:7" ht="14.1" customHeight="1" x14ac:dyDescent="0.25">
      <c r="A80" s="32"/>
      <c r="B80" s="2"/>
      <c r="C80" s="26"/>
      <c r="D80" s="2"/>
      <c r="E80" s="2"/>
      <c r="F80" s="2"/>
      <c r="G80" s="2"/>
    </row>
    <row r="81" spans="1:7" ht="14.1" customHeight="1" x14ac:dyDescent="0.25">
      <c r="A81" s="32"/>
      <c r="B81" s="2"/>
      <c r="C81" s="26"/>
      <c r="D81" s="2"/>
      <c r="E81" s="2"/>
      <c r="F81" s="2"/>
      <c r="G81" s="2"/>
    </row>
    <row r="82" spans="1:7" ht="14.1" customHeight="1" x14ac:dyDescent="0.25">
      <c r="A82" s="32"/>
      <c r="B82" s="2"/>
      <c r="C82" s="26"/>
      <c r="D82" s="2"/>
      <c r="E82" s="2"/>
      <c r="F82" s="2"/>
      <c r="G82" s="2"/>
    </row>
    <row r="83" spans="1:7" ht="14.1" customHeight="1" x14ac:dyDescent="0.25">
      <c r="A83" s="32"/>
      <c r="B83" s="2"/>
      <c r="C83" s="26"/>
      <c r="D83" s="2"/>
      <c r="E83" s="2"/>
      <c r="F83" s="2"/>
      <c r="G83" s="2"/>
    </row>
    <row r="84" spans="1:7" x14ac:dyDescent="0.25">
      <c r="G84" s="42"/>
    </row>
    <row r="85" spans="1:7" x14ac:dyDescent="0.25">
      <c r="G85" s="42"/>
    </row>
    <row r="86" spans="1:7" x14ac:dyDescent="0.25">
      <c r="G86" s="42"/>
    </row>
    <row r="87" spans="1:7" x14ac:dyDescent="0.25">
      <c r="G87" s="42"/>
    </row>
    <row r="88" spans="1:7" x14ac:dyDescent="0.25">
      <c r="G88" s="42"/>
    </row>
    <row r="89" spans="1:7" x14ac:dyDescent="0.25">
      <c r="G89" s="42"/>
    </row>
    <row r="90" spans="1:7" x14ac:dyDescent="0.25">
      <c r="G90" s="42"/>
    </row>
    <row r="91" spans="1:7" x14ac:dyDescent="0.25">
      <c r="G91" s="42"/>
    </row>
    <row r="92" spans="1:7" x14ac:dyDescent="0.25">
      <c r="G92" s="42"/>
    </row>
    <row r="93" spans="1:7" x14ac:dyDescent="0.25">
      <c r="A93" s="72" t="s">
        <v>187</v>
      </c>
      <c r="G93" s="42"/>
    </row>
    <row r="94" spans="1:7" x14ac:dyDescent="0.25">
      <c r="G94" s="42"/>
    </row>
    <row r="95" spans="1:7" x14ac:dyDescent="0.25">
      <c r="G95" s="42"/>
    </row>
    <row r="96" spans="1:7" x14ac:dyDescent="0.25">
      <c r="A96" s="69" t="s">
        <v>1529</v>
      </c>
      <c r="B96" s="70" t="s">
        <v>1548</v>
      </c>
      <c r="G96" s="42"/>
    </row>
    <row r="97" spans="1:7" ht="15" customHeight="1" x14ac:dyDescent="0.25">
      <c r="A97" s="63">
        <v>2012</v>
      </c>
      <c r="B97" s="77">
        <v>23.610702734489831</v>
      </c>
      <c r="G97" s="42"/>
    </row>
    <row r="98" spans="1:7" ht="15" customHeight="1" x14ac:dyDescent="0.25">
      <c r="A98" s="63">
        <v>2013</v>
      </c>
      <c r="B98" s="77">
        <v>23.36134453781516</v>
      </c>
      <c r="G98" s="42"/>
    </row>
    <row r="99" spans="1:7" ht="15" customHeight="1" x14ac:dyDescent="0.25">
      <c r="A99" s="63">
        <v>2014</v>
      </c>
      <c r="B99" s="77">
        <v>23.287671232876711</v>
      </c>
      <c r="G99" s="42"/>
    </row>
    <row r="100" spans="1:7" ht="15" customHeight="1" x14ac:dyDescent="0.25">
      <c r="A100" s="63">
        <v>2015</v>
      </c>
      <c r="B100" s="77">
        <v>26.155878467635379</v>
      </c>
      <c r="G100" s="42"/>
    </row>
    <row r="101" spans="1:7" ht="15" customHeight="1" x14ac:dyDescent="0.25">
      <c r="A101" s="63">
        <v>2016</v>
      </c>
      <c r="B101" s="77">
        <v>22.714932126696823</v>
      </c>
      <c r="G101" s="42"/>
    </row>
    <row r="102" spans="1:7" ht="15" customHeight="1" x14ac:dyDescent="0.25">
      <c r="A102" s="63">
        <v>2017</v>
      </c>
      <c r="B102" s="77">
        <v>20.765600419507088</v>
      </c>
      <c r="G102" s="42"/>
    </row>
    <row r="103" spans="1:7" ht="15" customHeight="1" x14ac:dyDescent="0.25">
      <c r="A103" s="63">
        <v>2018</v>
      </c>
      <c r="B103" s="77">
        <v>18.982850384387937</v>
      </c>
      <c r="G103" s="42"/>
    </row>
    <row r="104" spans="1:7" ht="15" customHeight="1" x14ac:dyDescent="0.25">
      <c r="A104" s="63">
        <v>2019</v>
      </c>
      <c r="B104" s="77">
        <v>15.304327000000001</v>
      </c>
      <c r="G104" s="42"/>
    </row>
    <row r="105" spans="1:7" ht="15" customHeight="1" thickBot="1" x14ac:dyDescent="0.3">
      <c r="A105" s="63">
        <v>2020</v>
      </c>
      <c r="B105" s="77">
        <v>16.961180999999996</v>
      </c>
      <c r="G105" s="42"/>
    </row>
    <row r="106" spans="1:7" ht="15.75" thickBot="1" x14ac:dyDescent="0.3">
      <c r="A106" s="63">
        <v>2021</v>
      </c>
      <c r="B106" s="77">
        <v>14.442532809797758</v>
      </c>
      <c r="G106" s="42"/>
    </row>
    <row r="107" spans="1:7" ht="15.75" thickBot="1" x14ac:dyDescent="0.3">
      <c r="A107" s="63">
        <v>2022</v>
      </c>
      <c r="B107" s="77">
        <v>15.264582929929167</v>
      </c>
      <c r="G107" s="42"/>
    </row>
    <row r="108" spans="1:7" ht="15.75" thickBot="1" x14ac:dyDescent="0.3">
      <c r="A108" s="63">
        <v>2023</v>
      </c>
      <c r="B108" s="77">
        <v>16.70790943251539</v>
      </c>
      <c r="G108" s="42"/>
    </row>
    <row r="109" spans="1:7" ht="15.75" thickBot="1" x14ac:dyDescent="0.3">
      <c r="A109" s="63">
        <v>2024</v>
      </c>
      <c r="B109" s="77">
        <v>23.777261797814063</v>
      </c>
      <c r="G109" s="42"/>
    </row>
    <row r="110" spans="1:7" x14ac:dyDescent="0.25">
      <c r="A110" s="2"/>
      <c r="B110" s="26"/>
      <c r="G110" s="42"/>
    </row>
    <row r="111" spans="1:7" x14ac:dyDescent="0.25">
      <c r="A111" s="2"/>
      <c r="B111" s="26"/>
      <c r="G111" s="42"/>
    </row>
    <row r="112" spans="1:7" x14ac:dyDescent="0.25">
      <c r="A112" s="2"/>
      <c r="B112" s="26"/>
      <c r="G112" s="42"/>
    </row>
    <row r="113" spans="1:7" x14ac:dyDescent="0.25">
      <c r="A113" s="2"/>
      <c r="B113" s="26"/>
      <c r="G113" s="42"/>
    </row>
    <row r="114" spans="1:7" x14ac:dyDescent="0.25">
      <c r="A114" s="2"/>
      <c r="B114" s="26"/>
      <c r="G114" s="42"/>
    </row>
    <row r="115" spans="1:7" x14ac:dyDescent="0.25">
      <c r="A115" s="2"/>
      <c r="B115" s="26"/>
      <c r="G115" s="42"/>
    </row>
    <row r="116" spans="1:7" x14ac:dyDescent="0.25">
      <c r="A116" s="2"/>
      <c r="B116" s="26"/>
      <c r="G116" s="42"/>
    </row>
    <row r="117" spans="1:7" x14ac:dyDescent="0.25">
      <c r="A117" s="2"/>
      <c r="B117" s="26"/>
      <c r="G117" s="42"/>
    </row>
    <row r="118" spans="1:7" x14ac:dyDescent="0.25">
      <c r="A118" s="2"/>
      <c r="B118" s="26"/>
      <c r="G118" s="42"/>
    </row>
    <row r="119" spans="1:7" x14ac:dyDescent="0.25">
      <c r="A119" s="2"/>
      <c r="B119" s="26"/>
      <c r="G119" s="42"/>
    </row>
    <row r="120" spans="1:7" x14ac:dyDescent="0.25">
      <c r="A120" s="2"/>
      <c r="B120" s="26"/>
      <c r="G120" s="42"/>
    </row>
    <row r="121" spans="1:7" x14ac:dyDescent="0.25">
      <c r="A121" s="2"/>
      <c r="B121" s="26"/>
      <c r="G121" s="42"/>
    </row>
    <row r="122" spans="1:7" x14ac:dyDescent="0.25">
      <c r="A122" s="2"/>
      <c r="B122" s="26"/>
      <c r="G122" s="42"/>
    </row>
    <row r="123" spans="1:7" x14ac:dyDescent="0.25">
      <c r="A123" s="2"/>
      <c r="B123" s="26"/>
      <c r="G123" s="42"/>
    </row>
    <row r="124" spans="1:7" x14ac:dyDescent="0.25">
      <c r="A124" s="2"/>
      <c r="B124" s="26"/>
      <c r="G124" s="42"/>
    </row>
    <row r="125" spans="1:7" x14ac:dyDescent="0.25">
      <c r="G125" s="42"/>
    </row>
    <row r="126" spans="1:7" x14ac:dyDescent="0.25">
      <c r="G126" s="42"/>
    </row>
    <row r="127" spans="1:7" x14ac:dyDescent="0.25">
      <c r="G127" s="42"/>
    </row>
    <row r="128" spans="1:7" x14ac:dyDescent="0.25">
      <c r="G128" s="42"/>
    </row>
    <row r="129" spans="7:7" x14ac:dyDescent="0.25">
      <c r="G129" s="42"/>
    </row>
    <row r="130" spans="7:7" x14ac:dyDescent="0.25">
      <c r="G130" s="42"/>
    </row>
    <row r="131" spans="7:7" x14ac:dyDescent="0.25">
      <c r="G131" s="42"/>
    </row>
    <row r="132" spans="7:7" x14ac:dyDescent="0.25">
      <c r="G132" s="42"/>
    </row>
    <row r="133" spans="7:7" x14ac:dyDescent="0.25">
      <c r="G133" s="42"/>
    </row>
    <row r="134" spans="7:7" x14ac:dyDescent="0.25">
      <c r="G134" s="42"/>
    </row>
    <row r="135" spans="7:7" x14ac:dyDescent="0.25">
      <c r="G135" s="42"/>
    </row>
    <row r="136" spans="7:7" x14ac:dyDescent="0.25">
      <c r="G136" s="42"/>
    </row>
    <row r="137" spans="7:7" x14ac:dyDescent="0.25">
      <c r="G137" s="42"/>
    </row>
  </sheetData>
  <mergeCells count="1">
    <mergeCell ref="A5:G5"/>
  </mergeCells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923-310B-454F-98A0-F5B641C0B5BC}">
  <sheetPr>
    <tabColor theme="8" tint="0.39997558519241921"/>
  </sheetPr>
  <dimension ref="A1:Y658"/>
  <sheetViews>
    <sheetView showGridLines="0" zoomScale="80" zoomScaleNormal="80" workbookViewId="0"/>
  </sheetViews>
  <sheetFormatPr defaultColWidth="10.85546875" defaultRowHeight="15" x14ac:dyDescent="0.25"/>
  <cols>
    <col min="1" max="1" width="15" customWidth="1"/>
    <col min="2" max="2" width="39.140625" customWidth="1"/>
    <col min="3" max="3" width="27.5703125" customWidth="1"/>
    <col min="4" max="4" width="24.5703125" customWidth="1"/>
    <col min="5" max="5" width="11.5703125" bestFit="1" customWidth="1"/>
    <col min="6" max="6" width="21.85546875" customWidth="1"/>
    <col min="7" max="7" width="22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4" max="24" width="22.5703125" customWidth="1"/>
    <col min="26" max="28" width="34.85546875" bestFit="1" customWidth="1"/>
    <col min="29" max="29" width="45.42578125" bestFit="1" customWidth="1"/>
  </cols>
  <sheetData>
    <row r="1" spans="1:25" ht="15" customHeight="1" x14ac:dyDescent="0.3">
      <c r="A1" s="67" t="s">
        <v>1549</v>
      </c>
      <c r="Y1" s="85"/>
    </row>
    <row r="2" spans="1:25" ht="15" customHeight="1" x14ac:dyDescent="0.25">
      <c r="A2" s="65"/>
      <c r="E2" s="1"/>
      <c r="G2" s="1"/>
    </row>
    <row r="3" spans="1:25" x14ac:dyDescent="0.25">
      <c r="A3" s="29" t="s">
        <v>192</v>
      </c>
    </row>
    <row r="4" spans="1:25" ht="14.1" customHeight="1" x14ac:dyDescent="0.25"/>
    <row r="5" spans="1:25" ht="18.75" thickBot="1" x14ac:dyDescent="0.3">
      <c r="A5" s="160" t="s">
        <v>1494</v>
      </c>
      <c r="B5" s="162"/>
      <c r="C5" s="162"/>
      <c r="D5" s="162"/>
      <c r="E5" s="162"/>
      <c r="F5" s="162"/>
      <c r="G5" s="162"/>
      <c r="T5" s="72"/>
    </row>
    <row r="6" spans="1:25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</row>
    <row r="7" spans="1:25" ht="14.1" customHeight="1" x14ac:dyDescent="0.25">
      <c r="A7" s="32" t="s">
        <v>1503</v>
      </c>
      <c r="B7" s="2" t="s">
        <v>110</v>
      </c>
      <c r="C7" s="77">
        <v>22.701830000000001</v>
      </c>
      <c r="D7" s="2">
        <v>22.40183</v>
      </c>
      <c r="E7" s="2">
        <v>23.001830000000002</v>
      </c>
      <c r="F7" s="2">
        <v>0.30000000000000071</v>
      </c>
      <c r="G7" s="2">
        <v>0.30000000000000071</v>
      </c>
    </row>
    <row r="8" spans="1:25" ht="14.1" customHeight="1" x14ac:dyDescent="0.25">
      <c r="A8" s="32" t="s">
        <v>11</v>
      </c>
      <c r="B8" s="2" t="s">
        <v>110</v>
      </c>
      <c r="C8" s="77">
        <v>22.850639999999999</v>
      </c>
      <c r="D8" s="2">
        <v>22.550640000000001</v>
      </c>
      <c r="E8" s="2">
        <v>23.150639999999999</v>
      </c>
      <c r="F8" s="2">
        <v>0.29999999999999716</v>
      </c>
      <c r="G8" s="2">
        <v>0.30000000000000071</v>
      </c>
    </row>
    <row r="9" spans="1:25" ht="14.1" customHeight="1" x14ac:dyDescent="0.25">
      <c r="A9" s="32" t="s">
        <v>91</v>
      </c>
      <c r="B9" s="2" t="s">
        <v>110</v>
      </c>
      <c r="C9" s="77">
        <v>23.107690000000002</v>
      </c>
      <c r="D9" s="2">
        <v>22.807690000000001</v>
      </c>
      <c r="E9" s="2">
        <v>23.407689999999999</v>
      </c>
      <c r="F9" s="2">
        <v>0.30000000000000071</v>
      </c>
      <c r="G9" s="2">
        <v>0.29999999999999716</v>
      </c>
    </row>
    <row r="10" spans="1:25" ht="14.1" customHeight="1" x14ac:dyDescent="0.25">
      <c r="A10" s="32" t="s">
        <v>1504</v>
      </c>
      <c r="B10" s="2" t="s">
        <v>110</v>
      </c>
      <c r="C10" s="77">
        <v>22.72409</v>
      </c>
      <c r="D10" s="2">
        <v>22.42409</v>
      </c>
      <c r="E10" s="2">
        <v>23.024090000000001</v>
      </c>
      <c r="F10" s="2">
        <v>0.30000000000000071</v>
      </c>
      <c r="G10" s="2">
        <v>0.30000000000000071</v>
      </c>
    </row>
    <row r="11" spans="1:25" ht="14.1" customHeight="1" x14ac:dyDescent="0.25">
      <c r="A11" s="32" t="s">
        <v>1505</v>
      </c>
      <c r="B11" s="2" t="s">
        <v>110</v>
      </c>
      <c r="C11" s="77">
        <v>15.13931</v>
      </c>
      <c r="D11" s="2">
        <v>14.839309999999999</v>
      </c>
      <c r="E11" s="2">
        <v>15.439310000000001</v>
      </c>
      <c r="F11" s="2">
        <v>0.30000000000000071</v>
      </c>
      <c r="G11" s="2">
        <v>0.30000000000000071</v>
      </c>
    </row>
    <row r="12" spans="1:25" ht="14.1" customHeight="1" x14ac:dyDescent="0.25">
      <c r="A12" s="32" t="s">
        <v>1506</v>
      </c>
      <c r="B12" s="2" t="s">
        <v>110</v>
      </c>
      <c r="C12" s="77">
        <v>13.119870000000001</v>
      </c>
      <c r="D12" s="2">
        <v>12.91987</v>
      </c>
      <c r="E12" s="2">
        <v>13.31987</v>
      </c>
      <c r="F12" s="2">
        <v>0.20000000000000107</v>
      </c>
      <c r="G12" s="2">
        <v>0.19999999999999929</v>
      </c>
    </row>
    <row r="13" spans="1:25" ht="14.1" customHeight="1" x14ac:dyDescent="0.25">
      <c r="A13" s="32" t="s">
        <v>76</v>
      </c>
      <c r="B13" s="2" t="s">
        <v>110</v>
      </c>
      <c r="C13" s="77">
        <v>17.40258</v>
      </c>
      <c r="D13" s="2">
        <v>17.10258</v>
      </c>
      <c r="E13" s="2">
        <v>17.702580000000001</v>
      </c>
      <c r="F13" s="2">
        <v>0.30000000000000071</v>
      </c>
      <c r="G13" s="2">
        <v>0.30000000000000071</v>
      </c>
    </row>
    <row r="14" spans="1:25" ht="14.1" customHeight="1" x14ac:dyDescent="0.25">
      <c r="A14" s="32" t="s">
        <v>83</v>
      </c>
      <c r="B14" s="2" t="s">
        <v>110</v>
      </c>
      <c r="C14" s="77">
        <v>18.556049999999999</v>
      </c>
      <c r="D14" s="2">
        <v>18.256049999999998</v>
      </c>
      <c r="E14" s="2">
        <v>18.85605</v>
      </c>
      <c r="F14" s="2">
        <v>0.30000000000000071</v>
      </c>
      <c r="G14" s="2">
        <v>0.30000000000000071</v>
      </c>
    </row>
    <row r="15" spans="1:25" ht="14.1" customHeight="1" x14ac:dyDescent="0.25">
      <c r="A15" s="32"/>
      <c r="B15" s="2"/>
      <c r="C15" s="77"/>
      <c r="D15" s="2"/>
      <c r="E15" s="2"/>
      <c r="F15" s="2"/>
      <c r="G15" s="2"/>
    </row>
    <row r="16" spans="1:25" ht="14.1" customHeight="1" x14ac:dyDescent="0.25">
      <c r="A16" s="32"/>
      <c r="B16" s="2"/>
      <c r="C16" s="77"/>
      <c r="D16" s="2"/>
      <c r="E16" s="2"/>
      <c r="F16" s="2"/>
      <c r="G16" s="2"/>
    </row>
    <row r="17" spans="1:7" ht="14.1" customHeight="1" x14ac:dyDescent="0.25">
      <c r="A17" s="32"/>
      <c r="B17" s="2"/>
      <c r="C17" s="77"/>
      <c r="D17" s="2"/>
      <c r="E17" s="2"/>
      <c r="F17" s="2"/>
      <c r="G17" s="2"/>
    </row>
    <row r="18" spans="1:7" ht="14.1" customHeight="1" x14ac:dyDescent="0.25">
      <c r="A18" s="32"/>
      <c r="B18" s="2"/>
      <c r="C18" s="77"/>
      <c r="D18" s="2"/>
      <c r="E18" s="2"/>
      <c r="F18" s="2"/>
      <c r="G18" s="2"/>
    </row>
    <row r="19" spans="1:7" ht="14.1" customHeight="1" x14ac:dyDescent="0.25">
      <c r="A19" s="32"/>
      <c r="B19" s="2"/>
      <c r="C19" s="77"/>
      <c r="D19" s="2"/>
      <c r="E19" s="2"/>
      <c r="F19" s="2"/>
      <c r="G19" s="2"/>
    </row>
    <row r="20" spans="1:7" ht="14.1" customHeight="1" x14ac:dyDescent="0.25">
      <c r="A20" s="32"/>
      <c r="B20" s="2"/>
      <c r="C20" s="77"/>
      <c r="D20" s="2"/>
      <c r="E20" s="2"/>
      <c r="F20" s="2"/>
      <c r="G20" s="2"/>
    </row>
    <row r="21" spans="1:7" ht="14.1" customHeight="1" x14ac:dyDescent="0.25">
      <c r="A21" s="32"/>
      <c r="B21" s="2"/>
      <c r="C21" s="26"/>
      <c r="D21" s="2"/>
      <c r="E21" s="2"/>
      <c r="F21" s="2"/>
      <c r="G21" s="2"/>
    </row>
    <row r="22" spans="1:7" ht="14.1" customHeight="1" x14ac:dyDescent="0.25"/>
    <row r="23" spans="1:7" ht="15" customHeight="1" x14ac:dyDescent="0.25">
      <c r="A23" s="32" t="s">
        <v>1503</v>
      </c>
      <c r="B23" s="2" t="s">
        <v>133</v>
      </c>
      <c r="C23" s="77">
        <v>34.980820000000001</v>
      </c>
      <c r="D23" s="2">
        <v>33.980820000000001</v>
      </c>
      <c r="E23" s="2">
        <v>35.980820000000001</v>
      </c>
      <c r="F23" s="2">
        <v>1</v>
      </c>
      <c r="G23" s="2">
        <v>1</v>
      </c>
    </row>
    <row r="24" spans="1:7" ht="14.1" customHeight="1" x14ac:dyDescent="0.25">
      <c r="A24" s="32" t="s">
        <v>11</v>
      </c>
      <c r="B24" s="2" t="s">
        <v>133</v>
      </c>
      <c r="C24" s="77">
        <v>35.202669999999998</v>
      </c>
      <c r="D24" s="2">
        <v>34.302669999999999</v>
      </c>
      <c r="E24" s="2">
        <v>36.102670000000003</v>
      </c>
      <c r="F24" s="2">
        <v>0.89999999999999858</v>
      </c>
      <c r="G24" s="2">
        <v>0.90000000000000568</v>
      </c>
    </row>
    <row r="25" spans="1:7" ht="14.1" customHeight="1" x14ac:dyDescent="0.25">
      <c r="A25" s="32" t="s">
        <v>91</v>
      </c>
      <c r="B25" s="2" t="s">
        <v>133</v>
      </c>
      <c r="C25" s="77">
        <v>36.048749999999998</v>
      </c>
      <c r="D25" s="2">
        <v>35.048749999999998</v>
      </c>
      <c r="E25" s="2">
        <v>37.048749999999998</v>
      </c>
      <c r="F25" s="2">
        <v>1</v>
      </c>
      <c r="G25" s="2">
        <v>1</v>
      </c>
    </row>
    <row r="26" spans="1:7" ht="14.1" customHeight="1" x14ac:dyDescent="0.25">
      <c r="A26" s="32" t="s">
        <v>1504</v>
      </c>
      <c r="B26" s="2" t="s">
        <v>133</v>
      </c>
      <c r="C26" s="77">
        <v>35.470849999999999</v>
      </c>
      <c r="D26" s="2">
        <v>34.470849999999999</v>
      </c>
      <c r="E26" s="2">
        <v>36.470849999999999</v>
      </c>
      <c r="F26" s="2">
        <v>1</v>
      </c>
      <c r="G26" s="2">
        <v>1</v>
      </c>
    </row>
    <row r="27" spans="1:7" ht="14.1" customHeight="1" x14ac:dyDescent="0.25">
      <c r="A27" s="32" t="s">
        <v>1505</v>
      </c>
      <c r="B27" s="2" t="s">
        <v>133</v>
      </c>
      <c r="C27" s="77">
        <v>22.063089999999999</v>
      </c>
      <c r="D27" s="2">
        <v>21.16309</v>
      </c>
      <c r="E27" s="2">
        <v>22.963090000000001</v>
      </c>
      <c r="F27" s="2">
        <v>0.89999999999999858</v>
      </c>
      <c r="G27" s="2">
        <v>0.90000000000000213</v>
      </c>
    </row>
    <row r="28" spans="1:7" ht="14.1" customHeight="1" x14ac:dyDescent="0.25">
      <c r="A28" s="32" t="s">
        <v>1506</v>
      </c>
      <c r="B28" s="2" t="s">
        <v>133</v>
      </c>
      <c r="C28" s="77">
        <v>19.788350000000001</v>
      </c>
      <c r="D28" s="2">
        <v>18.988350000000001</v>
      </c>
      <c r="E28" s="2">
        <v>20.588349999999998</v>
      </c>
      <c r="F28" s="2">
        <v>0.80000000000000071</v>
      </c>
      <c r="G28" s="2">
        <v>0.79999999999999716</v>
      </c>
    </row>
    <row r="29" spans="1:7" ht="14.1" customHeight="1" x14ac:dyDescent="0.25">
      <c r="A29" s="32" t="s">
        <v>76</v>
      </c>
      <c r="B29" s="2" t="s">
        <v>133</v>
      </c>
      <c r="C29" s="77">
        <v>27.120830000000002</v>
      </c>
      <c r="D29" s="2">
        <v>26.220829999999999</v>
      </c>
      <c r="E29" s="2">
        <v>28.02083</v>
      </c>
      <c r="F29" s="2">
        <v>0.90000000000000213</v>
      </c>
      <c r="G29" s="2">
        <v>0.89999999999999858</v>
      </c>
    </row>
    <row r="30" spans="1:7" ht="14.1" customHeight="1" x14ac:dyDescent="0.25">
      <c r="A30" s="32" t="s">
        <v>83</v>
      </c>
      <c r="B30" s="2" t="s">
        <v>133</v>
      </c>
      <c r="C30" s="77">
        <v>28.290749999999999</v>
      </c>
      <c r="D30" s="2">
        <v>27.390750000000001</v>
      </c>
      <c r="E30" s="2">
        <v>29.190750000000001</v>
      </c>
      <c r="F30" s="2">
        <v>0.89999999999999858</v>
      </c>
      <c r="G30" s="2">
        <v>0.90000000000000213</v>
      </c>
    </row>
    <row r="31" spans="1:7" ht="14.1" customHeight="1" x14ac:dyDescent="0.25">
      <c r="A31" s="32"/>
      <c r="B31" s="2"/>
      <c r="C31" s="77"/>
      <c r="D31" s="2"/>
      <c r="E31" s="2"/>
      <c r="F31" s="2"/>
      <c r="G31" s="2"/>
    </row>
    <row r="32" spans="1:7" ht="14.1" customHeight="1" x14ac:dyDescent="0.25">
      <c r="A32" s="32"/>
      <c r="B32" s="2"/>
      <c r="C32" s="77"/>
      <c r="D32" s="2"/>
      <c r="E32" s="2"/>
      <c r="F32" s="2"/>
      <c r="G32" s="2"/>
    </row>
    <row r="33" spans="1:7" ht="14.1" customHeight="1" x14ac:dyDescent="0.25">
      <c r="A33" s="32"/>
      <c r="B33" s="2"/>
      <c r="C33" s="77"/>
      <c r="D33" s="2"/>
      <c r="E33" s="2"/>
      <c r="F33" s="2"/>
      <c r="G33" s="2"/>
    </row>
    <row r="34" spans="1:7" ht="14.1" customHeight="1" x14ac:dyDescent="0.25">
      <c r="A34" s="32"/>
      <c r="B34" s="2"/>
      <c r="C34" s="77"/>
      <c r="D34" s="2"/>
      <c r="E34" s="2"/>
      <c r="F34" s="2"/>
      <c r="G34" s="2"/>
    </row>
    <row r="35" spans="1:7" ht="14.1" customHeight="1" x14ac:dyDescent="0.25">
      <c r="A35" s="33"/>
      <c r="B35" s="2"/>
      <c r="C35" s="77"/>
      <c r="D35" s="2"/>
      <c r="E35" s="2"/>
      <c r="F35" s="2"/>
      <c r="G35" s="2"/>
    </row>
    <row r="36" spans="1:7" ht="14.1" customHeight="1" x14ac:dyDescent="0.25">
      <c r="A36" s="33"/>
      <c r="B36" s="2"/>
      <c r="C36" s="77"/>
      <c r="D36" s="2"/>
      <c r="E36" s="2"/>
      <c r="F36" s="2"/>
      <c r="G36" s="2"/>
    </row>
    <row r="37" spans="1:7" ht="14.1" customHeight="1" x14ac:dyDescent="0.25"/>
    <row r="38" spans="1:7" ht="14.1" customHeight="1" x14ac:dyDescent="0.25"/>
    <row r="39" spans="1:7" ht="14.1" customHeight="1" x14ac:dyDescent="0.25"/>
    <row r="40" spans="1:7" ht="18.75" thickBot="1" x14ac:dyDescent="0.3">
      <c r="A40" s="160" t="s">
        <v>1533</v>
      </c>
      <c r="B40" s="162"/>
      <c r="C40" s="162"/>
      <c r="D40" s="162"/>
      <c r="E40" s="162"/>
      <c r="F40" s="162"/>
      <c r="G40" s="162"/>
    </row>
    <row r="41" spans="1:7" ht="14.1" customHeight="1" x14ac:dyDescent="0.25">
      <c r="A41" s="69" t="s">
        <v>101</v>
      </c>
      <c r="B41" s="69" t="s">
        <v>102</v>
      </c>
      <c r="C41" s="69" t="s">
        <v>103</v>
      </c>
      <c r="D41" s="69" t="s">
        <v>104</v>
      </c>
      <c r="E41" s="69" t="s">
        <v>105</v>
      </c>
      <c r="F41" s="69" t="s">
        <v>106</v>
      </c>
      <c r="G41" s="69" t="s">
        <v>107</v>
      </c>
    </row>
    <row r="42" spans="1:7" ht="14.1" customHeight="1" x14ac:dyDescent="0.25">
      <c r="A42" s="115" t="s">
        <v>83</v>
      </c>
      <c r="B42" s="49" t="s">
        <v>163</v>
      </c>
      <c r="C42" s="77">
        <v>38.304360000000003</v>
      </c>
      <c r="D42" s="2">
        <v>33.10436</v>
      </c>
      <c r="E42" s="2">
        <v>43.504359999999998</v>
      </c>
      <c r="F42" s="2">
        <v>5.2000000000000028</v>
      </c>
      <c r="G42" s="2">
        <v>5.1999999999999957</v>
      </c>
    </row>
    <row r="43" spans="1:7" ht="14.1" customHeight="1" x14ac:dyDescent="0.25">
      <c r="A43" s="115" t="s">
        <v>83</v>
      </c>
      <c r="B43" s="2" t="s">
        <v>179</v>
      </c>
      <c r="C43" s="77">
        <v>38.033709999999999</v>
      </c>
      <c r="D43" s="2">
        <v>32.833710000000004</v>
      </c>
      <c r="E43" s="2">
        <v>43.233710000000002</v>
      </c>
      <c r="F43" s="2">
        <v>5.1999999999999957</v>
      </c>
      <c r="G43" s="2">
        <v>5.2000000000000028</v>
      </c>
    </row>
    <row r="44" spans="1:7" ht="14.1" customHeight="1" x14ac:dyDescent="0.25">
      <c r="A44" s="115" t="s">
        <v>83</v>
      </c>
      <c r="B44" s="2" t="s">
        <v>169</v>
      </c>
      <c r="C44" s="77">
        <v>36.844639999999998</v>
      </c>
      <c r="D44" s="2">
        <v>31.44464</v>
      </c>
      <c r="E44" s="2">
        <v>42.244639999999997</v>
      </c>
      <c r="F44" s="2">
        <v>5.3999999999999986</v>
      </c>
      <c r="G44" s="2">
        <v>5.3999999999999986</v>
      </c>
    </row>
    <row r="45" spans="1:7" ht="14.1" customHeight="1" x14ac:dyDescent="0.25">
      <c r="A45" s="115" t="s">
        <v>83</v>
      </c>
      <c r="B45" s="2" t="s">
        <v>152</v>
      </c>
      <c r="C45" s="77">
        <v>36.695210000000003</v>
      </c>
      <c r="D45" s="2">
        <v>31.195209999999999</v>
      </c>
      <c r="E45" s="2">
        <v>42.195210000000003</v>
      </c>
      <c r="F45" s="2">
        <v>5.5000000000000036</v>
      </c>
      <c r="G45" s="2">
        <v>5.5</v>
      </c>
    </row>
    <row r="46" spans="1:7" ht="14.1" customHeight="1" x14ac:dyDescent="0.25">
      <c r="A46" s="115" t="s">
        <v>83</v>
      </c>
      <c r="B46" s="2" t="s">
        <v>158</v>
      </c>
      <c r="C46" s="77">
        <v>36.243169999999999</v>
      </c>
      <c r="D46" s="2">
        <v>30.943169999999999</v>
      </c>
      <c r="E46" s="2">
        <v>41.543170000000003</v>
      </c>
      <c r="F46" s="2">
        <v>5.3000000000000007</v>
      </c>
      <c r="G46" s="2">
        <v>5.3000000000000043</v>
      </c>
    </row>
    <row r="47" spans="1:7" ht="14.1" customHeight="1" x14ac:dyDescent="0.25">
      <c r="A47" s="115" t="s">
        <v>83</v>
      </c>
      <c r="B47" s="2" t="s">
        <v>176</v>
      </c>
      <c r="C47" s="77">
        <v>35.82752</v>
      </c>
      <c r="D47" s="2">
        <v>30.627520000000001</v>
      </c>
      <c r="E47" s="2">
        <v>41.027520000000003</v>
      </c>
      <c r="F47" s="2">
        <v>5.1999999999999993</v>
      </c>
      <c r="G47" s="2">
        <v>5.2000000000000028</v>
      </c>
    </row>
    <row r="48" spans="1:7" ht="14.1" customHeight="1" x14ac:dyDescent="0.25">
      <c r="A48" s="115" t="s">
        <v>83</v>
      </c>
      <c r="B48" s="2" t="s">
        <v>167</v>
      </c>
      <c r="C48" s="77">
        <v>34.687420000000003</v>
      </c>
      <c r="D48" s="2">
        <v>29.587420000000002</v>
      </c>
      <c r="E48" s="2">
        <v>39.787419999999997</v>
      </c>
      <c r="F48" s="2">
        <v>5.1000000000000014</v>
      </c>
      <c r="G48" s="2">
        <v>5.0999999999999943</v>
      </c>
    </row>
    <row r="49" spans="1:7" ht="14.1" customHeight="1" x14ac:dyDescent="0.25">
      <c r="A49" s="115" t="s">
        <v>83</v>
      </c>
      <c r="B49" s="2" t="s">
        <v>156</v>
      </c>
      <c r="C49" s="77">
        <v>34.352049999999998</v>
      </c>
      <c r="D49" s="2">
        <v>29.152049999999999</v>
      </c>
      <c r="E49" s="2">
        <v>39.552050000000001</v>
      </c>
      <c r="F49" s="2">
        <v>5.1999999999999993</v>
      </c>
      <c r="G49" s="2">
        <v>5.2000000000000028</v>
      </c>
    </row>
    <row r="50" spans="1:7" ht="14.1" customHeight="1" x14ac:dyDescent="0.25">
      <c r="A50" s="115" t="s">
        <v>83</v>
      </c>
      <c r="B50" s="2" t="s">
        <v>177</v>
      </c>
      <c r="C50" s="77">
        <v>34.218519999999998</v>
      </c>
      <c r="D50" s="2">
        <v>29.218520000000002</v>
      </c>
      <c r="E50" s="2">
        <v>39.218519999999998</v>
      </c>
      <c r="F50" s="2">
        <v>4.9999999999999964</v>
      </c>
      <c r="G50" s="2">
        <v>5</v>
      </c>
    </row>
    <row r="51" spans="1:7" ht="14.1" customHeight="1" x14ac:dyDescent="0.25">
      <c r="A51" s="115" t="s">
        <v>83</v>
      </c>
      <c r="B51" s="2" t="s">
        <v>154</v>
      </c>
      <c r="C51" s="77">
        <v>33.161380000000001</v>
      </c>
      <c r="D51" s="2">
        <v>28.06138</v>
      </c>
      <c r="E51" s="2">
        <v>38.261380000000003</v>
      </c>
      <c r="F51" s="2">
        <v>5.1000000000000014</v>
      </c>
      <c r="G51" s="2">
        <v>5.1000000000000014</v>
      </c>
    </row>
    <row r="52" spans="1:7" ht="14.1" customHeight="1" x14ac:dyDescent="0.25">
      <c r="A52" s="115" t="s">
        <v>83</v>
      </c>
      <c r="B52" s="2" t="s">
        <v>149</v>
      </c>
      <c r="C52" s="77">
        <v>33.02149</v>
      </c>
      <c r="D52" s="2">
        <v>28.02149</v>
      </c>
      <c r="E52" s="2">
        <v>38.02149</v>
      </c>
      <c r="F52" s="2">
        <v>5</v>
      </c>
      <c r="G52" s="2">
        <v>5</v>
      </c>
    </row>
    <row r="53" spans="1:7" ht="14.1" customHeight="1" x14ac:dyDescent="0.25">
      <c r="A53" s="115" t="s">
        <v>83</v>
      </c>
      <c r="B53" s="2" t="s">
        <v>161</v>
      </c>
      <c r="C53" s="77">
        <v>32.52599</v>
      </c>
      <c r="D53" s="2">
        <v>27.425989999999999</v>
      </c>
      <c r="E53" s="2">
        <v>37.625990000000002</v>
      </c>
      <c r="F53" s="2">
        <v>5.1000000000000014</v>
      </c>
      <c r="G53" s="2">
        <v>5.1000000000000014</v>
      </c>
    </row>
    <row r="54" spans="1:7" ht="14.1" customHeight="1" x14ac:dyDescent="0.25">
      <c r="A54" s="115" t="s">
        <v>83</v>
      </c>
      <c r="B54" s="2" t="s">
        <v>168</v>
      </c>
      <c r="C54" s="77">
        <v>31.610289999999999</v>
      </c>
      <c r="D54" s="2">
        <v>26.610289999999999</v>
      </c>
      <c r="E54" s="2">
        <v>36.610289999999999</v>
      </c>
      <c r="F54" s="2">
        <v>5</v>
      </c>
      <c r="G54" s="2">
        <v>5</v>
      </c>
    </row>
    <row r="55" spans="1:7" ht="14.1" customHeight="1" x14ac:dyDescent="0.25">
      <c r="A55" s="115" t="s">
        <v>83</v>
      </c>
      <c r="B55" s="2" t="s">
        <v>175</v>
      </c>
      <c r="C55" s="77">
        <v>31.074359999999999</v>
      </c>
      <c r="D55" s="2">
        <v>25.874359999999999</v>
      </c>
      <c r="E55" s="2">
        <v>36.274360000000001</v>
      </c>
      <c r="F55" s="2">
        <v>5.1999999999999993</v>
      </c>
      <c r="G55" s="2">
        <v>5.2000000000000028</v>
      </c>
    </row>
    <row r="56" spans="1:7" ht="14.1" customHeight="1" x14ac:dyDescent="0.25">
      <c r="A56" s="115" t="s">
        <v>83</v>
      </c>
      <c r="B56" s="2" t="s">
        <v>159</v>
      </c>
      <c r="C56" s="77">
        <v>29.65748</v>
      </c>
      <c r="D56" s="2">
        <v>24.557480000000002</v>
      </c>
      <c r="E56" s="2">
        <v>34.757480000000001</v>
      </c>
      <c r="F56" s="2">
        <v>5.0999999999999979</v>
      </c>
      <c r="G56" s="2">
        <v>5.1000000000000014</v>
      </c>
    </row>
    <row r="57" spans="1:7" ht="14.1" customHeight="1" x14ac:dyDescent="0.25">
      <c r="A57" s="115" t="s">
        <v>83</v>
      </c>
      <c r="B57" s="2" t="s">
        <v>178</v>
      </c>
      <c r="C57" s="77">
        <v>27.076180000000001</v>
      </c>
      <c r="D57" s="2">
        <v>23.476179999999999</v>
      </c>
      <c r="E57" s="2">
        <v>30.676179999999999</v>
      </c>
      <c r="F57" s="2">
        <v>3.6000000000000014</v>
      </c>
      <c r="G57" s="2">
        <v>3.5999999999999979</v>
      </c>
    </row>
    <row r="58" spans="1:7" ht="14.1" customHeight="1" x14ac:dyDescent="0.25">
      <c r="A58" s="115" t="s">
        <v>83</v>
      </c>
      <c r="B58" s="2" t="s">
        <v>155</v>
      </c>
      <c r="C58" s="77">
        <v>26.915009999999999</v>
      </c>
      <c r="D58" s="2">
        <v>22.01501</v>
      </c>
      <c r="E58" s="2">
        <v>31.815010000000001</v>
      </c>
      <c r="F58" s="2">
        <v>4.8999999999999986</v>
      </c>
      <c r="G58" s="2">
        <v>4.9000000000000021</v>
      </c>
    </row>
    <row r="59" spans="1:7" ht="14.1" customHeight="1" x14ac:dyDescent="0.25">
      <c r="A59" s="115" t="s">
        <v>83</v>
      </c>
      <c r="B59" s="2" t="s">
        <v>151</v>
      </c>
      <c r="C59" s="77">
        <v>26.57771</v>
      </c>
      <c r="D59" s="2">
        <v>21.277709999999999</v>
      </c>
      <c r="E59" s="2">
        <v>31.87771</v>
      </c>
      <c r="F59" s="2">
        <v>5.3000000000000007</v>
      </c>
      <c r="G59" s="2">
        <v>5.3000000000000007</v>
      </c>
    </row>
    <row r="60" spans="1:7" ht="14.1" customHeight="1" x14ac:dyDescent="0.25">
      <c r="A60" s="115" t="s">
        <v>83</v>
      </c>
      <c r="B60" s="2" t="s">
        <v>180</v>
      </c>
      <c r="C60" s="77">
        <v>25.967459999999999</v>
      </c>
      <c r="D60" s="2">
        <v>21.367460000000001</v>
      </c>
      <c r="E60" s="2">
        <v>30.567460000000001</v>
      </c>
      <c r="F60" s="2">
        <v>4.5999999999999979</v>
      </c>
      <c r="G60" s="2">
        <v>4.6000000000000014</v>
      </c>
    </row>
    <row r="61" spans="1:7" ht="14.1" customHeight="1" x14ac:dyDescent="0.25">
      <c r="A61" s="115" t="s">
        <v>83</v>
      </c>
      <c r="B61" s="2" t="s">
        <v>166</v>
      </c>
      <c r="C61" s="77">
        <v>25.732620000000001</v>
      </c>
      <c r="D61" s="2">
        <v>20.332619999999999</v>
      </c>
      <c r="E61" s="2">
        <v>31.132619999999999</v>
      </c>
      <c r="F61" s="2">
        <v>5.4000000000000021</v>
      </c>
      <c r="G61" s="2">
        <v>5.3999999999999986</v>
      </c>
    </row>
    <row r="62" spans="1:7" ht="14.1" customHeight="1" x14ac:dyDescent="0.25">
      <c r="A62" s="115" t="s">
        <v>83</v>
      </c>
      <c r="B62" s="2" t="s">
        <v>160</v>
      </c>
      <c r="C62" s="77">
        <v>25.619910000000001</v>
      </c>
      <c r="D62" s="2">
        <v>20.31991</v>
      </c>
      <c r="E62" s="2">
        <v>30.919910000000002</v>
      </c>
      <c r="F62" s="2">
        <v>5.3000000000000007</v>
      </c>
      <c r="G62" s="2">
        <v>5.3000000000000007</v>
      </c>
    </row>
    <row r="63" spans="1:7" ht="14.1" customHeight="1" x14ac:dyDescent="0.25">
      <c r="A63" s="115" t="s">
        <v>83</v>
      </c>
      <c r="B63" s="2" t="s">
        <v>162</v>
      </c>
      <c r="C63" s="77">
        <v>25.399509999999999</v>
      </c>
      <c r="D63" s="2">
        <v>20.299510000000001</v>
      </c>
      <c r="E63" s="2">
        <v>30.499510000000001</v>
      </c>
      <c r="F63" s="2">
        <v>5.0999999999999979</v>
      </c>
      <c r="G63" s="2">
        <v>5.1000000000000014</v>
      </c>
    </row>
    <row r="64" spans="1:7" ht="14.1" customHeight="1" x14ac:dyDescent="0.25">
      <c r="A64" s="115" t="s">
        <v>83</v>
      </c>
      <c r="B64" s="2" t="s">
        <v>153</v>
      </c>
      <c r="C64" s="77">
        <v>24.092649999999999</v>
      </c>
      <c r="D64" s="2">
        <v>19.092649999999999</v>
      </c>
      <c r="E64" s="2">
        <v>29.092649999999999</v>
      </c>
      <c r="F64" s="2">
        <v>5</v>
      </c>
      <c r="G64" s="2">
        <v>5</v>
      </c>
    </row>
    <row r="65" spans="1:7" ht="14.1" customHeight="1" x14ac:dyDescent="0.25">
      <c r="A65" s="115" t="s">
        <v>83</v>
      </c>
      <c r="B65" s="2" t="s">
        <v>165</v>
      </c>
      <c r="C65" s="77">
        <v>23.868320000000001</v>
      </c>
      <c r="D65" s="2">
        <v>18.968319999999999</v>
      </c>
      <c r="E65" s="2">
        <v>28.768319999999999</v>
      </c>
      <c r="F65" s="2">
        <v>4.9000000000000021</v>
      </c>
      <c r="G65" s="2">
        <v>4.8999999999999986</v>
      </c>
    </row>
    <row r="66" spans="1:7" ht="14.1" customHeight="1" x14ac:dyDescent="0.25">
      <c r="A66" s="115" t="s">
        <v>83</v>
      </c>
      <c r="B66" s="2" t="s">
        <v>170</v>
      </c>
      <c r="C66" s="77">
        <v>23.577459999999999</v>
      </c>
      <c r="D66" s="2">
        <v>18.577459999999999</v>
      </c>
      <c r="E66" s="2">
        <v>28.577459999999999</v>
      </c>
      <c r="F66" s="2">
        <v>5</v>
      </c>
      <c r="G66" s="2">
        <v>5</v>
      </c>
    </row>
    <row r="67" spans="1:7" ht="14.1" customHeight="1" x14ac:dyDescent="0.25">
      <c r="A67" s="115" t="s">
        <v>83</v>
      </c>
      <c r="B67" s="2" t="s">
        <v>150</v>
      </c>
      <c r="C67" s="77">
        <v>22.650839999999999</v>
      </c>
      <c r="D67" s="2">
        <v>18.25084</v>
      </c>
      <c r="E67" s="2">
        <v>27.050840000000001</v>
      </c>
      <c r="F67" s="2">
        <v>4.3999999999999986</v>
      </c>
      <c r="G67" s="2">
        <v>4.4000000000000021</v>
      </c>
    </row>
    <row r="68" spans="1:7" ht="14.1" customHeight="1" x14ac:dyDescent="0.25">
      <c r="A68" s="115" t="s">
        <v>83</v>
      </c>
      <c r="B68" s="2" t="s">
        <v>173</v>
      </c>
      <c r="C68" s="77">
        <v>22.034089999999999</v>
      </c>
      <c r="D68" s="2">
        <v>17.63409</v>
      </c>
      <c r="E68" s="2">
        <v>26.434090000000001</v>
      </c>
      <c r="F68" s="2">
        <v>4.3999999999999986</v>
      </c>
      <c r="G68" s="2">
        <v>4.4000000000000021</v>
      </c>
    </row>
    <row r="69" spans="1:7" ht="14.1" customHeight="1" x14ac:dyDescent="0.25">
      <c r="A69" s="115" t="s">
        <v>83</v>
      </c>
      <c r="B69" s="2" t="s">
        <v>174</v>
      </c>
      <c r="C69" s="77">
        <v>21.36722</v>
      </c>
      <c r="D69" s="2">
        <v>16.967220000000001</v>
      </c>
      <c r="E69" s="2">
        <v>25.767219999999998</v>
      </c>
      <c r="F69" s="2">
        <v>4.3999999999999986</v>
      </c>
      <c r="G69" s="2">
        <v>4.3999999999999986</v>
      </c>
    </row>
    <row r="70" spans="1:7" ht="14.1" customHeight="1" x14ac:dyDescent="0.25">
      <c r="A70" s="115" t="s">
        <v>83</v>
      </c>
      <c r="B70" s="2" t="s">
        <v>171</v>
      </c>
      <c r="C70" s="77">
        <v>21.253959999999999</v>
      </c>
      <c r="D70" s="2">
        <v>16.653960000000001</v>
      </c>
      <c r="E70" s="2">
        <v>25.853960000000001</v>
      </c>
      <c r="F70" s="2">
        <v>4.5999999999999979</v>
      </c>
      <c r="G70" s="2">
        <v>4.6000000000000014</v>
      </c>
    </row>
    <row r="71" spans="1:7" ht="14.1" customHeight="1" x14ac:dyDescent="0.25">
      <c r="A71" s="115" t="s">
        <v>83</v>
      </c>
      <c r="B71" s="2" t="s">
        <v>164</v>
      </c>
      <c r="C71" s="77">
        <v>21.23199</v>
      </c>
      <c r="D71" s="2">
        <v>16.631989999999998</v>
      </c>
      <c r="E71" s="2">
        <v>25.831990000000001</v>
      </c>
      <c r="F71" s="2">
        <v>4.6000000000000014</v>
      </c>
      <c r="G71" s="2">
        <v>4.6000000000000014</v>
      </c>
    </row>
    <row r="72" spans="1:7" ht="14.1" customHeight="1" x14ac:dyDescent="0.25">
      <c r="A72" s="115" t="s">
        <v>83</v>
      </c>
      <c r="B72" s="2" t="s">
        <v>172</v>
      </c>
      <c r="C72" s="77">
        <v>17.65174</v>
      </c>
      <c r="D72" s="2">
        <v>13.451739999999999</v>
      </c>
      <c r="E72" s="2">
        <v>21.851739999999999</v>
      </c>
      <c r="F72" s="2">
        <v>4.2000000000000011</v>
      </c>
      <c r="G72" s="2">
        <v>4.1999999999999993</v>
      </c>
    </row>
    <row r="73" spans="1:7" ht="14.1" customHeight="1" x14ac:dyDescent="0.25">
      <c r="A73" s="115" t="s">
        <v>83</v>
      </c>
      <c r="B73" s="2" t="s">
        <v>157</v>
      </c>
      <c r="C73" s="77">
        <v>17.318439999999999</v>
      </c>
      <c r="D73" s="2">
        <v>13.01844</v>
      </c>
      <c r="E73" s="2">
        <v>21.61844</v>
      </c>
      <c r="F73" s="2">
        <v>4.2999999999999989</v>
      </c>
      <c r="G73" s="2">
        <v>4.3000000000000007</v>
      </c>
    </row>
    <row r="74" spans="1:7" ht="14.1" customHeight="1" x14ac:dyDescent="0.25">
      <c r="A74" s="115" t="s">
        <v>83</v>
      </c>
      <c r="B74" s="2" t="s">
        <v>181</v>
      </c>
      <c r="C74" s="26"/>
      <c r="D74" s="2"/>
      <c r="E74" s="2"/>
      <c r="F74" s="2"/>
      <c r="G74" s="2"/>
    </row>
    <row r="75" spans="1:7" ht="14.1" customHeight="1" x14ac:dyDescent="0.25">
      <c r="A75" s="115"/>
      <c r="B75" s="11"/>
      <c r="C75" s="11"/>
      <c r="D75" s="11"/>
      <c r="E75" s="11"/>
      <c r="F75" s="11"/>
      <c r="G75" s="11"/>
    </row>
    <row r="76" spans="1:7" ht="14.1" customHeight="1" x14ac:dyDescent="0.25">
      <c r="A76" s="115"/>
      <c r="B76" s="89" t="s">
        <v>1486</v>
      </c>
      <c r="C76" s="90">
        <v>17.318439999999999</v>
      </c>
      <c r="D76" s="11"/>
      <c r="E76" s="11"/>
      <c r="F76" s="11"/>
      <c r="G76" s="11"/>
    </row>
    <row r="77" spans="1:7" ht="14.1" customHeight="1" x14ac:dyDescent="0.25">
      <c r="A77" s="115"/>
      <c r="B77" s="89" t="s">
        <v>1485</v>
      </c>
      <c r="C77" s="90">
        <v>38.304360000000003</v>
      </c>
      <c r="D77" s="11"/>
      <c r="E77" s="11"/>
      <c r="F77" s="11"/>
      <c r="G77" s="11"/>
    </row>
    <row r="78" spans="1:7" ht="14.1" customHeight="1" x14ac:dyDescent="0.25">
      <c r="A78" s="115"/>
      <c r="B78" s="89" t="s">
        <v>217</v>
      </c>
      <c r="C78" s="90">
        <v>20.985920000000004</v>
      </c>
      <c r="D78" s="11"/>
      <c r="E78" s="11"/>
      <c r="F78" s="11"/>
      <c r="G78" s="11"/>
    </row>
    <row r="79" spans="1:7" ht="14.1" customHeight="1" x14ac:dyDescent="0.25">
      <c r="A79" s="115"/>
      <c r="B79" s="11"/>
      <c r="C79" s="11"/>
      <c r="D79" s="11"/>
      <c r="E79" s="11"/>
      <c r="F79" s="11"/>
      <c r="G79" s="11"/>
    </row>
    <row r="80" spans="1:7" ht="15.6" customHeight="1" x14ac:dyDescent="0.25">
      <c r="A80" s="68" t="s">
        <v>182</v>
      </c>
    </row>
    <row r="81" spans="1:7" ht="15.75" thickBot="1" x14ac:dyDescent="0.3">
      <c r="A81" s="162"/>
      <c r="B81" s="162"/>
      <c r="C81" s="162"/>
      <c r="D81" s="162"/>
      <c r="E81" s="162"/>
      <c r="F81" s="162"/>
      <c r="G81" s="162"/>
    </row>
    <row r="82" spans="1:7" x14ac:dyDescent="0.25">
      <c r="A82" s="45"/>
      <c r="B82" s="45"/>
      <c r="C82" s="45"/>
      <c r="D82" s="45"/>
      <c r="E82" s="45"/>
      <c r="F82" s="45"/>
      <c r="G82" s="45"/>
    </row>
    <row r="83" spans="1:7" x14ac:dyDescent="0.25">
      <c r="A83" s="45"/>
      <c r="B83" s="45"/>
      <c r="C83" s="45"/>
      <c r="D83" s="45"/>
      <c r="E83" s="45"/>
      <c r="F83" s="45"/>
      <c r="G83" s="45"/>
    </row>
    <row r="84" spans="1:7" x14ac:dyDescent="0.25">
      <c r="A84" s="45"/>
      <c r="B84" s="45"/>
      <c r="C84" s="45"/>
      <c r="D84" s="45"/>
      <c r="E84" s="45"/>
      <c r="F84" s="45"/>
      <c r="G84" s="45"/>
    </row>
    <row r="85" spans="1:7" x14ac:dyDescent="0.25">
      <c r="A85" s="45"/>
      <c r="B85" s="45"/>
      <c r="C85" s="45"/>
      <c r="D85" s="45"/>
      <c r="E85" s="45"/>
      <c r="F85" s="45"/>
      <c r="G85" s="45"/>
    </row>
    <row r="86" spans="1:7" x14ac:dyDescent="0.25">
      <c r="A86" s="45"/>
      <c r="B86" s="45"/>
      <c r="C86" s="45"/>
      <c r="D86" s="45"/>
      <c r="E86" s="45"/>
      <c r="F86" s="45"/>
      <c r="G86" s="45"/>
    </row>
    <row r="87" spans="1:7" x14ac:dyDescent="0.25">
      <c r="A87" s="45"/>
      <c r="B87" s="45"/>
      <c r="C87" s="45"/>
      <c r="D87" s="45"/>
      <c r="E87" s="45"/>
      <c r="F87" s="45"/>
      <c r="G87" s="45"/>
    </row>
    <row r="88" spans="1:7" ht="18" customHeight="1" x14ac:dyDescent="0.25">
      <c r="A88" s="45"/>
      <c r="B88" s="118"/>
      <c r="C88" s="45"/>
      <c r="D88" s="45"/>
      <c r="E88" s="45"/>
      <c r="F88" s="45"/>
      <c r="G88" s="45"/>
    </row>
    <row r="89" spans="1:7" x14ac:dyDescent="0.25">
      <c r="A89" s="45"/>
      <c r="B89" s="45"/>
      <c r="C89" s="45"/>
      <c r="D89" s="45"/>
      <c r="E89" s="45"/>
      <c r="F89" s="45"/>
      <c r="G89" s="45"/>
    </row>
    <row r="90" spans="1:7" x14ac:dyDescent="0.25">
      <c r="A90" s="45"/>
      <c r="B90" s="45"/>
      <c r="C90" s="45"/>
      <c r="D90" s="45"/>
      <c r="E90" s="45"/>
      <c r="F90" s="45"/>
      <c r="G90" s="45"/>
    </row>
    <row r="91" spans="1:7" x14ac:dyDescent="0.25">
      <c r="A91" s="45" t="s">
        <v>101</v>
      </c>
      <c r="B91" s="45" t="s">
        <v>10</v>
      </c>
      <c r="C91" s="45"/>
      <c r="D91" s="45"/>
      <c r="E91" s="45"/>
      <c r="F91" s="45"/>
      <c r="G91" s="45"/>
    </row>
    <row r="92" spans="1:7" x14ac:dyDescent="0.25">
      <c r="A92" s="32" t="s">
        <v>1503</v>
      </c>
      <c r="B92" s="77">
        <v>21.252020000000002</v>
      </c>
      <c r="C92" s="45"/>
      <c r="D92" s="45"/>
      <c r="E92" s="45"/>
      <c r="F92" s="45"/>
      <c r="G92" s="45"/>
    </row>
    <row r="93" spans="1:7" x14ac:dyDescent="0.25">
      <c r="A93" s="32" t="s">
        <v>11</v>
      </c>
      <c r="B93" s="77">
        <v>32.398030000000006</v>
      </c>
      <c r="C93" s="45"/>
      <c r="D93" s="45"/>
      <c r="E93" s="45"/>
      <c r="F93" s="45"/>
      <c r="G93" s="45"/>
    </row>
    <row r="94" spans="1:7" x14ac:dyDescent="0.25">
      <c r="A94" s="32" t="s">
        <v>91</v>
      </c>
      <c r="B94" s="77">
        <v>24.586919999999999</v>
      </c>
      <c r="C94" s="45"/>
      <c r="D94" s="45"/>
      <c r="E94" s="45"/>
      <c r="F94" s="45"/>
      <c r="G94" s="45"/>
    </row>
    <row r="95" spans="1:7" x14ac:dyDescent="0.25">
      <c r="A95" s="32" t="s">
        <v>1504</v>
      </c>
      <c r="B95" s="77">
        <v>30.627870000000001</v>
      </c>
      <c r="C95" s="45"/>
      <c r="D95" s="45"/>
      <c r="E95" s="45"/>
      <c r="F95" s="45"/>
      <c r="G95" s="45"/>
    </row>
    <row r="96" spans="1:7" x14ac:dyDescent="0.25">
      <c r="A96" s="32" t="s">
        <v>1504</v>
      </c>
      <c r="B96" s="77">
        <v>30.627870000000001</v>
      </c>
      <c r="C96" s="45"/>
      <c r="D96" s="45"/>
      <c r="E96" s="45"/>
      <c r="F96" s="45"/>
      <c r="G96" s="45"/>
    </row>
    <row r="97" spans="1:21" x14ac:dyDescent="0.25">
      <c r="A97" s="32" t="s">
        <v>1506</v>
      </c>
      <c r="B97" s="77">
        <v>22.973410000000001</v>
      </c>
      <c r="C97" s="45"/>
      <c r="D97" s="45"/>
      <c r="E97" s="45"/>
      <c r="F97" s="45"/>
      <c r="G97" s="45"/>
    </row>
    <row r="98" spans="1:21" x14ac:dyDescent="0.25">
      <c r="A98" s="32" t="s">
        <v>76</v>
      </c>
      <c r="B98" s="77">
        <v>27.645780000000002</v>
      </c>
      <c r="C98" s="45"/>
      <c r="D98" s="45"/>
      <c r="E98" s="45"/>
      <c r="F98" s="45"/>
      <c r="G98" s="45"/>
    </row>
    <row r="99" spans="1:21" x14ac:dyDescent="0.25">
      <c r="A99" s="32" t="s">
        <v>83</v>
      </c>
      <c r="B99" s="77">
        <v>20.985920000000004</v>
      </c>
      <c r="C99" s="45"/>
      <c r="D99" s="45"/>
      <c r="E99" s="45"/>
      <c r="F99" s="45"/>
      <c r="G99" s="45"/>
    </row>
    <row r="100" spans="1:21" x14ac:dyDescent="0.25">
      <c r="A100" s="32"/>
      <c r="B100" s="77"/>
      <c r="C100" s="45"/>
      <c r="D100" s="45"/>
      <c r="E100" s="45"/>
      <c r="F100" s="45"/>
      <c r="G100" s="45"/>
    </row>
    <row r="101" spans="1:21" x14ac:dyDescent="0.25">
      <c r="A101" s="32"/>
      <c r="B101" s="77"/>
      <c r="C101" s="45"/>
      <c r="D101" s="45"/>
      <c r="E101" s="45"/>
      <c r="F101" s="45"/>
      <c r="G101" s="45"/>
    </row>
    <row r="102" spans="1:21" x14ac:dyDescent="0.25">
      <c r="A102" s="32"/>
      <c r="B102" s="77"/>
      <c r="C102" s="45"/>
      <c r="D102" s="45"/>
      <c r="E102" s="45"/>
      <c r="F102" s="45"/>
      <c r="G102" s="45"/>
    </row>
    <row r="103" spans="1:21" x14ac:dyDescent="0.25">
      <c r="A103" s="32"/>
      <c r="B103" s="77"/>
      <c r="C103" s="45"/>
      <c r="D103" s="45"/>
      <c r="E103" s="45"/>
      <c r="F103" s="45"/>
      <c r="G103" s="45"/>
    </row>
    <row r="104" spans="1:21" x14ac:dyDescent="0.25">
      <c r="A104" s="32"/>
      <c r="B104" s="77"/>
      <c r="C104" s="45"/>
      <c r="D104" s="45"/>
      <c r="E104" s="45"/>
      <c r="F104" s="45"/>
      <c r="G104" s="45"/>
    </row>
    <row r="105" spans="1:21" x14ac:dyDescent="0.25">
      <c r="A105" s="32"/>
      <c r="B105" s="77"/>
      <c r="C105" s="45"/>
      <c r="D105" s="45"/>
      <c r="E105" s="45"/>
      <c r="F105" s="45"/>
      <c r="G105" s="45"/>
    </row>
    <row r="106" spans="1:21" x14ac:dyDescent="0.25">
      <c r="A106" s="32"/>
      <c r="B106" s="26"/>
      <c r="C106" s="45"/>
      <c r="D106" s="45"/>
      <c r="E106" s="45"/>
      <c r="F106" s="45"/>
      <c r="G106" s="45"/>
    </row>
    <row r="107" spans="1:21" x14ac:dyDescent="0.25">
      <c r="A107" s="32"/>
      <c r="B107" s="26"/>
      <c r="C107" s="45"/>
      <c r="D107" s="45"/>
      <c r="E107" s="45"/>
      <c r="F107" s="45"/>
      <c r="G107" s="45"/>
    </row>
    <row r="108" spans="1:21" x14ac:dyDescent="0.25">
      <c r="A108" s="32"/>
      <c r="B108" s="26"/>
      <c r="C108" s="45"/>
      <c r="D108" s="45"/>
      <c r="E108" s="45"/>
      <c r="F108" s="45"/>
      <c r="G108" s="45"/>
    </row>
    <row r="109" spans="1:21" x14ac:dyDescent="0.25">
      <c r="A109" s="45"/>
      <c r="B109" s="45"/>
      <c r="C109" s="45"/>
      <c r="D109" s="45"/>
      <c r="E109" s="45"/>
      <c r="F109" s="45"/>
      <c r="G109" s="45"/>
    </row>
    <row r="110" spans="1:21" x14ac:dyDescent="0.25">
      <c r="A110" s="45"/>
      <c r="B110" s="45"/>
      <c r="C110" s="45"/>
      <c r="D110" s="45"/>
      <c r="E110" s="45"/>
      <c r="F110" s="45"/>
      <c r="G110" s="45"/>
    </row>
    <row r="111" spans="1:21" ht="18" x14ac:dyDescent="0.25">
      <c r="A111" s="68" t="s">
        <v>183</v>
      </c>
      <c r="B111" s="3"/>
      <c r="C111" s="3"/>
      <c r="D111" s="3"/>
      <c r="E111" s="3"/>
      <c r="F111" s="3"/>
      <c r="G111" s="3"/>
      <c r="U111" s="86"/>
    </row>
    <row r="112" spans="1:21" x14ac:dyDescent="0.25">
      <c r="A112" s="69" t="s">
        <v>101</v>
      </c>
      <c r="B112" s="69" t="s">
        <v>102</v>
      </c>
      <c r="C112" s="69" t="s">
        <v>103</v>
      </c>
      <c r="D112" s="69" t="s">
        <v>104</v>
      </c>
      <c r="E112" s="69" t="s">
        <v>105</v>
      </c>
      <c r="F112" s="69" t="s">
        <v>106</v>
      </c>
      <c r="G112" s="69" t="s">
        <v>107</v>
      </c>
      <c r="U112" s="86"/>
    </row>
    <row r="113" spans="1:7" x14ac:dyDescent="0.25">
      <c r="A113" s="45"/>
      <c r="B113" s="45"/>
      <c r="C113" s="45"/>
      <c r="D113" s="45"/>
      <c r="E113" s="45"/>
      <c r="F113" s="45"/>
      <c r="G113" s="45"/>
    </row>
    <row r="114" spans="1:7" x14ac:dyDescent="0.25">
      <c r="A114" s="86" t="s">
        <v>1503</v>
      </c>
      <c r="B114" s="45" t="s">
        <v>166</v>
      </c>
      <c r="C114" s="77">
        <v>24.340620000000001</v>
      </c>
      <c r="D114" s="2">
        <v>20.74062</v>
      </c>
      <c r="E114" s="2">
        <v>27.940619999999999</v>
      </c>
      <c r="F114" s="2">
        <v>3.6000000000000014</v>
      </c>
      <c r="G114" s="2">
        <v>3.5999999999999979</v>
      </c>
    </row>
    <row r="115" spans="1:7" x14ac:dyDescent="0.25">
      <c r="A115" s="86" t="s">
        <v>1503</v>
      </c>
      <c r="B115" s="45" t="s">
        <v>160</v>
      </c>
      <c r="C115" s="77">
        <v>25.612909999999999</v>
      </c>
      <c r="D115" s="2">
        <v>21.812909999999999</v>
      </c>
      <c r="E115" s="2">
        <v>29.41291</v>
      </c>
      <c r="F115" s="2">
        <v>3.8000000000000007</v>
      </c>
      <c r="G115" s="2">
        <v>3.8000000000000007</v>
      </c>
    </row>
    <row r="116" spans="1:7" x14ac:dyDescent="0.25">
      <c r="A116" s="86" t="s">
        <v>1503</v>
      </c>
      <c r="B116" s="45" t="s">
        <v>162</v>
      </c>
      <c r="C116" s="77">
        <v>31.580069999999999</v>
      </c>
      <c r="D116" s="2">
        <v>25.980070000000001</v>
      </c>
      <c r="E116" s="2">
        <v>37.180070000000001</v>
      </c>
      <c r="F116" s="2">
        <v>5.5999999999999979</v>
      </c>
      <c r="G116" s="2">
        <v>5.6000000000000014</v>
      </c>
    </row>
    <row r="117" spans="1:7" x14ac:dyDescent="0.25">
      <c r="A117" s="86" t="s">
        <v>1503</v>
      </c>
      <c r="B117" s="45" t="s">
        <v>155</v>
      </c>
      <c r="C117" s="77">
        <v>29.70721</v>
      </c>
      <c r="D117" s="2">
        <v>23.907209999999999</v>
      </c>
      <c r="E117" s="2">
        <v>35.507210000000001</v>
      </c>
      <c r="F117" s="2">
        <v>5.8000000000000007</v>
      </c>
      <c r="G117" s="2">
        <v>5.8000000000000007</v>
      </c>
    </row>
    <row r="118" spans="1:7" x14ac:dyDescent="0.25">
      <c r="A118" s="86" t="s">
        <v>1503</v>
      </c>
      <c r="B118" s="45" t="s">
        <v>151</v>
      </c>
      <c r="C118" s="77">
        <v>35.35727</v>
      </c>
      <c r="D118" s="2">
        <v>29.35727</v>
      </c>
      <c r="E118" s="2">
        <v>41.35727</v>
      </c>
      <c r="F118" s="2">
        <v>6</v>
      </c>
      <c r="G118" s="2">
        <v>6</v>
      </c>
    </row>
    <row r="119" spans="1:7" x14ac:dyDescent="0.25">
      <c r="A119" s="86" t="s">
        <v>1503</v>
      </c>
      <c r="B119" s="45" t="s">
        <v>167</v>
      </c>
      <c r="C119" s="77">
        <v>40.088279999999997</v>
      </c>
      <c r="D119" s="2">
        <v>34.088279999999997</v>
      </c>
      <c r="E119" s="2">
        <v>46.088279999999997</v>
      </c>
      <c r="F119" s="2">
        <v>6</v>
      </c>
      <c r="G119" s="2">
        <v>6</v>
      </c>
    </row>
    <row r="120" spans="1:7" x14ac:dyDescent="0.25">
      <c r="A120" s="86" t="s">
        <v>1503</v>
      </c>
      <c r="B120" s="45" t="s">
        <v>181</v>
      </c>
      <c r="C120" s="77">
        <v>45.13991</v>
      </c>
      <c r="D120" s="2">
        <v>37.63991</v>
      </c>
      <c r="E120" s="2">
        <v>52.63991</v>
      </c>
      <c r="F120" s="2">
        <v>7.5</v>
      </c>
      <c r="G120" s="2">
        <v>7.5</v>
      </c>
    </row>
    <row r="121" spans="1:7" x14ac:dyDescent="0.25">
      <c r="A121" s="86" t="s">
        <v>1503</v>
      </c>
      <c r="B121" s="45" t="s">
        <v>171</v>
      </c>
      <c r="C121" s="77">
        <v>34.033459999999998</v>
      </c>
      <c r="D121" s="2">
        <v>27.733460000000001</v>
      </c>
      <c r="E121" s="2">
        <v>40.333460000000002</v>
      </c>
      <c r="F121" s="2">
        <v>6.2999999999999972</v>
      </c>
      <c r="G121" s="2">
        <v>6.3000000000000043</v>
      </c>
    </row>
    <row r="122" spans="1:7" x14ac:dyDescent="0.25">
      <c r="A122" s="86" t="s">
        <v>1503</v>
      </c>
      <c r="B122" s="45" t="s">
        <v>159</v>
      </c>
      <c r="C122" s="77">
        <v>33.686619999999998</v>
      </c>
      <c r="D122" s="2">
        <v>27.786619999999999</v>
      </c>
      <c r="E122" s="2">
        <v>39.586620000000003</v>
      </c>
      <c r="F122" s="2">
        <v>5.8999999999999986</v>
      </c>
      <c r="G122" s="2">
        <v>5.9000000000000057</v>
      </c>
    </row>
    <row r="123" spans="1:7" x14ac:dyDescent="0.25">
      <c r="A123" s="86" t="s">
        <v>1503</v>
      </c>
      <c r="B123" s="45" t="s">
        <v>174</v>
      </c>
      <c r="C123" s="77">
        <v>27.663070000000001</v>
      </c>
      <c r="D123" s="2">
        <v>23.963069999999998</v>
      </c>
      <c r="E123" s="2">
        <v>31.36307</v>
      </c>
      <c r="F123" s="2">
        <v>3.7000000000000028</v>
      </c>
      <c r="G123" s="2">
        <v>3.6999999999999993</v>
      </c>
    </row>
    <row r="124" spans="1:7" x14ac:dyDescent="0.25">
      <c r="A124" s="86" t="s">
        <v>1503</v>
      </c>
      <c r="B124" s="45" t="s">
        <v>178</v>
      </c>
      <c r="C124" s="77">
        <v>36.897559999999999</v>
      </c>
      <c r="D124" s="2">
        <v>32.697560000000003</v>
      </c>
      <c r="E124" s="2">
        <v>41.097560000000001</v>
      </c>
      <c r="F124" s="2">
        <v>4.1999999999999957</v>
      </c>
      <c r="G124" s="2">
        <v>4.2000000000000028</v>
      </c>
    </row>
    <row r="125" spans="1:7" x14ac:dyDescent="0.25">
      <c r="A125" s="86" t="s">
        <v>1503</v>
      </c>
      <c r="B125" s="45" t="s">
        <v>175</v>
      </c>
      <c r="C125" s="77">
        <v>39.532350000000001</v>
      </c>
      <c r="D125" s="2">
        <v>33.93235</v>
      </c>
      <c r="E125" s="2">
        <v>45.132350000000002</v>
      </c>
      <c r="F125" s="2">
        <v>5.6000000000000014</v>
      </c>
      <c r="G125" s="2">
        <v>5.6000000000000014</v>
      </c>
    </row>
    <row r="126" spans="1:7" x14ac:dyDescent="0.25">
      <c r="A126" s="86" t="s">
        <v>1503</v>
      </c>
      <c r="B126" s="45" t="s">
        <v>156</v>
      </c>
      <c r="C126" s="77">
        <v>45.592640000000003</v>
      </c>
      <c r="D126" s="2">
        <v>39.39264</v>
      </c>
      <c r="E126" s="2">
        <v>51.792639999999999</v>
      </c>
      <c r="F126" s="2">
        <v>6.2000000000000028</v>
      </c>
      <c r="G126" s="2">
        <v>6.1999999999999957</v>
      </c>
    </row>
    <row r="127" spans="1:7" x14ac:dyDescent="0.25">
      <c r="A127" s="86" t="s">
        <v>1503</v>
      </c>
      <c r="B127" s="45" t="s">
        <v>168</v>
      </c>
      <c r="C127" s="77">
        <v>34.647620000000003</v>
      </c>
      <c r="D127" s="2">
        <v>30.347619999999999</v>
      </c>
      <c r="E127" s="2">
        <v>38.947620000000001</v>
      </c>
      <c r="F127" s="2">
        <v>4.3000000000000043</v>
      </c>
      <c r="G127" s="2">
        <v>4.2999999999999972</v>
      </c>
    </row>
    <row r="128" spans="1:7" x14ac:dyDescent="0.25">
      <c r="A128" s="86" t="s">
        <v>1503</v>
      </c>
      <c r="B128" s="45" t="s">
        <v>164</v>
      </c>
      <c r="C128" s="77">
        <v>26.566980000000001</v>
      </c>
      <c r="D128" s="2">
        <v>21.166979999999999</v>
      </c>
      <c r="E128" s="2">
        <v>31.96698</v>
      </c>
      <c r="F128" s="2">
        <v>5.4000000000000021</v>
      </c>
      <c r="G128" s="2">
        <v>5.3999999999999986</v>
      </c>
    </row>
    <row r="129" spans="1:7" x14ac:dyDescent="0.25">
      <c r="A129" s="86" t="s">
        <v>1503</v>
      </c>
      <c r="B129" s="45" t="s">
        <v>172</v>
      </c>
      <c r="C129" s="77">
        <v>28.705660000000002</v>
      </c>
      <c r="D129" s="2">
        <v>23.205660000000002</v>
      </c>
      <c r="E129" s="2">
        <v>34.205660000000002</v>
      </c>
      <c r="F129" s="2">
        <v>5.5</v>
      </c>
      <c r="G129" s="2">
        <v>5.5</v>
      </c>
    </row>
    <row r="130" spans="1:7" x14ac:dyDescent="0.25">
      <c r="A130" s="86" t="s">
        <v>1503</v>
      </c>
      <c r="B130" s="45" t="s">
        <v>157</v>
      </c>
      <c r="C130" s="77">
        <v>26.842669999999998</v>
      </c>
      <c r="D130" s="2">
        <v>21.24267</v>
      </c>
      <c r="E130" s="2">
        <v>32.44267</v>
      </c>
      <c r="F130" s="2">
        <v>5.5999999999999979</v>
      </c>
      <c r="G130" s="2">
        <v>5.6000000000000014</v>
      </c>
    </row>
    <row r="131" spans="1:7" x14ac:dyDescent="0.25">
      <c r="A131" s="86" t="s">
        <v>1503</v>
      </c>
      <c r="B131" s="45" t="s">
        <v>170</v>
      </c>
      <c r="C131" s="77">
        <v>25.917259999999999</v>
      </c>
      <c r="D131" s="2">
        <v>20.617260000000002</v>
      </c>
      <c r="E131" s="2">
        <v>31.21726</v>
      </c>
      <c r="F131" s="2">
        <v>5.2999999999999972</v>
      </c>
      <c r="G131" s="2">
        <v>5.3000000000000007</v>
      </c>
    </row>
    <row r="132" spans="1:7" x14ac:dyDescent="0.25">
      <c r="A132" s="86" t="s">
        <v>1503</v>
      </c>
      <c r="B132" s="45" t="s">
        <v>176</v>
      </c>
      <c r="C132" s="77">
        <v>44.601709999999997</v>
      </c>
      <c r="D132" s="2">
        <v>38.701709999999999</v>
      </c>
      <c r="E132" s="2">
        <v>50.501710000000003</v>
      </c>
      <c r="F132" s="2">
        <v>5.8999999999999986</v>
      </c>
      <c r="G132" s="2">
        <v>5.9000000000000057</v>
      </c>
    </row>
    <row r="133" spans="1:7" x14ac:dyDescent="0.25">
      <c r="A133" s="86" t="s">
        <v>1503</v>
      </c>
      <c r="B133" s="45" t="s">
        <v>152</v>
      </c>
      <c r="C133" s="77">
        <v>37.353639999999999</v>
      </c>
      <c r="D133" s="2">
        <v>31.653639999999999</v>
      </c>
      <c r="E133" s="2">
        <v>43.053640000000001</v>
      </c>
      <c r="F133" s="2">
        <v>5.6999999999999993</v>
      </c>
      <c r="G133" s="2">
        <v>5.7000000000000028</v>
      </c>
    </row>
    <row r="134" spans="1:7" x14ac:dyDescent="0.25">
      <c r="A134" s="86" t="s">
        <v>1503</v>
      </c>
      <c r="B134" s="45" t="s">
        <v>150</v>
      </c>
      <c r="C134" s="77">
        <v>36.352679999999999</v>
      </c>
      <c r="D134" s="2">
        <v>30.15268</v>
      </c>
      <c r="E134" s="2">
        <v>42.552680000000002</v>
      </c>
      <c r="F134" s="2">
        <v>6.1999999999999993</v>
      </c>
      <c r="G134" s="2">
        <v>6.2000000000000028</v>
      </c>
    </row>
    <row r="135" spans="1:7" x14ac:dyDescent="0.25">
      <c r="A135" s="86" t="s">
        <v>1503</v>
      </c>
      <c r="B135" s="45" t="s">
        <v>163</v>
      </c>
      <c r="C135" s="77">
        <v>41.887949999999996</v>
      </c>
      <c r="D135" s="2">
        <v>37.287950000000002</v>
      </c>
      <c r="E135" s="2">
        <v>46.487949999999998</v>
      </c>
      <c r="F135" s="2">
        <v>4.5999999999999943</v>
      </c>
      <c r="G135" s="2">
        <v>4.6000000000000014</v>
      </c>
    </row>
    <row r="136" spans="1:7" x14ac:dyDescent="0.25">
      <c r="A136" s="86" t="s">
        <v>1503</v>
      </c>
      <c r="B136" s="45" t="s">
        <v>180</v>
      </c>
      <c r="C136" s="77">
        <v>41.771889999999999</v>
      </c>
      <c r="D136" s="2">
        <v>35.271889999999999</v>
      </c>
      <c r="E136" s="2">
        <v>48.271889999999999</v>
      </c>
      <c r="F136" s="2">
        <v>6.5</v>
      </c>
      <c r="G136" s="2">
        <v>6.5</v>
      </c>
    </row>
    <row r="137" spans="1:7" x14ac:dyDescent="0.25">
      <c r="A137" s="86" t="s">
        <v>1503</v>
      </c>
      <c r="B137" s="45" t="s">
        <v>154</v>
      </c>
      <c r="C137" s="77">
        <v>39.324779999999997</v>
      </c>
      <c r="D137" s="2">
        <v>33.624780000000001</v>
      </c>
      <c r="E137" s="2">
        <v>45.02478</v>
      </c>
      <c r="F137" s="2">
        <v>5.6999999999999957</v>
      </c>
      <c r="G137" s="2">
        <v>5.7000000000000028</v>
      </c>
    </row>
    <row r="138" spans="1:7" x14ac:dyDescent="0.25">
      <c r="A138" s="86" t="s">
        <v>1503</v>
      </c>
      <c r="B138" s="45" t="s">
        <v>173</v>
      </c>
      <c r="C138" s="77">
        <v>35.104309999999998</v>
      </c>
      <c r="D138" s="2">
        <v>28.804310000000001</v>
      </c>
      <c r="E138" s="2">
        <v>41.404310000000002</v>
      </c>
      <c r="F138" s="2">
        <v>6.2999999999999972</v>
      </c>
      <c r="G138" s="2">
        <v>6.3000000000000043</v>
      </c>
    </row>
    <row r="139" spans="1:7" x14ac:dyDescent="0.25">
      <c r="A139" s="86" t="s">
        <v>1503</v>
      </c>
      <c r="B139" s="45" t="s">
        <v>165</v>
      </c>
      <c r="C139" s="77">
        <v>31.615030000000001</v>
      </c>
      <c r="D139" s="2">
        <v>27.415030000000002</v>
      </c>
      <c r="E139" s="2">
        <v>35.81503</v>
      </c>
      <c r="F139" s="2">
        <v>4.1999999999999993</v>
      </c>
      <c r="G139" s="2">
        <v>4.1999999999999993</v>
      </c>
    </row>
    <row r="140" spans="1:7" x14ac:dyDescent="0.25">
      <c r="A140" s="86" t="s">
        <v>1503</v>
      </c>
      <c r="B140" s="45" t="s">
        <v>149</v>
      </c>
      <c r="C140" s="77">
        <v>37.817659999999997</v>
      </c>
      <c r="D140" s="2">
        <v>32.017659999999999</v>
      </c>
      <c r="E140" s="2">
        <v>43.617660000000001</v>
      </c>
      <c r="F140" s="2">
        <v>5.7999999999999972</v>
      </c>
      <c r="G140" s="2">
        <v>5.8000000000000043</v>
      </c>
    </row>
    <row r="141" spans="1:7" x14ac:dyDescent="0.25">
      <c r="A141" s="86" t="s">
        <v>1503</v>
      </c>
      <c r="B141" s="45" t="s">
        <v>177</v>
      </c>
      <c r="C141" s="77">
        <v>43.120310000000003</v>
      </c>
      <c r="D141" s="2">
        <v>37.020310000000002</v>
      </c>
      <c r="E141" s="2">
        <v>49.220309999999998</v>
      </c>
      <c r="F141" s="2">
        <v>6.1000000000000014</v>
      </c>
      <c r="G141" s="2">
        <v>6.0999999999999943</v>
      </c>
    </row>
    <row r="142" spans="1:7" x14ac:dyDescent="0.25">
      <c r="A142" s="86" t="s">
        <v>1503</v>
      </c>
      <c r="B142" s="45" t="s">
        <v>153</v>
      </c>
      <c r="C142" s="77">
        <v>30.846229999999998</v>
      </c>
      <c r="D142" s="2">
        <v>25.146229999999999</v>
      </c>
      <c r="E142" s="2">
        <v>36.546230000000001</v>
      </c>
      <c r="F142" s="2">
        <v>5.6999999999999993</v>
      </c>
      <c r="G142" s="2">
        <v>5.7000000000000028</v>
      </c>
    </row>
    <row r="143" spans="1:7" x14ac:dyDescent="0.25">
      <c r="A143" s="86" t="s">
        <v>1503</v>
      </c>
      <c r="B143" s="45" t="s">
        <v>179</v>
      </c>
      <c r="C143" s="77">
        <v>40.945830000000001</v>
      </c>
      <c r="D143" s="2">
        <v>34.845829999999999</v>
      </c>
      <c r="E143" s="2">
        <v>47.045830000000002</v>
      </c>
      <c r="F143" s="2">
        <v>6.1000000000000014</v>
      </c>
      <c r="G143" s="2">
        <v>6.1000000000000014</v>
      </c>
    </row>
    <row r="144" spans="1:7" x14ac:dyDescent="0.25">
      <c r="A144" s="86" t="s">
        <v>1503</v>
      </c>
      <c r="B144" s="45" t="s">
        <v>161</v>
      </c>
      <c r="C144" s="77">
        <v>37.289479999999998</v>
      </c>
      <c r="D144" s="2">
        <v>31.68948</v>
      </c>
      <c r="E144" s="2">
        <v>42.889479999999999</v>
      </c>
      <c r="F144" s="2">
        <v>5.5999999999999979</v>
      </c>
      <c r="G144" s="2">
        <v>5.6000000000000014</v>
      </c>
    </row>
    <row r="145" spans="1:7" x14ac:dyDescent="0.25">
      <c r="A145" s="86" t="s">
        <v>1503</v>
      </c>
      <c r="B145" s="45" t="s">
        <v>158</v>
      </c>
      <c r="C145" s="77">
        <v>40.249119999999998</v>
      </c>
      <c r="D145" s="2">
        <v>34.249119999999998</v>
      </c>
      <c r="E145" s="2">
        <v>46.249119999999998</v>
      </c>
      <c r="F145" s="2">
        <v>6</v>
      </c>
      <c r="G145" s="2">
        <v>6</v>
      </c>
    </row>
    <row r="146" spans="1:7" x14ac:dyDescent="0.25">
      <c r="A146" s="86" t="s">
        <v>1503</v>
      </c>
      <c r="B146" s="45" t="s">
        <v>169</v>
      </c>
      <c r="C146" s="77">
        <v>38.260109999999997</v>
      </c>
      <c r="D146" s="2">
        <v>32.260109999999997</v>
      </c>
      <c r="E146" s="2">
        <v>44.260109999999997</v>
      </c>
      <c r="F146" s="2">
        <v>6</v>
      </c>
      <c r="G146" s="2">
        <v>6</v>
      </c>
    </row>
    <row r="147" spans="1:7" ht="14.1" customHeight="1" x14ac:dyDescent="0.25">
      <c r="A147" s="86" t="s">
        <v>11</v>
      </c>
      <c r="B147" s="45" t="s">
        <v>166</v>
      </c>
      <c r="C147" s="77">
        <v>27.364460000000001</v>
      </c>
      <c r="D147" s="2">
        <v>23.56446</v>
      </c>
      <c r="E147" s="2">
        <v>31.164459999999998</v>
      </c>
      <c r="F147" s="2">
        <v>3.8000000000000007</v>
      </c>
      <c r="G147" s="2">
        <v>3.7999999999999972</v>
      </c>
    </row>
    <row r="148" spans="1:7" ht="14.1" customHeight="1" x14ac:dyDescent="0.25">
      <c r="A148" s="86" t="s">
        <v>11</v>
      </c>
      <c r="B148" s="45" t="s">
        <v>160</v>
      </c>
      <c r="C148" s="77">
        <v>30.75112</v>
      </c>
      <c r="D148" s="2">
        <v>27.051120000000001</v>
      </c>
      <c r="E148" s="2">
        <v>34.451120000000003</v>
      </c>
      <c r="F148" s="2">
        <v>3.6999999999999993</v>
      </c>
      <c r="G148" s="2">
        <v>3.7000000000000028</v>
      </c>
    </row>
    <row r="149" spans="1:7" ht="14.1" customHeight="1" x14ac:dyDescent="0.25">
      <c r="A149" s="86" t="s">
        <v>11</v>
      </c>
      <c r="B149" s="45" t="s">
        <v>162</v>
      </c>
      <c r="C149" s="77">
        <v>29.09731</v>
      </c>
      <c r="D149" s="2">
        <v>23.59731</v>
      </c>
      <c r="E149" s="2">
        <v>34.59731</v>
      </c>
      <c r="F149" s="2">
        <v>5.5</v>
      </c>
      <c r="G149" s="2">
        <v>5.5</v>
      </c>
    </row>
    <row r="150" spans="1:7" ht="14.1" customHeight="1" x14ac:dyDescent="0.25">
      <c r="A150" s="86" t="s">
        <v>11</v>
      </c>
      <c r="B150" s="45" t="s">
        <v>155</v>
      </c>
      <c r="C150" s="77">
        <v>33.147579999999998</v>
      </c>
      <c r="D150" s="2">
        <v>27.54758</v>
      </c>
      <c r="E150" s="2">
        <v>38.747579999999999</v>
      </c>
      <c r="F150" s="2">
        <v>5.5999999999999979</v>
      </c>
      <c r="G150" s="2">
        <v>5.6000000000000014</v>
      </c>
    </row>
    <row r="151" spans="1:7" ht="14.1" customHeight="1" x14ac:dyDescent="0.25">
      <c r="A151" s="86" t="s">
        <v>11</v>
      </c>
      <c r="B151" s="45" t="s">
        <v>151</v>
      </c>
      <c r="C151" s="77">
        <v>34.096290000000003</v>
      </c>
      <c r="D151" s="2">
        <v>28.59629</v>
      </c>
      <c r="E151" s="2">
        <v>39.596290000000003</v>
      </c>
      <c r="F151" s="2">
        <v>5.5000000000000036</v>
      </c>
      <c r="G151" s="2">
        <v>5.5</v>
      </c>
    </row>
    <row r="152" spans="1:7" ht="14.1" customHeight="1" x14ac:dyDescent="0.25">
      <c r="A152" s="86" t="s">
        <v>11</v>
      </c>
      <c r="B152" s="45" t="s">
        <v>167</v>
      </c>
      <c r="C152" s="77">
        <v>40.01782</v>
      </c>
      <c r="D152" s="2">
        <v>34.317819999999998</v>
      </c>
      <c r="E152" s="2">
        <v>45.717820000000003</v>
      </c>
      <c r="F152" s="2">
        <v>5.7000000000000028</v>
      </c>
      <c r="G152" s="2">
        <v>5.7000000000000028</v>
      </c>
    </row>
    <row r="153" spans="1:7" ht="14.1" customHeight="1" x14ac:dyDescent="0.25">
      <c r="A153" s="86" t="s">
        <v>11</v>
      </c>
      <c r="B153" s="45" t="s">
        <v>181</v>
      </c>
      <c r="C153" s="77">
        <v>56.731270000000002</v>
      </c>
      <c r="D153" s="2">
        <v>48.931269999999998</v>
      </c>
      <c r="E153" s="2">
        <v>64.531270000000006</v>
      </c>
      <c r="F153" s="2">
        <v>7.8000000000000043</v>
      </c>
      <c r="G153" s="2">
        <v>7.8000000000000043</v>
      </c>
    </row>
    <row r="154" spans="1:7" ht="14.1" customHeight="1" x14ac:dyDescent="0.25">
      <c r="A154" s="86" t="s">
        <v>11</v>
      </c>
      <c r="B154" s="45" t="s">
        <v>171</v>
      </c>
      <c r="C154" s="77">
        <v>32.276020000000003</v>
      </c>
      <c r="D154" s="2">
        <v>26.87602</v>
      </c>
      <c r="E154" s="2">
        <v>37.676020000000001</v>
      </c>
      <c r="F154" s="2">
        <v>5.4000000000000021</v>
      </c>
      <c r="G154" s="2">
        <v>5.3999999999999986</v>
      </c>
    </row>
    <row r="155" spans="1:7" ht="14.1" customHeight="1" x14ac:dyDescent="0.25">
      <c r="A155" s="86" t="s">
        <v>11</v>
      </c>
      <c r="B155" s="45" t="s">
        <v>159</v>
      </c>
      <c r="C155" s="77">
        <v>30.310130000000001</v>
      </c>
      <c r="D155" s="2">
        <v>24.910129999999999</v>
      </c>
      <c r="E155" s="2">
        <v>35.710129999999999</v>
      </c>
      <c r="F155" s="2">
        <v>5.4000000000000021</v>
      </c>
      <c r="G155" s="2">
        <v>5.3999999999999986</v>
      </c>
    </row>
    <row r="156" spans="1:7" ht="14.1" customHeight="1" x14ac:dyDescent="0.25">
      <c r="A156" s="86" t="s">
        <v>11</v>
      </c>
      <c r="B156" s="45" t="s">
        <v>174</v>
      </c>
      <c r="C156" s="77">
        <v>27.402650000000001</v>
      </c>
      <c r="D156" s="2">
        <v>23.80265</v>
      </c>
      <c r="E156" s="2">
        <v>31.002649999999999</v>
      </c>
      <c r="F156" s="2">
        <v>3.6000000000000014</v>
      </c>
      <c r="G156" s="2">
        <v>3.5999999999999979</v>
      </c>
    </row>
    <row r="157" spans="1:7" ht="14.1" customHeight="1" x14ac:dyDescent="0.25">
      <c r="A157" s="86" t="s">
        <v>11</v>
      </c>
      <c r="B157" s="45" t="s">
        <v>178</v>
      </c>
      <c r="C157" s="77">
        <v>33.962029999999999</v>
      </c>
      <c r="D157" s="2">
        <v>30.06203</v>
      </c>
      <c r="E157" s="2">
        <v>37.862029999999997</v>
      </c>
      <c r="F157" s="2">
        <v>3.8999999999999986</v>
      </c>
      <c r="G157" s="2">
        <v>3.8999999999999986</v>
      </c>
    </row>
    <row r="158" spans="1:7" ht="14.1" customHeight="1" x14ac:dyDescent="0.25">
      <c r="A158" s="86" t="s">
        <v>11</v>
      </c>
      <c r="B158" s="45" t="s">
        <v>175</v>
      </c>
      <c r="C158" s="77">
        <v>41.851370000000003</v>
      </c>
      <c r="D158" s="2">
        <v>35.851370000000003</v>
      </c>
      <c r="E158" s="2">
        <v>47.851370000000003</v>
      </c>
      <c r="F158" s="2">
        <v>6</v>
      </c>
      <c r="G158" s="2">
        <v>6</v>
      </c>
    </row>
    <row r="159" spans="1:7" ht="14.1" customHeight="1" x14ac:dyDescent="0.25">
      <c r="A159" s="86" t="s">
        <v>11</v>
      </c>
      <c r="B159" s="45" t="s">
        <v>156</v>
      </c>
      <c r="C159" s="77">
        <v>41.915939999999999</v>
      </c>
      <c r="D159" s="2">
        <v>36.015940000000001</v>
      </c>
      <c r="E159" s="2">
        <v>47.815939999999998</v>
      </c>
      <c r="F159" s="2">
        <v>5.8999999999999986</v>
      </c>
      <c r="G159" s="2">
        <v>5.8999999999999986</v>
      </c>
    </row>
    <row r="160" spans="1:7" x14ac:dyDescent="0.25">
      <c r="A160" s="86" t="s">
        <v>11</v>
      </c>
      <c r="B160" s="45" t="s">
        <v>168</v>
      </c>
      <c r="C160" s="77">
        <v>35.930419999999998</v>
      </c>
      <c r="D160" s="2">
        <v>32.030419999999999</v>
      </c>
      <c r="E160" s="2">
        <v>39.830419999999997</v>
      </c>
      <c r="F160" s="2">
        <v>3.8999999999999986</v>
      </c>
      <c r="G160" s="2">
        <v>3.8999999999999986</v>
      </c>
    </row>
    <row r="161" spans="1:7" x14ac:dyDescent="0.25">
      <c r="A161" s="86" t="s">
        <v>11</v>
      </c>
      <c r="B161" s="45" t="s">
        <v>164</v>
      </c>
      <c r="C161" s="77">
        <v>29.16207</v>
      </c>
      <c r="D161" s="2">
        <v>23.562069999999999</v>
      </c>
      <c r="E161" s="2">
        <v>34.762070000000001</v>
      </c>
      <c r="F161" s="2">
        <v>5.6000000000000014</v>
      </c>
      <c r="G161" s="2">
        <v>5.6000000000000014</v>
      </c>
    </row>
    <row r="162" spans="1:7" x14ac:dyDescent="0.25">
      <c r="A162" s="86" t="s">
        <v>11</v>
      </c>
      <c r="B162" s="45" t="s">
        <v>172</v>
      </c>
      <c r="C162" s="77">
        <v>24.33324</v>
      </c>
      <c r="D162" s="2">
        <v>19.533239999999999</v>
      </c>
      <c r="E162" s="2">
        <v>29.133240000000001</v>
      </c>
      <c r="F162" s="2">
        <v>4.8000000000000007</v>
      </c>
      <c r="G162" s="2">
        <v>4.8000000000000007</v>
      </c>
    </row>
    <row r="163" spans="1:7" x14ac:dyDescent="0.25">
      <c r="A163" s="86" t="s">
        <v>11</v>
      </c>
      <c r="B163" s="45" t="s">
        <v>157</v>
      </c>
      <c r="C163" s="77">
        <v>29.756129999999999</v>
      </c>
      <c r="D163" s="2">
        <v>23.85613</v>
      </c>
      <c r="E163" s="2">
        <v>35.656129999999997</v>
      </c>
      <c r="F163" s="2">
        <v>5.8999999999999986</v>
      </c>
      <c r="G163" s="2">
        <v>5.8999999999999986</v>
      </c>
    </row>
    <row r="164" spans="1:7" x14ac:dyDescent="0.25">
      <c r="A164" s="86" t="s">
        <v>11</v>
      </c>
      <c r="B164" s="45" t="s">
        <v>170</v>
      </c>
      <c r="C164" s="77">
        <v>28.72335</v>
      </c>
      <c r="D164" s="2">
        <v>22.923349999999999</v>
      </c>
      <c r="E164" s="2">
        <v>34.523350000000001</v>
      </c>
      <c r="F164" s="2">
        <v>5.8000000000000007</v>
      </c>
      <c r="G164" s="2">
        <v>5.8000000000000007</v>
      </c>
    </row>
    <row r="165" spans="1:7" x14ac:dyDescent="0.25">
      <c r="A165" s="86" t="s">
        <v>11</v>
      </c>
      <c r="B165" s="45" t="s">
        <v>176</v>
      </c>
      <c r="C165" s="77">
        <v>42.258470000000003</v>
      </c>
      <c r="D165" s="2">
        <v>36.158470000000001</v>
      </c>
      <c r="E165" s="2">
        <v>48.358469999999997</v>
      </c>
      <c r="F165" s="2">
        <v>6.1000000000000014</v>
      </c>
      <c r="G165" s="2">
        <v>6.0999999999999943</v>
      </c>
    </row>
    <row r="166" spans="1:7" x14ac:dyDescent="0.25">
      <c r="A166" s="86" t="s">
        <v>11</v>
      </c>
      <c r="B166" s="45" t="s">
        <v>152</v>
      </c>
      <c r="C166" s="77">
        <v>38.490119999999997</v>
      </c>
      <c r="D166" s="2">
        <v>32.890120000000003</v>
      </c>
      <c r="E166" s="2">
        <v>44.090119999999999</v>
      </c>
      <c r="F166" s="2">
        <v>5.5999999999999943</v>
      </c>
      <c r="G166" s="2">
        <v>5.6000000000000014</v>
      </c>
    </row>
    <row r="167" spans="1:7" x14ac:dyDescent="0.25">
      <c r="A167" s="86" t="s">
        <v>11</v>
      </c>
      <c r="B167" s="45" t="s">
        <v>150</v>
      </c>
      <c r="C167" s="77">
        <v>35.538020000000003</v>
      </c>
      <c r="D167" s="2">
        <v>30.038019999999999</v>
      </c>
      <c r="E167" s="2">
        <v>41.038020000000003</v>
      </c>
      <c r="F167" s="2">
        <v>5.5000000000000036</v>
      </c>
      <c r="G167" s="2">
        <v>5.5</v>
      </c>
    </row>
    <row r="168" spans="1:7" x14ac:dyDescent="0.25">
      <c r="A168" s="86" t="s">
        <v>11</v>
      </c>
      <c r="B168" s="45" t="s">
        <v>163</v>
      </c>
      <c r="C168" s="77">
        <v>43.587040000000002</v>
      </c>
      <c r="D168" s="2">
        <v>39.687040000000003</v>
      </c>
      <c r="E168" s="2">
        <v>47.48704</v>
      </c>
      <c r="F168" s="2">
        <v>3.8999999999999986</v>
      </c>
      <c r="G168" s="2">
        <v>3.8999999999999986</v>
      </c>
    </row>
    <row r="169" spans="1:7" x14ac:dyDescent="0.25">
      <c r="A169" s="86" t="s">
        <v>11</v>
      </c>
      <c r="B169" s="45" t="s">
        <v>180</v>
      </c>
      <c r="C169" s="77">
        <v>37.425420000000003</v>
      </c>
      <c r="D169" s="2">
        <v>31.72542</v>
      </c>
      <c r="E169" s="2">
        <v>43.125419999999998</v>
      </c>
      <c r="F169" s="2">
        <v>5.7000000000000028</v>
      </c>
      <c r="G169" s="2">
        <v>5.6999999999999957</v>
      </c>
    </row>
    <row r="170" spans="1:7" x14ac:dyDescent="0.25">
      <c r="A170" s="86" t="s">
        <v>11</v>
      </c>
      <c r="B170" s="45" t="s">
        <v>154</v>
      </c>
      <c r="C170" s="77">
        <v>35.932169999999999</v>
      </c>
      <c r="D170" s="2">
        <v>30.532170000000001</v>
      </c>
      <c r="E170" s="2">
        <v>41.332169999999998</v>
      </c>
      <c r="F170" s="2">
        <v>5.3999999999999986</v>
      </c>
      <c r="G170" s="2">
        <v>5.3999999999999986</v>
      </c>
    </row>
    <row r="171" spans="1:7" x14ac:dyDescent="0.25">
      <c r="A171" s="86" t="s">
        <v>11</v>
      </c>
      <c r="B171" s="45" t="s">
        <v>173</v>
      </c>
      <c r="C171" s="77">
        <v>35.057740000000003</v>
      </c>
      <c r="D171" s="2">
        <v>29.457740000000001</v>
      </c>
      <c r="E171" s="2">
        <v>40.657739999999997</v>
      </c>
      <c r="F171" s="2">
        <v>5.6000000000000014</v>
      </c>
      <c r="G171" s="2">
        <v>5.5999999999999943</v>
      </c>
    </row>
    <row r="172" spans="1:7" x14ac:dyDescent="0.25">
      <c r="A172" s="86" t="s">
        <v>11</v>
      </c>
      <c r="B172" s="45" t="s">
        <v>165</v>
      </c>
      <c r="C172" s="77">
        <v>34.06465</v>
      </c>
      <c r="D172" s="2">
        <v>30.164650000000002</v>
      </c>
      <c r="E172" s="2">
        <v>37.964649999999999</v>
      </c>
      <c r="F172" s="2">
        <v>3.8999999999999986</v>
      </c>
      <c r="G172" s="2">
        <v>3.8999999999999986</v>
      </c>
    </row>
    <row r="173" spans="1:7" x14ac:dyDescent="0.25">
      <c r="A173" s="86" t="s">
        <v>11</v>
      </c>
      <c r="B173" s="45" t="s">
        <v>149</v>
      </c>
      <c r="C173" s="77">
        <v>34.569070000000004</v>
      </c>
      <c r="D173" s="2">
        <v>29.169070000000001</v>
      </c>
      <c r="E173" s="2">
        <v>39.969070000000002</v>
      </c>
      <c r="F173" s="2">
        <v>5.4000000000000021</v>
      </c>
      <c r="G173" s="2">
        <v>5.3999999999999986</v>
      </c>
    </row>
    <row r="174" spans="1:7" x14ac:dyDescent="0.25">
      <c r="A174" s="86" t="s">
        <v>11</v>
      </c>
      <c r="B174" s="45" t="s">
        <v>177</v>
      </c>
      <c r="C174" s="77">
        <v>42.449939999999998</v>
      </c>
      <c r="D174" s="2">
        <v>36.949939999999998</v>
      </c>
      <c r="E174" s="2">
        <v>47.949939999999998</v>
      </c>
      <c r="F174" s="2">
        <v>5.5</v>
      </c>
      <c r="G174" s="2">
        <v>5.5</v>
      </c>
    </row>
    <row r="175" spans="1:7" x14ac:dyDescent="0.25">
      <c r="A175" s="86" t="s">
        <v>11</v>
      </c>
      <c r="B175" s="45" t="s">
        <v>153</v>
      </c>
      <c r="C175" s="77">
        <v>30.48105</v>
      </c>
      <c r="D175" s="2">
        <v>25.381049999999998</v>
      </c>
      <c r="E175" s="2">
        <v>35.581049999999998</v>
      </c>
      <c r="F175" s="2">
        <v>5.1000000000000014</v>
      </c>
      <c r="G175" s="2">
        <v>5.0999999999999979</v>
      </c>
    </row>
    <row r="176" spans="1:7" x14ac:dyDescent="0.25">
      <c r="A176" s="86" t="s">
        <v>11</v>
      </c>
      <c r="B176" s="45" t="s">
        <v>179</v>
      </c>
      <c r="C176" s="77">
        <v>42.536749999999998</v>
      </c>
      <c r="D176" s="2">
        <v>36.736750000000001</v>
      </c>
      <c r="E176" s="2">
        <v>48.336750000000002</v>
      </c>
      <c r="F176" s="2">
        <v>5.7999999999999972</v>
      </c>
      <c r="G176" s="2">
        <v>5.8000000000000043</v>
      </c>
    </row>
    <row r="177" spans="1:7" x14ac:dyDescent="0.25">
      <c r="A177" s="86" t="s">
        <v>11</v>
      </c>
      <c r="B177" s="45" t="s">
        <v>161</v>
      </c>
      <c r="C177" s="77">
        <v>43.127549999999999</v>
      </c>
      <c r="D177" s="2">
        <v>37.427549999999997</v>
      </c>
      <c r="E177" s="2">
        <v>48.827550000000002</v>
      </c>
      <c r="F177" s="2">
        <v>5.7000000000000028</v>
      </c>
      <c r="G177" s="2">
        <v>5.7000000000000028</v>
      </c>
    </row>
    <row r="178" spans="1:7" x14ac:dyDescent="0.25">
      <c r="A178" s="86" t="s">
        <v>11</v>
      </c>
      <c r="B178" s="45" t="s">
        <v>158</v>
      </c>
      <c r="C178" s="77">
        <v>39.88908</v>
      </c>
      <c r="D178" s="2">
        <v>33.88908</v>
      </c>
      <c r="E178" s="2">
        <v>45.88908</v>
      </c>
      <c r="F178" s="2">
        <v>6</v>
      </c>
      <c r="G178" s="2">
        <v>6</v>
      </c>
    </row>
    <row r="179" spans="1:7" x14ac:dyDescent="0.25">
      <c r="A179" s="86" t="s">
        <v>11</v>
      </c>
      <c r="B179" s="45" t="s">
        <v>169</v>
      </c>
      <c r="C179" s="77">
        <v>40.48151</v>
      </c>
      <c r="D179" s="2">
        <v>34.781509999999997</v>
      </c>
      <c r="E179" s="2">
        <v>46.181510000000003</v>
      </c>
      <c r="F179" s="2">
        <v>5.7000000000000028</v>
      </c>
      <c r="G179" s="2">
        <v>5.7000000000000028</v>
      </c>
    </row>
    <row r="180" spans="1:7" x14ac:dyDescent="0.25">
      <c r="A180" s="86" t="s">
        <v>91</v>
      </c>
      <c r="B180" s="45" t="s">
        <v>166</v>
      </c>
      <c r="C180" s="77">
        <v>33.342759999999998</v>
      </c>
      <c r="D180" s="2">
        <v>27.642759999999999</v>
      </c>
      <c r="E180" s="2">
        <v>39.042760000000001</v>
      </c>
      <c r="F180" s="2">
        <v>5.6999999999999993</v>
      </c>
      <c r="G180" s="2">
        <v>5.7000000000000028</v>
      </c>
    </row>
    <row r="181" spans="1:7" x14ac:dyDescent="0.25">
      <c r="A181" s="86" t="s">
        <v>91</v>
      </c>
      <c r="B181" s="45" t="s">
        <v>160</v>
      </c>
      <c r="C181" s="77">
        <v>28.180299999999999</v>
      </c>
      <c r="D181" s="2">
        <v>23.080300000000001</v>
      </c>
      <c r="E181" s="2">
        <v>33.280299999999997</v>
      </c>
      <c r="F181" s="2">
        <v>5.0999999999999979</v>
      </c>
      <c r="G181" s="2">
        <v>5.0999999999999979</v>
      </c>
    </row>
    <row r="182" spans="1:7" x14ac:dyDescent="0.25">
      <c r="A182" s="86" t="s">
        <v>91</v>
      </c>
      <c r="B182" s="45" t="s">
        <v>162</v>
      </c>
      <c r="C182" s="77">
        <v>35.911430000000003</v>
      </c>
      <c r="D182" s="2">
        <v>30.411429999999999</v>
      </c>
      <c r="E182" s="2">
        <v>41.411430000000003</v>
      </c>
      <c r="F182" s="2">
        <v>5.5000000000000036</v>
      </c>
      <c r="G182" s="2">
        <v>5.5</v>
      </c>
    </row>
    <row r="183" spans="1:7" x14ac:dyDescent="0.25">
      <c r="A183" s="86" t="s">
        <v>91</v>
      </c>
      <c r="B183" s="45" t="s">
        <v>155</v>
      </c>
      <c r="C183" s="77">
        <v>35.6721</v>
      </c>
      <c r="D183" s="2">
        <v>29.472100000000001</v>
      </c>
      <c r="E183" s="2">
        <v>41.872100000000003</v>
      </c>
      <c r="F183" s="2">
        <v>6.1999999999999993</v>
      </c>
      <c r="G183" s="2">
        <v>6.2000000000000028</v>
      </c>
    </row>
    <row r="184" spans="1:7" x14ac:dyDescent="0.25">
      <c r="A184" s="86" t="s">
        <v>91</v>
      </c>
      <c r="B184" s="45" t="s">
        <v>151</v>
      </c>
      <c r="C184" s="77">
        <v>32.868180000000002</v>
      </c>
      <c r="D184" s="2">
        <v>27.66818</v>
      </c>
      <c r="E184" s="2">
        <v>38.068179999999998</v>
      </c>
      <c r="F184" s="2">
        <v>5.2000000000000028</v>
      </c>
      <c r="G184" s="2">
        <v>5.1999999999999957</v>
      </c>
    </row>
    <row r="185" spans="1:7" x14ac:dyDescent="0.25">
      <c r="A185" s="86" t="s">
        <v>91</v>
      </c>
      <c r="B185" s="45" t="s">
        <v>167</v>
      </c>
      <c r="C185" s="77">
        <v>43.832000000000001</v>
      </c>
      <c r="D185" s="2">
        <v>38.031999999999996</v>
      </c>
      <c r="E185" s="2">
        <v>49.631999999999998</v>
      </c>
      <c r="F185" s="2">
        <v>5.8000000000000043</v>
      </c>
      <c r="G185" s="2">
        <v>5.7999999999999972</v>
      </c>
    </row>
    <row r="186" spans="1:7" x14ac:dyDescent="0.25">
      <c r="A186" s="86" t="s">
        <v>91</v>
      </c>
      <c r="B186" s="45" t="s">
        <v>181</v>
      </c>
      <c r="C186" s="77">
        <v>51.779609999999998</v>
      </c>
      <c r="D186" s="2">
        <v>43.679609999999997</v>
      </c>
      <c r="E186" s="2">
        <v>59.87961</v>
      </c>
      <c r="F186" s="2">
        <v>8.1000000000000014</v>
      </c>
      <c r="G186" s="2">
        <v>8.1000000000000014</v>
      </c>
    </row>
    <row r="187" spans="1:7" x14ac:dyDescent="0.25">
      <c r="A187" s="86" t="s">
        <v>91</v>
      </c>
      <c r="B187" s="45" t="s">
        <v>171</v>
      </c>
      <c r="C187" s="77">
        <v>34.582320000000003</v>
      </c>
      <c r="D187" s="2">
        <v>28.88232</v>
      </c>
      <c r="E187" s="2">
        <v>40.282319999999999</v>
      </c>
      <c r="F187" s="2">
        <v>5.7000000000000028</v>
      </c>
      <c r="G187" s="2">
        <v>5.6999999999999957</v>
      </c>
    </row>
    <row r="188" spans="1:7" x14ac:dyDescent="0.25">
      <c r="A188" s="86" t="s">
        <v>91</v>
      </c>
      <c r="B188" s="45" t="s">
        <v>159</v>
      </c>
      <c r="C188" s="77">
        <v>37.24877</v>
      </c>
      <c r="D188" s="2">
        <v>31.648769999999999</v>
      </c>
      <c r="E188" s="2">
        <v>42.848770000000002</v>
      </c>
      <c r="F188" s="2">
        <v>5.6000000000000014</v>
      </c>
      <c r="G188" s="2">
        <v>5.6000000000000014</v>
      </c>
    </row>
    <row r="189" spans="1:7" x14ac:dyDescent="0.25">
      <c r="A189" s="86" t="s">
        <v>91</v>
      </c>
      <c r="B189" s="45" t="s">
        <v>174</v>
      </c>
      <c r="C189" s="77">
        <v>31.71574</v>
      </c>
      <c r="D189" s="2">
        <v>26.21574</v>
      </c>
      <c r="E189" s="2">
        <v>37.215739999999997</v>
      </c>
      <c r="F189" s="2">
        <v>5.5</v>
      </c>
      <c r="G189" s="2">
        <v>5.4999999999999964</v>
      </c>
    </row>
    <row r="190" spans="1:7" x14ac:dyDescent="0.25">
      <c r="A190" s="86" t="s">
        <v>91</v>
      </c>
      <c r="B190" s="45" t="s">
        <v>178</v>
      </c>
      <c r="C190" s="77">
        <v>32.232570000000003</v>
      </c>
      <c r="D190" s="2">
        <v>26.53257</v>
      </c>
      <c r="E190" s="2">
        <v>37.932569999999998</v>
      </c>
      <c r="F190" s="2">
        <v>5.7000000000000028</v>
      </c>
      <c r="G190" s="2">
        <v>5.6999999999999957</v>
      </c>
    </row>
    <row r="191" spans="1:7" x14ac:dyDescent="0.25">
      <c r="A191" s="86" t="s">
        <v>91</v>
      </c>
      <c r="B191" s="45" t="s">
        <v>175</v>
      </c>
      <c r="C191" s="77">
        <v>38.421550000000003</v>
      </c>
      <c r="D191" s="2">
        <v>32.921550000000003</v>
      </c>
      <c r="E191" s="2">
        <v>43.921550000000003</v>
      </c>
      <c r="F191" s="2">
        <v>5.5</v>
      </c>
      <c r="G191" s="2">
        <v>5.5</v>
      </c>
    </row>
    <row r="192" spans="1:7" x14ac:dyDescent="0.25">
      <c r="A192" s="86" t="s">
        <v>91</v>
      </c>
      <c r="B192" s="45" t="s">
        <v>156</v>
      </c>
      <c r="C192" s="77">
        <v>35.456650000000003</v>
      </c>
      <c r="D192" s="2">
        <v>30.156649999999999</v>
      </c>
      <c r="E192" s="2">
        <v>40.75665</v>
      </c>
      <c r="F192" s="2">
        <v>5.3000000000000043</v>
      </c>
      <c r="G192" s="2">
        <v>5.2999999999999972</v>
      </c>
    </row>
    <row r="193" spans="1:7" x14ac:dyDescent="0.25">
      <c r="A193" s="86" t="s">
        <v>91</v>
      </c>
      <c r="B193" s="45" t="s">
        <v>168</v>
      </c>
      <c r="C193" s="77">
        <v>39.882640000000002</v>
      </c>
      <c r="D193" s="2">
        <v>34.182639999999999</v>
      </c>
      <c r="E193" s="2">
        <v>45.582639999999998</v>
      </c>
      <c r="F193" s="2">
        <v>5.7000000000000028</v>
      </c>
      <c r="G193" s="2">
        <v>5.6999999999999957</v>
      </c>
    </row>
    <row r="194" spans="1:7" x14ac:dyDescent="0.25">
      <c r="A194" s="86" t="s">
        <v>91</v>
      </c>
      <c r="B194" s="45" t="s">
        <v>164</v>
      </c>
      <c r="C194" s="77">
        <v>30.102889999999999</v>
      </c>
      <c r="D194" s="2">
        <v>24.70289</v>
      </c>
      <c r="E194" s="2">
        <v>35.502890000000001</v>
      </c>
      <c r="F194" s="2">
        <v>5.3999999999999986</v>
      </c>
      <c r="G194" s="2">
        <v>5.4000000000000021</v>
      </c>
    </row>
    <row r="195" spans="1:7" x14ac:dyDescent="0.25">
      <c r="A195" s="86" t="s">
        <v>91</v>
      </c>
      <c r="B195" s="45" t="s">
        <v>172</v>
      </c>
      <c r="C195" s="77">
        <v>33.2164</v>
      </c>
      <c r="D195" s="2">
        <v>27.7164</v>
      </c>
      <c r="E195" s="2">
        <v>38.7164</v>
      </c>
      <c r="F195" s="2">
        <v>5.5</v>
      </c>
      <c r="G195" s="2">
        <v>5.5</v>
      </c>
    </row>
    <row r="196" spans="1:7" x14ac:dyDescent="0.25">
      <c r="A196" s="86" t="s">
        <v>91</v>
      </c>
      <c r="B196" s="45" t="s">
        <v>157</v>
      </c>
      <c r="C196" s="77">
        <v>27.192689999999999</v>
      </c>
      <c r="D196" s="2">
        <v>22.092690000000001</v>
      </c>
      <c r="E196" s="2">
        <v>32.29269</v>
      </c>
      <c r="F196" s="2">
        <v>5.0999999999999979</v>
      </c>
      <c r="G196" s="2">
        <v>5.1000000000000014</v>
      </c>
    </row>
    <row r="197" spans="1:7" x14ac:dyDescent="0.25">
      <c r="A197" s="86" t="s">
        <v>91</v>
      </c>
      <c r="B197" s="45" t="s">
        <v>170</v>
      </c>
      <c r="C197" s="77">
        <v>32.520440000000001</v>
      </c>
      <c r="D197" s="2">
        <v>27.120439999999999</v>
      </c>
      <c r="E197" s="2">
        <v>37.920439999999999</v>
      </c>
      <c r="F197" s="2">
        <v>5.4000000000000021</v>
      </c>
      <c r="G197" s="2">
        <v>5.3999999999999986</v>
      </c>
    </row>
    <row r="198" spans="1:7" x14ac:dyDescent="0.25">
      <c r="A198" s="86" t="s">
        <v>91</v>
      </c>
      <c r="B198" s="45" t="s">
        <v>176</v>
      </c>
      <c r="C198" s="77">
        <v>40.117170000000002</v>
      </c>
      <c r="D198" s="2">
        <v>34.317169999999997</v>
      </c>
      <c r="E198" s="2">
        <v>45.917169999999999</v>
      </c>
      <c r="F198" s="2">
        <v>5.8000000000000043</v>
      </c>
      <c r="G198" s="2">
        <v>5.7999999999999972</v>
      </c>
    </row>
    <row r="199" spans="1:7" x14ac:dyDescent="0.25">
      <c r="A199" s="86" t="s">
        <v>91</v>
      </c>
      <c r="B199" s="45" t="s">
        <v>152</v>
      </c>
      <c r="C199" s="77">
        <v>41.494489999999999</v>
      </c>
      <c r="D199" s="2">
        <v>35.794490000000003</v>
      </c>
      <c r="E199" s="2">
        <v>47.194490000000002</v>
      </c>
      <c r="F199" s="2">
        <v>5.6999999999999957</v>
      </c>
      <c r="G199" s="2">
        <v>5.7000000000000028</v>
      </c>
    </row>
    <row r="200" spans="1:7" x14ac:dyDescent="0.25">
      <c r="A200" s="86" t="s">
        <v>91</v>
      </c>
      <c r="B200" s="45" t="s">
        <v>150</v>
      </c>
      <c r="C200" s="77">
        <v>38.071489999999997</v>
      </c>
      <c r="D200" s="2">
        <v>31.971489999999999</v>
      </c>
      <c r="E200" s="2">
        <v>44.171489999999999</v>
      </c>
      <c r="F200" s="2">
        <v>6.0999999999999979</v>
      </c>
      <c r="G200" s="2">
        <v>6.1000000000000014</v>
      </c>
    </row>
    <row r="201" spans="1:7" x14ac:dyDescent="0.25">
      <c r="A201" s="86" t="s">
        <v>91</v>
      </c>
      <c r="B201" s="45" t="s">
        <v>163</v>
      </c>
      <c r="C201" s="77">
        <v>41.553600000000003</v>
      </c>
      <c r="D201" s="2">
        <v>35.753599999999999</v>
      </c>
      <c r="E201" s="2">
        <v>47.3536</v>
      </c>
      <c r="F201" s="2">
        <v>5.8000000000000043</v>
      </c>
      <c r="G201" s="2">
        <v>5.7999999999999972</v>
      </c>
    </row>
    <row r="202" spans="1:7" x14ac:dyDescent="0.25">
      <c r="A202" s="86" t="s">
        <v>91</v>
      </c>
      <c r="B202" s="45" t="s">
        <v>180</v>
      </c>
      <c r="C202" s="77">
        <v>39.451630000000002</v>
      </c>
      <c r="D202" s="2">
        <v>33.85163</v>
      </c>
      <c r="E202" s="2">
        <v>45.051630000000003</v>
      </c>
      <c r="F202" s="2">
        <v>5.6000000000000014</v>
      </c>
      <c r="G202" s="2">
        <v>5.6000000000000014</v>
      </c>
    </row>
    <row r="203" spans="1:7" x14ac:dyDescent="0.25">
      <c r="A203" s="86" t="s">
        <v>91</v>
      </c>
      <c r="B203" s="45" t="s">
        <v>154</v>
      </c>
      <c r="C203" s="77">
        <v>35.57291</v>
      </c>
      <c r="D203" s="2">
        <v>30.172910000000002</v>
      </c>
      <c r="E203" s="2">
        <v>40.972909999999999</v>
      </c>
      <c r="F203" s="2">
        <v>5.3999999999999986</v>
      </c>
      <c r="G203" s="2">
        <v>5.3999999999999986</v>
      </c>
    </row>
    <row r="204" spans="1:7" x14ac:dyDescent="0.25">
      <c r="A204" s="86" t="s">
        <v>91</v>
      </c>
      <c r="B204" s="45" t="s">
        <v>173</v>
      </c>
      <c r="C204" s="77">
        <v>33.679189999999998</v>
      </c>
      <c r="D204" s="2">
        <v>28.079190000000001</v>
      </c>
      <c r="E204" s="2">
        <v>39.27919</v>
      </c>
      <c r="F204" s="2">
        <v>5.5999999999999979</v>
      </c>
      <c r="G204" s="2">
        <v>5.6000000000000014</v>
      </c>
    </row>
    <row r="205" spans="1:7" x14ac:dyDescent="0.25">
      <c r="A205" s="86" t="s">
        <v>91</v>
      </c>
      <c r="B205" s="45" t="s">
        <v>165</v>
      </c>
      <c r="C205" s="77">
        <v>27.794260000000001</v>
      </c>
      <c r="D205" s="2">
        <v>22.294260000000001</v>
      </c>
      <c r="E205" s="2">
        <v>33.294260000000001</v>
      </c>
      <c r="F205" s="2">
        <v>5.5</v>
      </c>
      <c r="G205" s="2">
        <v>5.5</v>
      </c>
    </row>
    <row r="206" spans="1:7" x14ac:dyDescent="0.25">
      <c r="A206" s="86" t="s">
        <v>91</v>
      </c>
      <c r="B206" s="45" t="s">
        <v>149</v>
      </c>
      <c r="C206" s="77">
        <v>43.354939999999999</v>
      </c>
      <c r="D206" s="2">
        <v>37.554940000000002</v>
      </c>
      <c r="E206" s="2">
        <v>49.154940000000003</v>
      </c>
      <c r="F206" s="2">
        <v>5.7999999999999972</v>
      </c>
      <c r="G206" s="2">
        <v>5.8000000000000043</v>
      </c>
    </row>
    <row r="207" spans="1:7" x14ac:dyDescent="0.25">
      <c r="A207" s="86" t="s">
        <v>91</v>
      </c>
      <c r="B207" s="45" t="s">
        <v>177</v>
      </c>
      <c r="C207" s="77">
        <v>35.281660000000002</v>
      </c>
      <c r="D207" s="2">
        <v>29.88166</v>
      </c>
      <c r="E207" s="2">
        <v>40.681660000000001</v>
      </c>
      <c r="F207" s="2">
        <v>5.4000000000000021</v>
      </c>
      <c r="G207" s="2">
        <v>5.3999999999999986</v>
      </c>
    </row>
    <row r="208" spans="1:7" x14ac:dyDescent="0.25">
      <c r="A208" s="86" t="s">
        <v>91</v>
      </c>
      <c r="B208" s="45" t="s">
        <v>153</v>
      </c>
      <c r="C208" s="77">
        <v>27.511230000000001</v>
      </c>
      <c r="D208" s="2">
        <v>22.511230000000001</v>
      </c>
      <c r="E208" s="2">
        <v>32.511229999999998</v>
      </c>
      <c r="F208" s="2">
        <v>5</v>
      </c>
      <c r="G208" s="2">
        <v>4.9999999999999964</v>
      </c>
    </row>
    <row r="209" spans="1:7" x14ac:dyDescent="0.25">
      <c r="A209" s="86" t="s">
        <v>91</v>
      </c>
      <c r="B209" s="45" t="s">
        <v>179</v>
      </c>
      <c r="C209" s="77">
        <v>42.381270000000001</v>
      </c>
      <c r="D209" s="2">
        <v>36.481270000000002</v>
      </c>
      <c r="E209" s="2">
        <v>48.281269999999999</v>
      </c>
      <c r="F209" s="2">
        <v>5.8999999999999986</v>
      </c>
      <c r="G209" s="2">
        <v>5.8999999999999986</v>
      </c>
    </row>
    <row r="210" spans="1:7" x14ac:dyDescent="0.25">
      <c r="A210" s="86" t="s">
        <v>91</v>
      </c>
      <c r="B210" s="45" t="s">
        <v>161</v>
      </c>
      <c r="C210" s="77">
        <v>37.321910000000003</v>
      </c>
      <c r="D210" s="2">
        <v>31.42191</v>
      </c>
      <c r="E210" s="2">
        <v>43.221910000000001</v>
      </c>
      <c r="F210" s="2">
        <v>5.9000000000000021</v>
      </c>
      <c r="G210" s="2">
        <v>5.8999999999999986</v>
      </c>
    </row>
    <row r="211" spans="1:7" x14ac:dyDescent="0.25">
      <c r="A211" s="86" t="s">
        <v>91</v>
      </c>
      <c r="B211" s="45" t="s">
        <v>158</v>
      </c>
      <c r="C211" s="77">
        <v>45.268880000000003</v>
      </c>
      <c r="D211" s="2">
        <v>39.168880000000001</v>
      </c>
      <c r="E211" s="2">
        <v>51.368879999999997</v>
      </c>
      <c r="F211" s="2">
        <v>6.1000000000000014</v>
      </c>
      <c r="G211" s="2">
        <v>6.0999999999999943</v>
      </c>
    </row>
    <row r="212" spans="1:7" x14ac:dyDescent="0.25">
      <c r="A212" s="86" t="s">
        <v>91</v>
      </c>
      <c r="B212" s="45" t="s">
        <v>169</v>
      </c>
      <c r="C212" s="77">
        <v>47.498480000000001</v>
      </c>
      <c r="D212" s="2">
        <v>41.698480000000004</v>
      </c>
      <c r="E212" s="2">
        <v>53.298479999999998</v>
      </c>
      <c r="F212" s="2">
        <v>5.7999999999999972</v>
      </c>
      <c r="G212" s="2">
        <v>5.7999999999999972</v>
      </c>
    </row>
    <row r="213" spans="1:7" x14ac:dyDescent="0.25">
      <c r="A213" s="86" t="s">
        <v>1504</v>
      </c>
      <c r="B213" s="45" t="s">
        <v>166</v>
      </c>
      <c r="C213" s="77">
        <v>22.374110000000002</v>
      </c>
      <c r="D213" s="2">
        <v>17.674109999999999</v>
      </c>
      <c r="E213" s="2">
        <v>27.074110000000001</v>
      </c>
      <c r="F213" s="2">
        <v>4.7000000000000028</v>
      </c>
      <c r="G213" s="2">
        <v>4.6999999999999993</v>
      </c>
    </row>
    <row r="214" spans="1:7" x14ac:dyDescent="0.25">
      <c r="A214" s="86" t="s">
        <v>1504</v>
      </c>
      <c r="B214" s="45" t="s">
        <v>160</v>
      </c>
      <c r="C214" s="77">
        <v>31.418990000000001</v>
      </c>
      <c r="D214" s="2">
        <v>25.818989999999999</v>
      </c>
      <c r="E214" s="2">
        <v>37.018990000000002</v>
      </c>
      <c r="F214" s="2">
        <v>5.6000000000000014</v>
      </c>
      <c r="G214" s="2">
        <v>5.6000000000000014</v>
      </c>
    </row>
    <row r="215" spans="1:7" x14ac:dyDescent="0.25">
      <c r="A215" s="86" t="s">
        <v>1504</v>
      </c>
      <c r="B215" s="45" t="s">
        <v>162</v>
      </c>
      <c r="C215" s="77">
        <v>27.22195</v>
      </c>
      <c r="D215" s="2">
        <v>22.22195</v>
      </c>
      <c r="E215" s="2">
        <v>32.22195</v>
      </c>
      <c r="F215" s="2">
        <v>5</v>
      </c>
      <c r="G215" s="2">
        <v>5</v>
      </c>
    </row>
    <row r="216" spans="1:7" x14ac:dyDescent="0.25">
      <c r="A216" s="86" t="s">
        <v>1504</v>
      </c>
      <c r="B216" s="45" t="s">
        <v>155</v>
      </c>
      <c r="C216" s="77">
        <v>33.168999999999997</v>
      </c>
      <c r="D216" s="2">
        <v>27.669</v>
      </c>
      <c r="E216" s="2">
        <v>38.668999999999997</v>
      </c>
      <c r="F216" s="2">
        <v>5.4999999999999964</v>
      </c>
      <c r="G216" s="2">
        <v>5.5</v>
      </c>
    </row>
    <row r="217" spans="1:7" x14ac:dyDescent="0.25">
      <c r="A217" s="86" t="s">
        <v>1504</v>
      </c>
      <c r="B217" s="45" t="s">
        <v>151</v>
      </c>
      <c r="C217" s="77">
        <v>34.989879999999999</v>
      </c>
      <c r="D217" s="2">
        <v>29.589880000000001</v>
      </c>
      <c r="E217" s="2">
        <v>40.389879999999998</v>
      </c>
      <c r="F217" s="2">
        <v>5.3999999999999986</v>
      </c>
      <c r="G217" s="2">
        <v>5.3999999999999986</v>
      </c>
    </row>
    <row r="218" spans="1:7" x14ac:dyDescent="0.25">
      <c r="A218" s="86" t="s">
        <v>1504</v>
      </c>
      <c r="B218" s="45" t="s">
        <v>167</v>
      </c>
      <c r="C218" s="77">
        <v>35.178379999999997</v>
      </c>
      <c r="D218" s="2">
        <v>29.678380000000001</v>
      </c>
      <c r="E218" s="2">
        <v>40.678379999999997</v>
      </c>
      <c r="F218" s="2">
        <v>5.4999999999999964</v>
      </c>
      <c r="G218" s="2">
        <v>5.5</v>
      </c>
    </row>
    <row r="219" spans="1:7" x14ac:dyDescent="0.25">
      <c r="A219" s="86" t="s">
        <v>1504</v>
      </c>
      <c r="B219" s="45" t="s">
        <v>181</v>
      </c>
      <c r="C219" s="77">
        <v>53.001980000000003</v>
      </c>
      <c r="D219" s="2">
        <v>45.401980000000002</v>
      </c>
      <c r="E219" s="2">
        <v>60.601979999999998</v>
      </c>
      <c r="F219" s="2">
        <v>7.6000000000000014</v>
      </c>
      <c r="G219" s="2">
        <v>7.5999999999999943</v>
      </c>
    </row>
    <row r="220" spans="1:7" x14ac:dyDescent="0.25">
      <c r="A220" s="86" t="s">
        <v>1504</v>
      </c>
      <c r="B220" s="45" t="s">
        <v>171</v>
      </c>
      <c r="C220" s="77">
        <v>27.708030000000001</v>
      </c>
      <c r="D220" s="2">
        <v>22.608029999999999</v>
      </c>
      <c r="E220" s="2">
        <v>32.808030000000002</v>
      </c>
      <c r="F220" s="2">
        <v>5.1000000000000014</v>
      </c>
      <c r="G220" s="2">
        <v>5.1000000000000014</v>
      </c>
    </row>
    <row r="221" spans="1:7" x14ac:dyDescent="0.25">
      <c r="A221" s="86" t="s">
        <v>1504</v>
      </c>
      <c r="B221" s="45" t="s">
        <v>159</v>
      </c>
      <c r="C221" s="77">
        <v>32.087609999999998</v>
      </c>
      <c r="D221" s="2">
        <v>26.287610000000001</v>
      </c>
      <c r="E221" s="2">
        <v>37.887610000000002</v>
      </c>
      <c r="F221" s="2">
        <v>5.7999999999999972</v>
      </c>
      <c r="G221" s="2">
        <v>5.8000000000000043</v>
      </c>
    </row>
    <row r="222" spans="1:7" x14ac:dyDescent="0.25">
      <c r="A222" s="86" t="s">
        <v>1504</v>
      </c>
      <c r="B222" s="45" t="s">
        <v>174</v>
      </c>
      <c r="C222" s="77">
        <v>23.123950000000001</v>
      </c>
      <c r="D222" s="2">
        <v>18.32395</v>
      </c>
      <c r="E222" s="2">
        <v>27.923950000000001</v>
      </c>
      <c r="F222" s="2">
        <v>4.8000000000000007</v>
      </c>
      <c r="G222" s="2">
        <v>4.8000000000000007</v>
      </c>
    </row>
    <row r="223" spans="1:7" x14ac:dyDescent="0.25">
      <c r="A223" s="86" t="s">
        <v>1504</v>
      </c>
      <c r="B223" s="45" t="s">
        <v>178</v>
      </c>
      <c r="C223" s="77">
        <v>35.061529999999998</v>
      </c>
      <c r="D223" s="2">
        <v>29.361529999999998</v>
      </c>
      <c r="E223" s="2">
        <v>40.76153</v>
      </c>
      <c r="F223" s="2">
        <v>5.6999999999999993</v>
      </c>
      <c r="G223" s="2">
        <v>5.7000000000000028</v>
      </c>
    </row>
    <row r="224" spans="1:7" x14ac:dyDescent="0.25">
      <c r="A224" s="86" t="s">
        <v>1504</v>
      </c>
      <c r="B224" s="45" t="s">
        <v>175</v>
      </c>
      <c r="C224" s="77">
        <v>35.104419999999998</v>
      </c>
      <c r="D224" s="2">
        <v>29.704419999999999</v>
      </c>
      <c r="E224" s="2">
        <v>40.504420000000003</v>
      </c>
      <c r="F224" s="2">
        <v>5.3999999999999986</v>
      </c>
      <c r="G224" s="2">
        <v>5.4000000000000057</v>
      </c>
    </row>
    <row r="225" spans="1:7" x14ac:dyDescent="0.25">
      <c r="A225" s="86" t="s">
        <v>1504</v>
      </c>
      <c r="B225" s="45" t="s">
        <v>156</v>
      </c>
      <c r="C225" s="77">
        <v>43.542940000000002</v>
      </c>
      <c r="D225" s="2">
        <v>37.742939999999997</v>
      </c>
      <c r="E225" s="2">
        <v>49.342939999999999</v>
      </c>
      <c r="F225" s="2">
        <v>5.8000000000000043</v>
      </c>
      <c r="G225" s="2">
        <v>5.7999999999999972</v>
      </c>
    </row>
    <row r="226" spans="1:7" x14ac:dyDescent="0.25">
      <c r="A226" s="86" t="s">
        <v>1504</v>
      </c>
      <c r="B226" s="45" t="s">
        <v>168</v>
      </c>
      <c r="C226" s="77">
        <v>36.024329999999999</v>
      </c>
      <c r="D226" s="2">
        <v>30.32433</v>
      </c>
      <c r="E226" s="2">
        <v>41.724330000000002</v>
      </c>
      <c r="F226" s="2">
        <v>5.6999999999999993</v>
      </c>
      <c r="G226" s="2">
        <v>5.7000000000000028</v>
      </c>
    </row>
    <row r="227" spans="1:7" x14ac:dyDescent="0.25">
      <c r="A227" s="86" t="s">
        <v>1504</v>
      </c>
      <c r="B227" s="45" t="s">
        <v>164</v>
      </c>
      <c r="C227" s="77">
        <v>33.461350000000003</v>
      </c>
      <c r="D227" s="2">
        <v>27.461349999999999</v>
      </c>
      <c r="E227" s="2">
        <v>39.461350000000003</v>
      </c>
      <c r="F227" s="2">
        <v>6.0000000000000036</v>
      </c>
      <c r="G227" s="2">
        <v>6</v>
      </c>
    </row>
    <row r="228" spans="1:7" x14ac:dyDescent="0.25">
      <c r="A228" s="86" t="s">
        <v>1504</v>
      </c>
      <c r="B228" s="45" t="s">
        <v>172</v>
      </c>
      <c r="C228" s="77">
        <v>28.451370000000001</v>
      </c>
      <c r="D228" s="2">
        <v>23.551369999999999</v>
      </c>
      <c r="E228" s="2">
        <v>33.351370000000003</v>
      </c>
      <c r="F228" s="2">
        <v>4.9000000000000021</v>
      </c>
      <c r="G228" s="2">
        <v>4.9000000000000021</v>
      </c>
    </row>
    <row r="229" spans="1:7" x14ac:dyDescent="0.25">
      <c r="A229" s="86" t="s">
        <v>1504</v>
      </c>
      <c r="B229" s="45" t="s">
        <v>157</v>
      </c>
      <c r="C229" s="77">
        <v>28.88888</v>
      </c>
      <c r="D229" s="2">
        <v>23.488880000000002</v>
      </c>
      <c r="E229" s="2">
        <v>34.288879999999999</v>
      </c>
      <c r="F229" s="2">
        <v>5.3999999999999986</v>
      </c>
      <c r="G229" s="2">
        <v>5.3999999999999986</v>
      </c>
    </row>
    <row r="230" spans="1:7" x14ac:dyDescent="0.25">
      <c r="A230" s="86" t="s">
        <v>1504</v>
      </c>
      <c r="B230" s="45" t="s">
        <v>170</v>
      </c>
      <c r="C230" s="77">
        <v>29.386939999999999</v>
      </c>
      <c r="D230" s="2">
        <v>24.18694</v>
      </c>
      <c r="E230" s="2">
        <v>34.586939999999998</v>
      </c>
      <c r="F230" s="2">
        <v>5.1999999999999993</v>
      </c>
      <c r="G230" s="2">
        <v>5.1999999999999993</v>
      </c>
    </row>
    <row r="231" spans="1:7" x14ac:dyDescent="0.25">
      <c r="A231" s="86" t="s">
        <v>1504</v>
      </c>
      <c r="B231" s="45" t="s">
        <v>176</v>
      </c>
      <c r="C231" s="77">
        <v>45.763170000000002</v>
      </c>
      <c r="D231" s="2">
        <v>39.863169999999997</v>
      </c>
      <c r="E231" s="2">
        <v>51.663170000000001</v>
      </c>
      <c r="F231" s="2">
        <v>5.9000000000000057</v>
      </c>
      <c r="G231" s="2">
        <v>5.8999999999999986</v>
      </c>
    </row>
    <row r="232" spans="1:7" x14ac:dyDescent="0.25">
      <c r="A232" s="86" t="s">
        <v>1504</v>
      </c>
      <c r="B232" s="45" t="s">
        <v>152</v>
      </c>
      <c r="C232" s="77">
        <v>43.18853</v>
      </c>
      <c r="D232" s="2">
        <v>37.288530000000002</v>
      </c>
      <c r="E232" s="2">
        <v>49.088529999999999</v>
      </c>
      <c r="F232" s="2">
        <v>5.8999999999999986</v>
      </c>
      <c r="G232" s="2">
        <v>5.8999999999999986</v>
      </c>
    </row>
    <row r="233" spans="1:7" x14ac:dyDescent="0.25">
      <c r="A233" s="86" t="s">
        <v>1504</v>
      </c>
      <c r="B233" s="45" t="s">
        <v>150</v>
      </c>
      <c r="C233" s="77">
        <v>32.828969999999998</v>
      </c>
      <c r="D233" s="2">
        <v>27.42897</v>
      </c>
      <c r="E233" s="2">
        <v>38.228969999999997</v>
      </c>
      <c r="F233" s="2">
        <v>5.3999999999999986</v>
      </c>
      <c r="G233" s="2">
        <v>5.3999999999999986</v>
      </c>
    </row>
    <row r="234" spans="1:7" x14ac:dyDescent="0.25">
      <c r="A234" s="86" t="s">
        <v>1504</v>
      </c>
      <c r="B234" s="45" t="s">
        <v>163</v>
      </c>
      <c r="C234" s="77">
        <v>40.096029999999999</v>
      </c>
      <c r="D234" s="2">
        <v>34.596029999999999</v>
      </c>
      <c r="E234" s="2">
        <v>45.596029999999999</v>
      </c>
      <c r="F234" s="2">
        <v>5.5</v>
      </c>
      <c r="G234" s="2">
        <v>5.5</v>
      </c>
    </row>
    <row r="235" spans="1:7" x14ac:dyDescent="0.25">
      <c r="A235" s="86" t="s">
        <v>1504</v>
      </c>
      <c r="B235" s="45" t="s">
        <v>180</v>
      </c>
      <c r="C235" s="77">
        <v>47.843539999999997</v>
      </c>
      <c r="D235" s="2">
        <v>42.143540000000002</v>
      </c>
      <c r="E235" s="2">
        <v>53.54354</v>
      </c>
      <c r="F235" s="2">
        <v>5.6999999999999957</v>
      </c>
      <c r="G235" s="2">
        <v>5.7000000000000028</v>
      </c>
    </row>
    <row r="236" spans="1:7" x14ac:dyDescent="0.25">
      <c r="A236" s="86" t="s">
        <v>1504</v>
      </c>
      <c r="B236" s="45" t="s">
        <v>154</v>
      </c>
      <c r="C236" s="77">
        <v>38.831150000000001</v>
      </c>
      <c r="D236" s="2">
        <v>33.131149999999998</v>
      </c>
      <c r="E236" s="2">
        <v>44.531149999999997</v>
      </c>
      <c r="F236" s="2">
        <v>5.7000000000000028</v>
      </c>
      <c r="G236" s="2">
        <v>5.6999999999999957</v>
      </c>
    </row>
    <row r="237" spans="1:7" x14ac:dyDescent="0.25">
      <c r="A237" s="86" t="s">
        <v>1504</v>
      </c>
      <c r="B237" s="45" t="s">
        <v>173</v>
      </c>
      <c r="C237" s="77">
        <v>38.08005</v>
      </c>
      <c r="D237" s="2">
        <v>32.280050000000003</v>
      </c>
      <c r="E237" s="2">
        <v>43.880049999999997</v>
      </c>
      <c r="F237" s="2">
        <v>5.7999999999999972</v>
      </c>
      <c r="G237" s="2">
        <v>5.7999999999999972</v>
      </c>
    </row>
    <row r="238" spans="1:7" x14ac:dyDescent="0.25">
      <c r="A238" s="86" t="s">
        <v>1504</v>
      </c>
      <c r="B238" s="45" t="s">
        <v>165</v>
      </c>
      <c r="C238" s="77">
        <v>33.310360000000003</v>
      </c>
      <c r="D238" s="2">
        <v>27.810359999999999</v>
      </c>
      <c r="E238" s="2">
        <v>38.810360000000003</v>
      </c>
      <c r="F238" s="2">
        <v>5.5000000000000036</v>
      </c>
      <c r="G238" s="2">
        <v>5.5</v>
      </c>
    </row>
    <row r="239" spans="1:7" x14ac:dyDescent="0.25">
      <c r="A239" s="86" t="s">
        <v>1504</v>
      </c>
      <c r="B239" s="45" t="s">
        <v>149</v>
      </c>
      <c r="C239" s="77">
        <v>35.496920000000003</v>
      </c>
      <c r="D239" s="2">
        <v>30.196919999999999</v>
      </c>
      <c r="E239" s="2">
        <v>40.79692</v>
      </c>
      <c r="F239" s="2">
        <v>5.3000000000000043</v>
      </c>
      <c r="G239" s="2">
        <v>5.2999999999999972</v>
      </c>
    </row>
    <row r="240" spans="1:7" x14ac:dyDescent="0.25">
      <c r="A240" s="86" t="s">
        <v>1504</v>
      </c>
      <c r="B240" s="45" t="s">
        <v>177</v>
      </c>
      <c r="C240" s="77">
        <v>40.2849</v>
      </c>
      <c r="D240" s="2">
        <v>34.684899999999999</v>
      </c>
      <c r="E240" s="2">
        <v>45.884900000000002</v>
      </c>
      <c r="F240" s="2">
        <v>5.6000000000000014</v>
      </c>
      <c r="G240" s="2">
        <v>5.6000000000000014</v>
      </c>
    </row>
    <row r="241" spans="1:7" x14ac:dyDescent="0.25">
      <c r="A241" s="86" t="s">
        <v>1504</v>
      </c>
      <c r="B241" s="45" t="s">
        <v>153</v>
      </c>
      <c r="C241" s="77">
        <v>31.010079999999999</v>
      </c>
      <c r="D241" s="2">
        <v>25.510079999999999</v>
      </c>
      <c r="E241" s="2">
        <v>36.510080000000002</v>
      </c>
      <c r="F241" s="2">
        <v>5.5</v>
      </c>
      <c r="G241" s="2">
        <v>5.5000000000000036</v>
      </c>
    </row>
    <row r="242" spans="1:7" x14ac:dyDescent="0.25">
      <c r="A242" s="86" t="s">
        <v>1504</v>
      </c>
      <c r="B242" s="45" t="s">
        <v>179</v>
      </c>
      <c r="C242" s="77">
        <v>41.720889999999997</v>
      </c>
      <c r="D242" s="2">
        <v>35.92089</v>
      </c>
      <c r="E242" s="2">
        <v>47.520890000000001</v>
      </c>
      <c r="F242" s="2">
        <v>5.7999999999999972</v>
      </c>
      <c r="G242" s="2">
        <v>5.8000000000000043</v>
      </c>
    </row>
    <row r="243" spans="1:7" x14ac:dyDescent="0.25">
      <c r="A243" s="86" t="s">
        <v>1504</v>
      </c>
      <c r="B243" s="45" t="s">
        <v>161</v>
      </c>
      <c r="C243" s="77">
        <v>40.03087</v>
      </c>
      <c r="D243" s="2">
        <v>34.230870000000003</v>
      </c>
      <c r="E243" s="2">
        <v>45.830869999999997</v>
      </c>
      <c r="F243" s="2">
        <v>5.7999999999999972</v>
      </c>
      <c r="G243" s="2">
        <v>5.7999999999999972</v>
      </c>
    </row>
    <row r="244" spans="1:7" x14ac:dyDescent="0.25">
      <c r="A244" s="86" t="s">
        <v>1504</v>
      </c>
      <c r="B244" s="45" t="s">
        <v>158</v>
      </c>
      <c r="C244" s="77">
        <v>45.016660000000002</v>
      </c>
      <c r="D244" s="2">
        <v>39.216659999999997</v>
      </c>
      <c r="E244" s="2">
        <v>50.816659999999999</v>
      </c>
      <c r="F244" s="2">
        <v>5.8000000000000043</v>
      </c>
      <c r="G244" s="2">
        <v>5.7999999999999972</v>
      </c>
    </row>
    <row r="245" spans="1:7" x14ac:dyDescent="0.25">
      <c r="A245" s="86" t="s">
        <v>1504</v>
      </c>
      <c r="B245" s="45" t="s">
        <v>169</v>
      </c>
      <c r="C245" s="77">
        <v>45.753349999999998</v>
      </c>
      <c r="D245" s="2">
        <v>39.95335</v>
      </c>
      <c r="E245" s="2">
        <v>51.553350000000002</v>
      </c>
      <c r="F245" s="2">
        <v>5.7999999999999972</v>
      </c>
      <c r="G245" s="2">
        <v>5.8000000000000043</v>
      </c>
    </row>
    <row r="246" spans="1:7" x14ac:dyDescent="0.25">
      <c r="A246" s="86" t="s">
        <v>1505</v>
      </c>
      <c r="B246" s="45" t="s">
        <v>166</v>
      </c>
      <c r="C246" s="77">
        <v>19.767440000000001</v>
      </c>
      <c r="D246" s="2">
        <v>15.06744</v>
      </c>
      <c r="E246" s="2">
        <v>24.46744</v>
      </c>
      <c r="F246" s="2">
        <v>4.7000000000000011</v>
      </c>
      <c r="G246" s="2">
        <v>4.6999999999999993</v>
      </c>
    </row>
    <row r="247" spans="1:7" x14ac:dyDescent="0.25">
      <c r="A247" s="86" t="s">
        <v>1505</v>
      </c>
      <c r="B247" s="45" t="s">
        <v>160</v>
      </c>
      <c r="C247" s="77">
        <v>17.64141</v>
      </c>
      <c r="D247" s="2">
        <v>13.14141</v>
      </c>
      <c r="E247" s="2">
        <v>22.14141</v>
      </c>
      <c r="F247" s="2">
        <v>4.5</v>
      </c>
      <c r="G247" s="2">
        <v>4.5</v>
      </c>
    </row>
    <row r="248" spans="1:7" x14ac:dyDescent="0.25">
      <c r="A248" s="86" t="s">
        <v>1505</v>
      </c>
      <c r="B248" s="45" t="s">
        <v>162</v>
      </c>
      <c r="C248" s="77">
        <v>16.85388</v>
      </c>
      <c r="D248" s="2">
        <v>12.553879999999999</v>
      </c>
      <c r="E248" s="2">
        <v>21.153880000000001</v>
      </c>
      <c r="F248" s="2">
        <v>4.3000000000000007</v>
      </c>
      <c r="G248" s="2">
        <v>4.3000000000000007</v>
      </c>
    </row>
    <row r="249" spans="1:7" x14ac:dyDescent="0.25">
      <c r="A249" s="86" t="s">
        <v>1505</v>
      </c>
      <c r="B249" s="45" t="s">
        <v>155</v>
      </c>
      <c r="C249" s="77">
        <v>16.525510000000001</v>
      </c>
      <c r="D249" s="2">
        <v>11.72551</v>
      </c>
      <c r="E249" s="2">
        <v>21.325510000000001</v>
      </c>
      <c r="F249" s="2">
        <v>4.8000000000000007</v>
      </c>
      <c r="G249" s="2">
        <v>4.8000000000000007</v>
      </c>
    </row>
    <row r="250" spans="1:7" x14ac:dyDescent="0.25">
      <c r="A250" s="86" t="s">
        <v>1505</v>
      </c>
      <c r="B250" s="45" t="s">
        <v>151</v>
      </c>
      <c r="C250" s="77">
        <v>21.430409999999998</v>
      </c>
      <c r="D250" s="2">
        <v>16.430409999999998</v>
      </c>
      <c r="E250" s="2">
        <v>26.430409999999998</v>
      </c>
      <c r="F250" s="2">
        <v>5</v>
      </c>
      <c r="G250" s="2">
        <v>5</v>
      </c>
    </row>
    <row r="251" spans="1:7" x14ac:dyDescent="0.25">
      <c r="A251" s="86" t="s">
        <v>1505</v>
      </c>
      <c r="B251" s="45" t="s">
        <v>167</v>
      </c>
      <c r="C251" s="77">
        <v>30.039449999999999</v>
      </c>
      <c r="D251" s="2">
        <v>24.739450000000001</v>
      </c>
      <c r="E251" s="2">
        <v>35.339449999999999</v>
      </c>
      <c r="F251" s="2">
        <v>5.2999999999999972</v>
      </c>
      <c r="G251" s="2">
        <v>5.3000000000000007</v>
      </c>
    </row>
    <row r="252" spans="1:7" x14ac:dyDescent="0.25">
      <c r="A252" s="86" t="s">
        <v>1505</v>
      </c>
      <c r="B252" s="45" t="s">
        <v>181</v>
      </c>
      <c r="C252" s="77">
        <v>28.774439999999998</v>
      </c>
      <c r="D252" s="2">
        <v>22.074439999999999</v>
      </c>
      <c r="E252" s="2">
        <v>35.474440000000001</v>
      </c>
      <c r="F252" s="2">
        <v>6.6999999999999993</v>
      </c>
      <c r="G252" s="2">
        <v>6.7000000000000028</v>
      </c>
    </row>
    <row r="253" spans="1:7" x14ac:dyDescent="0.25">
      <c r="A253" s="86" t="s">
        <v>1505</v>
      </c>
      <c r="B253" s="45" t="s">
        <v>171</v>
      </c>
      <c r="C253" s="77">
        <v>19.148669999999999</v>
      </c>
      <c r="D253" s="2">
        <v>14.44867</v>
      </c>
      <c r="E253" s="2">
        <v>23.848669999999998</v>
      </c>
      <c r="F253" s="2">
        <v>4.6999999999999993</v>
      </c>
      <c r="G253" s="2">
        <v>4.6999999999999993</v>
      </c>
    </row>
    <row r="254" spans="1:7" x14ac:dyDescent="0.25">
      <c r="A254" s="86" t="s">
        <v>1505</v>
      </c>
      <c r="B254" s="45" t="s">
        <v>159</v>
      </c>
      <c r="C254" s="77">
        <v>17.915769999999998</v>
      </c>
      <c r="D254" s="2">
        <v>13.41577</v>
      </c>
      <c r="E254" s="2">
        <v>22.415769999999998</v>
      </c>
      <c r="F254" s="2">
        <v>4.4999999999999982</v>
      </c>
      <c r="G254" s="2">
        <v>4.5</v>
      </c>
    </row>
    <row r="255" spans="1:7" x14ac:dyDescent="0.25">
      <c r="A255" s="86" t="s">
        <v>1505</v>
      </c>
      <c r="B255" s="45" t="s">
        <v>174</v>
      </c>
      <c r="C255" s="77">
        <v>18.064399999999999</v>
      </c>
      <c r="D255" s="2">
        <v>13.7644</v>
      </c>
      <c r="E255" s="2">
        <v>22.3644</v>
      </c>
      <c r="F255" s="2">
        <v>4.2999999999999989</v>
      </c>
      <c r="G255" s="2">
        <v>4.3000000000000007</v>
      </c>
    </row>
    <row r="256" spans="1:7" x14ac:dyDescent="0.25">
      <c r="A256" s="86" t="s">
        <v>1505</v>
      </c>
      <c r="B256" s="45" t="s">
        <v>178</v>
      </c>
      <c r="C256" s="77">
        <v>22.542449999999999</v>
      </c>
      <c r="D256" s="2">
        <v>17.942450000000001</v>
      </c>
      <c r="E256" s="2">
        <v>27.14245</v>
      </c>
      <c r="F256" s="2">
        <v>4.5999999999999979</v>
      </c>
      <c r="G256" s="2">
        <v>4.6000000000000014</v>
      </c>
    </row>
    <row r="257" spans="1:7" x14ac:dyDescent="0.25">
      <c r="A257" s="86" t="s">
        <v>1505</v>
      </c>
      <c r="B257" s="45" t="s">
        <v>175</v>
      </c>
      <c r="C257" s="77">
        <v>30.15643</v>
      </c>
      <c r="D257" s="2">
        <v>24.456430000000001</v>
      </c>
      <c r="E257" s="2">
        <v>35.856430000000003</v>
      </c>
      <c r="F257" s="2">
        <v>5.6999999999999993</v>
      </c>
      <c r="G257" s="2">
        <v>5.7000000000000028</v>
      </c>
    </row>
    <row r="258" spans="1:7" x14ac:dyDescent="0.25">
      <c r="A258" s="86" t="s">
        <v>1505</v>
      </c>
      <c r="B258" s="45" t="s">
        <v>156</v>
      </c>
      <c r="C258" s="77">
        <v>28.529330000000002</v>
      </c>
      <c r="D258" s="2">
        <v>23.12933</v>
      </c>
      <c r="E258" s="2">
        <v>33.92933</v>
      </c>
      <c r="F258" s="2">
        <v>5.4000000000000021</v>
      </c>
      <c r="G258" s="2">
        <v>5.3999999999999986</v>
      </c>
    </row>
    <row r="259" spans="1:7" x14ac:dyDescent="0.25">
      <c r="A259" s="86" t="s">
        <v>1505</v>
      </c>
      <c r="B259" s="45" t="s">
        <v>168</v>
      </c>
      <c r="C259" s="77">
        <v>22.42041</v>
      </c>
      <c r="D259" s="2">
        <v>17.62041</v>
      </c>
      <c r="E259" s="2">
        <v>27.220410000000001</v>
      </c>
      <c r="F259" s="2">
        <v>4.8000000000000007</v>
      </c>
      <c r="G259" s="2">
        <v>4.8000000000000007</v>
      </c>
    </row>
    <row r="260" spans="1:7" x14ac:dyDescent="0.25">
      <c r="A260" s="86" t="s">
        <v>1505</v>
      </c>
      <c r="B260" s="45" t="s">
        <v>164</v>
      </c>
      <c r="C260" s="77">
        <v>16.58783</v>
      </c>
      <c r="D260" s="2">
        <v>12.08783</v>
      </c>
      <c r="E260" s="2">
        <v>21.08783</v>
      </c>
      <c r="F260" s="2">
        <v>4.5</v>
      </c>
      <c r="G260" s="2">
        <v>4.5</v>
      </c>
    </row>
    <row r="261" spans="1:7" x14ac:dyDescent="0.25">
      <c r="A261" s="86" t="s">
        <v>1505</v>
      </c>
      <c r="B261" s="45" t="s">
        <v>172</v>
      </c>
      <c r="C261" s="77">
        <v>13.808210000000001</v>
      </c>
      <c r="D261" s="2">
        <v>9.9082100000000004</v>
      </c>
      <c r="E261" s="2">
        <v>17.708210000000001</v>
      </c>
      <c r="F261" s="2">
        <v>3.9000000000000004</v>
      </c>
      <c r="G261" s="2">
        <v>3.9000000000000004</v>
      </c>
    </row>
    <row r="262" spans="1:7" x14ac:dyDescent="0.25">
      <c r="A262" s="86" t="s">
        <v>1505</v>
      </c>
      <c r="B262" s="45" t="s">
        <v>157</v>
      </c>
      <c r="C262" s="77">
        <v>16.24389</v>
      </c>
      <c r="D262" s="2">
        <v>12.043889999999999</v>
      </c>
      <c r="E262" s="2">
        <v>20.44389</v>
      </c>
      <c r="F262" s="2">
        <v>4.2000000000000011</v>
      </c>
      <c r="G262" s="2">
        <v>4.1999999999999993</v>
      </c>
    </row>
    <row r="263" spans="1:7" x14ac:dyDescent="0.25">
      <c r="A263" s="86" t="s">
        <v>1505</v>
      </c>
      <c r="B263" s="45" t="s">
        <v>170</v>
      </c>
      <c r="C263" s="77">
        <v>19.06597</v>
      </c>
      <c r="D263" s="2">
        <v>14.56597</v>
      </c>
      <c r="E263" s="2">
        <v>23.56597</v>
      </c>
      <c r="F263" s="2">
        <v>4.5</v>
      </c>
      <c r="G263" s="2">
        <v>4.5</v>
      </c>
    </row>
    <row r="264" spans="1:7" x14ac:dyDescent="0.25">
      <c r="A264" s="86" t="s">
        <v>1505</v>
      </c>
      <c r="B264" s="45" t="s">
        <v>176</v>
      </c>
      <c r="C264" s="77">
        <v>28.528590000000001</v>
      </c>
      <c r="D264" s="2">
        <v>23.328589999999998</v>
      </c>
      <c r="E264" s="2">
        <v>33.728589999999997</v>
      </c>
      <c r="F264" s="2">
        <v>5.2000000000000028</v>
      </c>
      <c r="G264" s="2">
        <v>5.1999999999999957</v>
      </c>
    </row>
    <row r="265" spans="1:7" x14ac:dyDescent="0.25">
      <c r="A265" s="86" t="s">
        <v>1505</v>
      </c>
      <c r="B265" s="45" t="s">
        <v>152</v>
      </c>
      <c r="C265" s="77">
        <v>27.635929999999998</v>
      </c>
      <c r="D265" s="2">
        <v>21.935929999999999</v>
      </c>
      <c r="E265" s="2">
        <v>33.335929999999998</v>
      </c>
      <c r="F265" s="2">
        <v>5.6999999999999993</v>
      </c>
      <c r="G265" s="2">
        <v>5.6999999999999993</v>
      </c>
    </row>
    <row r="266" spans="1:7" x14ac:dyDescent="0.25">
      <c r="A266" s="86" t="s">
        <v>1505</v>
      </c>
      <c r="B266" s="45" t="s">
        <v>150</v>
      </c>
      <c r="C266" s="77">
        <v>21.420280000000002</v>
      </c>
      <c r="D266" s="2">
        <v>17.02028</v>
      </c>
      <c r="E266" s="2">
        <v>25.82028</v>
      </c>
      <c r="F266" s="2">
        <v>4.4000000000000021</v>
      </c>
      <c r="G266" s="2">
        <v>4.3999999999999986</v>
      </c>
    </row>
    <row r="267" spans="1:7" x14ac:dyDescent="0.25">
      <c r="A267" s="86" t="s">
        <v>1505</v>
      </c>
      <c r="B267" s="45" t="s">
        <v>163</v>
      </c>
      <c r="C267" s="77">
        <v>27.748740000000002</v>
      </c>
      <c r="D267" s="2">
        <v>22.548739999999999</v>
      </c>
      <c r="E267" s="2">
        <v>32.948740000000001</v>
      </c>
      <c r="F267" s="2">
        <v>5.2000000000000028</v>
      </c>
      <c r="G267" s="2">
        <v>5.1999999999999993</v>
      </c>
    </row>
    <row r="268" spans="1:7" x14ac:dyDescent="0.25">
      <c r="A268" s="86" t="s">
        <v>1505</v>
      </c>
      <c r="B268" s="45" t="s">
        <v>180</v>
      </c>
      <c r="C268" s="77">
        <v>25.027840000000001</v>
      </c>
      <c r="D268" s="2">
        <v>20.127839999999999</v>
      </c>
      <c r="E268" s="2">
        <v>29.92784</v>
      </c>
      <c r="F268" s="2">
        <v>4.9000000000000021</v>
      </c>
      <c r="G268" s="2">
        <v>4.8999999999999986</v>
      </c>
    </row>
    <row r="269" spans="1:7" x14ac:dyDescent="0.25">
      <c r="A269" s="86" t="s">
        <v>1505</v>
      </c>
      <c r="B269" s="45" t="s">
        <v>154</v>
      </c>
      <c r="C269" s="77">
        <v>20.761340000000001</v>
      </c>
      <c r="D269" s="2">
        <v>16.061340000000001</v>
      </c>
      <c r="E269" s="2">
        <v>25.46134</v>
      </c>
      <c r="F269" s="2">
        <v>4.6999999999999993</v>
      </c>
      <c r="G269" s="2">
        <v>4.6999999999999993</v>
      </c>
    </row>
    <row r="270" spans="1:7" x14ac:dyDescent="0.25">
      <c r="A270" s="86" t="s">
        <v>1505</v>
      </c>
      <c r="B270" s="45" t="s">
        <v>173</v>
      </c>
      <c r="C270" s="77">
        <v>17.247509999999998</v>
      </c>
      <c r="D270" s="2">
        <v>12.74751</v>
      </c>
      <c r="E270" s="2">
        <v>21.747509999999998</v>
      </c>
      <c r="F270" s="2">
        <v>4.4999999999999982</v>
      </c>
      <c r="G270" s="2">
        <v>4.5</v>
      </c>
    </row>
    <row r="271" spans="1:7" x14ac:dyDescent="0.25">
      <c r="A271" s="86" t="s">
        <v>1505</v>
      </c>
      <c r="B271" s="45" t="s">
        <v>165</v>
      </c>
      <c r="C271" s="77">
        <v>18.872579999999999</v>
      </c>
      <c r="D271" s="2">
        <v>14.472580000000001</v>
      </c>
      <c r="E271" s="2">
        <v>23.272580000000001</v>
      </c>
      <c r="F271" s="2">
        <v>4.3999999999999986</v>
      </c>
      <c r="G271" s="2">
        <v>4.4000000000000021</v>
      </c>
    </row>
    <row r="272" spans="1:7" x14ac:dyDescent="0.25">
      <c r="A272" s="86" t="s">
        <v>1505</v>
      </c>
      <c r="B272" s="45" t="s">
        <v>149</v>
      </c>
      <c r="C272" s="77">
        <v>24.64395</v>
      </c>
      <c r="D272" s="2">
        <v>20.043949999999999</v>
      </c>
      <c r="E272" s="2">
        <v>29.243950000000002</v>
      </c>
      <c r="F272" s="2">
        <v>4.6000000000000014</v>
      </c>
      <c r="G272" s="2">
        <v>4.6000000000000014</v>
      </c>
    </row>
    <row r="273" spans="1:7" x14ac:dyDescent="0.25">
      <c r="A273" s="86" t="s">
        <v>1505</v>
      </c>
      <c r="B273" s="45" t="s">
        <v>177</v>
      </c>
      <c r="C273" s="77">
        <v>29.678509999999999</v>
      </c>
      <c r="D273" s="2">
        <v>24.178509999999999</v>
      </c>
      <c r="E273" s="2">
        <v>35.178510000000003</v>
      </c>
      <c r="F273" s="2">
        <v>5.5</v>
      </c>
      <c r="G273" s="2">
        <v>5.5000000000000036</v>
      </c>
    </row>
    <row r="274" spans="1:7" x14ac:dyDescent="0.25">
      <c r="A274" s="86" t="s">
        <v>1505</v>
      </c>
      <c r="B274" s="45" t="s">
        <v>153</v>
      </c>
      <c r="C274" s="77">
        <v>18.220400000000001</v>
      </c>
      <c r="D274" s="2">
        <v>14.0204</v>
      </c>
      <c r="E274" s="2">
        <v>22.420400000000001</v>
      </c>
      <c r="F274" s="2">
        <v>4.2000000000000011</v>
      </c>
      <c r="G274" s="2">
        <v>4.1999999999999993</v>
      </c>
    </row>
    <row r="275" spans="1:7" x14ac:dyDescent="0.25">
      <c r="A275" s="86" t="s">
        <v>1505</v>
      </c>
      <c r="B275" s="45" t="s">
        <v>179</v>
      </c>
      <c r="C275" s="77">
        <v>27.544550000000001</v>
      </c>
      <c r="D275" s="2">
        <v>22.144549999999999</v>
      </c>
      <c r="E275" s="2">
        <v>32.94455</v>
      </c>
      <c r="F275" s="2">
        <v>5.4000000000000021</v>
      </c>
      <c r="G275" s="2">
        <v>5.3999999999999986</v>
      </c>
    </row>
    <row r="276" spans="1:7" x14ac:dyDescent="0.25">
      <c r="A276" s="86" t="s">
        <v>1505</v>
      </c>
      <c r="B276" s="45" t="s">
        <v>161</v>
      </c>
      <c r="C276" s="77">
        <v>20.64574</v>
      </c>
      <c r="D276" s="2">
        <v>15.845739999999999</v>
      </c>
      <c r="E276" s="2">
        <v>25.445740000000001</v>
      </c>
      <c r="F276" s="2">
        <v>4.8000000000000007</v>
      </c>
      <c r="G276" s="2">
        <v>4.8000000000000007</v>
      </c>
    </row>
    <row r="277" spans="1:7" x14ac:dyDescent="0.25">
      <c r="A277" s="86" t="s">
        <v>1505</v>
      </c>
      <c r="B277" s="45" t="s">
        <v>158</v>
      </c>
      <c r="C277" s="77">
        <v>28.951260000000001</v>
      </c>
      <c r="D277" s="2">
        <v>23.451260000000001</v>
      </c>
      <c r="E277" s="2">
        <v>34.451259999999998</v>
      </c>
      <c r="F277" s="2">
        <v>5.5</v>
      </c>
      <c r="G277" s="2">
        <v>5.4999999999999964</v>
      </c>
    </row>
    <row r="278" spans="1:7" x14ac:dyDescent="0.25">
      <c r="A278" s="86" t="s">
        <v>1505</v>
      </c>
      <c r="B278" s="45" t="s">
        <v>169</v>
      </c>
      <c r="C278" s="77">
        <v>25.61645</v>
      </c>
      <c r="D278" s="2">
        <v>19.81645</v>
      </c>
      <c r="E278" s="2">
        <v>31.416450000000001</v>
      </c>
      <c r="F278" s="2">
        <v>5.8000000000000007</v>
      </c>
      <c r="G278" s="2">
        <v>5.8000000000000007</v>
      </c>
    </row>
    <row r="279" spans="1:7" x14ac:dyDescent="0.25">
      <c r="A279" s="86" t="s">
        <v>1506</v>
      </c>
      <c r="B279" s="45" t="s">
        <v>166</v>
      </c>
      <c r="C279" s="77">
        <v>14.9857</v>
      </c>
      <c r="D279" s="2">
        <v>10.685700000000001</v>
      </c>
      <c r="E279" s="2">
        <v>19.285699999999999</v>
      </c>
      <c r="F279" s="2">
        <v>4.2999999999999989</v>
      </c>
      <c r="G279" s="2">
        <v>4.2999999999999989</v>
      </c>
    </row>
    <row r="280" spans="1:7" x14ac:dyDescent="0.25">
      <c r="A280" s="86" t="s">
        <v>1506</v>
      </c>
      <c r="B280" s="45" t="s">
        <v>160</v>
      </c>
      <c r="C280" s="77">
        <v>14.86605</v>
      </c>
      <c r="D280" s="2">
        <v>10.76605</v>
      </c>
      <c r="E280" s="2">
        <v>18.966049999999999</v>
      </c>
      <c r="F280" s="2">
        <v>4.0999999999999996</v>
      </c>
      <c r="G280" s="2">
        <v>4.0999999999999996</v>
      </c>
    </row>
    <row r="281" spans="1:7" x14ac:dyDescent="0.25">
      <c r="A281" s="86" t="s">
        <v>1506</v>
      </c>
      <c r="B281" s="45" t="s">
        <v>162</v>
      </c>
      <c r="C281" s="77">
        <v>14.21191</v>
      </c>
      <c r="D281" s="2">
        <v>10.11191</v>
      </c>
      <c r="E281" s="2">
        <v>18.311910000000001</v>
      </c>
      <c r="F281" s="2">
        <v>4.0999999999999996</v>
      </c>
      <c r="G281" s="2">
        <v>4.1000000000000014</v>
      </c>
    </row>
    <row r="282" spans="1:7" x14ac:dyDescent="0.25">
      <c r="A282" s="86" t="s">
        <v>1506</v>
      </c>
      <c r="B282" s="45" t="s">
        <v>155</v>
      </c>
      <c r="C282" s="77">
        <v>14.29339</v>
      </c>
      <c r="D282" s="2">
        <v>10.49339</v>
      </c>
      <c r="E282" s="2">
        <v>18.093389999999999</v>
      </c>
      <c r="F282" s="2">
        <v>3.8000000000000007</v>
      </c>
      <c r="G282" s="2">
        <v>3.7999999999999989</v>
      </c>
    </row>
    <row r="283" spans="1:7" x14ac:dyDescent="0.25">
      <c r="A283" s="86" t="s">
        <v>1506</v>
      </c>
      <c r="B283" s="45" t="s">
        <v>151</v>
      </c>
      <c r="C283" s="77">
        <v>19.2636</v>
      </c>
      <c r="D283" s="2">
        <v>14.563599999999999</v>
      </c>
      <c r="E283" s="2">
        <v>23.9636</v>
      </c>
      <c r="F283" s="2">
        <v>4.7000000000000011</v>
      </c>
      <c r="G283" s="2">
        <v>4.6999999999999993</v>
      </c>
    </row>
    <row r="284" spans="1:7" x14ac:dyDescent="0.25">
      <c r="A284" s="86" t="s">
        <v>1506</v>
      </c>
      <c r="B284" s="45" t="s">
        <v>167</v>
      </c>
      <c r="C284" s="77">
        <v>26.919689999999999</v>
      </c>
      <c r="D284" s="2">
        <v>21.619689999999999</v>
      </c>
      <c r="E284" s="2">
        <v>32.21969</v>
      </c>
      <c r="F284" s="2">
        <v>5.3000000000000007</v>
      </c>
      <c r="G284" s="2">
        <v>5.3000000000000007</v>
      </c>
    </row>
    <row r="285" spans="1:7" x14ac:dyDescent="0.25">
      <c r="A285" s="86" t="s">
        <v>1506</v>
      </c>
      <c r="B285" s="45" t="s">
        <v>181</v>
      </c>
      <c r="C285" s="77">
        <v>14.10455</v>
      </c>
      <c r="D285" s="2">
        <v>9.0045500000000001</v>
      </c>
      <c r="E285" s="2">
        <v>19.204550000000001</v>
      </c>
      <c r="F285" s="2">
        <v>5.0999999999999996</v>
      </c>
      <c r="G285" s="2">
        <v>5.1000000000000014</v>
      </c>
    </row>
    <row r="286" spans="1:7" x14ac:dyDescent="0.25">
      <c r="A286" s="86" t="s">
        <v>1506</v>
      </c>
      <c r="B286" s="45" t="s">
        <v>171</v>
      </c>
      <c r="C286" s="77">
        <v>12.421250000000001</v>
      </c>
      <c r="D286" s="2">
        <v>8.8212499999999991</v>
      </c>
      <c r="E286" s="2">
        <v>16.021249999999998</v>
      </c>
      <c r="F286" s="2">
        <v>3.6000000000000014</v>
      </c>
      <c r="G286" s="2">
        <v>3.5999999999999979</v>
      </c>
    </row>
    <row r="287" spans="1:7" x14ac:dyDescent="0.25">
      <c r="A287" s="86" t="s">
        <v>1506</v>
      </c>
      <c r="B287" s="45" t="s">
        <v>159</v>
      </c>
      <c r="C287" s="77">
        <v>16.986049999999999</v>
      </c>
      <c r="D287" s="2">
        <v>13.08605</v>
      </c>
      <c r="E287" s="2">
        <v>20.886050000000001</v>
      </c>
      <c r="F287" s="2">
        <v>3.8999999999999986</v>
      </c>
      <c r="G287" s="2">
        <v>3.9000000000000021</v>
      </c>
    </row>
    <row r="288" spans="1:7" x14ac:dyDescent="0.25">
      <c r="A288" s="86" t="s">
        <v>1506</v>
      </c>
      <c r="B288" s="45" t="s">
        <v>174</v>
      </c>
      <c r="C288" s="77">
        <v>14.126760000000001</v>
      </c>
      <c r="D288" s="2">
        <v>9.8267600000000002</v>
      </c>
      <c r="E288" s="2">
        <v>18.426760000000002</v>
      </c>
      <c r="F288" s="2">
        <v>4.3000000000000007</v>
      </c>
      <c r="G288" s="2">
        <v>4.3000000000000007</v>
      </c>
    </row>
    <row r="289" spans="1:7" x14ac:dyDescent="0.25">
      <c r="A289" s="86" t="s">
        <v>1506</v>
      </c>
      <c r="B289" s="45" t="s">
        <v>178</v>
      </c>
      <c r="C289" s="77">
        <v>22.75197</v>
      </c>
      <c r="D289" s="2">
        <v>17.851970000000001</v>
      </c>
      <c r="E289" s="2">
        <v>27.651969999999999</v>
      </c>
      <c r="F289" s="2">
        <v>4.8999999999999986</v>
      </c>
      <c r="G289" s="2">
        <v>4.8999999999999986</v>
      </c>
    </row>
    <row r="290" spans="1:7" x14ac:dyDescent="0.25">
      <c r="A290" s="86" t="s">
        <v>1506</v>
      </c>
      <c r="B290" s="45" t="s">
        <v>175</v>
      </c>
      <c r="C290" s="77">
        <v>25.914480000000001</v>
      </c>
      <c r="D290" s="2">
        <v>20.914480000000001</v>
      </c>
      <c r="E290" s="2">
        <v>30.914480000000001</v>
      </c>
      <c r="F290" s="2">
        <v>5</v>
      </c>
      <c r="G290" s="2">
        <v>5</v>
      </c>
    </row>
    <row r="291" spans="1:7" x14ac:dyDescent="0.25">
      <c r="A291" s="86" t="s">
        <v>1506</v>
      </c>
      <c r="B291" s="45" t="s">
        <v>156</v>
      </c>
      <c r="C291" s="77">
        <v>27.425339999999998</v>
      </c>
      <c r="D291" s="2">
        <v>22.225339999999999</v>
      </c>
      <c r="E291" s="2">
        <v>32.625340000000001</v>
      </c>
      <c r="F291" s="2">
        <v>5.1999999999999993</v>
      </c>
      <c r="G291" s="2">
        <v>5.2000000000000028</v>
      </c>
    </row>
    <row r="292" spans="1:7" x14ac:dyDescent="0.25">
      <c r="A292" s="86" t="s">
        <v>1506</v>
      </c>
      <c r="B292" s="45" t="s">
        <v>168</v>
      </c>
      <c r="C292" s="77">
        <v>24.407260000000001</v>
      </c>
      <c r="D292" s="2">
        <v>19.507259999999999</v>
      </c>
      <c r="E292" s="2">
        <v>29.307259999999999</v>
      </c>
      <c r="F292" s="2">
        <v>4.9000000000000021</v>
      </c>
      <c r="G292" s="2">
        <v>4.8999999999999986</v>
      </c>
    </row>
    <row r="293" spans="1:7" x14ac:dyDescent="0.25">
      <c r="A293" s="86" t="s">
        <v>1506</v>
      </c>
      <c r="B293" s="45" t="s">
        <v>164</v>
      </c>
      <c r="C293" s="77">
        <v>17.600899999999999</v>
      </c>
      <c r="D293" s="2">
        <v>13.100899999999999</v>
      </c>
      <c r="E293" s="2">
        <v>22.100899999999999</v>
      </c>
      <c r="F293" s="2">
        <v>4.5</v>
      </c>
      <c r="G293" s="2">
        <v>4.5</v>
      </c>
    </row>
    <row r="294" spans="1:7" x14ac:dyDescent="0.25">
      <c r="A294" s="86" t="s">
        <v>1506</v>
      </c>
      <c r="B294" s="45" t="s">
        <v>172</v>
      </c>
      <c r="C294" s="77">
        <v>12.91132</v>
      </c>
      <c r="D294" s="2">
        <v>9.1113199999999992</v>
      </c>
      <c r="E294" s="2">
        <v>16.711320000000001</v>
      </c>
      <c r="F294" s="2">
        <v>3.8000000000000007</v>
      </c>
      <c r="G294" s="2">
        <v>3.8000000000000007</v>
      </c>
    </row>
    <row r="295" spans="1:7" x14ac:dyDescent="0.25">
      <c r="A295" s="86" t="s">
        <v>1506</v>
      </c>
      <c r="B295" s="45" t="s">
        <v>157</v>
      </c>
      <c r="C295" s="77">
        <v>10.29339</v>
      </c>
      <c r="D295" s="2">
        <v>6.7933899999999996</v>
      </c>
      <c r="E295" s="2">
        <v>13.79339</v>
      </c>
      <c r="F295" s="2">
        <v>3.5000000000000009</v>
      </c>
      <c r="G295" s="2">
        <v>3.5</v>
      </c>
    </row>
    <row r="296" spans="1:7" x14ac:dyDescent="0.25">
      <c r="A296" s="86" t="s">
        <v>1506</v>
      </c>
      <c r="B296" s="45" t="s">
        <v>170</v>
      </c>
      <c r="C296" s="77">
        <v>14.23817</v>
      </c>
      <c r="D296" s="2">
        <v>10.23817</v>
      </c>
      <c r="E296" s="2">
        <v>18.23817</v>
      </c>
      <c r="F296" s="2">
        <v>4</v>
      </c>
      <c r="G296" s="2">
        <v>4</v>
      </c>
    </row>
    <row r="297" spans="1:7" x14ac:dyDescent="0.25">
      <c r="A297" s="86" t="s">
        <v>1506</v>
      </c>
      <c r="B297" s="45" t="s">
        <v>176</v>
      </c>
      <c r="C297" s="77">
        <v>29.548860000000001</v>
      </c>
      <c r="D297" s="2">
        <v>24.848859999999998</v>
      </c>
      <c r="E297" s="2">
        <v>34.248860000000001</v>
      </c>
      <c r="F297" s="2">
        <v>4.7000000000000028</v>
      </c>
      <c r="G297" s="2">
        <v>4.6999999999999993</v>
      </c>
    </row>
    <row r="298" spans="1:7" x14ac:dyDescent="0.25">
      <c r="A298" s="86" t="s">
        <v>1506</v>
      </c>
      <c r="B298" s="45" t="s">
        <v>152</v>
      </c>
      <c r="C298" s="77">
        <v>22.945409999999999</v>
      </c>
      <c r="D298" s="2">
        <v>18.24541</v>
      </c>
      <c r="E298" s="2">
        <v>27.645409999999998</v>
      </c>
      <c r="F298" s="2">
        <v>4.6999999999999993</v>
      </c>
      <c r="G298" s="2">
        <v>4.6999999999999993</v>
      </c>
    </row>
    <row r="299" spans="1:7" x14ac:dyDescent="0.25">
      <c r="A299" s="86" t="s">
        <v>1506</v>
      </c>
      <c r="B299" s="45" t="s">
        <v>150</v>
      </c>
      <c r="C299" s="77">
        <v>17.257059999999999</v>
      </c>
      <c r="D299" s="2">
        <v>12.857060000000001</v>
      </c>
      <c r="E299" s="2">
        <v>21.657060000000001</v>
      </c>
      <c r="F299" s="2">
        <v>4.3999999999999986</v>
      </c>
      <c r="G299" s="2">
        <v>4.4000000000000021</v>
      </c>
    </row>
    <row r="300" spans="1:7" x14ac:dyDescent="0.25">
      <c r="A300" s="86" t="s">
        <v>1506</v>
      </c>
      <c r="B300" s="45" t="s">
        <v>163</v>
      </c>
      <c r="C300" s="77">
        <v>33.266800000000003</v>
      </c>
      <c r="D300" s="2">
        <v>27.866800000000001</v>
      </c>
      <c r="E300" s="2">
        <v>38.666800000000002</v>
      </c>
      <c r="F300" s="2">
        <v>5.4000000000000021</v>
      </c>
      <c r="G300" s="2">
        <v>5.3999999999999986</v>
      </c>
    </row>
    <row r="301" spans="1:7" x14ac:dyDescent="0.25">
      <c r="A301" s="86" t="s">
        <v>1506</v>
      </c>
      <c r="B301" s="45" t="s">
        <v>180</v>
      </c>
      <c r="C301" s="77">
        <v>25.759910000000001</v>
      </c>
      <c r="D301" s="2">
        <v>20.65991</v>
      </c>
      <c r="E301" s="2">
        <v>30.859909999999999</v>
      </c>
      <c r="F301" s="2">
        <v>5.1000000000000014</v>
      </c>
      <c r="G301" s="2">
        <v>5.0999999999999979</v>
      </c>
    </row>
    <row r="302" spans="1:7" x14ac:dyDescent="0.25">
      <c r="A302" s="86" t="s">
        <v>1506</v>
      </c>
      <c r="B302" s="45" t="s">
        <v>154</v>
      </c>
      <c r="C302" s="77">
        <v>19.117809999999999</v>
      </c>
      <c r="D302" s="2">
        <v>14.31781</v>
      </c>
      <c r="E302" s="2">
        <v>23.917809999999999</v>
      </c>
      <c r="F302" s="2">
        <v>4.7999999999999989</v>
      </c>
      <c r="G302" s="2">
        <v>4.8000000000000007</v>
      </c>
    </row>
    <row r="303" spans="1:7" x14ac:dyDescent="0.25">
      <c r="A303" s="86" t="s">
        <v>1506</v>
      </c>
      <c r="B303" s="45" t="s">
        <v>173</v>
      </c>
      <c r="C303" s="77">
        <v>22.89941</v>
      </c>
      <c r="D303" s="2">
        <v>17.799410000000002</v>
      </c>
      <c r="E303" s="2">
        <v>27.999410000000001</v>
      </c>
      <c r="F303" s="2">
        <v>5.0999999999999979</v>
      </c>
      <c r="G303" s="2">
        <v>5.1000000000000014</v>
      </c>
    </row>
    <row r="304" spans="1:7" x14ac:dyDescent="0.25">
      <c r="A304" s="86" t="s">
        <v>1506</v>
      </c>
      <c r="B304" s="45" t="s">
        <v>165</v>
      </c>
      <c r="C304" s="77">
        <v>13.941240000000001</v>
      </c>
      <c r="D304" s="2">
        <v>10.04124</v>
      </c>
      <c r="E304" s="2">
        <v>17.841239999999999</v>
      </c>
      <c r="F304" s="2">
        <v>3.9000000000000004</v>
      </c>
      <c r="G304" s="2">
        <v>3.8999999999999986</v>
      </c>
    </row>
    <row r="305" spans="1:7" x14ac:dyDescent="0.25">
      <c r="A305" s="86" t="s">
        <v>1506</v>
      </c>
      <c r="B305" s="45" t="s">
        <v>149</v>
      </c>
      <c r="C305" s="77">
        <v>17.872509999999998</v>
      </c>
      <c r="D305" s="2">
        <v>13.572509999999999</v>
      </c>
      <c r="E305" s="2">
        <v>22.172509999999999</v>
      </c>
      <c r="F305" s="2">
        <v>4.2999999999999989</v>
      </c>
      <c r="G305" s="2">
        <v>4.3000000000000007</v>
      </c>
    </row>
    <row r="306" spans="1:7" x14ac:dyDescent="0.25">
      <c r="A306" s="86" t="s">
        <v>1506</v>
      </c>
      <c r="B306" s="45" t="s">
        <v>177</v>
      </c>
      <c r="C306" s="77">
        <v>25.1936</v>
      </c>
      <c r="D306" s="2">
        <v>20.393599999999999</v>
      </c>
      <c r="E306" s="2">
        <v>29.993600000000001</v>
      </c>
      <c r="F306" s="2">
        <v>4.8000000000000007</v>
      </c>
      <c r="G306" s="2">
        <v>4.8000000000000007</v>
      </c>
    </row>
    <row r="307" spans="1:7" x14ac:dyDescent="0.25">
      <c r="A307" s="86" t="s">
        <v>1506</v>
      </c>
      <c r="B307" s="45" t="s">
        <v>153</v>
      </c>
      <c r="C307" s="77">
        <v>16.503039999999999</v>
      </c>
      <c r="D307" s="2">
        <v>12.20304</v>
      </c>
      <c r="E307" s="2">
        <v>20.803039999999999</v>
      </c>
      <c r="F307" s="2">
        <v>4.2999999999999989</v>
      </c>
      <c r="G307" s="2">
        <v>4.3000000000000007</v>
      </c>
    </row>
    <row r="308" spans="1:7" x14ac:dyDescent="0.25">
      <c r="A308" s="86" t="s">
        <v>1506</v>
      </c>
      <c r="B308" s="45" t="s">
        <v>179</v>
      </c>
      <c r="C308" s="77">
        <v>24.13456</v>
      </c>
      <c r="D308" s="2">
        <v>18.934560000000001</v>
      </c>
      <c r="E308" s="2">
        <v>29.33456</v>
      </c>
      <c r="F308" s="2">
        <v>5.1999999999999993</v>
      </c>
      <c r="G308" s="2">
        <v>5.1999999999999993</v>
      </c>
    </row>
    <row r="309" spans="1:7" x14ac:dyDescent="0.25">
      <c r="A309" s="86" t="s">
        <v>1506</v>
      </c>
      <c r="B309" s="45" t="s">
        <v>161</v>
      </c>
      <c r="C309" s="77">
        <v>16.20626</v>
      </c>
      <c r="D309" s="2">
        <v>12.40626</v>
      </c>
      <c r="E309" s="2">
        <v>20.006260000000001</v>
      </c>
      <c r="F309" s="2">
        <v>3.8000000000000007</v>
      </c>
      <c r="G309" s="2">
        <v>3.8000000000000007</v>
      </c>
    </row>
    <row r="310" spans="1:7" x14ac:dyDescent="0.25">
      <c r="A310" s="86" t="s">
        <v>1506</v>
      </c>
      <c r="B310" s="45" t="s">
        <v>158</v>
      </c>
      <c r="C310" s="77">
        <v>25.440349999999999</v>
      </c>
      <c r="D310" s="2">
        <v>20.740349999999999</v>
      </c>
      <c r="E310" s="2">
        <v>30.140350000000002</v>
      </c>
      <c r="F310" s="2">
        <v>4.6999999999999993</v>
      </c>
      <c r="G310" s="2">
        <v>4.7000000000000028</v>
      </c>
    </row>
    <row r="311" spans="1:7" x14ac:dyDescent="0.25">
      <c r="A311" s="86" t="s">
        <v>1506</v>
      </c>
      <c r="B311" s="45" t="s">
        <v>169</v>
      </c>
      <c r="C311" s="77">
        <v>19.979939999999999</v>
      </c>
      <c r="D311" s="2">
        <v>15.67994</v>
      </c>
      <c r="E311" s="2">
        <v>24.27994</v>
      </c>
      <c r="F311" s="2">
        <v>4.2999999999999989</v>
      </c>
      <c r="G311" s="2">
        <v>4.3000000000000007</v>
      </c>
    </row>
    <row r="312" spans="1:7" x14ac:dyDescent="0.25">
      <c r="A312" s="86" t="s">
        <v>76</v>
      </c>
      <c r="B312" s="45" t="s">
        <v>166</v>
      </c>
      <c r="C312" s="77">
        <v>22.746420000000001</v>
      </c>
      <c r="D312" s="2">
        <v>17.94642</v>
      </c>
      <c r="E312" s="2">
        <v>27.546420000000001</v>
      </c>
      <c r="F312" s="2">
        <v>4.8000000000000007</v>
      </c>
      <c r="G312" s="2">
        <v>4.8000000000000007</v>
      </c>
    </row>
    <row r="313" spans="1:7" x14ac:dyDescent="0.25">
      <c r="A313" s="86" t="s">
        <v>76</v>
      </c>
      <c r="B313" s="45" t="s">
        <v>160</v>
      </c>
      <c r="C313" s="77">
        <v>20.63954</v>
      </c>
      <c r="D313" s="2">
        <v>15.63954</v>
      </c>
      <c r="E313" s="2">
        <v>25.63954</v>
      </c>
      <c r="F313" s="2">
        <v>5</v>
      </c>
      <c r="G313" s="2">
        <v>5</v>
      </c>
    </row>
    <row r="314" spans="1:7" x14ac:dyDescent="0.25">
      <c r="A314" s="86" t="s">
        <v>76</v>
      </c>
      <c r="B314" s="45" t="s">
        <v>162</v>
      </c>
      <c r="C314" s="77">
        <v>20.201699999999999</v>
      </c>
      <c r="D314" s="2">
        <v>15.701700000000001</v>
      </c>
      <c r="E314" s="2">
        <v>24.701699999999999</v>
      </c>
      <c r="F314" s="2">
        <v>4.4999999999999982</v>
      </c>
      <c r="G314" s="2">
        <v>4.5</v>
      </c>
    </row>
    <row r="315" spans="1:7" x14ac:dyDescent="0.25">
      <c r="A315" s="86" t="s">
        <v>76</v>
      </c>
      <c r="B315" s="45" t="s">
        <v>155</v>
      </c>
      <c r="C315" s="77">
        <v>21.052689999999998</v>
      </c>
      <c r="D315" s="2">
        <v>16.552689999999998</v>
      </c>
      <c r="E315" s="2">
        <v>25.552689999999998</v>
      </c>
      <c r="F315" s="2">
        <v>4.5</v>
      </c>
      <c r="G315" s="2">
        <v>4.5</v>
      </c>
    </row>
    <row r="316" spans="1:7" x14ac:dyDescent="0.25">
      <c r="A316" s="86" t="s">
        <v>76</v>
      </c>
      <c r="B316" s="45" t="s">
        <v>151</v>
      </c>
      <c r="C316" s="77">
        <v>23.014289999999999</v>
      </c>
      <c r="D316" s="2">
        <v>18.11429</v>
      </c>
      <c r="E316" s="2">
        <v>27.914290000000001</v>
      </c>
      <c r="F316" s="2">
        <v>4.8999999999999986</v>
      </c>
      <c r="G316" s="2">
        <v>4.9000000000000021</v>
      </c>
    </row>
    <row r="317" spans="1:7" x14ac:dyDescent="0.25">
      <c r="A317" s="86" t="s">
        <v>76</v>
      </c>
      <c r="B317" s="45" t="s">
        <v>167</v>
      </c>
      <c r="C317" s="77">
        <v>30.278179999999999</v>
      </c>
      <c r="D317" s="2">
        <v>25.278179999999999</v>
      </c>
      <c r="E317" s="2">
        <v>35.278179999999999</v>
      </c>
      <c r="F317" s="2">
        <v>5</v>
      </c>
      <c r="G317" s="2">
        <v>5</v>
      </c>
    </row>
    <row r="318" spans="1:7" x14ac:dyDescent="0.25">
      <c r="A318" s="86" t="s">
        <v>76</v>
      </c>
      <c r="B318" s="45" t="s">
        <v>181</v>
      </c>
      <c r="C318" s="77">
        <v>11.9978</v>
      </c>
      <c r="D318" s="2">
        <v>7.1978</v>
      </c>
      <c r="E318" s="2">
        <v>16.797799999999999</v>
      </c>
      <c r="F318" s="2">
        <v>4.8</v>
      </c>
      <c r="G318" s="2">
        <v>4.7999999999999989</v>
      </c>
    </row>
    <row r="319" spans="1:7" x14ac:dyDescent="0.25">
      <c r="A319" s="86" t="s">
        <v>76</v>
      </c>
      <c r="B319" s="45" t="s">
        <v>171</v>
      </c>
      <c r="C319" s="77">
        <v>23.705269999999999</v>
      </c>
      <c r="D319" s="2">
        <v>19.005269999999999</v>
      </c>
      <c r="E319" s="2">
        <v>28.405270000000002</v>
      </c>
      <c r="F319" s="2">
        <v>4.6999999999999993</v>
      </c>
      <c r="G319" s="2">
        <v>4.7000000000000028</v>
      </c>
    </row>
    <row r="320" spans="1:7" x14ac:dyDescent="0.25">
      <c r="A320" s="86" t="s">
        <v>76</v>
      </c>
      <c r="B320" s="45" t="s">
        <v>159</v>
      </c>
      <c r="C320" s="77">
        <v>25.419899999999998</v>
      </c>
      <c r="D320" s="2">
        <v>20.5199</v>
      </c>
      <c r="E320" s="2">
        <v>30.319900000000001</v>
      </c>
      <c r="F320" s="2">
        <v>4.8999999999999986</v>
      </c>
      <c r="G320" s="2">
        <v>4.9000000000000021</v>
      </c>
    </row>
    <row r="321" spans="1:7" x14ac:dyDescent="0.25">
      <c r="A321" s="86" t="s">
        <v>76</v>
      </c>
      <c r="B321" s="45" t="s">
        <v>174</v>
      </c>
      <c r="C321" s="77">
        <v>21.26981</v>
      </c>
      <c r="D321" s="2">
        <v>16.469809999999999</v>
      </c>
      <c r="E321" s="2">
        <v>26.06981</v>
      </c>
      <c r="F321" s="2">
        <v>4.8000000000000007</v>
      </c>
      <c r="G321" s="2">
        <v>4.8000000000000007</v>
      </c>
    </row>
    <row r="322" spans="1:7" x14ac:dyDescent="0.25">
      <c r="A322" s="86" t="s">
        <v>76</v>
      </c>
      <c r="B322" s="45" t="s">
        <v>178</v>
      </c>
      <c r="C322" s="77">
        <v>19.893080000000001</v>
      </c>
      <c r="D322" s="2">
        <v>15.79308</v>
      </c>
      <c r="E322" s="2">
        <v>23.993079999999999</v>
      </c>
      <c r="F322" s="2">
        <v>4.1000000000000014</v>
      </c>
      <c r="G322" s="2">
        <v>4.0999999999999979</v>
      </c>
    </row>
    <row r="323" spans="1:7" x14ac:dyDescent="0.25">
      <c r="A323" s="86" t="s">
        <v>76</v>
      </c>
      <c r="B323" s="45" t="s">
        <v>175</v>
      </c>
      <c r="C323" s="77">
        <v>38.304879999999997</v>
      </c>
      <c r="D323" s="2">
        <v>32.904879999999999</v>
      </c>
      <c r="E323" s="2">
        <v>43.704880000000003</v>
      </c>
      <c r="F323" s="2">
        <v>5.3999999999999986</v>
      </c>
      <c r="G323" s="2">
        <v>5.4000000000000057</v>
      </c>
    </row>
    <row r="324" spans="1:7" x14ac:dyDescent="0.25">
      <c r="A324" s="86" t="s">
        <v>76</v>
      </c>
      <c r="B324" s="45" t="s">
        <v>156</v>
      </c>
      <c r="C324" s="77">
        <v>37.626840000000001</v>
      </c>
      <c r="D324" s="2">
        <v>32.126840000000001</v>
      </c>
      <c r="E324" s="2">
        <v>43.126840000000001</v>
      </c>
      <c r="F324" s="2">
        <v>5.5</v>
      </c>
      <c r="G324" s="2">
        <v>5.5</v>
      </c>
    </row>
    <row r="325" spans="1:7" x14ac:dyDescent="0.25">
      <c r="A325" s="86" t="s">
        <v>76</v>
      </c>
      <c r="B325" s="45" t="s">
        <v>168</v>
      </c>
      <c r="C325" s="77">
        <v>32.052109999999999</v>
      </c>
      <c r="D325" s="2">
        <v>26.65211</v>
      </c>
      <c r="E325" s="2">
        <v>37.452109999999998</v>
      </c>
      <c r="F325" s="2">
        <v>5.3999999999999986</v>
      </c>
      <c r="G325" s="2">
        <v>5.3999999999999986</v>
      </c>
    </row>
    <row r="326" spans="1:7" x14ac:dyDescent="0.25">
      <c r="A326" s="86" t="s">
        <v>76</v>
      </c>
      <c r="B326" s="45" t="s">
        <v>164</v>
      </c>
      <c r="C326" s="77">
        <v>23.5883</v>
      </c>
      <c r="D326" s="2">
        <v>18.688300000000002</v>
      </c>
      <c r="E326" s="2">
        <v>28.488299999999999</v>
      </c>
      <c r="F326" s="2">
        <v>4.8999999999999986</v>
      </c>
      <c r="G326" s="2">
        <v>4.8999999999999986</v>
      </c>
    </row>
    <row r="327" spans="1:7" x14ac:dyDescent="0.25">
      <c r="A327" s="86" t="s">
        <v>76</v>
      </c>
      <c r="B327" s="45" t="s">
        <v>172</v>
      </c>
      <c r="C327" s="77">
        <v>17.054169999999999</v>
      </c>
      <c r="D327" s="2">
        <v>13.25417</v>
      </c>
      <c r="E327" s="2">
        <v>20.85417</v>
      </c>
      <c r="F327" s="2">
        <v>3.7999999999999989</v>
      </c>
      <c r="G327" s="2">
        <v>3.8000000000000007</v>
      </c>
    </row>
    <row r="328" spans="1:7" x14ac:dyDescent="0.25">
      <c r="A328" s="86" t="s">
        <v>76</v>
      </c>
      <c r="B328" s="45" t="s">
        <v>157</v>
      </c>
      <c r="C328" s="77">
        <v>16.471990000000002</v>
      </c>
      <c r="D328" s="2">
        <v>12.271990000000001</v>
      </c>
      <c r="E328" s="2">
        <v>20.671990000000001</v>
      </c>
      <c r="F328" s="2">
        <v>4.2000000000000011</v>
      </c>
      <c r="G328" s="2">
        <v>4.1999999999999993</v>
      </c>
    </row>
    <row r="329" spans="1:7" x14ac:dyDescent="0.25">
      <c r="A329" s="86" t="s">
        <v>76</v>
      </c>
      <c r="B329" s="45" t="s">
        <v>170</v>
      </c>
      <c r="C329" s="77">
        <v>19.794060000000002</v>
      </c>
      <c r="D329" s="2">
        <v>15.19406</v>
      </c>
      <c r="E329" s="2">
        <v>24.39406</v>
      </c>
      <c r="F329" s="2">
        <v>4.6000000000000014</v>
      </c>
      <c r="G329" s="2">
        <v>4.5999999999999979</v>
      </c>
    </row>
    <row r="330" spans="1:7" x14ac:dyDescent="0.25">
      <c r="A330" s="86" t="s">
        <v>76</v>
      </c>
      <c r="B330" s="45" t="s">
        <v>176</v>
      </c>
      <c r="C330" s="77">
        <v>30.771409999999999</v>
      </c>
      <c r="D330" s="2">
        <v>25.771409999999999</v>
      </c>
      <c r="E330" s="2">
        <v>35.771410000000003</v>
      </c>
      <c r="F330" s="2">
        <v>5</v>
      </c>
      <c r="G330" s="2">
        <v>5.0000000000000036</v>
      </c>
    </row>
    <row r="331" spans="1:7" x14ac:dyDescent="0.25">
      <c r="A331" s="86" t="s">
        <v>76</v>
      </c>
      <c r="B331" s="45" t="s">
        <v>152</v>
      </c>
      <c r="C331" s="77">
        <v>32.462040000000002</v>
      </c>
      <c r="D331" s="2">
        <v>27.262039999999999</v>
      </c>
      <c r="E331" s="2">
        <v>37.662039999999998</v>
      </c>
      <c r="F331" s="2">
        <v>5.2000000000000028</v>
      </c>
      <c r="G331" s="2">
        <v>5.1999999999999957</v>
      </c>
    </row>
    <row r="332" spans="1:7" x14ac:dyDescent="0.25">
      <c r="A332" s="86" t="s">
        <v>76</v>
      </c>
      <c r="B332" s="45" t="s">
        <v>150</v>
      </c>
      <c r="C332" s="77">
        <v>27.701799999999999</v>
      </c>
      <c r="D332" s="2">
        <v>22.501799999999999</v>
      </c>
      <c r="E332" s="2">
        <v>32.901800000000001</v>
      </c>
      <c r="F332" s="2">
        <v>5.1999999999999993</v>
      </c>
      <c r="G332" s="2">
        <v>5.2000000000000028</v>
      </c>
    </row>
    <row r="333" spans="1:7" x14ac:dyDescent="0.25">
      <c r="A333" s="86" t="s">
        <v>76</v>
      </c>
      <c r="B333" s="45" t="s">
        <v>163</v>
      </c>
      <c r="C333" s="77">
        <v>34.20608</v>
      </c>
      <c r="D333" s="2">
        <v>29.006080000000001</v>
      </c>
      <c r="E333" s="2">
        <v>39.406080000000003</v>
      </c>
      <c r="F333" s="2">
        <v>5.1999999999999993</v>
      </c>
      <c r="G333" s="2">
        <v>5.2000000000000028</v>
      </c>
    </row>
    <row r="334" spans="1:7" x14ac:dyDescent="0.25">
      <c r="A334" s="86" t="s">
        <v>76</v>
      </c>
      <c r="B334" s="45" t="s">
        <v>180</v>
      </c>
      <c r="C334" s="77">
        <v>31.834530000000001</v>
      </c>
      <c r="D334" s="2">
        <v>26.434529999999999</v>
      </c>
      <c r="E334" s="2">
        <v>37.234529999999999</v>
      </c>
      <c r="F334" s="2">
        <v>5.4000000000000021</v>
      </c>
      <c r="G334" s="2">
        <v>5.3999999999999986</v>
      </c>
    </row>
    <row r="335" spans="1:7" x14ac:dyDescent="0.25">
      <c r="A335" s="86" t="s">
        <v>76</v>
      </c>
      <c r="B335" s="45" t="s">
        <v>154</v>
      </c>
      <c r="C335" s="77">
        <v>27.48302</v>
      </c>
      <c r="D335" s="2">
        <v>22.48302</v>
      </c>
      <c r="E335" s="2">
        <v>32.483020000000003</v>
      </c>
      <c r="F335" s="2">
        <v>5</v>
      </c>
      <c r="G335" s="2">
        <v>5.0000000000000036</v>
      </c>
    </row>
    <row r="336" spans="1:7" x14ac:dyDescent="0.25">
      <c r="A336" s="86" t="s">
        <v>76</v>
      </c>
      <c r="B336" s="45" t="s">
        <v>173</v>
      </c>
      <c r="C336" s="77">
        <v>31.5473</v>
      </c>
      <c r="D336" s="2">
        <v>26.0473</v>
      </c>
      <c r="E336" s="2">
        <v>37.0473</v>
      </c>
      <c r="F336" s="2">
        <v>5.5</v>
      </c>
      <c r="G336" s="2">
        <v>5.5</v>
      </c>
    </row>
    <row r="337" spans="1:7" x14ac:dyDescent="0.25">
      <c r="A337" s="86" t="s">
        <v>76</v>
      </c>
      <c r="B337" s="45" t="s">
        <v>165</v>
      </c>
      <c r="C337" s="77">
        <v>22.101520000000001</v>
      </c>
      <c r="D337" s="2">
        <v>17.401520000000001</v>
      </c>
      <c r="E337" s="2">
        <v>26.80152</v>
      </c>
      <c r="F337" s="2">
        <v>4.6999999999999993</v>
      </c>
      <c r="G337" s="2">
        <v>4.6999999999999993</v>
      </c>
    </row>
    <row r="338" spans="1:7" x14ac:dyDescent="0.25">
      <c r="A338" s="86" t="s">
        <v>76</v>
      </c>
      <c r="B338" s="45" t="s">
        <v>149</v>
      </c>
      <c r="C338" s="77">
        <v>27.428059999999999</v>
      </c>
      <c r="D338" s="2">
        <v>22.52806</v>
      </c>
      <c r="E338" s="2">
        <v>32.328060000000001</v>
      </c>
      <c r="F338" s="2">
        <v>4.8999999999999986</v>
      </c>
      <c r="G338" s="2">
        <v>4.9000000000000021</v>
      </c>
    </row>
    <row r="339" spans="1:7" x14ac:dyDescent="0.25">
      <c r="A339" s="86" t="s">
        <v>76</v>
      </c>
      <c r="B339" s="45" t="s">
        <v>177</v>
      </c>
      <c r="C339" s="77">
        <v>32.916550000000001</v>
      </c>
      <c r="D339" s="2">
        <v>27.816549999999999</v>
      </c>
      <c r="E339" s="2">
        <v>38.016550000000002</v>
      </c>
      <c r="F339" s="2">
        <v>5.1000000000000014</v>
      </c>
      <c r="G339" s="2">
        <v>5.1000000000000014</v>
      </c>
    </row>
    <row r="340" spans="1:7" x14ac:dyDescent="0.25">
      <c r="A340" s="86" t="s">
        <v>76</v>
      </c>
      <c r="B340" s="45" t="s">
        <v>153</v>
      </c>
      <c r="C340" s="77">
        <v>22.241299999999999</v>
      </c>
      <c r="D340" s="2">
        <v>17.941299999999998</v>
      </c>
      <c r="E340" s="2">
        <v>26.5413</v>
      </c>
      <c r="F340" s="2">
        <v>4.3000000000000007</v>
      </c>
      <c r="G340" s="2">
        <v>4.3000000000000007</v>
      </c>
    </row>
    <row r="341" spans="1:7" x14ac:dyDescent="0.25">
      <c r="A341" s="86" t="s">
        <v>76</v>
      </c>
      <c r="B341" s="45" t="s">
        <v>179</v>
      </c>
      <c r="C341" s="77">
        <v>34.01023</v>
      </c>
      <c r="D341" s="2">
        <v>29.110230000000001</v>
      </c>
      <c r="E341" s="2">
        <v>38.910229999999999</v>
      </c>
      <c r="F341" s="2">
        <v>4.8999999999999986</v>
      </c>
      <c r="G341" s="2">
        <v>4.8999999999999986</v>
      </c>
    </row>
    <row r="342" spans="1:7" x14ac:dyDescent="0.25">
      <c r="A342" s="86" t="s">
        <v>76</v>
      </c>
      <c r="B342" s="45" t="s">
        <v>161</v>
      </c>
      <c r="C342" s="77">
        <v>28.919450000000001</v>
      </c>
      <c r="D342" s="2">
        <v>23.919450000000001</v>
      </c>
      <c r="E342" s="2">
        <v>33.919449999999998</v>
      </c>
      <c r="F342" s="2">
        <v>5</v>
      </c>
      <c r="G342" s="2">
        <v>4.9999999999999964</v>
      </c>
    </row>
    <row r="343" spans="1:7" x14ac:dyDescent="0.25">
      <c r="A343" s="86" t="s">
        <v>76</v>
      </c>
      <c r="B343" s="45" t="s">
        <v>158</v>
      </c>
      <c r="C343" s="77">
        <v>39.64358</v>
      </c>
      <c r="D343" s="2">
        <v>34.14358</v>
      </c>
      <c r="E343" s="2">
        <v>45.14358</v>
      </c>
      <c r="F343" s="2">
        <v>5.5</v>
      </c>
      <c r="G343" s="2">
        <v>5.5</v>
      </c>
    </row>
    <row r="344" spans="1:7" x14ac:dyDescent="0.25">
      <c r="A344" s="86" t="s">
        <v>76</v>
      </c>
      <c r="B344" s="45" t="s">
        <v>169</v>
      </c>
      <c r="C344" s="77">
        <v>34.145440000000001</v>
      </c>
      <c r="D344" s="2">
        <v>28.84544</v>
      </c>
      <c r="E344" s="2">
        <v>39.445439999999998</v>
      </c>
      <c r="F344" s="2">
        <v>5.3000000000000007</v>
      </c>
      <c r="G344" s="2">
        <v>5.2999999999999972</v>
      </c>
    </row>
    <row r="345" spans="1:7" x14ac:dyDescent="0.25">
      <c r="A345" s="86" t="s">
        <v>83</v>
      </c>
      <c r="B345" s="45" t="s">
        <v>166</v>
      </c>
      <c r="C345" s="77">
        <v>25.732620000000001</v>
      </c>
      <c r="D345" s="2">
        <v>20.332619999999999</v>
      </c>
      <c r="E345" s="2">
        <v>31.132619999999999</v>
      </c>
      <c r="F345" s="2">
        <v>5.4000000000000021</v>
      </c>
      <c r="G345" s="2">
        <v>5.3999999999999986</v>
      </c>
    </row>
    <row r="346" spans="1:7" x14ac:dyDescent="0.25">
      <c r="A346" s="86" t="s">
        <v>83</v>
      </c>
      <c r="B346" s="45" t="s">
        <v>160</v>
      </c>
      <c r="C346" s="77">
        <v>25.619910000000001</v>
      </c>
      <c r="D346" s="2">
        <v>20.31991</v>
      </c>
      <c r="E346" s="2">
        <v>30.919910000000002</v>
      </c>
      <c r="F346" s="2">
        <v>5.3000000000000007</v>
      </c>
      <c r="G346" s="2">
        <v>5.3000000000000007</v>
      </c>
    </row>
    <row r="347" spans="1:7" x14ac:dyDescent="0.25">
      <c r="A347" s="86" t="s">
        <v>83</v>
      </c>
      <c r="B347" s="45" t="s">
        <v>162</v>
      </c>
      <c r="C347" s="77">
        <v>25.399509999999999</v>
      </c>
      <c r="D347" s="2">
        <v>20.299510000000001</v>
      </c>
      <c r="E347" s="2">
        <v>30.499510000000001</v>
      </c>
      <c r="F347" s="2">
        <v>5.0999999999999979</v>
      </c>
      <c r="G347" s="2">
        <v>5.1000000000000014</v>
      </c>
    </row>
    <row r="348" spans="1:7" x14ac:dyDescent="0.25">
      <c r="A348" s="86" t="s">
        <v>83</v>
      </c>
      <c r="B348" s="45" t="s">
        <v>155</v>
      </c>
      <c r="C348" s="77">
        <v>26.915009999999999</v>
      </c>
      <c r="D348" s="2">
        <v>22.01501</v>
      </c>
      <c r="E348" s="2">
        <v>31.815010000000001</v>
      </c>
      <c r="F348" s="2">
        <v>4.8999999999999986</v>
      </c>
      <c r="G348" s="2">
        <v>4.9000000000000021</v>
      </c>
    </row>
    <row r="349" spans="1:7" x14ac:dyDescent="0.25">
      <c r="A349" s="86" t="s">
        <v>83</v>
      </c>
      <c r="B349" s="45" t="s">
        <v>151</v>
      </c>
      <c r="C349" s="77">
        <v>26.57771</v>
      </c>
      <c r="D349" s="2">
        <v>21.277709999999999</v>
      </c>
      <c r="E349" s="2">
        <v>31.87771</v>
      </c>
      <c r="F349" s="2">
        <v>5.3000000000000007</v>
      </c>
      <c r="G349" s="2">
        <v>5.3000000000000007</v>
      </c>
    </row>
    <row r="350" spans="1:7" x14ac:dyDescent="0.25">
      <c r="A350" s="86" t="s">
        <v>83</v>
      </c>
      <c r="B350" s="45" t="s">
        <v>167</v>
      </c>
      <c r="C350" s="77">
        <v>34.687420000000003</v>
      </c>
      <c r="D350" s="2">
        <v>29.587420000000002</v>
      </c>
      <c r="E350" s="2">
        <v>39.787419999999997</v>
      </c>
      <c r="F350" s="2">
        <v>5.1000000000000014</v>
      </c>
      <c r="G350" s="2">
        <v>5.0999999999999943</v>
      </c>
    </row>
    <row r="351" spans="1:7" x14ac:dyDescent="0.25">
      <c r="A351" s="86" t="s">
        <v>83</v>
      </c>
      <c r="B351" s="45" t="s">
        <v>181</v>
      </c>
      <c r="C351" s="77">
        <v>26.96088</v>
      </c>
      <c r="D351" s="2">
        <v>19.76088</v>
      </c>
      <c r="E351" s="2">
        <v>34.160879999999999</v>
      </c>
      <c r="F351" s="2">
        <v>7.1999999999999993</v>
      </c>
      <c r="G351" s="2">
        <v>7.1999999999999993</v>
      </c>
    </row>
    <row r="352" spans="1:7" x14ac:dyDescent="0.25">
      <c r="A352" s="86" t="s">
        <v>83</v>
      </c>
      <c r="B352" s="45" t="s">
        <v>171</v>
      </c>
      <c r="C352" s="77">
        <v>21.253959999999999</v>
      </c>
      <c r="D352" s="2">
        <v>16.653960000000001</v>
      </c>
      <c r="E352" s="2">
        <v>25.853960000000001</v>
      </c>
      <c r="F352" s="2">
        <v>4.5999999999999979</v>
      </c>
      <c r="G352" s="2">
        <v>4.6000000000000014</v>
      </c>
    </row>
    <row r="353" spans="1:7" x14ac:dyDescent="0.25">
      <c r="A353" s="86" t="s">
        <v>83</v>
      </c>
      <c r="B353" s="45" t="s">
        <v>159</v>
      </c>
      <c r="C353" s="77">
        <v>29.65748</v>
      </c>
      <c r="D353" s="2">
        <v>24.557480000000002</v>
      </c>
      <c r="E353" s="2">
        <v>34.757480000000001</v>
      </c>
      <c r="F353" s="2">
        <v>5.0999999999999979</v>
      </c>
      <c r="G353" s="2">
        <v>5.1000000000000014</v>
      </c>
    </row>
    <row r="354" spans="1:7" x14ac:dyDescent="0.25">
      <c r="A354" s="86" t="s">
        <v>83</v>
      </c>
      <c r="B354" s="45" t="s">
        <v>174</v>
      </c>
      <c r="C354" s="77">
        <v>21.36722</v>
      </c>
      <c r="D354" s="2">
        <v>16.967220000000001</v>
      </c>
      <c r="E354" s="2">
        <v>25.767219999999998</v>
      </c>
      <c r="F354" s="2">
        <v>4.3999999999999986</v>
      </c>
      <c r="G354" s="2">
        <v>4.3999999999999986</v>
      </c>
    </row>
    <row r="355" spans="1:7" x14ac:dyDescent="0.25">
      <c r="A355" s="86" t="s">
        <v>83</v>
      </c>
      <c r="B355" s="45" t="s">
        <v>178</v>
      </c>
      <c r="C355" s="77">
        <v>27.076180000000001</v>
      </c>
      <c r="D355" s="2">
        <v>23.476179999999999</v>
      </c>
      <c r="E355" s="2">
        <v>30.676179999999999</v>
      </c>
      <c r="F355" s="2">
        <v>3.6000000000000014</v>
      </c>
      <c r="G355" s="2">
        <v>3.5999999999999979</v>
      </c>
    </row>
    <row r="356" spans="1:7" x14ac:dyDescent="0.25">
      <c r="A356" s="86" t="s">
        <v>83</v>
      </c>
      <c r="B356" s="45" t="s">
        <v>175</v>
      </c>
      <c r="C356" s="77">
        <v>31.074359999999999</v>
      </c>
      <c r="D356" s="2">
        <v>25.874359999999999</v>
      </c>
      <c r="E356" s="2">
        <v>36.274360000000001</v>
      </c>
      <c r="F356" s="2">
        <v>5.1999999999999993</v>
      </c>
      <c r="G356" s="2">
        <v>5.2000000000000028</v>
      </c>
    </row>
    <row r="357" spans="1:7" x14ac:dyDescent="0.25">
      <c r="A357" s="86" t="s">
        <v>83</v>
      </c>
      <c r="B357" s="45" t="s">
        <v>156</v>
      </c>
      <c r="C357" s="77">
        <v>34.352049999999998</v>
      </c>
      <c r="D357" s="2">
        <v>29.152049999999999</v>
      </c>
      <c r="E357" s="2">
        <v>39.552050000000001</v>
      </c>
      <c r="F357" s="2">
        <v>5.1999999999999993</v>
      </c>
      <c r="G357" s="2">
        <v>5.2000000000000028</v>
      </c>
    </row>
    <row r="358" spans="1:7" x14ac:dyDescent="0.25">
      <c r="A358" s="86" t="s">
        <v>83</v>
      </c>
      <c r="B358" s="45" t="s">
        <v>168</v>
      </c>
      <c r="C358" s="77">
        <v>31.610289999999999</v>
      </c>
      <c r="D358" s="2">
        <v>26.610289999999999</v>
      </c>
      <c r="E358" s="2">
        <v>36.610289999999999</v>
      </c>
      <c r="F358" s="2">
        <v>5</v>
      </c>
      <c r="G358" s="2">
        <v>5</v>
      </c>
    </row>
    <row r="359" spans="1:7" x14ac:dyDescent="0.25">
      <c r="A359" s="86" t="s">
        <v>83</v>
      </c>
      <c r="B359" s="45" t="s">
        <v>164</v>
      </c>
      <c r="C359" s="77">
        <v>21.23199</v>
      </c>
      <c r="D359" s="2">
        <v>16.631989999999998</v>
      </c>
      <c r="E359" s="2">
        <v>25.831990000000001</v>
      </c>
      <c r="F359" s="2">
        <v>4.6000000000000014</v>
      </c>
      <c r="G359" s="2">
        <v>4.6000000000000014</v>
      </c>
    </row>
    <row r="360" spans="1:7" x14ac:dyDescent="0.25">
      <c r="A360" s="86" t="s">
        <v>83</v>
      </c>
      <c r="B360" s="45" t="s">
        <v>172</v>
      </c>
      <c r="C360" s="77">
        <v>17.65174</v>
      </c>
      <c r="D360" s="2">
        <v>13.451739999999999</v>
      </c>
      <c r="E360" s="2">
        <v>21.851739999999999</v>
      </c>
      <c r="F360" s="2">
        <v>4.2000000000000011</v>
      </c>
      <c r="G360" s="2">
        <v>4.1999999999999993</v>
      </c>
    </row>
    <row r="361" spans="1:7" x14ac:dyDescent="0.25">
      <c r="A361" s="86" t="s">
        <v>83</v>
      </c>
      <c r="B361" s="45" t="s">
        <v>157</v>
      </c>
      <c r="C361" s="77">
        <v>17.318439999999999</v>
      </c>
      <c r="D361" s="2">
        <v>13.01844</v>
      </c>
      <c r="E361" s="2">
        <v>21.61844</v>
      </c>
      <c r="F361" s="2">
        <v>4.2999999999999989</v>
      </c>
      <c r="G361" s="2">
        <v>4.3000000000000007</v>
      </c>
    </row>
    <row r="362" spans="1:7" x14ac:dyDescent="0.25">
      <c r="A362" s="86" t="s">
        <v>83</v>
      </c>
      <c r="B362" s="45" t="s">
        <v>170</v>
      </c>
      <c r="C362" s="77">
        <v>23.577459999999999</v>
      </c>
      <c r="D362" s="2">
        <v>18.577459999999999</v>
      </c>
      <c r="E362" s="2">
        <v>28.577459999999999</v>
      </c>
      <c r="F362" s="2">
        <v>5</v>
      </c>
      <c r="G362" s="2">
        <v>5</v>
      </c>
    </row>
    <row r="363" spans="1:7" x14ac:dyDescent="0.25">
      <c r="A363" s="86" t="s">
        <v>83</v>
      </c>
      <c r="B363" s="45" t="s">
        <v>176</v>
      </c>
      <c r="C363" s="77">
        <v>35.82752</v>
      </c>
      <c r="D363" s="2">
        <v>30.627520000000001</v>
      </c>
      <c r="E363" s="2">
        <v>41.027520000000003</v>
      </c>
      <c r="F363" s="2">
        <v>5.1999999999999993</v>
      </c>
      <c r="G363" s="2">
        <v>5.2000000000000028</v>
      </c>
    </row>
    <row r="364" spans="1:7" x14ac:dyDescent="0.25">
      <c r="A364" s="86" t="s">
        <v>83</v>
      </c>
      <c r="B364" s="45" t="s">
        <v>152</v>
      </c>
      <c r="C364" s="77">
        <v>36.695210000000003</v>
      </c>
      <c r="D364" s="2">
        <v>31.195209999999999</v>
      </c>
      <c r="E364" s="2">
        <v>42.195210000000003</v>
      </c>
      <c r="F364" s="2">
        <v>5.5000000000000036</v>
      </c>
      <c r="G364" s="2">
        <v>5.5</v>
      </c>
    </row>
    <row r="365" spans="1:7" x14ac:dyDescent="0.25">
      <c r="A365" s="86" t="s">
        <v>83</v>
      </c>
      <c r="B365" s="45" t="s">
        <v>150</v>
      </c>
      <c r="C365" s="77">
        <v>22.650839999999999</v>
      </c>
      <c r="D365" s="2">
        <v>18.25084</v>
      </c>
      <c r="E365" s="2">
        <v>27.050840000000001</v>
      </c>
      <c r="F365" s="2">
        <v>4.3999999999999986</v>
      </c>
      <c r="G365" s="2">
        <v>4.4000000000000021</v>
      </c>
    </row>
    <row r="366" spans="1:7" x14ac:dyDescent="0.25">
      <c r="A366" s="86" t="s">
        <v>83</v>
      </c>
      <c r="B366" s="45" t="s">
        <v>163</v>
      </c>
      <c r="C366" s="77">
        <v>38.304360000000003</v>
      </c>
      <c r="D366" s="2">
        <v>33.10436</v>
      </c>
      <c r="E366" s="2">
        <v>43.504359999999998</v>
      </c>
      <c r="F366" s="2">
        <v>5.2000000000000028</v>
      </c>
      <c r="G366" s="2">
        <v>5.1999999999999957</v>
      </c>
    </row>
    <row r="367" spans="1:7" x14ac:dyDescent="0.25">
      <c r="A367" s="86" t="s">
        <v>83</v>
      </c>
      <c r="B367" s="45" t="s">
        <v>180</v>
      </c>
      <c r="C367" s="77">
        <v>25.967459999999999</v>
      </c>
      <c r="D367" s="2">
        <v>21.367460000000001</v>
      </c>
      <c r="E367" s="2">
        <v>30.567460000000001</v>
      </c>
      <c r="F367" s="2">
        <v>4.5999999999999979</v>
      </c>
      <c r="G367" s="2">
        <v>4.6000000000000014</v>
      </c>
    </row>
    <row r="368" spans="1:7" x14ac:dyDescent="0.25">
      <c r="A368" s="86" t="s">
        <v>83</v>
      </c>
      <c r="B368" s="45" t="s">
        <v>154</v>
      </c>
      <c r="C368" s="77">
        <v>33.161380000000001</v>
      </c>
      <c r="D368" s="2">
        <v>28.06138</v>
      </c>
      <c r="E368" s="2">
        <v>38.261380000000003</v>
      </c>
      <c r="F368" s="2">
        <v>5.1000000000000014</v>
      </c>
      <c r="G368" s="2">
        <v>5.1000000000000014</v>
      </c>
    </row>
    <row r="369" spans="1:7" x14ac:dyDescent="0.25">
      <c r="A369" s="86" t="s">
        <v>83</v>
      </c>
      <c r="B369" s="45" t="s">
        <v>173</v>
      </c>
      <c r="C369" s="77">
        <v>22.034089999999999</v>
      </c>
      <c r="D369" s="2">
        <v>17.63409</v>
      </c>
      <c r="E369" s="2">
        <v>26.434090000000001</v>
      </c>
      <c r="F369" s="2">
        <v>4.3999999999999986</v>
      </c>
      <c r="G369" s="2">
        <v>4.4000000000000021</v>
      </c>
    </row>
    <row r="370" spans="1:7" x14ac:dyDescent="0.25">
      <c r="A370" s="86" t="s">
        <v>83</v>
      </c>
      <c r="B370" s="45" t="s">
        <v>165</v>
      </c>
      <c r="C370" s="77">
        <v>23.868320000000001</v>
      </c>
      <c r="D370" s="2">
        <v>18.968319999999999</v>
      </c>
      <c r="E370" s="2">
        <v>28.768319999999999</v>
      </c>
      <c r="F370" s="2">
        <v>4.9000000000000021</v>
      </c>
      <c r="G370" s="2">
        <v>4.8999999999999986</v>
      </c>
    </row>
    <row r="371" spans="1:7" x14ac:dyDescent="0.25">
      <c r="A371" s="86" t="s">
        <v>83</v>
      </c>
      <c r="B371" s="45" t="s">
        <v>149</v>
      </c>
      <c r="C371" s="77">
        <v>33.02149</v>
      </c>
      <c r="D371" s="2">
        <v>28.02149</v>
      </c>
      <c r="E371" s="2">
        <v>38.02149</v>
      </c>
      <c r="F371" s="2">
        <v>5</v>
      </c>
      <c r="G371" s="2">
        <v>5</v>
      </c>
    </row>
    <row r="372" spans="1:7" x14ac:dyDescent="0.25">
      <c r="A372" s="86" t="s">
        <v>83</v>
      </c>
      <c r="B372" s="45" t="s">
        <v>177</v>
      </c>
      <c r="C372" s="77">
        <v>34.218519999999998</v>
      </c>
      <c r="D372" s="2">
        <v>29.218520000000002</v>
      </c>
      <c r="E372" s="2">
        <v>39.218519999999998</v>
      </c>
      <c r="F372" s="2">
        <v>4.9999999999999964</v>
      </c>
      <c r="G372" s="2">
        <v>5</v>
      </c>
    </row>
    <row r="373" spans="1:7" x14ac:dyDescent="0.25">
      <c r="A373" s="86" t="s">
        <v>83</v>
      </c>
      <c r="B373" s="45" t="s">
        <v>153</v>
      </c>
      <c r="C373" s="77">
        <v>24.092649999999999</v>
      </c>
      <c r="D373" s="2">
        <v>19.092649999999999</v>
      </c>
      <c r="E373" s="2">
        <v>29.092649999999999</v>
      </c>
      <c r="F373" s="2">
        <v>5</v>
      </c>
      <c r="G373" s="2">
        <v>5</v>
      </c>
    </row>
    <row r="374" spans="1:7" x14ac:dyDescent="0.25">
      <c r="A374" s="86" t="s">
        <v>83</v>
      </c>
      <c r="B374" s="45" t="s">
        <v>179</v>
      </c>
      <c r="C374" s="77">
        <v>38.033709999999999</v>
      </c>
      <c r="D374" s="2">
        <v>32.833710000000004</v>
      </c>
      <c r="E374" s="2">
        <v>43.233710000000002</v>
      </c>
      <c r="F374" s="2">
        <v>5.1999999999999957</v>
      </c>
      <c r="G374" s="2">
        <v>5.2000000000000028</v>
      </c>
    </row>
    <row r="375" spans="1:7" x14ac:dyDescent="0.25">
      <c r="A375" s="86" t="s">
        <v>83</v>
      </c>
      <c r="B375" s="45" t="s">
        <v>161</v>
      </c>
      <c r="C375" s="77">
        <v>32.52599</v>
      </c>
      <c r="D375" s="2">
        <v>27.425989999999999</v>
      </c>
      <c r="E375" s="2">
        <v>37.625990000000002</v>
      </c>
      <c r="F375" s="2">
        <v>5.1000000000000014</v>
      </c>
      <c r="G375" s="2">
        <v>5.1000000000000014</v>
      </c>
    </row>
    <row r="376" spans="1:7" x14ac:dyDescent="0.25">
      <c r="A376" s="86" t="s">
        <v>83</v>
      </c>
      <c r="B376" s="45" t="s">
        <v>158</v>
      </c>
      <c r="C376" s="77">
        <v>36.243169999999999</v>
      </c>
      <c r="D376" s="2">
        <v>30.943169999999999</v>
      </c>
      <c r="E376" s="2">
        <v>41.543170000000003</v>
      </c>
      <c r="F376" s="2">
        <v>5.3000000000000007</v>
      </c>
      <c r="G376" s="2">
        <v>5.3000000000000043</v>
      </c>
    </row>
    <row r="377" spans="1:7" x14ac:dyDescent="0.25">
      <c r="A377" s="86" t="s">
        <v>83</v>
      </c>
      <c r="B377" s="45" t="s">
        <v>169</v>
      </c>
      <c r="C377" s="77">
        <v>36.844639999999998</v>
      </c>
      <c r="D377" s="2">
        <v>31.44464</v>
      </c>
      <c r="E377" s="2">
        <v>42.244639999999997</v>
      </c>
      <c r="F377" s="2">
        <v>5.3999999999999986</v>
      </c>
      <c r="G377" s="2">
        <v>5.3999999999999986</v>
      </c>
    </row>
    <row r="378" spans="1:7" x14ac:dyDescent="0.25">
      <c r="A378" s="86"/>
      <c r="B378" s="45"/>
      <c r="C378" s="77"/>
      <c r="D378" s="2"/>
      <c r="E378" s="2"/>
      <c r="F378" s="2"/>
      <c r="G378" s="2"/>
    </row>
    <row r="379" spans="1:7" x14ac:dyDescent="0.25">
      <c r="A379" s="86"/>
      <c r="B379" s="45"/>
      <c r="C379" s="77"/>
      <c r="D379" s="2"/>
      <c r="E379" s="2"/>
      <c r="F379" s="2"/>
      <c r="G379" s="2"/>
    </row>
    <row r="380" spans="1:7" x14ac:dyDescent="0.25">
      <c r="B380" t="s">
        <v>184</v>
      </c>
      <c r="C380" t="s">
        <v>185</v>
      </c>
      <c r="D380" t="s">
        <v>186</v>
      </c>
      <c r="E380" s="2"/>
      <c r="F380" s="2"/>
      <c r="G380" s="2"/>
    </row>
    <row r="381" spans="1:7" x14ac:dyDescent="0.25">
      <c r="A381" s="35" t="s">
        <v>1503</v>
      </c>
      <c r="B381" s="113">
        <v>21.252020000000002</v>
      </c>
      <c r="C381" s="78">
        <v>45.592640000000003</v>
      </c>
      <c r="D381" s="78">
        <v>24.340620000000001</v>
      </c>
      <c r="E381" s="2"/>
      <c r="F381" s="2"/>
      <c r="G381" s="2"/>
    </row>
    <row r="382" spans="1:7" x14ac:dyDescent="0.25">
      <c r="A382" s="86" t="s">
        <v>11</v>
      </c>
      <c r="B382" s="113">
        <v>32.398030000000006</v>
      </c>
      <c r="C382" s="78">
        <v>56.731270000000002</v>
      </c>
      <c r="D382" s="78">
        <v>24.33324</v>
      </c>
      <c r="E382" s="2"/>
      <c r="F382" s="2"/>
      <c r="G382" s="2"/>
    </row>
    <row r="383" spans="1:7" x14ac:dyDescent="0.25">
      <c r="A383" s="86" t="s">
        <v>91</v>
      </c>
      <c r="B383" s="113">
        <v>24.586919999999999</v>
      </c>
      <c r="C383" s="78">
        <v>51.779609999999998</v>
      </c>
      <c r="D383" s="78">
        <v>27.192689999999999</v>
      </c>
      <c r="E383" s="2"/>
      <c r="F383" s="2"/>
      <c r="G383" s="2"/>
    </row>
    <row r="384" spans="1:7" x14ac:dyDescent="0.25">
      <c r="A384" s="86" t="s">
        <v>1504</v>
      </c>
      <c r="B384" s="113">
        <v>30.627870000000001</v>
      </c>
      <c r="C384" s="78">
        <v>53.001980000000003</v>
      </c>
      <c r="D384" s="78">
        <v>22.374110000000002</v>
      </c>
      <c r="E384" s="2"/>
      <c r="F384" s="2"/>
      <c r="G384" s="2"/>
    </row>
    <row r="385" spans="1:7" x14ac:dyDescent="0.25">
      <c r="A385" s="86" t="s">
        <v>1505</v>
      </c>
      <c r="B385" s="113">
        <v>16.348219999999998</v>
      </c>
      <c r="C385" s="78">
        <v>30.15643</v>
      </c>
      <c r="D385" s="78">
        <v>13.808210000000001</v>
      </c>
      <c r="E385" s="2"/>
      <c r="F385" s="2"/>
      <c r="G385" s="2"/>
    </row>
    <row r="386" spans="1:7" x14ac:dyDescent="0.25">
      <c r="A386" s="86" t="s">
        <v>1506</v>
      </c>
      <c r="B386" s="113">
        <v>22.973410000000001</v>
      </c>
      <c r="C386" s="78">
        <v>33.266800000000003</v>
      </c>
      <c r="D386" s="78">
        <v>10.29339</v>
      </c>
      <c r="E386" s="2"/>
      <c r="F386" s="2"/>
      <c r="G386" s="2"/>
    </row>
    <row r="387" spans="1:7" x14ac:dyDescent="0.25">
      <c r="A387" s="86" t="s">
        <v>76</v>
      </c>
      <c r="B387" s="113">
        <v>27.645780000000002</v>
      </c>
      <c r="C387" s="78">
        <v>39.64358</v>
      </c>
      <c r="D387" s="78">
        <v>11.9978</v>
      </c>
      <c r="E387" s="2"/>
      <c r="F387" s="2"/>
      <c r="G387" s="2"/>
    </row>
    <row r="388" spans="1:7" x14ac:dyDescent="0.25">
      <c r="A388" s="86" t="s">
        <v>83</v>
      </c>
      <c r="B388" s="113">
        <v>20.985920000000004</v>
      </c>
      <c r="C388" s="78">
        <v>38.304360000000003</v>
      </c>
      <c r="D388" s="78">
        <v>17.318439999999999</v>
      </c>
      <c r="E388" s="2"/>
      <c r="F388" s="2"/>
      <c r="G388" s="2"/>
    </row>
    <row r="389" spans="1:7" x14ac:dyDescent="0.25">
      <c r="A389" s="86"/>
      <c r="B389" s="45"/>
      <c r="C389" s="77"/>
      <c r="D389" s="2"/>
      <c r="E389" s="2"/>
      <c r="F389" s="2"/>
      <c r="G389" s="2"/>
    </row>
    <row r="390" spans="1:7" x14ac:dyDescent="0.25">
      <c r="A390" s="86"/>
      <c r="B390" s="45"/>
      <c r="C390" s="77"/>
      <c r="D390" s="2"/>
      <c r="E390" s="2"/>
      <c r="F390" s="2"/>
      <c r="G390" s="2"/>
    </row>
    <row r="391" spans="1:7" x14ac:dyDescent="0.25">
      <c r="A391" s="86"/>
      <c r="B391" s="45"/>
      <c r="C391" s="77"/>
      <c r="D391" s="2"/>
      <c r="E391" s="2"/>
      <c r="F391" s="2"/>
      <c r="G391" s="2"/>
    </row>
    <row r="392" spans="1:7" x14ac:dyDescent="0.25">
      <c r="A392" s="86"/>
      <c r="B392" s="45"/>
      <c r="C392" s="77"/>
      <c r="D392" s="2"/>
      <c r="E392" s="2"/>
      <c r="F392" s="2"/>
      <c r="G392" s="2"/>
    </row>
    <row r="393" spans="1:7" x14ac:dyDescent="0.25">
      <c r="A393" s="86"/>
      <c r="B393" s="45"/>
      <c r="C393" s="77"/>
      <c r="D393" s="2"/>
      <c r="E393" s="2"/>
      <c r="F393" s="2"/>
      <c r="G393" s="2"/>
    </row>
    <row r="394" spans="1:7" x14ac:dyDescent="0.25">
      <c r="A394" s="86"/>
      <c r="B394" s="45"/>
      <c r="C394" s="77"/>
      <c r="D394" s="2"/>
      <c r="E394" s="2"/>
      <c r="F394" s="2"/>
      <c r="G394" s="2"/>
    </row>
    <row r="395" spans="1:7" x14ac:dyDescent="0.25">
      <c r="A395" s="86"/>
      <c r="B395" s="45"/>
      <c r="C395" s="77"/>
      <c r="D395" s="2"/>
      <c r="E395" s="2"/>
      <c r="F395" s="2"/>
      <c r="G395" s="2"/>
    </row>
    <row r="396" spans="1:7" x14ac:dyDescent="0.25">
      <c r="A396" s="86"/>
      <c r="B396" s="45"/>
      <c r="C396" s="77"/>
      <c r="D396" s="2"/>
      <c r="E396" s="2"/>
      <c r="F396" s="2"/>
      <c r="G396" s="2"/>
    </row>
    <row r="397" spans="1:7" x14ac:dyDescent="0.25">
      <c r="A397" s="86"/>
      <c r="B397" s="45"/>
      <c r="C397" s="77"/>
      <c r="D397" s="2"/>
      <c r="E397" s="2"/>
      <c r="F397" s="2"/>
      <c r="G397" s="2"/>
    </row>
    <row r="398" spans="1:7" x14ac:dyDescent="0.25">
      <c r="A398" s="86"/>
      <c r="B398" s="45"/>
      <c r="C398" s="77"/>
      <c r="D398" s="2"/>
      <c r="E398" s="2"/>
      <c r="F398" s="2"/>
      <c r="G398" s="2"/>
    </row>
    <row r="399" spans="1:7" x14ac:dyDescent="0.25">
      <c r="A399" s="86"/>
      <c r="B399" s="45"/>
      <c r="C399" s="77"/>
      <c r="D399" s="2"/>
      <c r="E399" s="2"/>
      <c r="F399" s="2"/>
      <c r="G399" s="2"/>
    </row>
    <row r="400" spans="1:7" x14ac:dyDescent="0.25">
      <c r="A400" s="86"/>
      <c r="B400" s="45"/>
      <c r="C400" s="77"/>
      <c r="D400" s="2"/>
      <c r="E400" s="2"/>
      <c r="F400" s="2"/>
      <c r="G400" s="2"/>
    </row>
    <row r="401" spans="1:7" x14ac:dyDescent="0.25">
      <c r="A401" s="86"/>
      <c r="B401" s="45"/>
      <c r="C401" s="77"/>
      <c r="D401" s="2"/>
      <c r="E401" s="2"/>
      <c r="F401" s="2"/>
      <c r="G401" s="2"/>
    </row>
    <row r="402" spans="1:7" x14ac:dyDescent="0.25">
      <c r="A402" s="86"/>
      <c r="B402" s="45"/>
      <c r="C402" s="77"/>
      <c r="D402" s="2"/>
      <c r="E402" s="2"/>
      <c r="F402" s="2"/>
      <c r="G402" s="2"/>
    </row>
    <row r="403" spans="1:7" x14ac:dyDescent="0.25">
      <c r="A403" s="86"/>
      <c r="B403" s="45"/>
      <c r="C403" s="77"/>
      <c r="D403" s="2"/>
      <c r="E403" s="2"/>
      <c r="F403" s="2"/>
      <c r="G403" s="2"/>
    </row>
    <row r="404" spans="1:7" x14ac:dyDescent="0.25">
      <c r="A404" s="86"/>
      <c r="B404" s="45"/>
      <c r="C404" s="77"/>
      <c r="D404" s="2"/>
      <c r="E404" s="2"/>
      <c r="F404" s="2"/>
      <c r="G404" s="2"/>
    </row>
    <row r="405" spans="1:7" x14ac:dyDescent="0.25">
      <c r="A405" s="86"/>
      <c r="B405" s="45"/>
      <c r="C405" s="77"/>
      <c r="D405" s="2"/>
      <c r="E405" s="2"/>
      <c r="F405" s="2"/>
      <c r="G405" s="2"/>
    </row>
    <row r="406" spans="1:7" x14ac:dyDescent="0.25">
      <c r="A406" s="86"/>
      <c r="B406" s="45"/>
      <c r="C406" s="77"/>
      <c r="D406" s="2"/>
      <c r="E406" s="2"/>
      <c r="F406" s="2"/>
      <c r="G406" s="2"/>
    </row>
    <row r="407" spans="1:7" x14ac:dyDescent="0.25">
      <c r="A407" s="86"/>
      <c r="B407" s="45"/>
      <c r="C407" s="77"/>
      <c r="D407" s="2"/>
      <c r="E407" s="2"/>
      <c r="F407" s="2"/>
      <c r="G407" s="2"/>
    </row>
    <row r="408" spans="1:7" x14ac:dyDescent="0.25">
      <c r="A408" s="86"/>
      <c r="B408" s="45"/>
      <c r="C408" s="77"/>
      <c r="D408" s="2"/>
      <c r="E408" s="2"/>
      <c r="F408" s="2"/>
      <c r="G408" s="2"/>
    </row>
    <row r="409" spans="1:7" x14ac:dyDescent="0.25">
      <c r="A409" s="86"/>
      <c r="B409" s="45"/>
      <c r="C409" s="77"/>
      <c r="D409" s="2"/>
      <c r="E409" s="2"/>
      <c r="F409" s="2"/>
      <c r="G409" s="2"/>
    </row>
    <row r="410" spans="1:7" x14ac:dyDescent="0.25">
      <c r="A410" s="86"/>
      <c r="B410" s="45"/>
      <c r="C410" s="77"/>
      <c r="D410" s="2"/>
      <c r="E410" s="2"/>
      <c r="F410" s="2"/>
      <c r="G410" s="2"/>
    </row>
    <row r="411" spans="1:7" x14ac:dyDescent="0.25">
      <c r="A411" s="86"/>
      <c r="B411" s="45"/>
      <c r="C411" s="77"/>
      <c r="D411" s="2"/>
      <c r="E411" s="2"/>
      <c r="F411" s="2"/>
      <c r="G411" s="2"/>
    </row>
    <row r="412" spans="1:7" x14ac:dyDescent="0.25">
      <c r="A412" s="86"/>
      <c r="B412" s="45"/>
      <c r="C412" s="77"/>
      <c r="D412" s="2"/>
      <c r="E412" s="2"/>
      <c r="F412" s="2"/>
      <c r="G412" s="2"/>
    </row>
    <row r="413" spans="1:7" x14ac:dyDescent="0.25">
      <c r="A413" s="86"/>
      <c r="B413" s="45"/>
      <c r="C413" s="77"/>
      <c r="D413" s="2"/>
      <c r="E413" s="2"/>
      <c r="F413" s="2"/>
      <c r="G413" s="2"/>
    </row>
    <row r="414" spans="1:7" x14ac:dyDescent="0.25">
      <c r="A414" s="86"/>
      <c r="B414" s="45"/>
      <c r="C414" s="77"/>
      <c r="D414" s="2"/>
      <c r="E414" s="2"/>
      <c r="F414" s="2"/>
      <c r="G414" s="2"/>
    </row>
    <row r="415" spans="1:7" x14ac:dyDescent="0.25">
      <c r="A415" s="86"/>
      <c r="B415" s="45"/>
      <c r="C415" s="77"/>
      <c r="D415" s="2"/>
      <c r="E415" s="2"/>
      <c r="F415" s="2"/>
      <c r="G415" s="2"/>
    </row>
    <row r="416" spans="1:7" x14ac:dyDescent="0.25">
      <c r="A416" s="86"/>
      <c r="B416" s="45"/>
      <c r="C416" s="77"/>
      <c r="D416" s="2"/>
      <c r="E416" s="2"/>
      <c r="F416" s="2"/>
      <c r="G416" s="2"/>
    </row>
    <row r="417" spans="1:7" x14ac:dyDescent="0.25">
      <c r="A417" s="86"/>
      <c r="B417" s="45"/>
      <c r="C417" s="77"/>
      <c r="D417" s="2"/>
      <c r="E417" s="2"/>
      <c r="F417" s="2"/>
      <c r="G417" s="2"/>
    </row>
    <row r="418" spans="1:7" x14ac:dyDescent="0.25">
      <c r="A418" s="86"/>
      <c r="B418" s="45"/>
      <c r="C418" s="77"/>
      <c r="D418" s="2"/>
      <c r="E418" s="2"/>
      <c r="F418" s="2"/>
      <c r="G418" s="2"/>
    </row>
    <row r="419" spans="1:7" x14ac:dyDescent="0.25">
      <c r="A419" s="86"/>
      <c r="B419" s="45"/>
      <c r="C419" s="77"/>
      <c r="D419" s="2"/>
      <c r="E419" s="2"/>
      <c r="F419" s="2"/>
      <c r="G419" s="2"/>
    </row>
    <row r="420" spans="1:7" x14ac:dyDescent="0.25">
      <c r="A420" s="86"/>
      <c r="B420" s="45"/>
      <c r="C420" s="77"/>
      <c r="D420" s="2"/>
      <c r="E420" s="2"/>
      <c r="F420" s="2"/>
      <c r="G420" s="2"/>
    </row>
    <row r="421" spans="1:7" x14ac:dyDescent="0.25">
      <c r="A421" s="86"/>
      <c r="B421" s="45"/>
      <c r="C421" s="77"/>
      <c r="D421" s="2"/>
      <c r="E421" s="2"/>
      <c r="F421" s="2"/>
      <c r="G421" s="2"/>
    </row>
    <row r="422" spans="1:7" x14ac:dyDescent="0.25">
      <c r="A422" s="86"/>
      <c r="B422" s="45"/>
      <c r="C422" s="77"/>
      <c r="D422" s="2"/>
      <c r="E422" s="2"/>
      <c r="F422" s="2"/>
      <c r="G422" s="2"/>
    </row>
    <row r="423" spans="1:7" x14ac:dyDescent="0.25">
      <c r="A423" s="86"/>
      <c r="B423" s="45"/>
      <c r="C423" s="77"/>
      <c r="D423" s="2"/>
      <c r="E423" s="2"/>
      <c r="F423" s="2"/>
      <c r="G423" s="2"/>
    </row>
    <row r="424" spans="1:7" x14ac:dyDescent="0.25">
      <c r="A424" s="86"/>
      <c r="B424" s="45"/>
      <c r="C424" s="77"/>
      <c r="D424" s="2"/>
      <c r="E424" s="2"/>
      <c r="F424" s="2"/>
      <c r="G424" s="2"/>
    </row>
    <row r="425" spans="1:7" x14ac:dyDescent="0.25">
      <c r="A425" s="86"/>
      <c r="B425" s="45"/>
      <c r="C425" s="77"/>
      <c r="D425" s="2"/>
      <c r="E425" s="2"/>
      <c r="F425" s="2"/>
      <c r="G425" s="2"/>
    </row>
    <row r="426" spans="1:7" x14ac:dyDescent="0.25">
      <c r="A426" s="86"/>
      <c r="B426" s="45"/>
      <c r="C426" s="77"/>
      <c r="D426" s="2"/>
      <c r="E426" s="2"/>
      <c r="F426" s="2"/>
      <c r="G426" s="2"/>
    </row>
    <row r="427" spans="1:7" x14ac:dyDescent="0.25">
      <c r="A427" s="86"/>
      <c r="B427" s="45"/>
      <c r="C427" s="77"/>
      <c r="D427" s="2"/>
      <c r="E427" s="2"/>
      <c r="F427" s="2"/>
      <c r="G427" s="2"/>
    </row>
    <row r="428" spans="1:7" x14ac:dyDescent="0.25">
      <c r="A428" s="86"/>
      <c r="B428" s="45"/>
      <c r="C428" s="77"/>
      <c r="D428" s="2"/>
      <c r="E428" s="2"/>
      <c r="F428" s="2"/>
      <c r="G428" s="2"/>
    </row>
    <row r="429" spans="1:7" x14ac:dyDescent="0.25">
      <c r="A429" s="86"/>
      <c r="B429" s="45"/>
      <c r="C429" s="77"/>
      <c r="D429" s="2"/>
      <c r="E429" s="2"/>
      <c r="F429" s="2"/>
      <c r="G429" s="2"/>
    </row>
    <row r="430" spans="1:7" x14ac:dyDescent="0.25">
      <c r="A430" s="86"/>
      <c r="B430" s="45"/>
      <c r="C430" s="77"/>
      <c r="D430" s="2"/>
      <c r="E430" s="2"/>
      <c r="F430" s="2"/>
      <c r="G430" s="2"/>
    </row>
    <row r="431" spans="1:7" x14ac:dyDescent="0.25">
      <c r="A431" s="86"/>
      <c r="B431" s="45"/>
      <c r="C431" s="77"/>
      <c r="D431" s="2"/>
      <c r="E431" s="2"/>
      <c r="F431" s="2"/>
      <c r="G431" s="2"/>
    </row>
    <row r="432" spans="1:7" x14ac:dyDescent="0.25">
      <c r="A432" s="86"/>
      <c r="B432" s="45"/>
      <c r="C432" s="77"/>
      <c r="D432" s="2"/>
      <c r="E432" s="2"/>
      <c r="F432" s="2"/>
      <c r="G432" s="2"/>
    </row>
    <row r="433" spans="1:7" x14ac:dyDescent="0.25">
      <c r="A433" s="86"/>
      <c r="B433" s="45"/>
      <c r="C433" s="77"/>
      <c r="D433" s="2"/>
      <c r="E433" s="2"/>
      <c r="F433" s="2"/>
      <c r="G433" s="2"/>
    </row>
    <row r="434" spans="1:7" x14ac:dyDescent="0.25">
      <c r="A434" s="86"/>
      <c r="B434" s="45"/>
      <c r="C434" s="77"/>
      <c r="D434" s="2"/>
      <c r="E434" s="2"/>
      <c r="F434" s="2"/>
      <c r="G434" s="2"/>
    </row>
    <row r="435" spans="1:7" x14ac:dyDescent="0.25">
      <c r="A435" s="86"/>
      <c r="B435" s="45"/>
      <c r="C435" s="77"/>
      <c r="D435" s="2"/>
      <c r="E435" s="2"/>
      <c r="F435" s="2"/>
      <c r="G435" s="2"/>
    </row>
    <row r="436" spans="1:7" x14ac:dyDescent="0.25">
      <c r="A436" s="86"/>
      <c r="B436" s="45"/>
      <c r="C436" s="77"/>
      <c r="D436" s="2"/>
      <c r="E436" s="2"/>
      <c r="F436" s="2"/>
      <c r="G436" s="2"/>
    </row>
    <row r="437" spans="1:7" x14ac:dyDescent="0.25">
      <c r="A437" s="86"/>
      <c r="B437" s="45"/>
      <c r="C437" s="77"/>
      <c r="D437" s="2"/>
      <c r="E437" s="2"/>
      <c r="F437" s="2"/>
      <c r="G437" s="2"/>
    </row>
    <row r="438" spans="1:7" x14ac:dyDescent="0.25">
      <c r="A438" s="86"/>
      <c r="B438" s="45"/>
      <c r="C438" s="77"/>
      <c r="D438" s="2"/>
      <c r="E438" s="2"/>
      <c r="F438" s="2"/>
      <c r="G438" s="2"/>
    </row>
    <row r="439" spans="1:7" x14ac:dyDescent="0.25">
      <c r="A439" s="86"/>
      <c r="B439" s="45"/>
      <c r="C439" s="77"/>
      <c r="D439" s="2"/>
      <c r="E439" s="2"/>
      <c r="F439" s="2"/>
      <c r="G439" s="2"/>
    </row>
    <row r="440" spans="1:7" x14ac:dyDescent="0.25">
      <c r="A440" s="86"/>
      <c r="B440" s="45"/>
      <c r="C440" s="77"/>
      <c r="D440" s="2"/>
      <c r="E440" s="2"/>
      <c r="F440" s="2"/>
      <c r="G440" s="2"/>
    </row>
    <row r="441" spans="1:7" x14ac:dyDescent="0.25">
      <c r="A441" s="86"/>
      <c r="B441" s="45"/>
      <c r="C441" s="77"/>
      <c r="D441" s="2"/>
      <c r="E441" s="2"/>
      <c r="F441" s="2"/>
      <c r="G441" s="2"/>
    </row>
    <row r="442" spans="1:7" x14ac:dyDescent="0.25">
      <c r="A442" s="86"/>
      <c r="B442" s="45"/>
      <c r="C442" s="77"/>
      <c r="D442" s="2"/>
      <c r="E442" s="2"/>
      <c r="F442" s="2"/>
      <c r="G442" s="2"/>
    </row>
    <row r="443" spans="1:7" x14ac:dyDescent="0.25">
      <c r="A443" s="86"/>
      <c r="B443" s="45"/>
      <c r="C443" s="77"/>
      <c r="D443" s="2"/>
      <c r="E443" s="2"/>
      <c r="F443" s="2"/>
      <c r="G443" s="2"/>
    </row>
    <row r="444" spans="1:7" x14ac:dyDescent="0.25">
      <c r="A444" s="86"/>
      <c r="B444" s="45"/>
      <c r="C444" s="77"/>
      <c r="D444" s="2"/>
      <c r="E444" s="2"/>
      <c r="F444" s="2"/>
      <c r="G444" s="2"/>
    </row>
    <row r="445" spans="1:7" x14ac:dyDescent="0.25">
      <c r="A445" s="86"/>
      <c r="B445" s="45"/>
      <c r="C445" s="77"/>
      <c r="D445" s="2"/>
      <c r="E445" s="2"/>
      <c r="F445" s="2"/>
      <c r="G445" s="2"/>
    </row>
    <row r="446" spans="1:7" x14ac:dyDescent="0.25">
      <c r="A446" s="86"/>
      <c r="B446" s="45"/>
      <c r="C446" s="77"/>
      <c r="D446" s="2"/>
      <c r="E446" s="2"/>
      <c r="F446" s="2"/>
      <c r="G446" s="2"/>
    </row>
    <row r="447" spans="1:7" x14ac:dyDescent="0.25">
      <c r="A447" s="86"/>
      <c r="B447" s="45"/>
      <c r="C447" s="77"/>
      <c r="D447" s="2"/>
      <c r="E447" s="2"/>
      <c r="F447" s="2"/>
      <c r="G447" s="2"/>
    </row>
    <row r="448" spans="1:7" x14ac:dyDescent="0.25">
      <c r="A448" s="86"/>
      <c r="B448" s="45"/>
      <c r="C448" s="77"/>
      <c r="D448" s="2"/>
      <c r="E448" s="2"/>
      <c r="F448" s="2"/>
      <c r="G448" s="2"/>
    </row>
    <row r="449" spans="1:7" x14ac:dyDescent="0.25">
      <c r="A449" s="86"/>
      <c r="B449" s="45"/>
      <c r="C449" s="77"/>
      <c r="D449" s="2"/>
      <c r="E449" s="2"/>
      <c r="F449" s="2"/>
      <c r="G449" s="2"/>
    </row>
    <row r="450" spans="1:7" x14ac:dyDescent="0.25">
      <c r="A450" s="86"/>
      <c r="B450" s="45"/>
      <c r="C450" s="77"/>
      <c r="D450" s="2"/>
      <c r="E450" s="2"/>
      <c r="F450" s="2"/>
      <c r="G450" s="2"/>
    </row>
    <row r="451" spans="1:7" x14ac:dyDescent="0.25">
      <c r="A451" s="86"/>
      <c r="B451" s="45"/>
      <c r="C451" s="77"/>
      <c r="D451" s="2"/>
      <c r="E451" s="2"/>
      <c r="F451" s="2"/>
      <c r="G451" s="2"/>
    </row>
    <row r="452" spans="1:7" x14ac:dyDescent="0.25">
      <c r="A452" s="86"/>
      <c r="B452" s="45"/>
      <c r="C452" s="77"/>
      <c r="D452" s="2"/>
      <c r="E452" s="2"/>
      <c r="F452" s="2"/>
      <c r="G452" s="2"/>
    </row>
    <row r="453" spans="1:7" x14ac:dyDescent="0.25">
      <c r="A453" s="86"/>
      <c r="B453" s="45"/>
      <c r="C453" s="77"/>
      <c r="D453" s="2"/>
      <c r="E453" s="2"/>
      <c r="F453" s="2"/>
      <c r="G453" s="2"/>
    </row>
    <row r="454" spans="1:7" x14ac:dyDescent="0.25">
      <c r="A454" s="86"/>
      <c r="B454" s="45"/>
      <c r="C454" s="77"/>
      <c r="D454" s="2"/>
      <c r="E454" s="2"/>
      <c r="F454" s="2"/>
      <c r="G454" s="2"/>
    </row>
    <row r="455" spans="1:7" x14ac:dyDescent="0.25">
      <c r="A455" s="86"/>
      <c r="B455" s="45"/>
      <c r="C455" s="77"/>
      <c r="D455" s="2"/>
      <c r="E455" s="2"/>
      <c r="F455" s="2"/>
      <c r="G455" s="2"/>
    </row>
    <row r="456" spans="1:7" x14ac:dyDescent="0.25">
      <c r="A456" s="86"/>
      <c r="B456" s="45"/>
      <c r="C456" s="77"/>
      <c r="D456" s="2"/>
      <c r="E456" s="2"/>
      <c r="F456" s="2"/>
      <c r="G456" s="2"/>
    </row>
    <row r="457" spans="1:7" x14ac:dyDescent="0.25">
      <c r="A457" s="86"/>
      <c r="B457" s="45"/>
      <c r="C457" s="77"/>
      <c r="D457" s="2"/>
      <c r="E457" s="2"/>
      <c r="F457" s="2"/>
      <c r="G457" s="2"/>
    </row>
    <row r="458" spans="1:7" x14ac:dyDescent="0.25">
      <c r="A458" s="86"/>
      <c r="B458" s="45"/>
      <c r="C458" s="77"/>
      <c r="D458" s="2"/>
      <c r="E458" s="2"/>
      <c r="F458" s="2"/>
      <c r="G458" s="2"/>
    </row>
    <row r="459" spans="1:7" x14ac:dyDescent="0.25">
      <c r="A459" s="86"/>
      <c r="B459" s="45"/>
      <c r="C459" s="77"/>
      <c r="D459" s="2"/>
      <c r="E459" s="2"/>
      <c r="F459" s="2"/>
      <c r="G459" s="2"/>
    </row>
    <row r="460" spans="1:7" x14ac:dyDescent="0.25">
      <c r="A460" s="86"/>
      <c r="B460" s="45"/>
      <c r="C460" s="77"/>
      <c r="D460" s="2"/>
      <c r="E460" s="2"/>
      <c r="F460" s="2"/>
      <c r="G460" s="2"/>
    </row>
    <row r="461" spans="1:7" x14ac:dyDescent="0.25">
      <c r="A461" s="86"/>
      <c r="B461" s="45"/>
      <c r="C461" s="77"/>
      <c r="D461" s="2"/>
      <c r="E461" s="2"/>
      <c r="F461" s="2"/>
      <c r="G461" s="2"/>
    </row>
    <row r="462" spans="1:7" x14ac:dyDescent="0.25">
      <c r="A462" s="86"/>
      <c r="B462" s="45"/>
      <c r="C462" s="77"/>
      <c r="D462" s="2"/>
      <c r="E462" s="2"/>
      <c r="F462" s="2"/>
      <c r="G462" s="2"/>
    </row>
    <row r="463" spans="1:7" x14ac:dyDescent="0.25">
      <c r="A463" s="86"/>
      <c r="B463" s="45"/>
      <c r="C463" s="77"/>
      <c r="D463" s="2"/>
      <c r="E463" s="2"/>
      <c r="F463" s="2"/>
      <c r="G463" s="2"/>
    </row>
    <row r="464" spans="1:7" x14ac:dyDescent="0.25">
      <c r="A464" s="86"/>
      <c r="B464" s="45"/>
      <c r="C464" s="77"/>
      <c r="D464" s="2"/>
      <c r="E464" s="2"/>
      <c r="F464" s="2"/>
      <c r="G464" s="2"/>
    </row>
    <row r="465" spans="1:7" x14ac:dyDescent="0.25">
      <c r="A465" s="86"/>
      <c r="B465" s="45"/>
      <c r="C465" s="77"/>
      <c r="D465" s="2"/>
      <c r="E465" s="2"/>
      <c r="F465" s="2"/>
      <c r="G465" s="2"/>
    </row>
    <row r="466" spans="1:7" x14ac:dyDescent="0.25">
      <c r="A466" s="86"/>
      <c r="B466" s="45"/>
      <c r="C466" s="77"/>
      <c r="D466" s="2"/>
      <c r="E466" s="2"/>
      <c r="F466" s="2"/>
      <c r="G466" s="2"/>
    </row>
    <row r="467" spans="1:7" x14ac:dyDescent="0.25">
      <c r="A467" s="86"/>
      <c r="B467" s="45"/>
      <c r="C467" s="77"/>
      <c r="D467" s="2"/>
      <c r="E467" s="2"/>
      <c r="F467" s="2"/>
      <c r="G467" s="2"/>
    </row>
    <row r="468" spans="1:7" x14ac:dyDescent="0.25">
      <c r="A468" s="86"/>
      <c r="B468" s="45"/>
      <c r="C468" s="77"/>
      <c r="D468" s="2"/>
      <c r="E468" s="2"/>
      <c r="F468" s="2"/>
      <c r="G468" s="2"/>
    </row>
    <row r="469" spans="1:7" x14ac:dyDescent="0.25">
      <c r="A469" s="86"/>
      <c r="B469" s="45"/>
      <c r="C469" s="77"/>
      <c r="D469" s="2"/>
      <c r="E469" s="2"/>
      <c r="F469" s="2"/>
      <c r="G469" s="2"/>
    </row>
    <row r="470" spans="1:7" x14ac:dyDescent="0.25">
      <c r="A470" s="86"/>
      <c r="B470" s="45"/>
      <c r="C470" s="77"/>
      <c r="D470" s="2"/>
      <c r="E470" s="2"/>
      <c r="F470" s="2"/>
      <c r="G470" s="2"/>
    </row>
    <row r="471" spans="1:7" x14ac:dyDescent="0.25">
      <c r="A471" s="86"/>
      <c r="B471" s="45"/>
      <c r="C471" s="77"/>
      <c r="D471" s="2"/>
      <c r="E471" s="2"/>
      <c r="F471" s="2"/>
      <c r="G471" s="2"/>
    </row>
    <row r="472" spans="1:7" x14ac:dyDescent="0.25">
      <c r="A472" s="86"/>
      <c r="B472" s="45"/>
      <c r="C472" s="77"/>
      <c r="D472" s="2"/>
      <c r="E472" s="2"/>
      <c r="F472" s="2"/>
      <c r="G472" s="2"/>
    </row>
    <row r="473" spans="1:7" x14ac:dyDescent="0.25">
      <c r="A473" s="86"/>
      <c r="B473" s="45"/>
      <c r="C473" s="77"/>
      <c r="D473" s="2"/>
      <c r="E473" s="2"/>
      <c r="F473" s="2"/>
      <c r="G473" s="2"/>
    </row>
    <row r="474" spans="1:7" x14ac:dyDescent="0.25">
      <c r="A474" s="86"/>
      <c r="B474" s="45"/>
      <c r="C474" s="77"/>
      <c r="D474" s="2"/>
      <c r="E474" s="2"/>
      <c r="F474" s="2"/>
      <c r="G474" s="2"/>
    </row>
    <row r="475" spans="1:7" x14ac:dyDescent="0.25">
      <c r="A475" s="86"/>
      <c r="B475" s="45"/>
      <c r="C475" s="77"/>
      <c r="D475" s="2"/>
      <c r="E475" s="2"/>
      <c r="F475" s="2"/>
      <c r="G475" s="2"/>
    </row>
    <row r="476" spans="1:7" x14ac:dyDescent="0.25">
      <c r="A476" s="86"/>
      <c r="B476" s="45"/>
      <c r="C476" s="77"/>
      <c r="D476" s="2"/>
      <c r="E476" s="2"/>
      <c r="F476" s="2"/>
      <c r="G476" s="2"/>
    </row>
    <row r="477" spans="1:7" x14ac:dyDescent="0.25">
      <c r="A477" s="86"/>
      <c r="B477" s="45"/>
      <c r="C477" s="77"/>
      <c r="D477" s="2"/>
      <c r="E477" s="2"/>
      <c r="F477" s="2"/>
      <c r="G477" s="2"/>
    </row>
    <row r="478" spans="1:7" x14ac:dyDescent="0.25">
      <c r="A478" s="86"/>
      <c r="B478" s="45"/>
      <c r="C478" s="77"/>
      <c r="D478" s="2"/>
      <c r="E478" s="2"/>
      <c r="F478" s="2"/>
      <c r="G478" s="2"/>
    </row>
    <row r="479" spans="1:7" x14ac:dyDescent="0.25">
      <c r="A479" s="86"/>
      <c r="B479" s="45"/>
      <c r="C479" s="77"/>
      <c r="D479" s="2"/>
      <c r="E479" s="2"/>
      <c r="F479" s="2"/>
      <c r="G479" s="2"/>
    </row>
    <row r="480" spans="1:7" x14ac:dyDescent="0.25">
      <c r="A480" s="86"/>
      <c r="B480" s="45"/>
      <c r="C480" s="77"/>
      <c r="D480" s="2"/>
      <c r="E480" s="2"/>
      <c r="F480" s="2"/>
      <c r="G480" s="2"/>
    </row>
    <row r="481" spans="1:7" x14ac:dyDescent="0.25">
      <c r="A481" s="86"/>
      <c r="B481" s="45"/>
      <c r="C481" s="77"/>
      <c r="D481" s="2"/>
      <c r="E481" s="2"/>
      <c r="F481" s="2"/>
      <c r="G481" s="2"/>
    </row>
    <row r="482" spans="1:7" x14ac:dyDescent="0.25">
      <c r="A482" s="86"/>
      <c r="B482" s="45"/>
      <c r="C482" s="77"/>
      <c r="D482" s="2"/>
      <c r="E482" s="2"/>
      <c r="F482" s="2"/>
      <c r="G482" s="2"/>
    </row>
    <row r="483" spans="1:7" x14ac:dyDescent="0.25">
      <c r="A483" s="86"/>
      <c r="B483" s="45"/>
      <c r="C483" s="77"/>
      <c r="D483" s="2"/>
      <c r="E483" s="2"/>
      <c r="F483" s="2"/>
      <c r="G483" s="2"/>
    </row>
    <row r="484" spans="1:7" x14ac:dyDescent="0.25">
      <c r="A484" s="86"/>
      <c r="B484" s="45"/>
      <c r="C484" s="77"/>
      <c r="D484" s="2"/>
      <c r="E484" s="2"/>
      <c r="F484" s="2"/>
      <c r="G484" s="2"/>
    </row>
    <row r="485" spans="1:7" x14ac:dyDescent="0.25">
      <c r="A485" s="86"/>
      <c r="B485" s="45"/>
      <c r="C485" s="77"/>
      <c r="D485" s="2"/>
      <c r="E485" s="2"/>
      <c r="F485" s="2"/>
      <c r="G485" s="2"/>
    </row>
    <row r="486" spans="1:7" x14ac:dyDescent="0.25">
      <c r="A486" s="86"/>
      <c r="B486" s="45"/>
      <c r="C486" s="77"/>
      <c r="D486" s="2"/>
      <c r="E486" s="2"/>
      <c r="F486" s="2"/>
      <c r="G486" s="2"/>
    </row>
    <row r="487" spans="1:7" x14ac:dyDescent="0.25">
      <c r="A487" s="86"/>
      <c r="B487" s="45"/>
      <c r="C487" s="77"/>
      <c r="D487" s="2"/>
      <c r="E487" s="2"/>
      <c r="F487" s="2"/>
      <c r="G487" s="2"/>
    </row>
    <row r="488" spans="1:7" x14ac:dyDescent="0.25">
      <c r="A488" s="86"/>
      <c r="B488" s="45"/>
      <c r="C488" s="77"/>
      <c r="D488" s="2"/>
      <c r="E488" s="2"/>
      <c r="F488" s="2"/>
      <c r="G488" s="2"/>
    </row>
    <row r="489" spans="1:7" x14ac:dyDescent="0.25">
      <c r="A489" s="86"/>
      <c r="B489" s="45"/>
      <c r="C489" s="77"/>
      <c r="D489" s="2"/>
      <c r="E489" s="2"/>
      <c r="F489" s="2"/>
      <c r="G489" s="2"/>
    </row>
    <row r="490" spans="1:7" x14ac:dyDescent="0.25">
      <c r="A490" s="86"/>
      <c r="B490" s="45"/>
      <c r="C490" s="77"/>
      <c r="D490" s="2"/>
      <c r="E490" s="2"/>
      <c r="F490" s="2"/>
      <c r="G490" s="2"/>
    </row>
    <row r="491" spans="1:7" x14ac:dyDescent="0.25">
      <c r="A491" s="86"/>
      <c r="B491" s="45"/>
      <c r="C491" s="77"/>
      <c r="D491" s="2"/>
      <c r="E491" s="2"/>
      <c r="F491" s="2"/>
      <c r="G491" s="2"/>
    </row>
    <row r="492" spans="1:7" x14ac:dyDescent="0.25">
      <c r="A492" s="86"/>
      <c r="B492" s="45"/>
      <c r="C492" s="77"/>
      <c r="D492" s="2"/>
      <c r="E492" s="2"/>
      <c r="F492" s="2"/>
      <c r="G492" s="2"/>
    </row>
    <row r="493" spans="1:7" x14ac:dyDescent="0.25">
      <c r="A493" s="86"/>
      <c r="B493" s="45"/>
      <c r="C493" s="77"/>
      <c r="D493" s="2"/>
      <c r="E493" s="2"/>
      <c r="F493" s="2"/>
      <c r="G493" s="2"/>
    </row>
    <row r="494" spans="1:7" x14ac:dyDescent="0.25">
      <c r="A494" s="86"/>
      <c r="B494" s="45"/>
      <c r="C494" s="77"/>
      <c r="D494" s="2"/>
      <c r="E494" s="2"/>
      <c r="F494" s="2"/>
      <c r="G494" s="2"/>
    </row>
    <row r="495" spans="1:7" x14ac:dyDescent="0.25">
      <c r="A495" s="86"/>
      <c r="B495" s="45"/>
      <c r="C495" s="77"/>
      <c r="D495" s="2"/>
      <c r="E495" s="2"/>
      <c r="F495" s="2"/>
      <c r="G495" s="2"/>
    </row>
    <row r="496" spans="1:7" x14ac:dyDescent="0.25">
      <c r="A496" s="86"/>
      <c r="B496" s="45"/>
      <c r="C496" s="77"/>
      <c r="D496" s="2"/>
      <c r="E496" s="2"/>
      <c r="F496" s="2"/>
      <c r="G496" s="2"/>
    </row>
    <row r="497" spans="1:7" x14ac:dyDescent="0.25">
      <c r="A497" s="86"/>
      <c r="B497" s="45"/>
      <c r="C497" s="77"/>
      <c r="D497" s="2"/>
      <c r="E497" s="2"/>
      <c r="F497" s="2"/>
      <c r="G497" s="2"/>
    </row>
    <row r="498" spans="1:7" x14ac:dyDescent="0.25">
      <c r="A498" s="86"/>
      <c r="B498" s="45"/>
      <c r="C498" s="77"/>
      <c r="D498" s="2"/>
      <c r="E498" s="2"/>
      <c r="F498" s="2"/>
      <c r="G498" s="2"/>
    </row>
    <row r="499" spans="1:7" x14ac:dyDescent="0.25">
      <c r="A499" s="86"/>
      <c r="B499" s="45"/>
      <c r="C499" s="77"/>
      <c r="D499" s="2"/>
      <c r="E499" s="2"/>
      <c r="F499" s="2"/>
      <c r="G499" s="2"/>
    </row>
    <row r="500" spans="1:7" x14ac:dyDescent="0.25">
      <c r="A500" s="86"/>
      <c r="B500" s="45"/>
      <c r="C500" s="77"/>
      <c r="D500" s="2"/>
      <c r="E500" s="2"/>
      <c r="F500" s="2"/>
      <c r="G500" s="2"/>
    </row>
    <row r="501" spans="1:7" x14ac:dyDescent="0.25">
      <c r="A501" s="86"/>
      <c r="B501" s="45"/>
      <c r="C501" s="77"/>
      <c r="D501" s="2"/>
      <c r="E501" s="2"/>
      <c r="F501" s="2"/>
      <c r="G501" s="2"/>
    </row>
    <row r="502" spans="1:7" x14ac:dyDescent="0.25">
      <c r="A502" s="86"/>
      <c r="B502" s="45"/>
      <c r="C502" s="77"/>
      <c r="D502" s="2"/>
      <c r="E502" s="2"/>
      <c r="F502" s="2"/>
      <c r="G502" s="2"/>
    </row>
    <row r="503" spans="1:7" x14ac:dyDescent="0.25">
      <c r="A503" s="86"/>
      <c r="B503" s="45"/>
      <c r="C503" s="77"/>
      <c r="D503" s="2"/>
      <c r="E503" s="2"/>
      <c r="F503" s="2"/>
      <c r="G503" s="2"/>
    </row>
    <row r="504" spans="1:7" x14ac:dyDescent="0.25">
      <c r="A504" s="86"/>
      <c r="B504" s="45"/>
      <c r="C504" s="77"/>
      <c r="D504" s="2"/>
      <c r="E504" s="2"/>
      <c r="F504" s="2"/>
      <c r="G504" s="2"/>
    </row>
    <row r="505" spans="1:7" x14ac:dyDescent="0.25">
      <c r="A505" s="86"/>
      <c r="B505" s="45"/>
      <c r="C505" s="77"/>
      <c r="D505" s="2"/>
      <c r="E505" s="2"/>
      <c r="F505" s="2"/>
      <c r="G505" s="2"/>
    </row>
    <row r="506" spans="1:7" x14ac:dyDescent="0.25">
      <c r="A506" s="86"/>
      <c r="B506" s="45"/>
      <c r="C506" s="77"/>
      <c r="D506" s="2"/>
      <c r="E506" s="2"/>
      <c r="F506" s="2"/>
      <c r="G506" s="2"/>
    </row>
    <row r="507" spans="1:7" x14ac:dyDescent="0.25">
      <c r="A507" s="86"/>
      <c r="B507" s="45"/>
      <c r="C507" s="77"/>
      <c r="D507" s="2"/>
      <c r="E507" s="2"/>
      <c r="F507" s="2"/>
      <c r="G507" s="2"/>
    </row>
    <row r="508" spans="1:7" x14ac:dyDescent="0.25">
      <c r="A508" s="86"/>
      <c r="B508" s="45"/>
      <c r="C508" s="77"/>
      <c r="D508" s="2"/>
      <c r="E508" s="2"/>
      <c r="F508" s="2"/>
      <c r="G508" s="2"/>
    </row>
    <row r="509" spans="1:7" x14ac:dyDescent="0.25">
      <c r="A509" s="86"/>
      <c r="B509" s="45"/>
      <c r="C509" s="77"/>
      <c r="D509" s="2"/>
      <c r="E509" s="2"/>
      <c r="F509" s="2"/>
      <c r="G509" s="2"/>
    </row>
    <row r="510" spans="1:7" x14ac:dyDescent="0.25">
      <c r="A510" s="86"/>
      <c r="B510" s="45"/>
      <c r="C510" s="77"/>
      <c r="D510" s="2"/>
      <c r="E510" s="2"/>
      <c r="F510" s="2"/>
      <c r="G510" s="2"/>
    </row>
    <row r="511" spans="1:7" x14ac:dyDescent="0.25">
      <c r="A511" s="86"/>
      <c r="B511" s="45"/>
      <c r="C511" s="77"/>
      <c r="D511" s="2"/>
      <c r="E511" s="2"/>
      <c r="F511" s="2"/>
      <c r="G511" s="2"/>
    </row>
    <row r="512" spans="1:7" x14ac:dyDescent="0.25">
      <c r="A512" s="86"/>
      <c r="B512" s="45"/>
      <c r="C512" s="77"/>
      <c r="D512" s="2"/>
      <c r="E512" s="2"/>
      <c r="F512" s="2"/>
      <c r="G512" s="2"/>
    </row>
    <row r="513" spans="1:7" x14ac:dyDescent="0.25">
      <c r="A513" s="86"/>
      <c r="B513" s="45"/>
      <c r="C513" s="77"/>
      <c r="D513" s="2"/>
      <c r="E513" s="2"/>
      <c r="F513" s="2"/>
      <c r="G513" s="2"/>
    </row>
    <row r="514" spans="1:7" x14ac:dyDescent="0.25">
      <c r="A514" s="86"/>
      <c r="B514" s="45"/>
      <c r="C514" s="77"/>
      <c r="D514" s="2"/>
      <c r="E514" s="2"/>
      <c r="F514" s="2"/>
      <c r="G514" s="2"/>
    </row>
    <row r="515" spans="1:7" x14ac:dyDescent="0.25">
      <c r="A515" s="86"/>
      <c r="B515" s="45"/>
      <c r="C515" s="77"/>
      <c r="D515" s="2"/>
      <c r="E515" s="2"/>
      <c r="F515" s="2"/>
      <c r="G515" s="2"/>
    </row>
    <row r="516" spans="1:7" x14ac:dyDescent="0.25">
      <c r="A516" s="86"/>
      <c r="B516" s="45"/>
      <c r="C516" s="77"/>
      <c r="D516" s="2"/>
      <c r="E516" s="2"/>
      <c r="F516" s="2"/>
      <c r="G516" s="2"/>
    </row>
    <row r="517" spans="1:7" x14ac:dyDescent="0.25">
      <c r="A517" s="86"/>
      <c r="B517" s="45"/>
      <c r="C517" s="77"/>
      <c r="D517" s="2"/>
      <c r="E517" s="2"/>
      <c r="F517" s="2"/>
      <c r="G517" s="2"/>
    </row>
    <row r="518" spans="1:7" x14ac:dyDescent="0.25">
      <c r="A518" s="86"/>
      <c r="B518" s="45"/>
      <c r="C518" s="77"/>
      <c r="D518" s="2"/>
      <c r="E518" s="2"/>
      <c r="F518" s="2"/>
      <c r="G518" s="2"/>
    </row>
    <row r="519" spans="1:7" x14ac:dyDescent="0.25">
      <c r="A519" s="86"/>
      <c r="B519" s="45"/>
      <c r="C519" s="77"/>
      <c r="D519" s="2"/>
      <c r="E519" s="2"/>
      <c r="F519" s="2"/>
      <c r="G519" s="2"/>
    </row>
    <row r="520" spans="1:7" x14ac:dyDescent="0.25">
      <c r="A520" s="86"/>
      <c r="B520" s="45"/>
      <c r="C520" s="77"/>
      <c r="D520" s="2"/>
      <c r="E520" s="2"/>
      <c r="F520" s="2"/>
      <c r="G520" s="2"/>
    </row>
    <row r="521" spans="1:7" x14ac:dyDescent="0.25">
      <c r="A521" s="86"/>
      <c r="B521" s="45"/>
      <c r="C521" s="77"/>
      <c r="D521" s="2"/>
      <c r="E521" s="2"/>
      <c r="F521" s="2"/>
      <c r="G521" s="2"/>
    </row>
    <row r="522" spans="1:7" x14ac:dyDescent="0.25">
      <c r="A522" s="86"/>
      <c r="B522" s="45"/>
      <c r="C522" s="77"/>
      <c r="D522" s="2"/>
      <c r="E522" s="2"/>
      <c r="F522" s="2"/>
      <c r="G522" s="2"/>
    </row>
    <row r="523" spans="1:7" x14ac:dyDescent="0.25">
      <c r="A523" s="86"/>
      <c r="B523" s="45"/>
      <c r="C523" s="77"/>
      <c r="D523" s="2"/>
      <c r="E523" s="2"/>
      <c r="F523" s="2"/>
      <c r="G523" s="2"/>
    </row>
    <row r="524" spans="1:7" x14ac:dyDescent="0.25">
      <c r="A524" s="86"/>
      <c r="B524" s="45"/>
      <c r="C524" s="77"/>
      <c r="D524" s="2"/>
      <c r="E524" s="2"/>
      <c r="F524" s="2"/>
      <c r="G524" s="2"/>
    </row>
    <row r="525" spans="1:7" x14ac:dyDescent="0.25">
      <c r="A525" s="86"/>
      <c r="B525" s="45"/>
      <c r="C525" s="77"/>
      <c r="D525" s="2"/>
      <c r="E525" s="2"/>
      <c r="F525" s="2"/>
      <c r="G525" s="2"/>
    </row>
    <row r="526" spans="1:7" x14ac:dyDescent="0.25">
      <c r="A526" s="86"/>
      <c r="B526" s="45"/>
      <c r="C526" s="77"/>
      <c r="D526" s="2"/>
      <c r="E526" s="2"/>
      <c r="F526" s="2"/>
      <c r="G526" s="2"/>
    </row>
    <row r="527" spans="1:7" x14ac:dyDescent="0.25">
      <c r="A527" s="86"/>
      <c r="B527" s="45"/>
      <c r="C527" s="77"/>
      <c r="D527" s="2"/>
      <c r="E527" s="2"/>
      <c r="F527" s="2"/>
      <c r="G527" s="2"/>
    </row>
    <row r="528" spans="1:7" x14ac:dyDescent="0.25">
      <c r="A528" s="86"/>
      <c r="B528" s="45"/>
      <c r="C528" s="77"/>
      <c r="D528" s="2"/>
      <c r="E528" s="2"/>
      <c r="F528" s="2"/>
      <c r="G528" s="2"/>
    </row>
    <row r="529" spans="1:7" x14ac:dyDescent="0.25">
      <c r="A529" s="86"/>
      <c r="B529" s="45"/>
      <c r="C529" s="77"/>
      <c r="D529" s="2"/>
      <c r="E529" s="2"/>
      <c r="F529" s="2"/>
      <c r="G529" s="2"/>
    </row>
    <row r="530" spans="1:7" x14ac:dyDescent="0.25">
      <c r="A530" s="86"/>
      <c r="B530" s="45"/>
      <c r="C530" s="77"/>
      <c r="D530" s="2"/>
      <c r="E530" s="2"/>
      <c r="F530" s="2"/>
      <c r="G530" s="2"/>
    </row>
    <row r="531" spans="1:7" x14ac:dyDescent="0.25">
      <c r="A531" s="86"/>
      <c r="B531" s="45"/>
      <c r="C531" s="77"/>
      <c r="D531" s="2"/>
      <c r="E531" s="2"/>
      <c r="F531" s="2"/>
      <c r="G531" s="2"/>
    </row>
    <row r="532" spans="1:7" x14ac:dyDescent="0.25">
      <c r="A532" s="86"/>
      <c r="B532" s="45"/>
      <c r="C532" s="77"/>
      <c r="D532" s="2"/>
      <c r="E532" s="2"/>
      <c r="F532" s="2"/>
      <c r="G532" s="2"/>
    </row>
    <row r="533" spans="1:7" x14ac:dyDescent="0.25">
      <c r="A533" s="86"/>
      <c r="B533" s="45"/>
      <c r="C533" s="77"/>
      <c r="D533" s="2"/>
      <c r="E533" s="2"/>
      <c r="F533" s="2"/>
      <c r="G533" s="2"/>
    </row>
    <row r="534" spans="1:7" x14ac:dyDescent="0.25">
      <c r="A534" s="86"/>
      <c r="B534" s="45"/>
      <c r="C534" s="77"/>
      <c r="D534" s="2"/>
      <c r="E534" s="2"/>
      <c r="F534" s="2"/>
      <c r="G534" s="2"/>
    </row>
    <row r="535" spans="1:7" x14ac:dyDescent="0.25">
      <c r="A535" s="86"/>
      <c r="B535" s="45"/>
      <c r="C535" s="77"/>
      <c r="D535" s="2"/>
      <c r="E535" s="2"/>
      <c r="F535" s="2"/>
      <c r="G535" s="2"/>
    </row>
    <row r="536" spans="1:7" x14ac:dyDescent="0.25">
      <c r="A536" s="86"/>
      <c r="B536" s="45"/>
      <c r="C536" s="77"/>
      <c r="D536" s="2"/>
      <c r="E536" s="2"/>
      <c r="F536" s="2"/>
      <c r="G536" s="2"/>
    </row>
    <row r="537" spans="1:7" x14ac:dyDescent="0.25">
      <c r="A537" s="86"/>
      <c r="B537" s="45"/>
      <c r="C537" s="77"/>
      <c r="D537" s="2"/>
      <c r="E537" s="2"/>
      <c r="F537" s="2"/>
      <c r="G537" s="2"/>
    </row>
    <row r="538" spans="1:7" x14ac:dyDescent="0.25">
      <c r="A538" s="86"/>
      <c r="B538" s="45"/>
      <c r="C538" s="77"/>
      <c r="D538" s="2"/>
      <c r="E538" s="2"/>
      <c r="F538" s="2"/>
      <c r="G538" s="2"/>
    </row>
    <row r="539" spans="1:7" x14ac:dyDescent="0.25">
      <c r="A539" s="86"/>
      <c r="B539" s="45"/>
      <c r="C539" s="77"/>
      <c r="D539" s="2"/>
      <c r="E539" s="2"/>
      <c r="F539" s="2"/>
      <c r="G539" s="2"/>
    </row>
    <row r="540" spans="1:7" x14ac:dyDescent="0.25">
      <c r="A540" s="86"/>
      <c r="B540" s="45"/>
      <c r="C540" s="77"/>
      <c r="D540" s="2"/>
      <c r="E540" s="2"/>
      <c r="F540" s="2"/>
      <c r="G540" s="2"/>
    </row>
    <row r="541" spans="1:7" x14ac:dyDescent="0.25">
      <c r="A541" s="86"/>
      <c r="B541" s="45"/>
      <c r="C541" s="77"/>
      <c r="D541" s="2"/>
      <c r="E541" s="2"/>
      <c r="F541" s="2"/>
      <c r="G541" s="2"/>
    </row>
    <row r="542" spans="1:7" x14ac:dyDescent="0.25">
      <c r="A542" s="86"/>
      <c r="B542" s="45"/>
      <c r="C542" s="77"/>
      <c r="D542" s="2"/>
      <c r="E542" s="2"/>
      <c r="F542" s="2"/>
      <c r="G542" s="2"/>
    </row>
    <row r="543" spans="1:7" x14ac:dyDescent="0.25">
      <c r="A543" s="86"/>
      <c r="B543" s="45"/>
      <c r="C543" s="77"/>
      <c r="D543" s="2"/>
      <c r="E543" s="2"/>
      <c r="F543" s="2"/>
      <c r="G543" s="2"/>
    </row>
    <row r="544" spans="1:7" x14ac:dyDescent="0.25">
      <c r="A544" s="86"/>
      <c r="B544" s="45"/>
      <c r="C544" s="77"/>
      <c r="D544" s="2"/>
      <c r="E544" s="2"/>
      <c r="F544" s="2"/>
      <c r="G544" s="2"/>
    </row>
    <row r="545" spans="1:7" x14ac:dyDescent="0.25">
      <c r="A545" s="86"/>
      <c r="B545" s="45"/>
      <c r="C545" s="77"/>
      <c r="D545" s="2"/>
      <c r="E545" s="2"/>
      <c r="F545" s="2"/>
      <c r="G545" s="2"/>
    </row>
    <row r="546" spans="1:7" x14ac:dyDescent="0.25">
      <c r="A546" s="86"/>
      <c r="B546" s="45"/>
      <c r="C546" s="77"/>
      <c r="D546" s="2"/>
      <c r="E546" s="2"/>
      <c r="F546" s="2"/>
      <c r="G546" s="2"/>
    </row>
    <row r="547" spans="1:7" x14ac:dyDescent="0.25">
      <c r="A547" s="86"/>
      <c r="B547" s="45"/>
      <c r="C547" s="77"/>
      <c r="D547" s="2"/>
      <c r="E547" s="2"/>
      <c r="F547" s="2"/>
      <c r="G547" s="2"/>
    </row>
    <row r="548" spans="1:7" x14ac:dyDescent="0.25">
      <c r="A548" s="86"/>
      <c r="B548" s="45"/>
      <c r="C548" s="77"/>
      <c r="D548" s="2"/>
      <c r="E548" s="2"/>
      <c r="F548" s="2"/>
      <c r="G548" s="2"/>
    </row>
    <row r="549" spans="1:7" x14ac:dyDescent="0.25">
      <c r="A549" s="86"/>
      <c r="B549" s="45"/>
      <c r="C549" s="77"/>
      <c r="D549" s="2"/>
      <c r="E549" s="2"/>
      <c r="F549" s="2"/>
      <c r="G549" s="2"/>
    </row>
    <row r="550" spans="1:7" x14ac:dyDescent="0.25">
      <c r="A550" s="86"/>
      <c r="B550" s="45"/>
      <c r="C550" s="77"/>
      <c r="D550" s="2"/>
      <c r="E550" s="2"/>
      <c r="F550" s="2"/>
      <c r="G550" s="2"/>
    </row>
    <row r="551" spans="1:7" x14ac:dyDescent="0.25">
      <c r="A551" s="86"/>
      <c r="B551" s="45"/>
      <c r="C551" s="77"/>
      <c r="D551" s="2"/>
      <c r="E551" s="2"/>
      <c r="F551" s="2"/>
      <c r="G551" s="2"/>
    </row>
    <row r="552" spans="1:7" x14ac:dyDescent="0.25">
      <c r="A552" s="86"/>
      <c r="B552" s="45"/>
      <c r="C552" s="77"/>
      <c r="D552" s="2"/>
      <c r="E552" s="2"/>
      <c r="F552" s="2"/>
      <c r="G552" s="2"/>
    </row>
    <row r="553" spans="1:7" x14ac:dyDescent="0.25">
      <c r="A553" s="86"/>
      <c r="B553" s="45"/>
      <c r="C553" s="77"/>
      <c r="D553" s="2"/>
      <c r="E553" s="2"/>
      <c r="F553" s="2"/>
      <c r="G553" s="2"/>
    </row>
    <row r="554" spans="1:7" x14ac:dyDescent="0.25">
      <c r="A554" s="86"/>
      <c r="B554" s="45"/>
      <c r="C554" s="77"/>
      <c r="D554" s="2"/>
      <c r="E554" s="2"/>
      <c r="F554" s="2"/>
      <c r="G554" s="2"/>
    </row>
    <row r="555" spans="1:7" x14ac:dyDescent="0.25">
      <c r="A555" s="86"/>
      <c r="B555" s="45"/>
      <c r="C555" s="77"/>
      <c r="D555" s="2"/>
      <c r="E555" s="2"/>
      <c r="F555" s="2"/>
      <c r="G555" s="2"/>
    </row>
    <row r="556" spans="1:7" x14ac:dyDescent="0.25">
      <c r="A556" s="86"/>
      <c r="B556" s="45"/>
      <c r="C556" s="77"/>
      <c r="D556" s="2"/>
      <c r="E556" s="2"/>
      <c r="F556" s="2"/>
      <c r="G556" s="2"/>
    </row>
    <row r="557" spans="1:7" x14ac:dyDescent="0.25">
      <c r="A557" s="86"/>
      <c r="B557" s="45"/>
      <c r="C557" s="77"/>
      <c r="D557" s="2"/>
      <c r="E557" s="2"/>
      <c r="F557" s="2"/>
      <c r="G557" s="2"/>
    </row>
    <row r="558" spans="1:7" x14ac:dyDescent="0.25">
      <c r="A558" s="86"/>
      <c r="B558" s="45"/>
      <c r="C558" s="77"/>
      <c r="D558" s="2"/>
      <c r="E558" s="2"/>
      <c r="F558" s="2"/>
      <c r="G558" s="2"/>
    </row>
    <row r="559" spans="1:7" x14ac:dyDescent="0.25">
      <c r="A559" s="86"/>
      <c r="B559" s="45"/>
      <c r="C559" s="77"/>
      <c r="D559" s="2"/>
      <c r="E559" s="2"/>
      <c r="F559" s="2"/>
      <c r="G559" s="2"/>
    </row>
    <row r="560" spans="1:7" x14ac:dyDescent="0.25">
      <c r="A560" s="86"/>
      <c r="B560" s="45"/>
      <c r="C560" s="77"/>
      <c r="D560" s="2"/>
      <c r="E560" s="2"/>
      <c r="F560" s="2"/>
      <c r="G560" s="2"/>
    </row>
    <row r="561" spans="1:7" x14ac:dyDescent="0.25">
      <c r="A561" s="86"/>
      <c r="B561" s="45"/>
      <c r="C561" s="77"/>
      <c r="D561" s="2"/>
      <c r="E561" s="2"/>
      <c r="F561" s="2"/>
      <c r="G561" s="2"/>
    </row>
    <row r="562" spans="1:7" x14ac:dyDescent="0.25">
      <c r="A562" s="86"/>
      <c r="B562" s="45"/>
      <c r="C562" s="77"/>
      <c r="D562" s="2"/>
      <c r="E562" s="2"/>
      <c r="F562" s="2"/>
      <c r="G562" s="2"/>
    </row>
    <row r="563" spans="1:7" x14ac:dyDescent="0.25">
      <c r="A563" s="86"/>
      <c r="B563" s="45"/>
      <c r="C563" s="77"/>
      <c r="D563" s="2"/>
      <c r="E563" s="2"/>
      <c r="F563" s="2"/>
      <c r="G563" s="2"/>
    </row>
    <row r="564" spans="1:7" x14ac:dyDescent="0.25">
      <c r="A564" s="86"/>
      <c r="B564" s="45"/>
      <c r="C564" s="77"/>
      <c r="D564" s="2"/>
      <c r="E564" s="2"/>
      <c r="F564" s="2"/>
      <c r="G564" s="2"/>
    </row>
    <row r="565" spans="1:7" x14ac:dyDescent="0.25">
      <c r="A565" s="86"/>
      <c r="B565" s="45"/>
      <c r="C565" s="77"/>
      <c r="D565" s="2"/>
      <c r="E565" s="2"/>
      <c r="F565" s="2"/>
      <c r="G565" s="2"/>
    </row>
    <row r="566" spans="1:7" x14ac:dyDescent="0.25">
      <c r="A566" s="86"/>
      <c r="B566" s="45"/>
      <c r="C566" s="77"/>
      <c r="D566" s="2"/>
      <c r="E566" s="2"/>
      <c r="F566" s="2"/>
      <c r="G566" s="2"/>
    </row>
    <row r="567" spans="1:7" x14ac:dyDescent="0.25">
      <c r="A567" s="86"/>
      <c r="B567" s="45"/>
      <c r="C567" s="77"/>
      <c r="D567" s="2"/>
      <c r="E567" s="2"/>
      <c r="F567" s="2"/>
      <c r="G567" s="2"/>
    </row>
    <row r="568" spans="1:7" x14ac:dyDescent="0.25">
      <c r="A568" s="86"/>
      <c r="B568" s="45"/>
      <c r="C568" s="77"/>
      <c r="D568" s="2"/>
      <c r="E568" s="2"/>
      <c r="F568" s="2"/>
      <c r="G568" s="2"/>
    </row>
    <row r="569" spans="1:7" x14ac:dyDescent="0.25">
      <c r="A569" s="86"/>
      <c r="B569" s="45"/>
      <c r="C569" s="77"/>
      <c r="D569" s="2"/>
      <c r="E569" s="2"/>
      <c r="F569" s="2"/>
      <c r="G569" s="2"/>
    </row>
    <row r="570" spans="1:7" x14ac:dyDescent="0.25">
      <c r="A570" s="86"/>
      <c r="B570" s="45"/>
      <c r="C570" s="77"/>
      <c r="D570" s="2"/>
      <c r="E570" s="2"/>
      <c r="F570" s="2"/>
      <c r="G570" s="2"/>
    </row>
    <row r="571" spans="1:7" x14ac:dyDescent="0.25">
      <c r="A571" s="86"/>
      <c r="B571" s="45"/>
      <c r="C571" s="77"/>
      <c r="D571" s="2"/>
      <c r="E571" s="2"/>
      <c r="F571" s="2"/>
      <c r="G571" s="2"/>
    </row>
    <row r="572" spans="1:7" x14ac:dyDescent="0.25">
      <c r="A572" s="86"/>
      <c r="B572" s="45"/>
      <c r="C572" s="77"/>
      <c r="D572" s="2"/>
      <c r="E572" s="2"/>
      <c r="F572" s="2"/>
      <c r="G572" s="2"/>
    </row>
    <row r="573" spans="1:7" x14ac:dyDescent="0.25">
      <c r="A573" s="86"/>
      <c r="B573" s="45"/>
      <c r="C573" s="77"/>
      <c r="D573" s="2"/>
      <c r="E573" s="2"/>
      <c r="F573" s="2"/>
      <c r="G573" s="2"/>
    </row>
    <row r="574" spans="1:7" x14ac:dyDescent="0.25">
      <c r="A574" s="86"/>
      <c r="B574" s="45"/>
      <c r="C574" s="77"/>
      <c r="D574" s="2"/>
      <c r="E574" s="2"/>
      <c r="F574" s="2"/>
      <c r="G574" s="2"/>
    </row>
    <row r="575" spans="1:7" x14ac:dyDescent="0.25">
      <c r="A575" s="86"/>
      <c r="B575" s="45"/>
      <c r="C575" s="77"/>
      <c r="D575" s="2"/>
      <c r="E575" s="2"/>
      <c r="F575" s="2"/>
      <c r="G575" s="2"/>
    </row>
    <row r="576" spans="1:7" x14ac:dyDescent="0.25">
      <c r="A576" s="86"/>
      <c r="B576" s="45"/>
      <c r="C576" s="77"/>
      <c r="D576" s="2"/>
      <c r="E576" s="2"/>
      <c r="F576" s="2"/>
      <c r="G576" s="2"/>
    </row>
    <row r="577" spans="1:7" x14ac:dyDescent="0.25">
      <c r="A577" s="86"/>
      <c r="B577" s="45"/>
      <c r="C577" s="77"/>
      <c r="D577" s="2"/>
      <c r="E577" s="2"/>
      <c r="F577" s="2"/>
      <c r="G577" s="2"/>
    </row>
    <row r="578" spans="1:7" x14ac:dyDescent="0.25">
      <c r="A578" s="86"/>
      <c r="B578" s="45"/>
      <c r="C578" s="77"/>
      <c r="D578" s="2"/>
      <c r="E578" s="2"/>
      <c r="F578" s="2"/>
      <c r="G578" s="2"/>
    </row>
    <row r="579" spans="1:7" x14ac:dyDescent="0.25">
      <c r="A579" s="86"/>
      <c r="B579" s="45"/>
      <c r="C579" s="77"/>
      <c r="D579" s="2"/>
      <c r="E579" s="2"/>
      <c r="F579" s="2"/>
      <c r="G579" s="2"/>
    </row>
    <row r="580" spans="1:7" x14ac:dyDescent="0.25">
      <c r="A580" s="86"/>
      <c r="B580" s="45"/>
      <c r="C580" s="77"/>
      <c r="D580" s="2"/>
      <c r="E580" s="2"/>
      <c r="F580" s="2"/>
      <c r="G580" s="2"/>
    </row>
    <row r="581" spans="1:7" x14ac:dyDescent="0.25">
      <c r="A581" s="86"/>
      <c r="B581" s="45"/>
      <c r="C581" s="77"/>
      <c r="D581" s="2"/>
      <c r="E581" s="2"/>
      <c r="F581" s="2"/>
      <c r="G581" s="2"/>
    </row>
    <row r="582" spans="1:7" x14ac:dyDescent="0.25">
      <c r="A582" s="86"/>
      <c r="B582" s="45"/>
      <c r="C582" s="77"/>
      <c r="D582" s="2"/>
      <c r="E582" s="2"/>
      <c r="F582" s="2"/>
      <c r="G582" s="2"/>
    </row>
    <row r="583" spans="1:7" x14ac:dyDescent="0.25">
      <c r="A583" s="86"/>
      <c r="B583" s="45"/>
      <c r="C583" s="77"/>
      <c r="D583" s="2"/>
      <c r="E583" s="2"/>
      <c r="F583" s="2"/>
      <c r="G583" s="2"/>
    </row>
    <row r="584" spans="1:7" x14ac:dyDescent="0.25">
      <c r="A584" s="86"/>
      <c r="B584" s="45"/>
      <c r="C584" s="77"/>
      <c r="D584" s="2"/>
      <c r="E584" s="2"/>
      <c r="F584" s="2"/>
      <c r="G584" s="2"/>
    </row>
    <row r="585" spans="1:7" x14ac:dyDescent="0.25">
      <c r="A585" s="86"/>
      <c r="B585" s="45"/>
      <c r="C585" s="77"/>
      <c r="D585" s="2"/>
      <c r="E585" s="2"/>
      <c r="F585" s="2"/>
      <c r="G585" s="2"/>
    </row>
    <row r="586" spans="1:7" x14ac:dyDescent="0.25">
      <c r="A586" s="86"/>
      <c r="B586" s="45"/>
      <c r="C586" s="77"/>
      <c r="D586" s="2"/>
      <c r="E586" s="2"/>
      <c r="F586" s="2"/>
      <c r="G586" s="2"/>
    </row>
    <row r="587" spans="1:7" x14ac:dyDescent="0.25">
      <c r="A587" s="86"/>
      <c r="B587" s="45"/>
      <c r="C587" s="77"/>
      <c r="D587" s="2"/>
      <c r="E587" s="2"/>
      <c r="F587" s="2"/>
      <c r="G587" s="2"/>
    </row>
    <row r="588" spans="1:7" x14ac:dyDescent="0.25">
      <c r="A588" s="86"/>
      <c r="B588" s="45"/>
      <c r="C588" s="77"/>
      <c r="D588" s="2"/>
      <c r="E588" s="2"/>
      <c r="F588" s="2"/>
      <c r="G588" s="2"/>
    </row>
    <row r="589" spans="1:7" x14ac:dyDescent="0.25">
      <c r="A589" s="86"/>
      <c r="B589" s="45"/>
      <c r="C589" s="77"/>
      <c r="D589" s="2"/>
      <c r="E589" s="2"/>
      <c r="F589" s="2"/>
      <c r="G589" s="2"/>
    </row>
    <row r="590" spans="1:7" x14ac:dyDescent="0.25">
      <c r="A590" s="86"/>
      <c r="B590" s="45"/>
      <c r="C590" s="77"/>
      <c r="D590" s="2"/>
      <c r="E590" s="2"/>
      <c r="F590" s="2"/>
      <c r="G590" s="2"/>
    </row>
    <row r="591" spans="1:7" x14ac:dyDescent="0.25">
      <c r="A591" s="86"/>
      <c r="B591" s="45"/>
      <c r="C591" s="77"/>
      <c r="D591" s="2"/>
      <c r="E591" s="2"/>
      <c r="F591" s="2"/>
      <c r="G591" s="2"/>
    </row>
    <row r="592" spans="1:7" x14ac:dyDescent="0.25">
      <c r="A592" s="86"/>
      <c r="B592" s="45"/>
      <c r="C592" s="77"/>
      <c r="D592" s="2"/>
      <c r="E592" s="2"/>
      <c r="F592" s="2"/>
      <c r="G592" s="2"/>
    </row>
    <row r="593" spans="1:7" x14ac:dyDescent="0.25">
      <c r="A593" s="86"/>
      <c r="B593" s="45"/>
      <c r="C593" s="77"/>
      <c r="D593" s="2"/>
      <c r="E593" s="2"/>
      <c r="F593" s="2"/>
      <c r="G593" s="2"/>
    </row>
    <row r="594" spans="1:7" x14ac:dyDescent="0.25">
      <c r="A594" s="86"/>
      <c r="B594" s="45"/>
      <c r="C594" s="77"/>
      <c r="D594" s="2"/>
      <c r="E594" s="2"/>
      <c r="F594" s="2"/>
      <c r="G594" s="2"/>
    </row>
    <row r="595" spans="1:7" x14ac:dyDescent="0.25">
      <c r="A595" s="86"/>
      <c r="B595" s="45"/>
      <c r="C595" s="77"/>
      <c r="D595" s="2"/>
      <c r="E595" s="2"/>
      <c r="F595" s="2"/>
      <c r="G595" s="2"/>
    </row>
    <row r="596" spans="1:7" x14ac:dyDescent="0.25">
      <c r="A596" s="86"/>
      <c r="B596" s="45"/>
      <c r="C596" s="77"/>
      <c r="D596" s="2"/>
      <c r="E596" s="2"/>
      <c r="F596" s="2"/>
      <c r="G596" s="2"/>
    </row>
    <row r="597" spans="1:7" x14ac:dyDescent="0.25">
      <c r="A597" s="86"/>
      <c r="B597" s="45"/>
      <c r="C597" s="77"/>
      <c r="D597" s="2"/>
      <c r="E597" s="2"/>
      <c r="F597" s="2"/>
      <c r="G597" s="2"/>
    </row>
    <row r="598" spans="1:7" x14ac:dyDescent="0.25">
      <c r="A598" s="86"/>
      <c r="B598" s="45"/>
      <c r="C598" s="77"/>
      <c r="D598" s="2"/>
      <c r="E598" s="2"/>
      <c r="F598" s="2"/>
      <c r="G598" s="2"/>
    </row>
    <row r="599" spans="1:7" x14ac:dyDescent="0.25">
      <c r="A599" s="86"/>
      <c r="B599" s="45"/>
      <c r="C599" s="77"/>
      <c r="D599" s="2"/>
      <c r="E599" s="2"/>
      <c r="F599" s="2"/>
      <c r="G599" s="2"/>
    </row>
    <row r="600" spans="1:7" x14ac:dyDescent="0.25">
      <c r="A600" s="86"/>
      <c r="B600" s="45"/>
      <c r="C600" s="77"/>
      <c r="D600" s="2"/>
      <c r="E600" s="2"/>
      <c r="F600" s="2"/>
      <c r="G600" s="2"/>
    </row>
    <row r="601" spans="1:7" x14ac:dyDescent="0.25">
      <c r="A601" s="86"/>
      <c r="B601" s="45"/>
      <c r="C601" s="77"/>
      <c r="D601" s="2"/>
      <c r="E601" s="2"/>
      <c r="F601" s="2"/>
      <c r="G601" s="2"/>
    </row>
    <row r="602" spans="1:7" x14ac:dyDescent="0.25">
      <c r="A602" s="86"/>
      <c r="B602" s="45"/>
      <c r="C602" s="77"/>
      <c r="D602" s="2"/>
      <c r="E602" s="2"/>
      <c r="F602" s="2"/>
      <c r="G602" s="2"/>
    </row>
    <row r="603" spans="1:7" x14ac:dyDescent="0.25">
      <c r="A603" s="86"/>
      <c r="B603" s="45"/>
      <c r="C603" s="77"/>
      <c r="D603" s="2"/>
      <c r="E603" s="2"/>
      <c r="F603" s="2"/>
      <c r="G603" s="2"/>
    </row>
    <row r="604" spans="1:7" x14ac:dyDescent="0.25">
      <c r="A604" s="86"/>
      <c r="B604" s="45"/>
      <c r="C604" s="77"/>
      <c r="D604" s="2"/>
      <c r="E604" s="2"/>
      <c r="F604" s="2"/>
      <c r="G604" s="2"/>
    </row>
    <row r="605" spans="1:7" x14ac:dyDescent="0.25">
      <c r="A605" s="86"/>
      <c r="B605" s="45"/>
      <c r="C605" s="77"/>
      <c r="D605" s="2"/>
      <c r="E605" s="2"/>
      <c r="F605" s="2"/>
      <c r="G605" s="2"/>
    </row>
    <row r="606" spans="1:7" x14ac:dyDescent="0.25">
      <c r="A606" s="86"/>
      <c r="B606" s="45"/>
      <c r="C606" s="77"/>
      <c r="D606" s="2"/>
      <c r="E606" s="2"/>
      <c r="F606" s="2"/>
      <c r="G606" s="2"/>
    </row>
    <row r="607" spans="1:7" x14ac:dyDescent="0.25">
      <c r="A607" s="86"/>
      <c r="B607" s="45"/>
      <c r="C607" s="77"/>
      <c r="D607" s="2"/>
      <c r="E607" s="2"/>
      <c r="F607" s="2"/>
      <c r="G607" s="2"/>
    </row>
    <row r="608" spans="1:7" x14ac:dyDescent="0.25">
      <c r="A608" s="86"/>
      <c r="B608" s="45"/>
      <c r="C608" s="77"/>
      <c r="D608" s="2"/>
      <c r="E608" s="2"/>
      <c r="F608" s="2"/>
      <c r="G608" s="2"/>
    </row>
    <row r="609" spans="1:7" x14ac:dyDescent="0.25">
      <c r="A609" s="86"/>
      <c r="B609" s="45"/>
      <c r="C609" s="77"/>
      <c r="D609" s="2"/>
      <c r="E609" s="2"/>
      <c r="F609" s="2"/>
      <c r="G609" s="2"/>
    </row>
    <row r="610" spans="1:7" x14ac:dyDescent="0.25">
      <c r="A610" s="86"/>
      <c r="B610" s="45"/>
      <c r="C610" s="77"/>
      <c r="D610" s="2"/>
      <c r="E610" s="2"/>
      <c r="F610" s="2"/>
      <c r="G610" s="2"/>
    </row>
    <row r="611" spans="1:7" x14ac:dyDescent="0.25">
      <c r="A611" s="86"/>
      <c r="B611" s="45"/>
      <c r="C611" s="77"/>
      <c r="D611" s="2"/>
      <c r="E611" s="2"/>
      <c r="F611" s="2"/>
      <c r="G611" s="2"/>
    </row>
    <row r="612" spans="1:7" x14ac:dyDescent="0.25">
      <c r="A612" s="86"/>
      <c r="B612" s="45"/>
      <c r="C612" s="77"/>
      <c r="D612" s="2"/>
      <c r="E612" s="2"/>
      <c r="F612" s="2"/>
      <c r="G612" s="2"/>
    </row>
    <row r="613" spans="1:7" x14ac:dyDescent="0.25">
      <c r="A613" s="86"/>
      <c r="B613" s="45"/>
      <c r="C613" s="77"/>
      <c r="D613" s="2"/>
      <c r="E613" s="2"/>
      <c r="F613" s="2"/>
      <c r="G613" s="2"/>
    </row>
    <row r="614" spans="1:7" x14ac:dyDescent="0.25">
      <c r="A614" s="86"/>
      <c r="B614" s="45"/>
      <c r="C614" s="77"/>
      <c r="D614" s="2"/>
      <c r="E614" s="2"/>
      <c r="F614" s="2"/>
      <c r="G614" s="2"/>
    </row>
    <row r="615" spans="1:7" x14ac:dyDescent="0.25">
      <c r="A615" s="86"/>
      <c r="B615" s="45"/>
      <c r="C615" s="77"/>
      <c r="D615" s="2"/>
      <c r="E615" s="2"/>
      <c r="F615" s="2"/>
      <c r="G615" s="2"/>
    </row>
    <row r="616" spans="1:7" x14ac:dyDescent="0.25">
      <c r="A616" s="86"/>
      <c r="B616" s="45"/>
      <c r="C616" s="77"/>
      <c r="D616" s="2"/>
      <c r="E616" s="2"/>
      <c r="F616" s="2"/>
      <c r="G616" s="2"/>
    </row>
    <row r="617" spans="1:7" x14ac:dyDescent="0.25">
      <c r="A617" s="86"/>
      <c r="B617" s="45"/>
      <c r="C617" s="77"/>
      <c r="D617" s="2"/>
      <c r="E617" s="2"/>
      <c r="F617" s="2"/>
      <c r="G617" s="2"/>
    </row>
    <row r="618" spans="1:7" x14ac:dyDescent="0.25">
      <c r="A618" s="86"/>
      <c r="B618" s="45"/>
      <c r="C618" s="77"/>
      <c r="D618" s="2"/>
      <c r="E618" s="2"/>
      <c r="F618" s="2"/>
      <c r="G618" s="2"/>
    </row>
    <row r="619" spans="1:7" x14ac:dyDescent="0.25">
      <c r="A619" s="86"/>
      <c r="B619" s="45"/>
      <c r="C619" s="77"/>
      <c r="D619" s="2"/>
      <c r="E619" s="2"/>
      <c r="F619" s="2"/>
      <c r="G619" s="2"/>
    </row>
    <row r="620" spans="1:7" x14ac:dyDescent="0.25">
      <c r="A620" s="86"/>
      <c r="B620" s="45"/>
      <c r="C620" s="77"/>
      <c r="D620" s="2"/>
      <c r="E620" s="2"/>
      <c r="F620" s="2"/>
      <c r="G620" s="2"/>
    </row>
    <row r="621" spans="1:7" x14ac:dyDescent="0.25">
      <c r="A621" s="86"/>
      <c r="B621" s="45"/>
      <c r="C621" s="77"/>
      <c r="D621" s="2"/>
      <c r="E621" s="2"/>
      <c r="F621" s="2"/>
      <c r="G621" s="2"/>
    </row>
    <row r="622" spans="1:7" x14ac:dyDescent="0.25">
      <c r="A622" s="86"/>
      <c r="B622" s="45"/>
      <c r="C622" s="77"/>
      <c r="D622" s="2"/>
      <c r="E622" s="2"/>
      <c r="F622" s="2"/>
      <c r="G622" s="2"/>
    </row>
    <row r="623" spans="1:7" x14ac:dyDescent="0.25">
      <c r="A623" s="86"/>
      <c r="B623" s="45"/>
      <c r="C623" s="77"/>
      <c r="D623" s="2"/>
      <c r="E623" s="2"/>
      <c r="F623" s="2"/>
      <c r="G623" s="2"/>
    </row>
    <row r="624" spans="1:7" x14ac:dyDescent="0.25">
      <c r="A624" s="86"/>
      <c r="B624" s="45"/>
      <c r="C624" s="77"/>
      <c r="D624" s="2"/>
      <c r="E624" s="2"/>
      <c r="F624" s="2"/>
      <c r="G624" s="2"/>
    </row>
    <row r="625" spans="1:7" x14ac:dyDescent="0.25">
      <c r="A625" s="86"/>
      <c r="B625" s="45"/>
      <c r="C625" s="77"/>
      <c r="D625" s="2"/>
      <c r="E625" s="2"/>
      <c r="F625" s="2"/>
      <c r="G625" s="2"/>
    </row>
    <row r="626" spans="1:7" x14ac:dyDescent="0.25">
      <c r="A626" s="86"/>
      <c r="B626" s="45"/>
      <c r="C626" s="77"/>
      <c r="D626" s="2"/>
      <c r="E626" s="2"/>
      <c r="F626" s="2"/>
      <c r="G626" s="2"/>
    </row>
    <row r="627" spans="1:7" x14ac:dyDescent="0.25">
      <c r="A627" s="86"/>
      <c r="B627" s="45"/>
      <c r="C627" s="77"/>
      <c r="D627" s="2"/>
      <c r="E627" s="2"/>
      <c r="F627" s="2"/>
      <c r="G627" s="2"/>
    </row>
    <row r="628" spans="1:7" x14ac:dyDescent="0.25">
      <c r="A628" s="86"/>
      <c r="B628" s="45"/>
      <c r="C628" s="77"/>
      <c r="D628" s="2"/>
      <c r="E628" s="2"/>
      <c r="F628" s="2"/>
      <c r="G628" s="2"/>
    </row>
    <row r="629" spans="1:7" x14ac:dyDescent="0.25">
      <c r="A629" s="86"/>
      <c r="B629" s="45"/>
      <c r="C629" s="77"/>
      <c r="D629" s="2"/>
      <c r="E629" s="2"/>
      <c r="F629" s="2"/>
      <c r="G629" s="2"/>
    </row>
    <row r="630" spans="1:7" x14ac:dyDescent="0.25">
      <c r="A630" s="86"/>
      <c r="B630" s="45"/>
      <c r="C630" s="77"/>
      <c r="D630" s="2"/>
      <c r="E630" s="2"/>
      <c r="F630" s="2"/>
      <c r="G630" s="2"/>
    </row>
    <row r="631" spans="1:7" x14ac:dyDescent="0.25">
      <c r="A631" s="86"/>
      <c r="B631" s="45"/>
      <c r="C631" s="77"/>
      <c r="D631" s="2"/>
      <c r="E631" s="2"/>
      <c r="F631" s="2"/>
      <c r="G631" s="2"/>
    </row>
    <row r="632" spans="1:7" x14ac:dyDescent="0.25">
      <c r="A632" s="86"/>
      <c r="B632" s="45"/>
      <c r="C632" s="77"/>
      <c r="D632" s="2"/>
      <c r="E632" s="2"/>
      <c r="F632" s="2"/>
      <c r="G632" s="2"/>
    </row>
    <row r="633" spans="1:7" x14ac:dyDescent="0.25">
      <c r="A633" s="86"/>
      <c r="B633" s="45"/>
      <c r="C633" s="77"/>
      <c r="D633" s="2"/>
      <c r="E633" s="2"/>
      <c r="F633" s="2"/>
      <c r="G633" s="2"/>
    </row>
    <row r="634" spans="1:7" x14ac:dyDescent="0.25">
      <c r="A634" s="86"/>
      <c r="B634" s="45"/>
      <c r="C634" s="77"/>
      <c r="D634" s="2"/>
      <c r="E634" s="2"/>
      <c r="F634" s="2"/>
      <c r="G634" s="2"/>
    </row>
    <row r="635" spans="1:7" x14ac:dyDescent="0.25">
      <c r="A635" s="86"/>
      <c r="B635" s="45"/>
      <c r="C635" s="77"/>
      <c r="D635" s="2"/>
      <c r="E635" s="2"/>
      <c r="F635" s="2"/>
      <c r="G635" s="2"/>
    </row>
    <row r="636" spans="1:7" x14ac:dyDescent="0.25">
      <c r="A636" s="86"/>
      <c r="B636" s="45"/>
      <c r="C636" s="77"/>
      <c r="D636" s="2"/>
      <c r="E636" s="2"/>
      <c r="F636" s="2"/>
      <c r="G636" s="2"/>
    </row>
    <row r="637" spans="1:7" x14ac:dyDescent="0.25">
      <c r="A637" s="86"/>
      <c r="B637" s="45"/>
      <c r="C637" s="77"/>
      <c r="D637" s="2"/>
      <c r="E637" s="2"/>
      <c r="F637" s="2"/>
      <c r="G637" s="2"/>
    </row>
    <row r="638" spans="1:7" x14ac:dyDescent="0.25">
      <c r="A638" s="86"/>
      <c r="B638" s="45"/>
      <c r="C638" s="77"/>
      <c r="D638" s="2"/>
      <c r="E638" s="2"/>
      <c r="F638" s="2"/>
      <c r="G638" s="2"/>
    </row>
    <row r="639" spans="1:7" x14ac:dyDescent="0.25">
      <c r="A639" s="86"/>
      <c r="B639" s="45"/>
      <c r="C639" s="77"/>
      <c r="D639" s="2"/>
      <c r="E639" s="2"/>
      <c r="F639" s="2"/>
      <c r="G639" s="2"/>
    </row>
    <row r="643" spans="1:4" x14ac:dyDescent="0.25">
      <c r="B643" t="s">
        <v>184</v>
      </c>
      <c r="C643" t="s">
        <v>185</v>
      </c>
      <c r="D643" t="s">
        <v>186</v>
      </c>
    </row>
    <row r="644" spans="1:4" x14ac:dyDescent="0.25">
      <c r="A644" s="24">
        <v>2011</v>
      </c>
      <c r="B644" s="113">
        <v>0</v>
      </c>
      <c r="C644" s="113">
        <v>0</v>
      </c>
      <c r="D644" s="113">
        <v>0</v>
      </c>
    </row>
    <row r="645" spans="1:4" x14ac:dyDescent="0.25">
      <c r="A645" s="24">
        <v>2012</v>
      </c>
      <c r="B645" s="113">
        <v>0</v>
      </c>
      <c r="C645" s="113">
        <v>0</v>
      </c>
      <c r="D645" s="113">
        <v>0</v>
      </c>
    </row>
    <row r="646" spans="1:4" x14ac:dyDescent="0.25">
      <c r="A646" s="24">
        <v>2013</v>
      </c>
      <c r="B646" s="113">
        <v>0</v>
      </c>
      <c r="C646" s="113">
        <v>0</v>
      </c>
      <c r="D646" s="113">
        <v>0</v>
      </c>
    </row>
    <row r="647" spans="1:4" x14ac:dyDescent="0.25">
      <c r="A647" s="24">
        <v>2014</v>
      </c>
      <c r="B647" s="113">
        <v>0</v>
      </c>
      <c r="C647" s="113">
        <v>0</v>
      </c>
      <c r="D647" s="113">
        <v>0</v>
      </c>
    </row>
    <row r="648" spans="1:4" x14ac:dyDescent="0.25">
      <c r="A648" s="24">
        <v>2015</v>
      </c>
      <c r="B648" s="113">
        <v>0</v>
      </c>
      <c r="C648" s="113">
        <v>0</v>
      </c>
      <c r="D648" s="113">
        <v>0</v>
      </c>
    </row>
    <row r="649" spans="1:4" x14ac:dyDescent="0.25">
      <c r="A649" s="24">
        <v>2016</v>
      </c>
      <c r="B649" s="113">
        <v>0</v>
      </c>
      <c r="C649" s="113">
        <v>0</v>
      </c>
      <c r="D649" s="113">
        <v>0</v>
      </c>
    </row>
    <row r="650" spans="1:4" x14ac:dyDescent="0.25">
      <c r="A650" s="24">
        <v>2017</v>
      </c>
      <c r="B650" s="113">
        <v>0</v>
      </c>
      <c r="C650" s="113">
        <v>0</v>
      </c>
      <c r="D650" s="113">
        <v>0</v>
      </c>
    </row>
    <row r="651" spans="1:4" x14ac:dyDescent="0.25">
      <c r="A651" s="24">
        <v>2018</v>
      </c>
      <c r="B651" s="113">
        <v>0</v>
      </c>
      <c r="C651" s="113">
        <v>0</v>
      </c>
      <c r="D651" s="113">
        <v>0</v>
      </c>
    </row>
    <row r="652" spans="1:4" x14ac:dyDescent="0.25">
      <c r="A652" s="24">
        <v>2019</v>
      </c>
      <c r="B652" s="113">
        <v>0</v>
      </c>
      <c r="C652" s="113">
        <v>0</v>
      </c>
      <c r="D652" s="113">
        <v>0</v>
      </c>
    </row>
    <row r="653" spans="1:4" x14ac:dyDescent="0.25">
      <c r="A653" s="24">
        <v>2020</v>
      </c>
      <c r="B653" s="113">
        <v>0</v>
      </c>
      <c r="C653" s="113">
        <v>0</v>
      </c>
      <c r="D653" s="113">
        <v>0</v>
      </c>
    </row>
    <row r="654" spans="1:4" x14ac:dyDescent="0.25">
      <c r="A654" s="24">
        <v>2021</v>
      </c>
      <c r="B654" s="113">
        <v>0</v>
      </c>
      <c r="C654" s="113">
        <v>0</v>
      </c>
      <c r="D654" s="113">
        <v>0</v>
      </c>
    </row>
    <row r="655" spans="1:4" x14ac:dyDescent="0.25">
      <c r="A655" s="24">
        <v>2022</v>
      </c>
      <c r="B655" s="113">
        <v>0</v>
      </c>
      <c r="C655" s="113">
        <v>0</v>
      </c>
      <c r="D655" s="113">
        <v>0</v>
      </c>
    </row>
    <row r="656" spans="1:4" x14ac:dyDescent="0.25">
      <c r="A656" s="24">
        <v>2023</v>
      </c>
      <c r="B656" s="113">
        <v>0</v>
      </c>
      <c r="C656" s="113">
        <v>0</v>
      </c>
      <c r="D656" s="113">
        <v>0</v>
      </c>
    </row>
    <row r="657" spans="1:4" x14ac:dyDescent="0.25">
      <c r="A657" s="24">
        <v>2024</v>
      </c>
      <c r="B657" s="113">
        <v>0</v>
      </c>
      <c r="C657" s="113">
        <v>0</v>
      </c>
      <c r="D657" s="113">
        <v>0</v>
      </c>
    </row>
    <row r="658" spans="1:4" x14ac:dyDescent="0.25">
      <c r="A658" s="35"/>
      <c r="B658" s="113"/>
      <c r="C658" s="78"/>
      <c r="D658" s="78"/>
    </row>
  </sheetData>
  <sortState xmlns:xlrd2="http://schemas.microsoft.com/office/spreadsheetml/2017/richdata2" ref="B42:G73">
    <sortCondition descending="1" ref="C42:C73"/>
  </sortState>
  <mergeCells count="3">
    <mergeCell ref="A5:G5"/>
    <mergeCell ref="A40:G40"/>
    <mergeCell ref="A81:G81"/>
  </mergeCells>
  <hyperlinks>
    <hyperlink ref="A3" location="Index!A1" display="Back to index" xr:uid="{E693E439-E972-4947-B0C0-6C9D86DFB286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</sheetPr>
  <dimension ref="A1:Y776"/>
  <sheetViews>
    <sheetView showGridLines="0" topLeftCell="A60" zoomScale="80" zoomScaleNormal="80" workbookViewId="0">
      <selection activeCell="C85" sqref="C85"/>
    </sheetView>
  </sheetViews>
  <sheetFormatPr defaultColWidth="10.85546875" defaultRowHeight="15" x14ac:dyDescent="0.25"/>
  <cols>
    <col min="1" max="1" width="15" customWidth="1"/>
    <col min="2" max="2" width="39.140625" customWidth="1"/>
    <col min="3" max="3" width="27.5703125" customWidth="1"/>
    <col min="4" max="4" width="24.5703125" customWidth="1"/>
    <col min="5" max="5" width="11.5703125" bestFit="1" customWidth="1"/>
    <col min="6" max="6" width="21.85546875" customWidth="1"/>
    <col min="7" max="7" width="22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4" max="24" width="22.5703125" customWidth="1"/>
    <col min="26" max="28" width="34.85546875" bestFit="1" customWidth="1"/>
    <col min="29" max="29" width="45.42578125" bestFit="1" customWidth="1"/>
  </cols>
  <sheetData>
    <row r="1" spans="1:25" ht="15" customHeight="1" x14ac:dyDescent="0.3">
      <c r="A1" s="67" t="s">
        <v>1550</v>
      </c>
      <c r="Y1" s="85" t="s">
        <v>96</v>
      </c>
    </row>
    <row r="2" spans="1:25" ht="15" customHeight="1" x14ac:dyDescent="0.25">
      <c r="A2" s="65"/>
      <c r="D2" t="s">
        <v>97</v>
      </c>
      <c r="E2" s="1" t="e">
        <f>_xlfn.MAXIFS(#REF!,#REF!,$U$6)</f>
        <v>#REF!</v>
      </c>
      <c r="F2" t="s">
        <v>98</v>
      </c>
      <c r="G2" s="1" t="e">
        <f>_xlfn.MINIFS(#REF!,#REF!,$U$6)</f>
        <v>#REF!</v>
      </c>
    </row>
    <row r="3" spans="1:25" x14ac:dyDescent="0.25">
      <c r="A3" s="29" t="s">
        <v>192</v>
      </c>
    </row>
    <row r="4" spans="1:25" ht="14.1" customHeight="1" x14ac:dyDescent="0.25"/>
    <row r="5" spans="1:25" ht="18" x14ac:dyDescent="0.25">
      <c r="A5" s="160" t="s">
        <v>1494</v>
      </c>
      <c r="B5" s="162"/>
      <c r="C5" s="162"/>
      <c r="D5" s="162"/>
      <c r="E5" s="162"/>
      <c r="F5" s="162"/>
      <c r="G5" s="162"/>
      <c r="T5" s="72" t="s">
        <v>100</v>
      </c>
    </row>
    <row r="6" spans="1:25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  <c r="T6" t="s">
        <v>108</v>
      </c>
      <c r="U6">
        <v>92443</v>
      </c>
      <c r="V6">
        <v>92445</v>
      </c>
    </row>
    <row r="7" spans="1:25" ht="14.1" customHeight="1" x14ac:dyDescent="0.25">
      <c r="A7" s="32" t="s">
        <v>199</v>
      </c>
      <c r="B7" s="2" t="s">
        <v>110</v>
      </c>
      <c r="C7" s="77" t="e">
        <f>VLOOKUP(CONCATENATE($U$6,$B7,$U$13,$U$14,$U$16,$A7),#REF!,14,FALSE)</f>
        <v>#REF!</v>
      </c>
      <c r="D7" s="2" t="e">
        <f>VLOOKUP(CONCATENATE($U$6,$B7,$U$13,$U$14,$U$16,$A7),#REF!,15,FALSE)</f>
        <v>#REF!</v>
      </c>
      <c r="E7" s="2" t="e">
        <f>VLOOKUP(CONCATENATE($U$6,$B7,$U$13,$U$14,$U$16,$A7),#REF!,16,FALSE)</f>
        <v>#REF!</v>
      </c>
      <c r="F7" s="2" t="e">
        <f>C7-D7</f>
        <v>#REF!</v>
      </c>
      <c r="G7" s="2" t="e">
        <f>E7-C7</f>
        <v>#REF!</v>
      </c>
      <c r="T7" t="s">
        <v>111</v>
      </c>
      <c r="U7" t="s">
        <v>1551</v>
      </c>
    </row>
    <row r="8" spans="1:25" ht="14.1" customHeight="1" x14ac:dyDescent="0.25">
      <c r="A8" s="32" t="s">
        <v>200</v>
      </c>
      <c r="B8" s="2" t="s">
        <v>110</v>
      </c>
      <c r="C8" s="77" t="e">
        <f>VLOOKUP(CONCATENATE($U$6,$B8,$U$13,$U$14,$U$16,$A8),#REF!,14,FALSE)</f>
        <v>#REF!</v>
      </c>
      <c r="D8" s="2" t="e">
        <f>VLOOKUP(CONCATENATE($U$6,$B8,$U$13,$U$14,$U$16,$A8),#REF!,15,FALSE)</f>
        <v>#REF!</v>
      </c>
      <c r="E8" s="2" t="e">
        <f>VLOOKUP(CONCATENATE($U$6,$B8,$U$13,$U$14,$U$16,$A8),#REF!,16,FALSE)</f>
        <v>#REF!</v>
      </c>
      <c r="F8" s="2" t="e">
        <f t="shared" ref="F8:F15" si="0">C8-D8</f>
        <v>#REF!</v>
      </c>
      <c r="G8" s="2" t="e">
        <f t="shared" ref="G8:G15" si="1">E8-C8</f>
        <v>#REF!</v>
      </c>
      <c r="T8" t="s">
        <v>113</v>
      </c>
    </row>
    <row r="9" spans="1:25" ht="14.1" customHeight="1" x14ac:dyDescent="0.25">
      <c r="A9" s="32" t="s">
        <v>201</v>
      </c>
      <c r="B9" s="2" t="s">
        <v>110</v>
      </c>
      <c r="C9" s="77" t="e">
        <f>VLOOKUP(CONCATENATE($U$6,$B9,$U$13,$U$14,$U$16,$A9),#REF!,14,FALSE)</f>
        <v>#REF!</v>
      </c>
      <c r="D9" s="2" t="e">
        <f>VLOOKUP(CONCATENATE($U$6,$B9,$U$13,$U$14,$U$16,$A9),#REF!,15,FALSE)</f>
        <v>#REF!</v>
      </c>
      <c r="E9" s="2" t="e">
        <f>VLOOKUP(CONCATENATE($U$6,$B9,$U$13,$U$14,$U$16,$A9),#REF!,16,FALSE)</f>
        <v>#REF!</v>
      </c>
      <c r="F9" s="2" t="e">
        <f t="shared" si="0"/>
        <v>#REF!</v>
      </c>
      <c r="G9" s="2" t="e">
        <f t="shared" si="1"/>
        <v>#REF!</v>
      </c>
      <c r="T9" t="s">
        <v>115</v>
      </c>
    </row>
    <row r="10" spans="1:25" ht="14.1" customHeight="1" x14ac:dyDescent="0.25">
      <c r="A10" s="32" t="s">
        <v>203</v>
      </c>
      <c r="B10" s="2" t="s">
        <v>110</v>
      </c>
      <c r="C10" s="77" t="e">
        <f>VLOOKUP(CONCATENATE($U$6,$B10,$U$13,$U$14,$U$16,$A10),#REF!,14,FALSE)</f>
        <v>#REF!</v>
      </c>
      <c r="D10" s="2" t="e">
        <f>VLOOKUP(CONCATENATE($U$6,$B10,$U$13,$U$14,$U$16,$A10),#REF!,15,FALSE)</f>
        <v>#REF!</v>
      </c>
      <c r="E10" s="2" t="e">
        <f>VLOOKUP(CONCATENATE($U$6,$B10,$U$13,$U$14,$U$16,$A10),#REF!,16,FALSE)</f>
        <v>#REF!</v>
      </c>
      <c r="F10" s="2" t="e">
        <f t="shared" si="0"/>
        <v>#REF!</v>
      </c>
      <c r="G10" s="2" t="e">
        <f t="shared" si="1"/>
        <v>#REF!</v>
      </c>
      <c r="T10" t="s">
        <v>116</v>
      </c>
      <c r="U10" t="s">
        <v>117</v>
      </c>
    </row>
    <row r="11" spans="1:25" ht="14.1" customHeight="1" x14ac:dyDescent="0.25">
      <c r="A11" s="32" t="s">
        <v>204</v>
      </c>
      <c r="B11" s="2" t="s">
        <v>110</v>
      </c>
      <c r="C11" s="77" t="e">
        <f>VLOOKUP(CONCATENATE($U$6,$B11,$U$13,$U$14,$U$16,$A11),#REF!,14,FALSE)</f>
        <v>#REF!</v>
      </c>
      <c r="D11" s="2" t="e">
        <f>VLOOKUP(CONCATENATE($U$6,$B11,$U$13,$U$14,$U$16,$A11),#REF!,15,FALSE)</f>
        <v>#REF!</v>
      </c>
      <c r="E11" s="2" t="e">
        <f>VLOOKUP(CONCATENATE($U$6,$B11,$U$13,$U$14,$U$16,$A11),#REF!,16,FALSE)</f>
        <v>#REF!</v>
      </c>
      <c r="F11" s="2" t="e">
        <f t="shared" si="0"/>
        <v>#REF!</v>
      </c>
      <c r="G11" s="2" t="e">
        <f t="shared" si="1"/>
        <v>#REF!</v>
      </c>
      <c r="T11" t="s">
        <v>102</v>
      </c>
      <c r="U11" t="s">
        <v>110</v>
      </c>
    </row>
    <row r="12" spans="1:25" ht="14.1" customHeight="1" x14ac:dyDescent="0.25">
      <c r="A12" s="32" t="s">
        <v>205</v>
      </c>
      <c r="B12" s="2" t="s">
        <v>110</v>
      </c>
      <c r="C12" s="77" t="e">
        <f>VLOOKUP(CONCATENATE($U$6,$B12,$U$13,$U$14,$U$16,$A12),#REF!,14,FALSE)</f>
        <v>#REF!</v>
      </c>
      <c r="D12" s="2" t="e">
        <f>VLOOKUP(CONCATENATE($U$6,$B12,$U$13,$U$14,$U$16,$A12),#REF!,15,FALSE)</f>
        <v>#REF!</v>
      </c>
      <c r="E12" s="2" t="e">
        <f>VLOOKUP(CONCATENATE($U$6,$B12,$U$13,$U$14,$U$16,$A12),#REF!,16,FALSE)</f>
        <v>#REF!</v>
      </c>
      <c r="F12" s="2" t="e">
        <f t="shared" si="0"/>
        <v>#REF!</v>
      </c>
      <c r="G12" s="2" t="e">
        <f t="shared" si="1"/>
        <v>#REF!</v>
      </c>
      <c r="T12" t="s">
        <v>120</v>
      </c>
      <c r="U12" t="s">
        <v>110</v>
      </c>
    </row>
    <row r="13" spans="1:25" ht="14.1" customHeight="1" x14ac:dyDescent="0.25">
      <c r="A13" s="32" t="s">
        <v>206</v>
      </c>
      <c r="B13" s="2" t="s">
        <v>110</v>
      </c>
      <c r="C13" s="77" t="e">
        <f>VLOOKUP(CONCATENATE($U$6,$B13,$U$13,$U$14,$U$16,$A13),#REF!,14,FALSE)</f>
        <v>#REF!</v>
      </c>
      <c r="D13" s="2" t="e">
        <f>VLOOKUP(CONCATENATE($U$6,$B13,$U$13,$U$14,$U$16,$A13),#REF!,15,FALSE)</f>
        <v>#REF!</v>
      </c>
      <c r="E13" s="2" t="e">
        <f>VLOOKUP(CONCATENATE($U$6,$B13,$U$13,$U$14,$U$16,$A13),#REF!,16,FALSE)</f>
        <v>#REF!</v>
      </c>
      <c r="F13" s="2" t="e">
        <f t="shared" si="0"/>
        <v>#REF!</v>
      </c>
      <c r="G13" s="2" t="e">
        <f t="shared" si="1"/>
        <v>#REF!</v>
      </c>
      <c r="T13" t="s">
        <v>122</v>
      </c>
      <c r="U13" t="s">
        <v>193</v>
      </c>
      <c r="V13" t="s">
        <v>193</v>
      </c>
    </row>
    <row r="14" spans="1:25" ht="14.1" customHeight="1" x14ac:dyDescent="0.25">
      <c r="A14" s="32" t="s">
        <v>207</v>
      </c>
      <c r="B14" s="2" t="s">
        <v>110</v>
      </c>
      <c r="C14" s="77" t="e">
        <f>VLOOKUP(CONCATENATE($U$6,$B14,$U$13,$U$14,$U$16,$A14),#REF!,14,FALSE)</f>
        <v>#REF!</v>
      </c>
      <c r="D14" s="2" t="e">
        <f>VLOOKUP(CONCATENATE($U$6,$B14,$U$13,$U$14,$U$16,$A14),#REF!,15,FALSE)</f>
        <v>#REF!</v>
      </c>
      <c r="E14" s="2" t="e">
        <f>VLOOKUP(CONCATENATE($U$6,$B14,$U$13,$U$14,$U$16,$A14),#REF!,16,FALSE)</f>
        <v>#REF!</v>
      </c>
      <c r="F14" s="2" t="e">
        <f t="shared" si="0"/>
        <v>#REF!</v>
      </c>
      <c r="G14" s="2" t="e">
        <f t="shared" si="1"/>
        <v>#REF!</v>
      </c>
      <c r="T14" t="s">
        <v>125</v>
      </c>
      <c r="U14" t="s">
        <v>1552</v>
      </c>
      <c r="V14" t="s">
        <v>1553</v>
      </c>
    </row>
    <row r="15" spans="1:25" ht="14.1" customHeight="1" x14ac:dyDescent="0.25">
      <c r="A15" s="32" t="s">
        <v>208</v>
      </c>
      <c r="B15" s="2" t="s">
        <v>110</v>
      </c>
      <c r="C15" s="77" t="e">
        <f>VLOOKUP(CONCATENATE($U$6,$B15,$U$13,$U$14,$U$16,$A15),#REF!,14,FALSE)</f>
        <v>#REF!</v>
      </c>
      <c r="D15" s="2" t="e">
        <f>VLOOKUP(CONCATENATE($U$6,$B15,$U$13,$U$14,$U$16,$A15),#REF!,15,FALSE)</f>
        <v>#REF!</v>
      </c>
      <c r="E15" s="2" t="e">
        <f>VLOOKUP(CONCATENATE($U$6,$B15,$U$13,$U$14,$U$16,$A15),#REF!,16,FALSE)</f>
        <v>#REF!</v>
      </c>
      <c r="F15" s="2" t="e">
        <f t="shared" si="0"/>
        <v>#REF!</v>
      </c>
      <c r="G15" s="2" t="e">
        <f t="shared" si="1"/>
        <v>#REF!</v>
      </c>
      <c r="T15" t="s">
        <v>127</v>
      </c>
      <c r="V15" t="s">
        <v>1554</v>
      </c>
      <c r="W15" t="s">
        <v>1554</v>
      </c>
      <c r="X15" t="s">
        <v>1554</v>
      </c>
      <c r="Y15" t="s">
        <v>1554</v>
      </c>
    </row>
    <row r="16" spans="1:25" ht="14.1" customHeight="1" x14ac:dyDescent="0.25">
      <c r="A16" s="32" t="s">
        <v>209</v>
      </c>
      <c r="B16" s="2" t="s">
        <v>110</v>
      </c>
      <c r="C16" s="77" t="e">
        <f>VLOOKUP(CONCATENATE($U$6,$B16,$U$13,$U$14,$U$16,$A16),#REF!,14,FALSE)</f>
        <v>#REF!</v>
      </c>
      <c r="D16" s="2" t="e">
        <f>VLOOKUP(CONCATENATE($U$6,$B16,$U$13,$U$14,$U$16,$A16),#REF!,15,FALSE)</f>
        <v>#REF!</v>
      </c>
      <c r="E16" s="2" t="e">
        <f>VLOOKUP(CONCATENATE($U$6,$B16,$U$13,$U$14,$U$16,$A16),#REF!,16,FALSE)</f>
        <v>#REF!</v>
      </c>
      <c r="F16" s="2" t="e">
        <f>C16-D16</f>
        <v>#REF!</v>
      </c>
      <c r="G16" s="2" t="e">
        <f>E16-C16</f>
        <v>#REF!</v>
      </c>
      <c r="T16" t="s">
        <v>129</v>
      </c>
      <c r="V16" t="s">
        <v>1555</v>
      </c>
      <c r="W16" t="s">
        <v>1556</v>
      </c>
      <c r="X16" t="s">
        <v>1557</v>
      </c>
      <c r="Y16" t="s">
        <v>1558</v>
      </c>
    </row>
    <row r="17" spans="1:21" ht="14.1" customHeight="1" x14ac:dyDescent="0.25">
      <c r="A17" s="32" t="s">
        <v>210</v>
      </c>
      <c r="B17" s="2" t="s">
        <v>110</v>
      </c>
      <c r="C17" s="77" t="e">
        <f>VLOOKUP(CONCATENATE($U$6,$B17,$U$13,$U$14,$U$16,$A17),#REF!,14,FALSE)</f>
        <v>#REF!</v>
      </c>
      <c r="D17" s="2" t="e">
        <f>VLOOKUP(CONCATENATE($U$6,$B17,$U$13,$U$14,$U$16,$A17),#REF!,15,FALSE)</f>
        <v>#REF!</v>
      </c>
      <c r="E17" s="2" t="e">
        <f>VLOOKUP(CONCATENATE($U$6,$B17,$U$13,$U$14,$U$16,$A17),#REF!,16,FALSE)</f>
        <v>#REF!</v>
      </c>
      <c r="F17" s="2" t="e">
        <f t="shared" ref="F17" si="2">C17-D17</f>
        <v>#REF!</v>
      </c>
      <c r="G17" s="2" t="e">
        <f t="shared" ref="G17" si="3">E17-C17</f>
        <v>#REF!</v>
      </c>
      <c r="T17" t="s">
        <v>130</v>
      </c>
      <c r="U17">
        <v>2011</v>
      </c>
    </row>
    <row r="18" spans="1:21" ht="14.1" customHeight="1" x14ac:dyDescent="0.25">
      <c r="A18" s="32" t="s">
        <v>211</v>
      </c>
      <c r="B18" s="2" t="s">
        <v>110</v>
      </c>
      <c r="C18" s="77" t="e">
        <f>VLOOKUP(CONCATENATE($U$6,$B18,$U$13,$U$14,$U$16,$A18),#REF!,14,FALSE)</f>
        <v>#REF!</v>
      </c>
      <c r="D18" s="2" t="e">
        <f>VLOOKUP(CONCATENATE($U$6,$B18,$U$13,$U$14,$U$16,$A18),#REF!,15,FALSE)</f>
        <v>#REF!</v>
      </c>
      <c r="E18" s="2" t="e">
        <f>VLOOKUP(CONCATENATE($U$6,$B18,$U$13,$U$14,$U$16,$A18),#REF!,16,FALSE)</f>
        <v>#REF!</v>
      </c>
      <c r="F18" s="2" t="e">
        <f t="shared" ref="F18" si="4">C18-D18</f>
        <v>#REF!</v>
      </c>
      <c r="G18" s="2" t="e">
        <f t="shared" ref="G18" si="5">E18-C18</f>
        <v>#REF!</v>
      </c>
      <c r="T18" t="s">
        <v>103</v>
      </c>
      <c r="U18">
        <v>22.1785</v>
      </c>
    </row>
    <row r="19" spans="1:21" ht="14.1" customHeight="1" x14ac:dyDescent="0.25">
      <c r="A19" s="32" t="s">
        <v>212</v>
      </c>
      <c r="B19" s="2" t="s">
        <v>110</v>
      </c>
      <c r="C19" s="77" t="e">
        <f>VLOOKUP(CONCATENATE($U$6,$B19,$U$13,$U$14,$U$16,$A19),#REF!,14,FALSE)</f>
        <v>#REF!</v>
      </c>
      <c r="D19" s="2" t="e">
        <f>VLOOKUP(CONCATENATE($U$6,$B19,$U$13,$U$14,$U$16,$A19),#REF!,15,FALSE)</f>
        <v>#REF!</v>
      </c>
      <c r="E19" s="2" t="e">
        <f>VLOOKUP(CONCATENATE($U$6,$B19,$U$13,$U$14,$U$16,$A19),#REF!,16,FALSE)</f>
        <v>#REF!</v>
      </c>
      <c r="F19" s="2" t="e">
        <f t="shared" ref="F19" si="6">C19-D19</f>
        <v>#REF!</v>
      </c>
      <c r="G19" s="2" t="e">
        <f t="shared" ref="G19" si="7">E19-C19</f>
        <v>#REF!</v>
      </c>
    </row>
    <row r="20" spans="1:21" ht="14.1" customHeight="1" x14ac:dyDescent="0.25">
      <c r="A20" s="32" t="s">
        <v>213</v>
      </c>
      <c r="B20" s="2" t="s">
        <v>110</v>
      </c>
      <c r="C20" s="77" t="e">
        <f>VLOOKUP(CONCATENATE($U$6,$B20,$U$13,$U$14,$U$16,$A20),#REF!,14,FALSE)</f>
        <v>#REF!</v>
      </c>
      <c r="D20" s="2" t="e">
        <f>VLOOKUP(CONCATENATE($U$6,$B20,$U$13,$U$14,$U$16,$A20),#REF!,15,FALSE)</f>
        <v>#REF!</v>
      </c>
      <c r="E20" s="2" t="e">
        <f>VLOOKUP(CONCATENATE($U$6,$B20,$U$13,$U$14,$U$16,$A20),#REF!,16,FALSE)</f>
        <v>#REF!</v>
      </c>
      <c r="F20" s="2" t="e">
        <f t="shared" ref="F20" si="8">C20-D20</f>
        <v>#REF!</v>
      </c>
      <c r="G20" s="2" t="e">
        <f t="shared" ref="G20" si="9">E20-C20</f>
        <v>#REF!</v>
      </c>
    </row>
    <row r="21" spans="1:21" ht="14.1" customHeight="1" x14ac:dyDescent="0.25">
      <c r="A21" s="32"/>
      <c r="B21" s="2"/>
      <c r="C21" s="26"/>
      <c r="D21" s="2"/>
      <c r="E21" s="2"/>
      <c r="F21" s="2"/>
      <c r="G21" s="2"/>
      <c r="T21" t="s">
        <v>132</v>
      </c>
      <c r="U21">
        <v>21.829816000000001</v>
      </c>
    </row>
    <row r="22" spans="1:21" ht="14.1" customHeight="1" x14ac:dyDescent="0.25">
      <c r="T22" t="s">
        <v>134</v>
      </c>
      <c r="U22">
        <v>22.527183999999998</v>
      </c>
    </row>
    <row r="23" spans="1:21" ht="15" customHeight="1" x14ac:dyDescent="0.25">
      <c r="A23" s="32" t="s">
        <v>199</v>
      </c>
      <c r="B23" s="2" t="s">
        <v>133</v>
      </c>
      <c r="C23" s="77" t="e">
        <f>VLOOKUP(CONCATENATE($U$6,$B23,$U$13,$U$14,$U$16,$A23),#REF!,14,FALSE)</f>
        <v>#REF!</v>
      </c>
      <c r="D23" s="2" t="e">
        <f>VLOOKUP(CONCATENATE($U$6,$B23,$U$13,$U$14,$U$16,$A23),#REF!,15,FALSE)</f>
        <v>#REF!</v>
      </c>
      <c r="E23" s="2" t="e">
        <f>VLOOKUP(CONCATENATE($U$6,$B23,$U$13,$U$14,$U$16,$A23),#REF!,16,FALSE)</f>
        <v>#REF!</v>
      </c>
      <c r="F23" s="2" t="e">
        <f t="shared" ref="F23" si="10">C23-D23</f>
        <v>#REF!</v>
      </c>
      <c r="G23" s="2" t="e">
        <f t="shared" ref="G23" si="11">E23-C23</f>
        <v>#REF!</v>
      </c>
      <c r="T23" t="s">
        <v>135</v>
      </c>
    </row>
    <row r="24" spans="1:21" ht="14.1" customHeight="1" x14ac:dyDescent="0.25">
      <c r="A24" s="32" t="s">
        <v>200</v>
      </c>
      <c r="B24" s="2" t="s">
        <v>133</v>
      </c>
      <c r="C24" s="77" t="e">
        <f>VLOOKUP(CONCATENATE($U$6,$B24,$U$13,$U$14,$U$16,$A24),#REF!,14,FALSE)</f>
        <v>#REF!</v>
      </c>
      <c r="D24" s="2" t="e">
        <f>VLOOKUP(CONCATENATE($U$6,$B24,$U$13,$U$14,$U$16,$A24),#REF!,15,FALSE)</f>
        <v>#REF!</v>
      </c>
      <c r="E24" s="2" t="e">
        <f>VLOOKUP(CONCATENATE($U$6,$B24,$U$13,$U$14,$U$16,$A24),#REF!,16,FALSE)</f>
        <v>#REF!</v>
      </c>
      <c r="F24" s="2" t="e">
        <f t="shared" ref="F24:F32" si="12">C24-D24</f>
        <v>#REF!</v>
      </c>
      <c r="G24" s="2" t="e">
        <f t="shared" ref="G24:G32" si="13">E24-C24</f>
        <v>#REF!</v>
      </c>
      <c r="T24" t="s">
        <v>136</v>
      </c>
    </row>
    <row r="25" spans="1:21" ht="14.1" customHeight="1" x14ac:dyDescent="0.25">
      <c r="A25" s="32" t="s">
        <v>201</v>
      </c>
      <c r="B25" s="2" t="s">
        <v>133</v>
      </c>
      <c r="C25" s="77" t="e">
        <f>VLOOKUP(CONCATENATE($U$6,$B25,$U$13,$U$14,$U$16,$A25),#REF!,14,FALSE)</f>
        <v>#REF!</v>
      </c>
      <c r="D25" s="2" t="e">
        <f>VLOOKUP(CONCATENATE($U$6,$B25,$U$13,$U$14,$U$16,$A25),#REF!,15,FALSE)</f>
        <v>#REF!</v>
      </c>
      <c r="E25" s="2" t="e">
        <f>VLOOKUP(CONCATENATE($U$6,$B25,$U$13,$U$14,$U$16,$A25),#REF!,16,FALSE)</f>
        <v>#REF!</v>
      </c>
      <c r="F25" s="2" t="e">
        <f t="shared" si="12"/>
        <v>#REF!</v>
      </c>
      <c r="G25" s="2" t="e">
        <f t="shared" si="13"/>
        <v>#REF!</v>
      </c>
      <c r="T25" t="s">
        <v>137</v>
      </c>
      <c r="U25">
        <v>4488323</v>
      </c>
    </row>
    <row r="26" spans="1:21" ht="14.1" customHeight="1" x14ac:dyDescent="0.25">
      <c r="A26" s="32" t="s">
        <v>203</v>
      </c>
      <c r="B26" s="2" t="s">
        <v>133</v>
      </c>
      <c r="C26" s="77" t="e">
        <f>VLOOKUP(CONCATENATE($U$6,$B26,$U$13,$U$14,$U$16,$A26),#REF!,14,FALSE)</f>
        <v>#REF!</v>
      </c>
      <c r="D26" s="2" t="e">
        <f>VLOOKUP(CONCATENATE($U$6,$B26,$U$13,$U$14,$U$16,$A26),#REF!,15,FALSE)</f>
        <v>#REF!</v>
      </c>
      <c r="E26" s="2" t="e">
        <f>VLOOKUP(CONCATENATE($U$6,$B26,$U$13,$U$14,$U$16,$A26),#REF!,16,FALSE)</f>
        <v>#REF!</v>
      </c>
      <c r="F26" s="2" t="e">
        <f t="shared" si="12"/>
        <v>#REF!</v>
      </c>
      <c r="G26" s="2" t="e">
        <f t="shared" si="13"/>
        <v>#REF!</v>
      </c>
      <c r="T26" t="s">
        <v>138</v>
      </c>
    </row>
    <row r="27" spans="1:21" ht="14.1" customHeight="1" x14ac:dyDescent="0.25">
      <c r="A27" s="32" t="s">
        <v>204</v>
      </c>
      <c r="B27" s="2" t="s">
        <v>133</v>
      </c>
      <c r="C27" s="77" t="e">
        <f>VLOOKUP(CONCATENATE($U$6,$B27,$U$13,$U$14,$U$16,$A27),#REF!,14,FALSE)</f>
        <v>#REF!</v>
      </c>
      <c r="D27" s="2" t="e">
        <f>VLOOKUP(CONCATENATE($U$6,$B27,$U$13,$U$14,$U$16,$A27),#REF!,15,FALSE)</f>
        <v>#REF!</v>
      </c>
      <c r="E27" s="2" t="e">
        <f>VLOOKUP(CONCATENATE($U$6,$B27,$U$13,$U$14,$U$16,$A27),#REF!,16,FALSE)</f>
        <v>#REF!</v>
      </c>
      <c r="F27" s="2" t="e">
        <f t="shared" si="12"/>
        <v>#REF!</v>
      </c>
      <c r="G27" s="2" t="e">
        <f t="shared" si="13"/>
        <v>#REF!</v>
      </c>
      <c r="T27" t="s">
        <v>139</v>
      </c>
    </row>
    <row r="28" spans="1:21" ht="14.1" customHeight="1" x14ac:dyDescent="0.25">
      <c r="A28" s="32" t="s">
        <v>205</v>
      </c>
      <c r="B28" s="2" t="s">
        <v>133</v>
      </c>
      <c r="C28" s="77" t="e">
        <f>VLOOKUP(CONCATENATE($U$6,$B28,$U$13,$U$14,$U$16,$A28),#REF!,14,FALSE)</f>
        <v>#REF!</v>
      </c>
      <c r="D28" s="2" t="e">
        <f>VLOOKUP(CONCATENATE($U$6,$B28,$U$13,$U$14,$U$16,$A28),#REF!,15,FALSE)</f>
        <v>#REF!</v>
      </c>
      <c r="E28" s="2" t="e">
        <f>VLOOKUP(CONCATENATE($U$6,$B28,$U$13,$U$14,$U$16,$A28),#REF!,16,FALSE)</f>
        <v>#REF!</v>
      </c>
      <c r="F28" s="2" t="e">
        <f t="shared" si="12"/>
        <v>#REF!</v>
      </c>
      <c r="G28" s="2" t="e">
        <f t="shared" si="13"/>
        <v>#REF!</v>
      </c>
      <c r="T28" t="s">
        <v>140</v>
      </c>
    </row>
    <row r="29" spans="1:21" ht="14.1" customHeight="1" x14ac:dyDescent="0.25">
      <c r="A29" s="32" t="s">
        <v>206</v>
      </c>
      <c r="B29" s="2" t="s">
        <v>133</v>
      </c>
      <c r="C29" s="77" t="e">
        <f>VLOOKUP(CONCATENATE($U$6,$B29,$U$13,$U$14,$U$16,$A29),#REF!,14,FALSE)</f>
        <v>#REF!</v>
      </c>
      <c r="D29" s="2" t="e">
        <f>VLOOKUP(CONCATENATE($U$6,$B29,$U$13,$U$14,$U$16,$A29),#REF!,15,FALSE)</f>
        <v>#REF!</v>
      </c>
      <c r="E29" s="2" t="e">
        <f>VLOOKUP(CONCATENATE($U$6,$B29,$U$13,$U$14,$U$16,$A29),#REF!,16,FALSE)</f>
        <v>#REF!</v>
      </c>
      <c r="F29" s="2" t="e">
        <f t="shared" si="12"/>
        <v>#REF!</v>
      </c>
      <c r="G29" s="2" t="e">
        <f t="shared" si="13"/>
        <v>#REF!</v>
      </c>
      <c r="T29" t="s">
        <v>141</v>
      </c>
      <c r="U29" t="s">
        <v>142</v>
      </c>
    </row>
    <row r="30" spans="1:21" ht="14.1" customHeight="1" x14ac:dyDescent="0.25">
      <c r="A30" s="32" t="s">
        <v>207</v>
      </c>
      <c r="B30" s="2" t="s">
        <v>133</v>
      </c>
      <c r="C30" s="77" t="e">
        <f>VLOOKUP(CONCATENATE($U$6,$B30,$U$13,$U$14,$U$16,$A30),#REF!,14,FALSE)</f>
        <v>#REF!</v>
      </c>
      <c r="D30" s="2" t="e">
        <f>VLOOKUP(CONCATENATE($U$6,$B30,$U$13,$U$14,$U$16,$A30),#REF!,15,FALSE)</f>
        <v>#REF!</v>
      </c>
      <c r="E30" s="2" t="e">
        <f>VLOOKUP(CONCATENATE($U$6,$B30,$U$13,$U$14,$U$16,$A30),#REF!,16,FALSE)</f>
        <v>#REF!</v>
      </c>
      <c r="F30" s="2" t="e">
        <f t="shared" si="12"/>
        <v>#REF!</v>
      </c>
      <c r="G30" s="2" t="e">
        <f t="shared" si="13"/>
        <v>#REF!</v>
      </c>
      <c r="T30" t="s">
        <v>143</v>
      </c>
      <c r="U30" t="s">
        <v>142</v>
      </c>
    </row>
    <row r="31" spans="1:21" ht="14.1" customHeight="1" x14ac:dyDescent="0.25">
      <c r="A31" s="32" t="s">
        <v>208</v>
      </c>
      <c r="B31" s="2" t="s">
        <v>133</v>
      </c>
      <c r="C31" s="77" t="e">
        <f>VLOOKUP(CONCATENATE($U$6,$B31,$U$13,$U$14,$U$16,$A31),#REF!,14,FALSE)</f>
        <v>#REF!</v>
      </c>
      <c r="D31" s="2" t="e">
        <f>VLOOKUP(CONCATENATE($U$6,$B31,$U$13,$U$14,$U$16,$A31),#REF!,15,FALSE)</f>
        <v>#REF!</v>
      </c>
      <c r="E31" s="2" t="e">
        <f>VLOOKUP(CONCATENATE($U$6,$B31,$U$13,$U$14,$U$16,$A31),#REF!,16,FALSE)</f>
        <v>#REF!</v>
      </c>
      <c r="F31" s="2" t="e">
        <f t="shared" si="12"/>
        <v>#REF!</v>
      </c>
      <c r="G31" s="2" t="e">
        <f t="shared" si="13"/>
        <v>#REF!</v>
      </c>
      <c r="T31" t="s">
        <v>144</v>
      </c>
      <c r="U31">
        <v>20110000</v>
      </c>
    </row>
    <row r="32" spans="1:21" ht="14.1" customHeight="1" x14ac:dyDescent="0.25">
      <c r="A32" s="32" t="s">
        <v>209</v>
      </c>
      <c r="B32" s="2" t="s">
        <v>133</v>
      </c>
      <c r="C32" s="77" t="e">
        <f>VLOOKUP(CONCATENATE($U$6,$B32,$U$13,$U$14,$U$16,$A32),#REF!,14,FALSE)</f>
        <v>#REF!</v>
      </c>
      <c r="D32" s="2" t="e">
        <f>VLOOKUP(CONCATENATE($U$6,$B32,$U$13,$U$14,$U$16,$A32),#REF!,15,FALSE)</f>
        <v>#REF!</v>
      </c>
      <c r="E32" s="2" t="e">
        <f>VLOOKUP(CONCATENATE($U$6,$B32,$U$13,$U$14,$U$16,$A32),#REF!,16,FALSE)</f>
        <v>#REF!</v>
      </c>
      <c r="F32" s="2" t="e">
        <f t="shared" si="12"/>
        <v>#REF!</v>
      </c>
      <c r="G32" s="2" t="e">
        <f t="shared" si="13"/>
        <v>#REF!</v>
      </c>
      <c r="T32" t="s">
        <v>145</v>
      </c>
    </row>
    <row r="33" spans="1:21" ht="14.1" customHeight="1" x14ac:dyDescent="0.25">
      <c r="A33" s="32" t="s">
        <v>210</v>
      </c>
      <c r="B33" s="2" t="s">
        <v>133</v>
      </c>
      <c r="C33" s="77" t="e">
        <f>VLOOKUP(CONCATENATE($U$6,$B33,$U$13,$U$14,$U$16,$A33),#REF!,14,FALSE)</f>
        <v>#REF!</v>
      </c>
      <c r="D33" s="2" t="e">
        <f>VLOOKUP(CONCATENATE($U$6,$B33,$U$13,$U$14,$U$16,$A33),#REF!,15,FALSE)</f>
        <v>#REF!</v>
      </c>
      <c r="E33" s="2" t="e">
        <f>VLOOKUP(CONCATENATE($U$6,$B33,$U$13,$U$14,$U$16,$A33),#REF!,16,FALSE)</f>
        <v>#REF!</v>
      </c>
      <c r="F33" s="2" t="e">
        <f t="shared" ref="F33" si="14">C33-D33</f>
        <v>#REF!</v>
      </c>
      <c r="G33" s="2" t="e">
        <f t="shared" ref="G33" si="15">E33-C33</f>
        <v>#REF!</v>
      </c>
      <c r="T33" t="s">
        <v>146</v>
      </c>
    </row>
    <row r="34" spans="1:21" ht="14.1" customHeight="1" x14ac:dyDescent="0.25">
      <c r="A34" s="32" t="s">
        <v>211</v>
      </c>
      <c r="B34" s="2" t="s">
        <v>133</v>
      </c>
      <c r="C34" s="77" t="e">
        <f>VLOOKUP(CONCATENATE($U$6,$B34,$U$13,$U$14,$U$16,$A34),#REF!,14,FALSE)</f>
        <v>#REF!</v>
      </c>
      <c r="D34" s="2" t="e">
        <f>VLOOKUP(CONCATENATE($U$6,$B34,$U$13,$U$14,$U$16,$A34),#REF!,15,FALSE)</f>
        <v>#REF!</v>
      </c>
      <c r="E34" s="2" t="e">
        <f>VLOOKUP(CONCATENATE($U$6,$B34,$U$13,$U$14,$U$16,$A34),#REF!,16,FALSE)</f>
        <v>#REF!</v>
      </c>
      <c r="F34" s="2" t="e">
        <f t="shared" ref="F34" si="16">C34-D34</f>
        <v>#REF!</v>
      </c>
      <c r="G34" s="2" t="e">
        <f t="shared" ref="G34" si="17">E34-C34</f>
        <v>#REF!</v>
      </c>
      <c r="T34" t="s">
        <v>147</v>
      </c>
      <c r="U34" t="s">
        <v>202</v>
      </c>
    </row>
    <row r="35" spans="1:21" ht="14.1" customHeight="1" x14ac:dyDescent="0.25">
      <c r="A35" s="33" t="s">
        <v>212</v>
      </c>
      <c r="B35" s="2" t="s">
        <v>133</v>
      </c>
      <c r="C35" s="77" t="e">
        <f>VLOOKUP(CONCATENATE($U$6,$B35,$U$13,$U$14,$U$16,$A35),#REF!,14,FALSE)</f>
        <v>#REF!</v>
      </c>
      <c r="D35" s="2" t="e">
        <f>VLOOKUP(CONCATENATE($U$6,$B35,$U$13,$U$14,$U$16,$A35),#REF!,15,FALSE)</f>
        <v>#REF!</v>
      </c>
      <c r="E35" s="2" t="e">
        <f>VLOOKUP(CONCATENATE($U$6,$B35,$U$13,$U$14,$U$16,$A35),#REF!,16,FALSE)</f>
        <v>#REF!</v>
      </c>
      <c r="F35" s="2" t="e">
        <f t="shared" ref="F35" si="18">C35-D35</f>
        <v>#REF!</v>
      </c>
      <c r="G35" s="2" t="e">
        <f t="shared" ref="G35" si="19">E35-C35</f>
        <v>#REF!</v>
      </c>
    </row>
    <row r="36" spans="1:21" ht="14.1" customHeight="1" x14ac:dyDescent="0.25">
      <c r="A36" s="33" t="s">
        <v>213</v>
      </c>
      <c r="B36" s="2" t="s">
        <v>133</v>
      </c>
      <c r="C36" s="77" t="e">
        <f>VLOOKUP(CONCATENATE($U$6,$B36,$U$13,$U$14,$U$16,$A36),#REF!,14,FALSE)</f>
        <v>#REF!</v>
      </c>
      <c r="D36" s="2" t="e">
        <f>VLOOKUP(CONCATENATE($U$6,$B36,$U$13,$U$14,$U$16,$A36),#REF!,15,FALSE)</f>
        <v>#REF!</v>
      </c>
      <c r="E36" s="2" t="e">
        <f>VLOOKUP(CONCATENATE($U$6,$B36,$U$13,$U$14,$U$16,$A36),#REF!,16,FALSE)</f>
        <v>#REF!</v>
      </c>
      <c r="F36" s="2" t="e">
        <f t="shared" ref="F36" si="20">C36-D36</f>
        <v>#REF!</v>
      </c>
      <c r="G36" s="2" t="e">
        <f t="shared" ref="G36" si="21">E36-C36</f>
        <v>#REF!</v>
      </c>
    </row>
    <row r="37" spans="1:21" ht="14.1" customHeight="1" x14ac:dyDescent="0.25"/>
    <row r="38" spans="1:21" ht="14.1" customHeight="1" x14ac:dyDescent="0.25"/>
    <row r="39" spans="1:21" ht="14.1" customHeight="1" x14ac:dyDescent="0.25"/>
    <row r="40" spans="1:21" ht="18" x14ac:dyDescent="0.25">
      <c r="A40" s="160" t="s">
        <v>1533</v>
      </c>
      <c r="B40" s="162"/>
      <c r="C40" s="162"/>
      <c r="D40" s="162"/>
      <c r="E40" s="162"/>
      <c r="F40" s="162"/>
      <c r="G40" s="162"/>
    </row>
    <row r="41" spans="1:21" ht="14.1" customHeight="1" x14ac:dyDescent="0.25">
      <c r="A41" s="69" t="s">
        <v>101</v>
      </c>
      <c r="B41" s="69" t="s">
        <v>102</v>
      </c>
      <c r="C41" s="69" t="s">
        <v>103</v>
      </c>
      <c r="D41" s="69" t="s">
        <v>104</v>
      </c>
      <c r="E41" s="69" t="s">
        <v>105</v>
      </c>
      <c r="F41" s="69" t="s">
        <v>106</v>
      </c>
      <c r="G41" s="69" t="s">
        <v>107</v>
      </c>
    </row>
    <row r="42" spans="1:21" ht="14.1" customHeight="1" x14ac:dyDescent="0.25">
      <c r="A42" s="115">
        <v>2024</v>
      </c>
      <c r="B42" s="49" t="s">
        <v>168</v>
      </c>
      <c r="C42" s="77" t="e">
        <f>VLOOKUP(CONCATENATE($U$6,$B42,$U$13,$U$14,$U$16,$A42),#REF!,14,FALSE)</f>
        <v>#REF!</v>
      </c>
      <c r="D42" s="2" t="e">
        <f>VLOOKUP(CONCATENATE($U$6,$B42,$U$13,$U$14,$U$16,$A42),#REF!,15,FALSE)</f>
        <v>#REF!</v>
      </c>
      <c r="E42" s="2" t="e">
        <f>VLOOKUP(CONCATENATE($U$6,$B42,$U$13,$U$14,$U$16,$A42),#REF!,16,FALSE)</f>
        <v>#REF!</v>
      </c>
      <c r="F42" s="2" t="e">
        <f t="shared" ref="F42:F73" si="22">C42-D42</f>
        <v>#REF!</v>
      </c>
      <c r="G42" s="2" t="e">
        <f t="shared" ref="G42:G73" si="23">E42-C42</f>
        <v>#REF!</v>
      </c>
    </row>
    <row r="43" spans="1:21" ht="14.1" customHeight="1" x14ac:dyDescent="0.25">
      <c r="A43" s="115">
        <v>2024</v>
      </c>
      <c r="B43" s="2" t="s">
        <v>166</v>
      </c>
      <c r="C43" s="77" t="e">
        <f>VLOOKUP(CONCATENATE($U$6,$B43,$U$13,$U$14,$U$16,$A43),#REF!,14,FALSE)</f>
        <v>#REF!</v>
      </c>
      <c r="D43" s="2" t="e">
        <f>VLOOKUP(CONCATENATE($U$6,$B43,$U$13,$U$14,$U$16,$A43),#REF!,15,FALSE)</f>
        <v>#REF!</v>
      </c>
      <c r="E43" s="2" t="e">
        <f>VLOOKUP(CONCATENATE($U$6,$B43,$U$13,$U$14,$U$16,$A43),#REF!,16,FALSE)</f>
        <v>#REF!</v>
      </c>
      <c r="F43" s="2" t="e">
        <f t="shared" si="22"/>
        <v>#REF!</v>
      </c>
      <c r="G43" s="2" t="e">
        <f t="shared" si="23"/>
        <v>#REF!</v>
      </c>
    </row>
    <row r="44" spans="1:21" ht="14.1" customHeight="1" x14ac:dyDescent="0.25">
      <c r="A44" s="115">
        <v>2024</v>
      </c>
      <c r="B44" s="2" t="s">
        <v>175</v>
      </c>
      <c r="C44" s="77" t="e">
        <f>VLOOKUP(CONCATENATE($U$6,$B44,$U$13,$U$14,$U$16,$A44),#REF!,14,FALSE)</f>
        <v>#REF!</v>
      </c>
      <c r="D44" s="2" t="e">
        <f>VLOOKUP(CONCATENATE($U$6,$B44,$U$13,$U$14,$U$16,$A44),#REF!,15,FALSE)</f>
        <v>#REF!</v>
      </c>
      <c r="E44" s="2" t="e">
        <f>VLOOKUP(CONCATENATE($U$6,$B44,$U$13,$U$14,$U$16,$A44),#REF!,16,FALSE)</f>
        <v>#REF!</v>
      </c>
      <c r="F44" s="2" t="e">
        <f t="shared" si="22"/>
        <v>#REF!</v>
      </c>
      <c r="G44" s="2" t="e">
        <f t="shared" si="23"/>
        <v>#REF!</v>
      </c>
    </row>
    <row r="45" spans="1:21" ht="14.1" customHeight="1" x14ac:dyDescent="0.25">
      <c r="A45" s="115">
        <v>2024</v>
      </c>
      <c r="B45" s="2" t="s">
        <v>179</v>
      </c>
      <c r="C45" s="77" t="e">
        <f>VLOOKUP(CONCATENATE($U$6,$B45,$U$13,$U$14,$U$16,$A45),#REF!,14,FALSE)</f>
        <v>#REF!</v>
      </c>
      <c r="D45" s="2" t="e">
        <f>VLOOKUP(CONCATENATE($U$6,$B45,$U$13,$U$14,$U$16,$A45),#REF!,15,FALSE)</f>
        <v>#REF!</v>
      </c>
      <c r="E45" s="2" t="e">
        <f>VLOOKUP(CONCATENATE($U$6,$B45,$U$13,$U$14,$U$16,$A45),#REF!,16,FALSE)</f>
        <v>#REF!</v>
      </c>
      <c r="F45" s="2" t="e">
        <f t="shared" si="22"/>
        <v>#REF!</v>
      </c>
      <c r="G45" s="2" t="e">
        <f t="shared" si="23"/>
        <v>#REF!</v>
      </c>
    </row>
    <row r="46" spans="1:21" ht="14.1" customHeight="1" x14ac:dyDescent="0.25">
      <c r="A46" s="115">
        <v>2024</v>
      </c>
      <c r="B46" s="2" t="s">
        <v>169</v>
      </c>
      <c r="C46" s="77" t="e">
        <f>VLOOKUP(CONCATENATE($U$6,$B46,$U$13,$U$14,$U$16,$A46),#REF!,14,FALSE)</f>
        <v>#REF!</v>
      </c>
      <c r="D46" s="2" t="e">
        <f>VLOOKUP(CONCATENATE($U$6,$B46,$U$13,$U$14,$U$16,$A46),#REF!,15,FALSE)</f>
        <v>#REF!</v>
      </c>
      <c r="E46" s="2" t="e">
        <f>VLOOKUP(CONCATENATE($U$6,$B46,$U$13,$U$14,$U$16,$A46),#REF!,16,FALSE)</f>
        <v>#REF!</v>
      </c>
      <c r="F46" s="2" t="e">
        <f t="shared" si="22"/>
        <v>#REF!</v>
      </c>
      <c r="G46" s="2" t="e">
        <f t="shared" si="23"/>
        <v>#REF!</v>
      </c>
    </row>
    <row r="47" spans="1:21" ht="14.1" customHeight="1" x14ac:dyDescent="0.25">
      <c r="A47" s="115">
        <v>2024</v>
      </c>
      <c r="B47" s="2" t="s">
        <v>174</v>
      </c>
      <c r="C47" s="77" t="e">
        <f>VLOOKUP(CONCATENATE($U$6,$B47,$U$13,$U$14,$U$16,$A47),#REF!,14,FALSE)</f>
        <v>#REF!</v>
      </c>
      <c r="D47" s="2" t="e">
        <f>VLOOKUP(CONCATENATE($U$6,$B47,$U$13,$U$14,$U$16,$A47),#REF!,15,FALSE)</f>
        <v>#REF!</v>
      </c>
      <c r="E47" s="2" t="e">
        <f>VLOOKUP(CONCATENATE($U$6,$B47,$U$13,$U$14,$U$16,$A47),#REF!,16,FALSE)</f>
        <v>#REF!</v>
      </c>
      <c r="F47" s="2" t="e">
        <f t="shared" si="22"/>
        <v>#REF!</v>
      </c>
      <c r="G47" s="2" t="e">
        <f t="shared" si="23"/>
        <v>#REF!</v>
      </c>
    </row>
    <row r="48" spans="1:21" ht="14.1" customHeight="1" x14ac:dyDescent="0.25">
      <c r="A48" s="115">
        <v>2024</v>
      </c>
      <c r="B48" s="2" t="s">
        <v>171</v>
      </c>
      <c r="C48" s="77" t="e">
        <f>VLOOKUP(CONCATENATE($U$6,$B48,$U$13,$U$14,$U$16,$A48),#REF!,14,FALSE)</f>
        <v>#REF!</v>
      </c>
      <c r="D48" s="2" t="e">
        <f>VLOOKUP(CONCATENATE($U$6,$B48,$U$13,$U$14,$U$16,$A48),#REF!,15,FALSE)</f>
        <v>#REF!</v>
      </c>
      <c r="E48" s="2" t="e">
        <f>VLOOKUP(CONCATENATE($U$6,$B48,$U$13,$U$14,$U$16,$A48),#REF!,16,FALSE)</f>
        <v>#REF!</v>
      </c>
      <c r="F48" s="2" t="e">
        <f t="shared" si="22"/>
        <v>#REF!</v>
      </c>
      <c r="G48" s="2" t="e">
        <f t="shared" si="23"/>
        <v>#REF!</v>
      </c>
    </row>
    <row r="49" spans="1:7" ht="14.1" customHeight="1" x14ac:dyDescent="0.25">
      <c r="A49" s="115">
        <v>2024</v>
      </c>
      <c r="B49" s="2" t="s">
        <v>156</v>
      </c>
      <c r="C49" s="77" t="e">
        <f>VLOOKUP(CONCATENATE($U$6,$B49,$U$13,$U$14,$U$16,$A49),#REF!,14,FALSE)</f>
        <v>#REF!</v>
      </c>
      <c r="D49" s="2" t="e">
        <f>VLOOKUP(CONCATENATE($U$6,$B49,$U$13,$U$14,$U$16,$A49),#REF!,15,FALSE)</f>
        <v>#REF!</v>
      </c>
      <c r="E49" s="2" t="e">
        <f>VLOOKUP(CONCATENATE($U$6,$B49,$U$13,$U$14,$U$16,$A49),#REF!,16,FALSE)</f>
        <v>#REF!</v>
      </c>
      <c r="F49" s="2" t="e">
        <f t="shared" si="22"/>
        <v>#REF!</v>
      </c>
      <c r="G49" s="2" t="e">
        <f t="shared" si="23"/>
        <v>#REF!</v>
      </c>
    </row>
    <row r="50" spans="1:7" ht="14.1" customHeight="1" x14ac:dyDescent="0.25">
      <c r="A50" s="115">
        <v>2024</v>
      </c>
      <c r="B50" s="2" t="s">
        <v>167</v>
      </c>
      <c r="C50" s="77" t="e">
        <f>VLOOKUP(CONCATENATE($U$6,$B50,$U$13,$U$14,$U$16,$A50),#REF!,14,FALSE)</f>
        <v>#REF!</v>
      </c>
      <c r="D50" s="2" t="e">
        <f>VLOOKUP(CONCATENATE($U$6,$B50,$U$13,$U$14,$U$16,$A50),#REF!,15,FALSE)</f>
        <v>#REF!</v>
      </c>
      <c r="E50" s="2" t="e">
        <f>VLOOKUP(CONCATENATE($U$6,$B50,$U$13,$U$14,$U$16,$A50),#REF!,16,FALSE)</f>
        <v>#REF!</v>
      </c>
      <c r="F50" s="2" t="e">
        <f t="shared" si="22"/>
        <v>#REF!</v>
      </c>
      <c r="G50" s="2" t="e">
        <f t="shared" si="23"/>
        <v>#REF!</v>
      </c>
    </row>
    <row r="51" spans="1:7" ht="14.1" customHeight="1" x14ac:dyDescent="0.25">
      <c r="A51" s="115">
        <v>2024</v>
      </c>
      <c r="B51" s="2" t="s">
        <v>173</v>
      </c>
      <c r="C51" s="77" t="e">
        <f>VLOOKUP(CONCATENATE($U$6,$B51,$U$13,$U$14,$U$16,$A51),#REF!,14,FALSE)</f>
        <v>#REF!</v>
      </c>
      <c r="D51" s="2" t="e">
        <f>VLOOKUP(CONCATENATE($U$6,$B51,$U$13,$U$14,$U$16,$A51),#REF!,15,FALSE)</f>
        <v>#REF!</v>
      </c>
      <c r="E51" s="2" t="e">
        <f>VLOOKUP(CONCATENATE($U$6,$B51,$U$13,$U$14,$U$16,$A51),#REF!,16,FALSE)</f>
        <v>#REF!</v>
      </c>
      <c r="F51" s="2" t="e">
        <f t="shared" si="22"/>
        <v>#REF!</v>
      </c>
      <c r="G51" s="2" t="e">
        <f t="shared" si="23"/>
        <v>#REF!</v>
      </c>
    </row>
    <row r="52" spans="1:7" ht="14.1" customHeight="1" x14ac:dyDescent="0.25">
      <c r="A52" s="115">
        <v>2024</v>
      </c>
      <c r="B52" s="2" t="s">
        <v>163</v>
      </c>
      <c r="C52" s="77" t="e">
        <f>VLOOKUP(CONCATENATE($U$6,$B52,$U$13,$U$14,$U$16,$A52),#REF!,14,FALSE)</f>
        <v>#REF!</v>
      </c>
      <c r="D52" s="2" t="e">
        <f>VLOOKUP(CONCATENATE($U$6,$B52,$U$13,$U$14,$U$16,$A52),#REF!,15,FALSE)</f>
        <v>#REF!</v>
      </c>
      <c r="E52" s="2" t="e">
        <f>VLOOKUP(CONCATENATE($U$6,$B52,$U$13,$U$14,$U$16,$A52),#REF!,16,FALSE)</f>
        <v>#REF!</v>
      </c>
      <c r="F52" s="2" t="e">
        <f t="shared" si="22"/>
        <v>#REF!</v>
      </c>
      <c r="G52" s="2" t="e">
        <f t="shared" si="23"/>
        <v>#REF!</v>
      </c>
    </row>
    <row r="53" spans="1:7" ht="14.1" customHeight="1" x14ac:dyDescent="0.25">
      <c r="A53" s="115">
        <v>2024</v>
      </c>
      <c r="B53" s="2" t="s">
        <v>155</v>
      </c>
      <c r="C53" s="77" t="e">
        <f>VLOOKUP(CONCATENATE($U$6,$B53,$U$13,$U$14,$U$16,$A53),#REF!,14,FALSE)</f>
        <v>#REF!</v>
      </c>
      <c r="D53" s="2" t="e">
        <f>VLOOKUP(CONCATENATE($U$6,$B53,$U$13,$U$14,$U$16,$A53),#REF!,15,FALSE)</f>
        <v>#REF!</v>
      </c>
      <c r="E53" s="2" t="e">
        <f>VLOOKUP(CONCATENATE($U$6,$B53,$U$13,$U$14,$U$16,$A53),#REF!,16,FALSE)</f>
        <v>#REF!</v>
      </c>
      <c r="F53" s="2" t="e">
        <f t="shared" si="22"/>
        <v>#REF!</v>
      </c>
      <c r="G53" s="2" t="e">
        <f t="shared" si="23"/>
        <v>#REF!</v>
      </c>
    </row>
    <row r="54" spans="1:7" ht="14.1" customHeight="1" x14ac:dyDescent="0.25">
      <c r="A54" s="115">
        <v>2024</v>
      </c>
      <c r="B54" s="2" t="s">
        <v>157</v>
      </c>
      <c r="C54" s="77" t="e">
        <f>VLOOKUP(CONCATENATE($U$6,$B54,$U$13,$U$14,$U$16,$A54),#REF!,14,FALSE)</f>
        <v>#REF!</v>
      </c>
      <c r="D54" s="2" t="e">
        <f>VLOOKUP(CONCATENATE($U$6,$B54,$U$13,$U$14,$U$16,$A54),#REF!,15,FALSE)</f>
        <v>#REF!</v>
      </c>
      <c r="E54" s="2" t="e">
        <f>VLOOKUP(CONCATENATE($U$6,$B54,$U$13,$U$14,$U$16,$A54),#REF!,16,FALSE)</f>
        <v>#REF!</v>
      </c>
      <c r="F54" s="2" t="e">
        <f t="shared" si="22"/>
        <v>#REF!</v>
      </c>
      <c r="G54" s="2" t="e">
        <f t="shared" si="23"/>
        <v>#REF!</v>
      </c>
    </row>
    <row r="55" spans="1:7" ht="14.1" customHeight="1" x14ac:dyDescent="0.25">
      <c r="A55" s="115">
        <v>2024</v>
      </c>
      <c r="B55" s="2" t="s">
        <v>149</v>
      </c>
      <c r="C55" s="77" t="e">
        <f>VLOOKUP(CONCATENATE($U$6,$B55,$U$13,$U$14,$U$16,$A55),#REF!,14,FALSE)</f>
        <v>#REF!</v>
      </c>
      <c r="D55" s="2" t="e">
        <f>VLOOKUP(CONCATENATE($U$6,$B55,$U$13,$U$14,$U$16,$A55),#REF!,15,FALSE)</f>
        <v>#REF!</v>
      </c>
      <c r="E55" s="2" t="e">
        <f>VLOOKUP(CONCATENATE($U$6,$B55,$U$13,$U$14,$U$16,$A55),#REF!,16,FALSE)</f>
        <v>#REF!</v>
      </c>
      <c r="F55" s="2" t="e">
        <f t="shared" si="22"/>
        <v>#REF!</v>
      </c>
      <c r="G55" s="2" t="e">
        <f t="shared" si="23"/>
        <v>#REF!</v>
      </c>
    </row>
    <row r="56" spans="1:7" ht="14.1" customHeight="1" x14ac:dyDescent="0.25">
      <c r="A56" s="115">
        <v>2024</v>
      </c>
      <c r="B56" s="2" t="s">
        <v>176</v>
      </c>
      <c r="C56" s="77" t="e">
        <f>VLOOKUP(CONCATENATE($U$6,$B56,$U$13,$U$14,$U$16,$A56),#REF!,14,FALSE)</f>
        <v>#REF!</v>
      </c>
      <c r="D56" s="2" t="e">
        <f>VLOOKUP(CONCATENATE($U$6,$B56,$U$13,$U$14,$U$16,$A56),#REF!,15,FALSE)</f>
        <v>#REF!</v>
      </c>
      <c r="E56" s="2" t="e">
        <f>VLOOKUP(CONCATENATE($U$6,$B56,$U$13,$U$14,$U$16,$A56),#REF!,16,FALSE)</f>
        <v>#REF!</v>
      </c>
      <c r="F56" s="2" t="e">
        <f t="shared" si="22"/>
        <v>#REF!</v>
      </c>
      <c r="G56" s="2" t="e">
        <f t="shared" si="23"/>
        <v>#REF!</v>
      </c>
    </row>
    <row r="57" spans="1:7" ht="14.1" customHeight="1" x14ac:dyDescent="0.25">
      <c r="A57" s="115">
        <v>2024</v>
      </c>
      <c r="B57" s="2" t="s">
        <v>180</v>
      </c>
      <c r="C57" s="77" t="e">
        <f>VLOOKUP(CONCATENATE($U$6,$B57,$U$13,$U$14,$U$16,$A57),#REF!,14,FALSE)</f>
        <v>#REF!</v>
      </c>
      <c r="D57" s="2" t="e">
        <f>VLOOKUP(CONCATENATE($U$6,$B57,$U$13,$U$14,$U$16,$A57),#REF!,15,FALSE)</f>
        <v>#REF!</v>
      </c>
      <c r="E57" s="2" t="e">
        <f>VLOOKUP(CONCATENATE($U$6,$B57,$U$13,$U$14,$U$16,$A57),#REF!,16,FALSE)</f>
        <v>#REF!</v>
      </c>
      <c r="F57" s="2" t="e">
        <f t="shared" si="22"/>
        <v>#REF!</v>
      </c>
      <c r="G57" s="2" t="e">
        <f t="shared" si="23"/>
        <v>#REF!</v>
      </c>
    </row>
    <row r="58" spans="1:7" ht="14.1" customHeight="1" x14ac:dyDescent="0.25">
      <c r="A58" s="115">
        <v>2024</v>
      </c>
      <c r="B58" s="2" t="s">
        <v>153</v>
      </c>
      <c r="C58" s="77" t="e">
        <f>VLOOKUP(CONCATENATE($U$6,$B58,$U$13,$U$14,$U$16,$A58),#REF!,14,FALSE)</f>
        <v>#REF!</v>
      </c>
      <c r="D58" s="2" t="e">
        <f>VLOOKUP(CONCATENATE($U$6,$B58,$U$13,$U$14,$U$16,$A58),#REF!,15,FALSE)</f>
        <v>#REF!</v>
      </c>
      <c r="E58" s="2" t="e">
        <f>VLOOKUP(CONCATENATE($U$6,$B58,$U$13,$U$14,$U$16,$A58),#REF!,16,FALSE)</f>
        <v>#REF!</v>
      </c>
      <c r="F58" s="2" t="e">
        <f t="shared" si="22"/>
        <v>#REF!</v>
      </c>
      <c r="G58" s="2" t="e">
        <f t="shared" si="23"/>
        <v>#REF!</v>
      </c>
    </row>
    <row r="59" spans="1:7" ht="14.1" customHeight="1" x14ac:dyDescent="0.25">
      <c r="A59" s="115">
        <v>2024</v>
      </c>
      <c r="B59" s="2" t="s">
        <v>178</v>
      </c>
      <c r="C59" s="77" t="e">
        <f>VLOOKUP(CONCATENATE($U$6,$B59,$U$13,$U$14,$U$16,$A59),#REF!,14,FALSE)</f>
        <v>#REF!</v>
      </c>
      <c r="D59" s="2" t="e">
        <f>VLOOKUP(CONCATENATE($U$6,$B59,$U$13,$U$14,$U$16,$A59),#REF!,15,FALSE)</f>
        <v>#REF!</v>
      </c>
      <c r="E59" s="2" t="e">
        <f>VLOOKUP(CONCATENATE($U$6,$B59,$U$13,$U$14,$U$16,$A59),#REF!,16,FALSE)</f>
        <v>#REF!</v>
      </c>
      <c r="F59" s="2" t="e">
        <f t="shared" si="22"/>
        <v>#REF!</v>
      </c>
      <c r="G59" s="2" t="e">
        <f t="shared" si="23"/>
        <v>#REF!</v>
      </c>
    </row>
    <row r="60" spans="1:7" ht="14.1" customHeight="1" x14ac:dyDescent="0.25">
      <c r="A60" s="115">
        <v>2024</v>
      </c>
      <c r="B60" s="2" t="s">
        <v>164</v>
      </c>
      <c r="C60" s="77" t="e">
        <f>VLOOKUP(CONCATENATE($U$6,$B60,$U$13,$U$14,$U$16,$A60),#REF!,14,FALSE)</f>
        <v>#REF!</v>
      </c>
      <c r="D60" s="2" t="e">
        <f>VLOOKUP(CONCATENATE($U$6,$B60,$U$13,$U$14,$U$16,$A60),#REF!,15,FALSE)</f>
        <v>#REF!</v>
      </c>
      <c r="E60" s="2" t="e">
        <f>VLOOKUP(CONCATENATE($U$6,$B60,$U$13,$U$14,$U$16,$A60),#REF!,16,FALSE)</f>
        <v>#REF!</v>
      </c>
      <c r="F60" s="2" t="e">
        <f t="shared" si="22"/>
        <v>#REF!</v>
      </c>
      <c r="G60" s="2" t="e">
        <f t="shared" si="23"/>
        <v>#REF!</v>
      </c>
    </row>
    <row r="61" spans="1:7" ht="14.1" customHeight="1" x14ac:dyDescent="0.25">
      <c r="A61" s="115">
        <v>2024</v>
      </c>
      <c r="B61" s="2" t="s">
        <v>158</v>
      </c>
      <c r="C61" s="77" t="e">
        <f>VLOOKUP(CONCATENATE($U$6,$B61,$U$13,$U$14,$U$16,$A61),#REF!,14,FALSE)</f>
        <v>#REF!</v>
      </c>
      <c r="D61" s="2" t="e">
        <f>VLOOKUP(CONCATENATE($U$6,$B61,$U$13,$U$14,$U$16,$A61),#REF!,15,FALSE)</f>
        <v>#REF!</v>
      </c>
      <c r="E61" s="2" t="e">
        <f>VLOOKUP(CONCATENATE($U$6,$B61,$U$13,$U$14,$U$16,$A61),#REF!,16,FALSE)</f>
        <v>#REF!</v>
      </c>
      <c r="F61" s="2" t="e">
        <f t="shared" si="22"/>
        <v>#REF!</v>
      </c>
      <c r="G61" s="2" t="e">
        <f t="shared" si="23"/>
        <v>#REF!</v>
      </c>
    </row>
    <row r="62" spans="1:7" ht="14.1" customHeight="1" x14ac:dyDescent="0.25">
      <c r="A62" s="115">
        <v>2024</v>
      </c>
      <c r="B62" s="2" t="s">
        <v>165</v>
      </c>
      <c r="C62" s="77" t="e">
        <f>VLOOKUP(CONCATENATE($U$6,$B62,$U$13,$U$14,$U$16,$A62),#REF!,14,FALSE)</f>
        <v>#REF!</v>
      </c>
      <c r="D62" s="2" t="e">
        <f>VLOOKUP(CONCATENATE($U$6,$B62,$U$13,$U$14,$U$16,$A62),#REF!,15,FALSE)</f>
        <v>#REF!</v>
      </c>
      <c r="E62" s="2" t="e">
        <f>VLOOKUP(CONCATENATE($U$6,$B62,$U$13,$U$14,$U$16,$A62),#REF!,16,FALSE)</f>
        <v>#REF!</v>
      </c>
      <c r="F62" s="2" t="e">
        <f t="shared" si="22"/>
        <v>#REF!</v>
      </c>
      <c r="G62" s="2" t="e">
        <f t="shared" si="23"/>
        <v>#REF!</v>
      </c>
    </row>
    <row r="63" spans="1:7" ht="14.1" customHeight="1" x14ac:dyDescent="0.25">
      <c r="A63" s="115">
        <v>2024</v>
      </c>
      <c r="B63" s="2" t="s">
        <v>160</v>
      </c>
      <c r="C63" s="77" t="e">
        <f>VLOOKUP(CONCATENATE($U$6,$B63,$U$13,$U$14,$U$16,$A63),#REF!,14,FALSE)</f>
        <v>#REF!</v>
      </c>
      <c r="D63" s="2" t="e">
        <f>VLOOKUP(CONCATENATE($U$6,$B63,$U$13,$U$14,$U$16,$A63),#REF!,15,FALSE)</f>
        <v>#REF!</v>
      </c>
      <c r="E63" s="2" t="e">
        <f>VLOOKUP(CONCATENATE($U$6,$B63,$U$13,$U$14,$U$16,$A63),#REF!,16,FALSE)</f>
        <v>#REF!</v>
      </c>
      <c r="F63" s="2" t="e">
        <f t="shared" si="22"/>
        <v>#REF!</v>
      </c>
      <c r="G63" s="2" t="e">
        <f t="shared" si="23"/>
        <v>#REF!</v>
      </c>
    </row>
    <row r="64" spans="1:7" ht="14.1" customHeight="1" x14ac:dyDescent="0.25">
      <c r="A64" s="115">
        <v>2024</v>
      </c>
      <c r="B64" s="2" t="s">
        <v>152</v>
      </c>
      <c r="C64" s="77" t="e">
        <f>VLOOKUP(CONCATENATE($U$6,$B64,$U$13,$U$14,$U$16,$A64),#REF!,14,FALSE)</f>
        <v>#REF!</v>
      </c>
      <c r="D64" s="2" t="e">
        <f>VLOOKUP(CONCATENATE($U$6,$B64,$U$13,$U$14,$U$16,$A64),#REF!,15,FALSE)</f>
        <v>#REF!</v>
      </c>
      <c r="E64" s="2" t="e">
        <f>VLOOKUP(CONCATENATE($U$6,$B64,$U$13,$U$14,$U$16,$A64),#REF!,16,FALSE)</f>
        <v>#REF!</v>
      </c>
      <c r="F64" s="2" t="e">
        <f t="shared" si="22"/>
        <v>#REF!</v>
      </c>
      <c r="G64" s="2" t="e">
        <f t="shared" si="23"/>
        <v>#REF!</v>
      </c>
    </row>
    <row r="65" spans="1:7" ht="14.1" customHeight="1" x14ac:dyDescent="0.25">
      <c r="A65" s="115">
        <v>2024</v>
      </c>
      <c r="B65" s="2" t="s">
        <v>172</v>
      </c>
      <c r="C65" s="77" t="e">
        <f>VLOOKUP(CONCATENATE($U$6,$B65,$U$13,$U$14,$U$16,$A65),#REF!,14,FALSE)</f>
        <v>#REF!</v>
      </c>
      <c r="D65" s="2" t="e">
        <f>VLOOKUP(CONCATENATE($U$6,$B65,$U$13,$U$14,$U$16,$A65),#REF!,15,FALSE)</f>
        <v>#REF!</v>
      </c>
      <c r="E65" s="2" t="e">
        <f>VLOOKUP(CONCATENATE($U$6,$B65,$U$13,$U$14,$U$16,$A65),#REF!,16,FALSE)</f>
        <v>#REF!</v>
      </c>
      <c r="F65" s="2" t="e">
        <f t="shared" si="22"/>
        <v>#REF!</v>
      </c>
      <c r="G65" s="2" t="e">
        <f t="shared" si="23"/>
        <v>#REF!</v>
      </c>
    </row>
    <row r="66" spans="1:7" ht="14.1" customHeight="1" x14ac:dyDescent="0.25">
      <c r="A66" s="115">
        <v>2024</v>
      </c>
      <c r="B66" s="2" t="s">
        <v>170</v>
      </c>
      <c r="C66" s="77" t="e">
        <f>VLOOKUP(CONCATENATE($U$6,$B66,$U$13,$U$14,$U$16,$A66),#REF!,14,FALSE)</f>
        <v>#REF!</v>
      </c>
      <c r="D66" s="2" t="e">
        <f>VLOOKUP(CONCATENATE($U$6,$B66,$U$13,$U$14,$U$16,$A66),#REF!,15,FALSE)</f>
        <v>#REF!</v>
      </c>
      <c r="E66" s="2" t="e">
        <f>VLOOKUP(CONCATENATE($U$6,$B66,$U$13,$U$14,$U$16,$A66),#REF!,16,FALSE)</f>
        <v>#REF!</v>
      </c>
      <c r="F66" s="2" t="e">
        <f t="shared" si="22"/>
        <v>#REF!</v>
      </c>
      <c r="G66" s="2" t="e">
        <f t="shared" si="23"/>
        <v>#REF!</v>
      </c>
    </row>
    <row r="67" spans="1:7" ht="14.1" customHeight="1" x14ac:dyDescent="0.25">
      <c r="A67" s="115">
        <v>2024</v>
      </c>
      <c r="B67" s="2" t="s">
        <v>150</v>
      </c>
      <c r="C67" s="77" t="e">
        <f>VLOOKUP(CONCATENATE($U$6,$B67,$U$13,$U$14,$U$16,$A67),#REF!,14,FALSE)</f>
        <v>#REF!</v>
      </c>
      <c r="D67" s="2" t="e">
        <f>VLOOKUP(CONCATENATE($U$6,$B67,$U$13,$U$14,$U$16,$A67),#REF!,15,FALSE)</f>
        <v>#REF!</v>
      </c>
      <c r="E67" s="2" t="e">
        <f>VLOOKUP(CONCATENATE($U$6,$B67,$U$13,$U$14,$U$16,$A67),#REF!,16,FALSE)</f>
        <v>#REF!</v>
      </c>
      <c r="F67" s="2" t="e">
        <f t="shared" si="22"/>
        <v>#REF!</v>
      </c>
      <c r="G67" s="2" t="e">
        <f t="shared" si="23"/>
        <v>#REF!</v>
      </c>
    </row>
    <row r="68" spans="1:7" ht="14.1" customHeight="1" x14ac:dyDescent="0.25">
      <c r="A68" s="115">
        <v>2024</v>
      </c>
      <c r="B68" s="2" t="s">
        <v>161</v>
      </c>
      <c r="C68" s="77" t="e">
        <f>VLOOKUP(CONCATENATE($U$6,$B68,$U$13,$U$14,$U$16,$A68),#REF!,14,FALSE)</f>
        <v>#REF!</v>
      </c>
      <c r="D68" s="2" t="e">
        <f>VLOOKUP(CONCATENATE($U$6,$B68,$U$13,$U$14,$U$16,$A68),#REF!,15,FALSE)</f>
        <v>#REF!</v>
      </c>
      <c r="E68" s="2" t="e">
        <f>VLOOKUP(CONCATENATE($U$6,$B68,$U$13,$U$14,$U$16,$A68),#REF!,16,FALSE)</f>
        <v>#REF!</v>
      </c>
      <c r="F68" s="2" t="e">
        <f t="shared" si="22"/>
        <v>#REF!</v>
      </c>
      <c r="G68" s="2" t="e">
        <f t="shared" si="23"/>
        <v>#REF!</v>
      </c>
    </row>
    <row r="69" spans="1:7" ht="14.1" customHeight="1" x14ac:dyDescent="0.25">
      <c r="A69" s="115">
        <v>2024</v>
      </c>
      <c r="B69" s="2" t="s">
        <v>159</v>
      </c>
      <c r="C69" s="77" t="e">
        <f>VLOOKUP(CONCATENATE($U$6,$B69,$U$13,$U$14,$U$16,$A69),#REF!,14,FALSE)</f>
        <v>#REF!</v>
      </c>
      <c r="D69" s="2" t="e">
        <f>VLOOKUP(CONCATENATE($U$6,$B69,$U$13,$U$14,$U$16,$A69),#REF!,15,FALSE)</f>
        <v>#REF!</v>
      </c>
      <c r="E69" s="2" t="e">
        <f>VLOOKUP(CONCATENATE($U$6,$B69,$U$13,$U$14,$U$16,$A69),#REF!,16,FALSE)</f>
        <v>#REF!</v>
      </c>
      <c r="F69" s="2" t="e">
        <f t="shared" si="22"/>
        <v>#REF!</v>
      </c>
      <c r="G69" s="2" t="e">
        <f t="shared" si="23"/>
        <v>#REF!</v>
      </c>
    </row>
    <row r="70" spans="1:7" ht="14.1" customHeight="1" x14ac:dyDescent="0.25">
      <c r="A70" s="115">
        <v>2024</v>
      </c>
      <c r="B70" s="2" t="s">
        <v>162</v>
      </c>
      <c r="C70" s="77" t="e">
        <f>VLOOKUP(CONCATENATE($U$6,$B70,$U$13,$U$14,$U$16,$A70),#REF!,14,FALSE)</f>
        <v>#REF!</v>
      </c>
      <c r="D70" s="2" t="e">
        <f>VLOOKUP(CONCATENATE($U$6,$B70,$U$13,$U$14,$U$16,$A70),#REF!,15,FALSE)</f>
        <v>#REF!</v>
      </c>
      <c r="E70" s="2" t="e">
        <f>VLOOKUP(CONCATENATE($U$6,$B70,$U$13,$U$14,$U$16,$A70),#REF!,16,FALSE)</f>
        <v>#REF!</v>
      </c>
      <c r="F70" s="2" t="e">
        <f t="shared" si="22"/>
        <v>#REF!</v>
      </c>
      <c r="G70" s="2" t="e">
        <f t="shared" si="23"/>
        <v>#REF!</v>
      </c>
    </row>
    <row r="71" spans="1:7" ht="14.1" customHeight="1" x14ac:dyDescent="0.25">
      <c r="A71" s="115">
        <v>2024</v>
      </c>
      <c r="B71" s="2" t="s">
        <v>177</v>
      </c>
      <c r="C71" s="77" t="e">
        <f>VLOOKUP(CONCATENATE($U$6,$B71,$U$13,$U$14,$U$16,$A71),#REF!,14,FALSE)</f>
        <v>#REF!</v>
      </c>
      <c r="D71" s="2" t="e">
        <f>VLOOKUP(CONCATENATE($U$6,$B71,$U$13,$U$14,$U$16,$A71),#REF!,15,FALSE)</f>
        <v>#REF!</v>
      </c>
      <c r="E71" s="2" t="e">
        <f>VLOOKUP(CONCATENATE($U$6,$B71,$U$13,$U$14,$U$16,$A71),#REF!,16,FALSE)</f>
        <v>#REF!</v>
      </c>
      <c r="F71" s="2" t="e">
        <f t="shared" si="22"/>
        <v>#REF!</v>
      </c>
      <c r="G71" s="2" t="e">
        <f t="shared" si="23"/>
        <v>#REF!</v>
      </c>
    </row>
    <row r="72" spans="1:7" ht="14.1" customHeight="1" x14ac:dyDescent="0.25">
      <c r="A72" s="115">
        <v>2024</v>
      </c>
      <c r="B72" s="2" t="s">
        <v>151</v>
      </c>
      <c r="C72" s="77" t="e">
        <f>VLOOKUP(CONCATENATE($U$6,$B72,$U$13,$U$14,$U$16,$A72),#REF!,14,FALSE)</f>
        <v>#REF!</v>
      </c>
      <c r="D72" s="2" t="e">
        <f>VLOOKUP(CONCATENATE($U$6,$B72,$U$13,$U$14,$U$16,$A72),#REF!,15,FALSE)</f>
        <v>#REF!</v>
      </c>
      <c r="E72" s="2" t="e">
        <f>VLOOKUP(CONCATENATE($U$6,$B72,$U$13,$U$14,$U$16,$A72),#REF!,16,FALSE)</f>
        <v>#REF!</v>
      </c>
      <c r="F72" s="2" t="e">
        <f t="shared" si="22"/>
        <v>#REF!</v>
      </c>
      <c r="G72" s="2" t="e">
        <f t="shared" si="23"/>
        <v>#REF!</v>
      </c>
    </row>
    <row r="73" spans="1:7" ht="14.1" customHeight="1" x14ac:dyDescent="0.25">
      <c r="A73" s="115">
        <v>2024</v>
      </c>
      <c r="B73" s="2" t="s">
        <v>154</v>
      </c>
      <c r="C73" s="77" t="e">
        <f>VLOOKUP(CONCATENATE($U$6,$B73,$U$13,$U$14,$U$16,$A73),#REF!,14,FALSE)</f>
        <v>#REF!</v>
      </c>
      <c r="D73" s="2" t="e">
        <f>VLOOKUP(CONCATENATE($U$6,$B73,$U$13,$U$14,$U$16,$A73),#REF!,15,FALSE)</f>
        <v>#REF!</v>
      </c>
      <c r="E73" s="2" t="e">
        <f>VLOOKUP(CONCATENATE($U$6,$B73,$U$13,$U$14,$U$16,$A73),#REF!,16,FALSE)</f>
        <v>#REF!</v>
      </c>
      <c r="F73" s="2" t="e">
        <f t="shared" si="22"/>
        <v>#REF!</v>
      </c>
      <c r="G73" s="2" t="e">
        <f t="shared" si="23"/>
        <v>#REF!</v>
      </c>
    </row>
    <row r="74" spans="1:7" ht="14.1" customHeight="1" x14ac:dyDescent="0.25">
      <c r="A74" s="115">
        <v>2024</v>
      </c>
      <c r="B74" s="2" t="s">
        <v>181</v>
      </c>
      <c r="C74" s="26"/>
      <c r="D74" s="2"/>
      <c r="E74" s="2"/>
      <c r="F74" s="2"/>
      <c r="G74" s="2"/>
    </row>
    <row r="75" spans="1:7" ht="14.1" customHeight="1" x14ac:dyDescent="0.25">
      <c r="A75" s="115"/>
      <c r="B75" s="11"/>
      <c r="C75" s="11"/>
      <c r="D75" s="11"/>
      <c r="E75" s="11"/>
      <c r="F75" s="11"/>
      <c r="G75" s="11"/>
    </row>
    <row r="76" spans="1:7" ht="14.1" customHeight="1" x14ac:dyDescent="0.25">
      <c r="A76" s="115"/>
      <c r="B76" s="89" t="s">
        <v>1486</v>
      </c>
      <c r="C76" s="90" t="e">
        <f>SMALL(C42:C74,COUNTIF(C42:C74,0)+1)</f>
        <v>#REF!</v>
      </c>
      <c r="D76" s="11"/>
      <c r="E76" s="11"/>
      <c r="F76" s="11"/>
      <c r="G76" s="11"/>
    </row>
    <row r="77" spans="1:7" ht="14.1" customHeight="1" x14ac:dyDescent="0.25">
      <c r="A77" s="115"/>
      <c r="B77" s="89" t="s">
        <v>1485</v>
      </c>
      <c r="C77" s="90" t="e">
        <f>MAX(C42:C74)</f>
        <v>#REF!</v>
      </c>
      <c r="D77" s="11"/>
      <c r="E77" s="11"/>
      <c r="F77" s="11"/>
      <c r="G77" s="11"/>
    </row>
    <row r="78" spans="1:7" ht="14.1" customHeight="1" x14ac:dyDescent="0.25">
      <c r="A78" s="115"/>
      <c r="B78" s="89" t="s">
        <v>217</v>
      </c>
      <c r="C78" s="90" t="e">
        <f>C77-C76</f>
        <v>#REF!</v>
      </c>
      <c r="D78" s="11"/>
      <c r="E78" s="11"/>
      <c r="F78" s="11"/>
      <c r="G78" s="11"/>
    </row>
    <row r="79" spans="1:7" ht="14.1" customHeight="1" x14ac:dyDescent="0.25">
      <c r="A79" s="115"/>
      <c r="B79" s="11"/>
      <c r="C79" s="11"/>
      <c r="D79" s="11"/>
      <c r="E79" s="11"/>
      <c r="F79" s="11"/>
      <c r="G79" s="11"/>
    </row>
    <row r="80" spans="1:7" ht="15.6" customHeight="1" x14ac:dyDescent="0.25">
      <c r="A80" s="68" t="s">
        <v>182</v>
      </c>
    </row>
    <row r="81" spans="1:8" x14ac:dyDescent="0.25">
      <c r="A81" s="162"/>
      <c r="B81" s="162"/>
      <c r="C81" s="162"/>
      <c r="D81" s="162"/>
      <c r="E81" s="162"/>
      <c r="F81" s="162"/>
      <c r="G81" s="162"/>
    </row>
    <row r="82" spans="1:8" x14ac:dyDescent="0.25">
      <c r="A82" s="165" t="s">
        <v>1559</v>
      </c>
      <c r="B82" s="162"/>
      <c r="C82" s="162"/>
      <c r="D82" s="162"/>
      <c r="E82" s="162"/>
      <c r="F82" s="162"/>
      <c r="G82" s="162"/>
    </row>
    <row r="83" spans="1:8" ht="14.1" customHeight="1" x14ac:dyDescent="0.25">
      <c r="A83" s="69" t="s">
        <v>101</v>
      </c>
      <c r="B83" s="69" t="s">
        <v>1560</v>
      </c>
      <c r="C83" s="69" t="s">
        <v>103</v>
      </c>
      <c r="D83" s="69" t="s">
        <v>104</v>
      </c>
      <c r="E83" s="69" t="s">
        <v>105</v>
      </c>
      <c r="F83" s="69" t="s">
        <v>106</v>
      </c>
      <c r="G83" s="69" t="s">
        <v>107</v>
      </c>
      <c r="H83" s="97" t="s">
        <v>1561</v>
      </c>
    </row>
    <row r="84" spans="1:8" ht="14.1" customHeight="1" x14ac:dyDescent="0.25">
      <c r="A84" s="32" t="s">
        <v>199</v>
      </c>
      <c r="B84" s="114" t="s">
        <v>1556</v>
      </c>
      <c r="C84" s="77" t="e">
        <f>VLOOKUP(CONCATENATE($U$6,$B$23,$U$13,$U$14,$W$16,$A84),#REF!,14,FALSE)</f>
        <v>#REF!</v>
      </c>
      <c r="D84" s="80" t="e">
        <f>VLOOKUP(CONCATENATE($U$6,$B$23,$U$13,$U$14,$W$16,$A84),#REF!,15,FALSE)</f>
        <v>#REF!</v>
      </c>
      <c r="E84" s="80" t="e">
        <f>VLOOKUP(CONCATENATE($U$6,$B$23,$U$13,$U$14,$W$16,$A84),#REF!,16,FALSE)</f>
        <v>#REF!</v>
      </c>
      <c r="F84" s="2" t="e">
        <f>C84-D84</f>
        <v>#REF!</v>
      </c>
      <c r="G84" s="2" t="e">
        <f>E84-C84</f>
        <v>#REF!</v>
      </c>
      <c r="H84" s="94" t="e">
        <f t="shared" ref="H84:H97" si="24">C84-C116</f>
        <v>#REF!</v>
      </c>
    </row>
    <row r="85" spans="1:8" ht="14.1" customHeight="1" x14ac:dyDescent="0.25">
      <c r="A85" s="32" t="s">
        <v>200</v>
      </c>
      <c r="B85" s="114" t="s">
        <v>1556</v>
      </c>
      <c r="C85" s="77" t="e">
        <f>VLOOKUP(CONCATENATE($U$6,$B$23,$U$13,$U$14,$W$16,$A85),#REF!,14,FALSE)</f>
        <v>#REF!</v>
      </c>
      <c r="D85" s="80" t="e">
        <f>VLOOKUP(CONCATENATE($U$6,$B$23,$U$13,$U$14,$W$16,$A85),#REF!,15,FALSE)</f>
        <v>#REF!</v>
      </c>
      <c r="E85" s="80" t="e">
        <f>VLOOKUP(CONCATENATE($U$6,$B$23,$U$13,$U$14,$W$16,$A85),#REF!,16,FALSE)</f>
        <v>#REF!</v>
      </c>
      <c r="F85" s="2" t="e">
        <f t="shared" ref="F85:F92" si="25">C85-D85</f>
        <v>#REF!</v>
      </c>
      <c r="G85" s="2" t="e">
        <f t="shared" ref="G85:G92" si="26">E85-C85</f>
        <v>#REF!</v>
      </c>
      <c r="H85" s="94" t="e">
        <f t="shared" si="24"/>
        <v>#REF!</v>
      </c>
    </row>
    <row r="86" spans="1:8" ht="14.1" customHeight="1" x14ac:dyDescent="0.25">
      <c r="A86" s="32" t="s">
        <v>201</v>
      </c>
      <c r="B86" s="114" t="s">
        <v>1556</v>
      </c>
      <c r="C86" s="77" t="e">
        <f>VLOOKUP(CONCATENATE($U$6,$B$23,$U$13,$U$14,$W$16,$A86),#REF!,14,FALSE)</f>
        <v>#REF!</v>
      </c>
      <c r="D86" s="80" t="e">
        <f>VLOOKUP(CONCATENATE($U$6,$B$23,$U$13,$U$14,$W$16,$A86),#REF!,15,FALSE)</f>
        <v>#REF!</v>
      </c>
      <c r="E86" s="80" t="e">
        <f>VLOOKUP(CONCATENATE($U$6,$B$23,$U$13,$U$14,$W$16,$A86),#REF!,16,FALSE)</f>
        <v>#REF!</v>
      </c>
      <c r="F86" s="2" t="e">
        <f t="shared" si="25"/>
        <v>#REF!</v>
      </c>
      <c r="G86" s="2" t="e">
        <f t="shared" si="26"/>
        <v>#REF!</v>
      </c>
      <c r="H86" s="94" t="e">
        <f t="shared" si="24"/>
        <v>#REF!</v>
      </c>
    </row>
    <row r="87" spans="1:8" ht="14.1" customHeight="1" x14ac:dyDescent="0.25">
      <c r="A87" s="32" t="s">
        <v>203</v>
      </c>
      <c r="B87" s="114" t="s">
        <v>1556</v>
      </c>
      <c r="C87" s="77" t="e">
        <f>VLOOKUP(CONCATENATE($U$6,$B$23,$U$13,$U$14,$W$16,$A87),#REF!,14,FALSE)</f>
        <v>#REF!</v>
      </c>
      <c r="D87" s="80" t="e">
        <f>VLOOKUP(CONCATENATE($U$6,$B$23,$U$13,$U$14,$W$16,$A87),#REF!,15,FALSE)</f>
        <v>#REF!</v>
      </c>
      <c r="E87" s="80" t="e">
        <f>VLOOKUP(CONCATENATE($U$6,$B$23,$U$13,$U$14,$W$16,$A87),#REF!,16,FALSE)</f>
        <v>#REF!</v>
      </c>
      <c r="F87" s="2" t="e">
        <f t="shared" si="25"/>
        <v>#REF!</v>
      </c>
      <c r="G87" s="2" t="e">
        <f t="shared" si="26"/>
        <v>#REF!</v>
      </c>
      <c r="H87" s="94" t="e">
        <f t="shared" si="24"/>
        <v>#REF!</v>
      </c>
    </row>
    <row r="88" spans="1:8" ht="14.1" customHeight="1" x14ac:dyDescent="0.25">
      <c r="A88" s="32" t="s">
        <v>204</v>
      </c>
      <c r="B88" s="114" t="s">
        <v>1556</v>
      </c>
      <c r="C88" s="77" t="e">
        <f>VLOOKUP(CONCATENATE($U$6,$B$23,$U$13,$U$14,$W$16,$A88),#REF!,14,FALSE)</f>
        <v>#REF!</v>
      </c>
      <c r="D88" s="80" t="e">
        <f>VLOOKUP(CONCATENATE($U$6,$B$23,$U$13,$U$14,$W$16,$A88),#REF!,15,FALSE)</f>
        <v>#REF!</v>
      </c>
      <c r="E88" s="80" t="e">
        <f>VLOOKUP(CONCATENATE($U$6,$B$23,$U$13,$U$14,$W$16,$A88),#REF!,16,FALSE)</f>
        <v>#REF!</v>
      </c>
      <c r="F88" s="2" t="e">
        <f t="shared" si="25"/>
        <v>#REF!</v>
      </c>
      <c r="G88" s="2" t="e">
        <f t="shared" si="26"/>
        <v>#REF!</v>
      </c>
      <c r="H88" s="94" t="e">
        <f t="shared" si="24"/>
        <v>#REF!</v>
      </c>
    </row>
    <row r="89" spans="1:8" ht="14.1" customHeight="1" x14ac:dyDescent="0.25">
      <c r="A89" s="32" t="s">
        <v>205</v>
      </c>
      <c r="B89" s="114" t="s">
        <v>1556</v>
      </c>
      <c r="C89" s="77" t="e">
        <f>VLOOKUP(CONCATENATE($U$6,$B$23,$U$13,$U$14,$W$16,$A89),#REF!,14,FALSE)</f>
        <v>#REF!</v>
      </c>
      <c r="D89" s="80" t="e">
        <f>VLOOKUP(CONCATENATE($U$6,$B$23,$U$13,$U$14,$W$16,$A89),#REF!,15,FALSE)</f>
        <v>#REF!</v>
      </c>
      <c r="E89" s="80" t="e">
        <f>VLOOKUP(CONCATENATE($U$6,$B$23,$U$13,$U$14,$W$16,$A89),#REF!,16,FALSE)</f>
        <v>#REF!</v>
      </c>
      <c r="F89" s="2" t="e">
        <f t="shared" si="25"/>
        <v>#REF!</v>
      </c>
      <c r="G89" s="2" t="e">
        <f t="shared" si="26"/>
        <v>#REF!</v>
      </c>
      <c r="H89" s="94" t="e">
        <f t="shared" si="24"/>
        <v>#REF!</v>
      </c>
    </row>
    <row r="90" spans="1:8" ht="14.1" customHeight="1" x14ac:dyDescent="0.25">
      <c r="A90" s="32" t="s">
        <v>206</v>
      </c>
      <c r="B90" s="114" t="s">
        <v>1556</v>
      </c>
      <c r="C90" s="77" t="e">
        <f>VLOOKUP(CONCATENATE($U$6,$B$23,$U$13,$U$14,$W$16,$A90),#REF!,14,FALSE)</f>
        <v>#REF!</v>
      </c>
      <c r="D90" s="80" t="e">
        <f>VLOOKUP(CONCATENATE($U$6,$B$23,$U$13,$U$14,$W$16,$A90),#REF!,15,FALSE)</f>
        <v>#REF!</v>
      </c>
      <c r="E90" s="80" t="e">
        <f>VLOOKUP(CONCATENATE($U$6,$B$23,$U$13,$U$14,$W$16,$A90),#REF!,16,FALSE)</f>
        <v>#REF!</v>
      </c>
      <c r="F90" s="2" t="e">
        <f t="shared" si="25"/>
        <v>#REF!</v>
      </c>
      <c r="G90" s="2" t="e">
        <f t="shared" si="26"/>
        <v>#REF!</v>
      </c>
      <c r="H90" s="94" t="e">
        <f t="shared" si="24"/>
        <v>#REF!</v>
      </c>
    </row>
    <row r="91" spans="1:8" ht="14.1" customHeight="1" x14ac:dyDescent="0.25">
      <c r="A91" s="32" t="s">
        <v>207</v>
      </c>
      <c r="B91" s="114" t="s">
        <v>1556</v>
      </c>
      <c r="C91" s="77" t="e">
        <f>VLOOKUP(CONCATENATE($U$6,$B$23,$U$13,$U$14,$W$16,$A91),#REF!,14,FALSE)</f>
        <v>#REF!</v>
      </c>
      <c r="D91" s="80" t="e">
        <f>VLOOKUP(CONCATENATE($U$6,$B$23,$U$13,$U$14,$W$16,$A91),#REF!,15,FALSE)</f>
        <v>#REF!</v>
      </c>
      <c r="E91" s="80" t="e">
        <f>VLOOKUP(CONCATENATE($U$6,$B$23,$U$13,$U$14,$W$16,$A91),#REF!,16,FALSE)</f>
        <v>#REF!</v>
      </c>
      <c r="F91" s="2" t="e">
        <f t="shared" si="25"/>
        <v>#REF!</v>
      </c>
      <c r="G91" s="2" t="e">
        <f t="shared" si="26"/>
        <v>#REF!</v>
      </c>
      <c r="H91" s="94" t="e">
        <f t="shared" si="24"/>
        <v>#REF!</v>
      </c>
    </row>
    <row r="92" spans="1:8" ht="14.1" customHeight="1" x14ac:dyDescent="0.25">
      <c r="A92" s="32" t="s">
        <v>208</v>
      </c>
      <c r="B92" s="114" t="s">
        <v>1556</v>
      </c>
      <c r="C92" s="77" t="e">
        <f>VLOOKUP(CONCATENATE($U$6,$B$23,$U$13,$U$14,$W$16,$A92),#REF!,14,FALSE)</f>
        <v>#REF!</v>
      </c>
      <c r="D92" s="80" t="e">
        <f>VLOOKUP(CONCATENATE($U$6,$B$23,$U$13,$U$14,$W$16,$A92),#REF!,15,FALSE)</f>
        <v>#REF!</v>
      </c>
      <c r="E92" s="80" t="e">
        <f>VLOOKUP(CONCATENATE($U$6,$B$23,$U$13,$U$14,$W$16,$A92),#REF!,16,FALSE)</f>
        <v>#REF!</v>
      </c>
      <c r="F92" s="2" t="e">
        <f t="shared" si="25"/>
        <v>#REF!</v>
      </c>
      <c r="G92" s="2" t="e">
        <f t="shared" si="26"/>
        <v>#REF!</v>
      </c>
      <c r="H92" s="94" t="e">
        <f t="shared" si="24"/>
        <v>#REF!</v>
      </c>
    </row>
    <row r="93" spans="1:8" ht="14.1" customHeight="1" x14ac:dyDescent="0.25">
      <c r="A93" s="32" t="s">
        <v>209</v>
      </c>
      <c r="B93" s="114" t="s">
        <v>1556</v>
      </c>
      <c r="C93" s="77" t="e">
        <f>VLOOKUP(CONCATENATE($U$6,$B$23,$U$13,$U$14,$W$16,$A93),#REF!,14,FALSE)</f>
        <v>#REF!</v>
      </c>
      <c r="D93" s="80" t="e">
        <f>VLOOKUP(CONCATENATE($U$6,$B$23,$U$13,$U$14,$W$16,$A93),#REF!,15,FALSE)</f>
        <v>#REF!</v>
      </c>
      <c r="E93" s="80" t="e">
        <f>VLOOKUP(CONCATENATE($U$6,$B$23,$U$13,$U$14,$W$16,$A93),#REF!,16,FALSE)</f>
        <v>#REF!</v>
      </c>
      <c r="F93" s="2" t="e">
        <f t="shared" ref="F93" si="27">C93-D93</f>
        <v>#REF!</v>
      </c>
      <c r="G93" s="2" t="e">
        <f t="shared" ref="G93" si="28">E93-C93</f>
        <v>#REF!</v>
      </c>
      <c r="H93" s="94" t="e">
        <f t="shared" si="24"/>
        <v>#REF!</v>
      </c>
    </row>
    <row r="94" spans="1:8" ht="14.1" customHeight="1" x14ac:dyDescent="0.25">
      <c r="A94" s="32" t="s">
        <v>210</v>
      </c>
      <c r="B94" s="114" t="s">
        <v>1556</v>
      </c>
      <c r="C94" s="77" t="e">
        <f>VLOOKUP(CONCATENATE($U$6,$B$23,$U$13,$U$14,$W$16,$A94),#REF!,14,FALSE)</f>
        <v>#REF!</v>
      </c>
      <c r="D94" s="80" t="e">
        <f>VLOOKUP(CONCATENATE($U$6,$B$23,$U$13,$U$14,$W$16,$A94),#REF!,15,FALSE)</f>
        <v>#REF!</v>
      </c>
      <c r="E94" s="80" t="e">
        <f>VLOOKUP(CONCATENATE($U$6,$B$23,$U$13,$U$14,$W$16,$A94),#REF!,16,FALSE)</f>
        <v>#REF!</v>
      </c>
      <c r="F94" s="2" t="e">
        <f t="shared" ref="F94:F95" si="29">C94-D94</f>
        <v>#REF!</v>
      </c>
      <c r="G94" s="2" t="e">
        <f t="shared" ref="G94:G95" si="30">E94-C94</f>
        <v>#REF!</v>
      </c>
      <c r="H94" s="94" t="e">
        <f t="shared" si="24"/>
        <v>#REF!</v>
      </c>
    </row>
    <row r="95" spans="1:8" ht="14.1" customHeight="1" x14ac:dyDescent="0.25">
      <c r="A95" s="32" t="s">
        <v>211</v>
      </c>
      <c r="B95" s="114" t="s">
        <v>1556</v>
      </c>
      <c r="C95" s="77" t="e">
        <f>VLOOKUP(CONCATENATE($U$6,$B$23,$U$13,$U$14,$W$16,$A95),#REF!,14,FALSE)</f>
        <v>#REF!</v>
      </c>
      <c r="D95" s="80" t="e">
        <f>VLOOKUP(CONCATENATE($U$6,$B$23,$U$13,$U$14,$W$16,$A95),#REF!,15,FALSE)</f>
        <v>#REF!</v>
      </c>
      <c r="E95" s="80" t="e">
        <f>VLOOKUP(CONCATENATE($U$6,$B$23,$U$13,$U$14,$W$16,$A95),#REF!,16,FALSE)</f>
        <v>#REF!</v>
      </c>
      <c r="F95" s="2" t="e">
        <f t="shared" si="29"/>
        <v>#REF!</v>
      </c>
      <c r="G95" s="2" t="e">
        <f t="shared" si="30"/>
        <v>#REF!</v>
      </c>
      <c r="H95" s="94" t="e">
        <f t="shared" si="24"/>
        <v>#REF!</v>
      </c>
    </row>
    <row r="96" spans="1:8" ht="14.1" customHeight="1" x14ac:dyDescent="0.25">
      <c r="A96" s="32" t="s">
        <v>212</v>
      </c>
      <c r="B96" s="114" t="s">
        <v>1556</v>
      </c>
      <c r="C96" s="77" t="e">
        <f>VLOOKUP(CONCATENATE($U$6,$B$23,$U$13,$U$14,$W$16,$A96),#REF!,14,FALSE)</f>
        <v>#REF!</v>
      </c>
      <c r="D96" s="80" t="e">
        <f>VLOOKUP(CONCATENATE($U$6,$B$23,$U$13,$U$14,$W$16,$A96),#REF!,15,FALSE)</f>
        <v>#REF!</v>
      </c>
      <c r="E96" s="80" t="e">
        <f>VLOOKUP(CONCATENATE($U$6,$B$23,$U$13,$U$14,$W$16,$A96),#REF!,16,FALSE)</f>
        <v>#REF!</v>
      </c>
      <c r="F96" s="2" t="e">
        <f t="shared" ref="F96" si="31">C96-D96</f>
        <v>#REF!</v>
      </c>
      <c r="G96" s="2" t="e">
        <f t="shared" ref="G96" si="32">E96-C96</f>
        <v>#REF!</v>
      </c>
      <c r="H96" s="94" t="e">
        <f t="shared" si="24"/>
        <v>#REF!</v>
      </c>
    </row>
    <row r="97" spans="1:8" ht="14.1" customHeight="1" x14ac:dyDescent="0.25">
      <c r="A97" s="32" t="s">
        <v>213</v>
      </c>
      <c r="B97" s="114" t="s">
        <v>1556</v>
      </c>
      <c r="C97" s="77" t="e">
        <f>VLOOKUP(CONCATENATE($U$6,$B$23,$U$13,$U$14,$W$16,$A97),#REF!,14,FALSE)</f>
        <v>#REF!</v>
      </c>
      <c r="D97" s="80" t="e">
        <f>VLOOKUP(CONCATENATE($U$6,$B$23,$U$13,$U$14,$W$16,$A97),#REF!,15,FALSE)</f>
        <v>#REF!</v>
      </c>
      <c r="E97" s="80" t="e">
        <f>VLOOKUP(CONCATENATE($U$6,$B$23,$U$13,$U$14,$W$16,$A97),#REF!,16,FALSE)</f>
        <v>#REF!</v>
      </c>
      <c r="F97" s="2" t="e">
        <f t="shared" ref="F97" si="33">C97-D97</f>
        <v>#REF!</v>
      </c>
      <c r="G97" s="2" t="e">
        <f t="shared" ref="G97" si="34">E97-C97</f>
        <v>#REF!</v>
      </c>
      <c r="H97" s="94" t="e">
        <f t="shared" si="24"/>
        <v>#REF!</v>
      </c>
    </row>
    <row r="98" spans="1:8" ht="14.1" customHeight="1" x14ac:dyDescent="0.25">
      <c r="A98" s="32"/>
      <c r="B98" s="3"/>
      <c r="C98" s="26"/>
      <c r="D98" s="2"/>
      <c r="E98" s="2"/>
      <c r="F98" s="2"/>
      <c r="G98" s="2"/>
    </row>
    <row r="99" spans="1:8" ht="14.1" customHeight="1" x14ac:dyDescent="0.25">
      <c r="A99" s="32"/>
      <c r="B99" s="3"/>
      <c r="C99" s="26"/>
      <c r="D99" s="2"/>
      <c r="E99" s="2"/>
      <c r="F99" s="2"/>
      <c r="G99" s="2"/>
    </row>
    <row r="100" spans="1:8" ht="14.1" customHeight="1" x14ac:dyDescent="0.25">
      <c r="A100" s="32" t="s">
        <v>199</v>
      </c>
      <c r="B100" s="3" t="s">
        <v>1558</v>
      </c>
      <c r="C100" s="77" t="e">
        <f>VLOOKUP(CONCATENATE($U$6,$B$23,$U$13,$U$14,$Y$16,$A100),#REF!,14,FALSE)</f>
        <v>#REF!</v>
      </c>
      <c r="D100" s="80" t="e">
        <f>VLOOKUP(CONCATENATE($U$6,$B$23,$U$13,$U$14,$Y$16,$A100),#REF!,15,FALSE)</f>
        <v>#REF!</v>
      </c>
      <c r="E100" s="80" t="e">
        <f>VLOOKUP(CONCATENATE($U$6,$B$23,$U$13,$U$14,$Y$16,$A100),#REF!,16,FALSE)</f>
        <v>#REF!</v>
      </c>
      <c r="F100" s="2" t="e">
        <f>C100-D100</f>
        <v>#REF!</v>
      </c>
      <c r="G100" s="2" t="e">
        <f>E100-C100</f>
        <v>#REF!</v>
      </c>
    </row>
    <row r="101" spans="1:8" ht="14.1" customHeight="1" x14ac:dyDescent="0.25">
      <c r="A101" s="32" t="s">
        <v>200</v>
      </c>
      <c r="B101" s="3" t="s">
        <v>1558</v>
      </c>
      <c r="C101" s="77" t="e">
        <f>VLOOKUP(CONCATENATE($U$6,$B$23,$U$13,$U$14,$Y$16,$A101),#REF!,14,FALSE)</f>
        <v>#REF!</v>
      </c>
      <c r="D101" s="80" t="e">
        <f>VLOOKUP(CONCATENATE($U$6,$B$23,$U$13,$U$14,$Y$16,$A101),#REF!,15,FALSE)</f>
        <v>#REF!</v>
      </c>
      <c r="E101" s="80" t="e">
        <f>VLOOKUP(CONCATENATE($U$6,$B$23,$U$13,$U$14,$Y$16,$A101),#REF!,16,FALSE)</f>
        <v>#REF!</v>
      </c>
      <c r="F101" s="2" t="e">
        <f t="shared" ref="F101:F111" si="35">C101-D101</f>
        <v>#REF!</v>
      </c>
      <c r="G101" s="2" t="e">
        <f t="shared" ref="G101:G111" si="36">E101-C101</f>
        <v>#REF!</v>
      </c>
    </row>
    <row r="102" spans="1:8" ht="14.1" customHeight="1" x14ac:dyDescent="0.25">
      <c r="A102" s="32" t="s">
        <v>201</v>
      </c>
      <c r="B102" s="3" t="s">
        <v>1558</v>
      </c>
      <c r="C102" s="77" t="e">
        <f>VLOOKUP(CONCATENATE($U$6,$B$23,$U$13,$U$14,$Y$16,$A102),#REF!,14,FALSE)</f>
        <v>#REF!</v>
      </c>
      <c r="D102" s="80" t="e">
        <f>VLOOKUP(CONCATENATE($U$6,$B$23,$U$13,$U$14,$Y$16,$A102),#REF!,15,FALSE)</f>
        <v>#REF!</v>
      </c>
      <c r="E102" s="80" t="e">
        <f>VLOOKUP(CONCATENATE($U$6,$B$23,$U$13,$U$14,$Y$16,$A102),#REF!,16,FALSE)</f>
        <v>#REF!</v>
      </c>
      <c r="F102" s="2" t="e">
        <f t="shared" si="35"/>
        <v>#REF!</v>
      </c>
      <c r="G102" s="2" t="e">
        <f t="shared" si="36"/>
        <v>#REF!</v>
      </c>
    </row>
    <row r="103" spans="1:8" ht="14.1" customHeight="1" x14ac:dyDescent="0.25">
      <c r="A103" s="32" t="s">
        <v>203</v>
      </c>
      <c r="B103" s="3" t="s">
        <v>1558</v>
      </c>
      <c r="C103" s="77" t="e">
        <f>VLOOKUP(CONCATENATE($U$6,$B$23,$U$13,$U$14,$Y$16,$A103),#REF!,14,FALSE)</f>
        <v>#REF!</v>
      </c>
      <c r="D103" s="80" t="e">
        <f>VLOOKUP(CONCATENATE($U$6,$B$23,$U$13,$U$14,$Y$16,$A103),#REF!,15,FALSE)</f>
        <v>#REF!</v>
      </c>
      <c r="E103" s="80" t="e">
        <f>VLOOKUP(CONCATENATE($U$6,$B$23,$U$13,$U$14,$Y$16,$A103),#REF!,16,FALSE)</f>
        <v>#REF!</v>
      </c>
      <c r="F103" s="2" t="e">
        <f t="shared" si="35"/>
        <v>#REF!</v>
      </c>
      <c r="G103" s="2" t="e">
        <f t="shared" si="36"/>
        <v>#REF!</v>
      </c>
    </row>
    <row r="104" spans="1:8" ht="14.1" customHeight="1" x14ac:dyDescent="0.25">
      <c r="A104" s="32" t="s">
        <v>204</v>
      </c>
      <c r="B104" s="3" t="s">
        <v>1558</v>
      </c>
      <c r="C104" s="77" t="e">
        <f>VLOOKUP(CONCATENATE($U$6,$B$23,$U$13,$U$14,$Y$16,$A104),#REF!,14,FALSE)</f>
        <v>#REF!</v>
      </c>
      <c r="D104" s="80" t="e">
        <f>VLOOKUP(CONCATENATE($U$6,$B$23,$U$13,$U$14,$Y$16,$A104),#REF!,15,FALSE)</f>
        <v>#REF!</v>
      </c>
      <c r="E104" s="80" t="e">
        <f>VLOOKUP(CONCATENATE($U$6,$B$23,$U$13,$U$14,$Y$16,$A104),#REF!,16,FALSE)</f>
        <v>#REF!</v>
      </c>
      <c r="F104" s="2" t="e">
        <f t="shared" si="35"/>
        <v>#REF!</v>
      </c>
      <c r="G104" s="2" t="e">
        <f t="shared" si="36"/>
        <v>#REF!</v>
      </c>
    </row>
    <row r="105" spans="1:8" ht="14.1" customHeight="1" x14ac:dyDescent="0.25">
      <c r="A105" s="32" t="s">
        <v>205</v>
      </c>
      <c r="B105" s="3" t="s">
        <v>1558</v>
      </c>
      <c r="C105" s="77" t="e">
        <f>VLOOKUP(CONCATENATE($U$6,$B$23,$U$13,$U$14,$Y$16,$A105),#REF!,14,FALSE)</f>
        <v>#REF!</v>
      </c>
      <c r="D105" s="80" t="e">
        <f>VLOOKUP(CONCATENATE($U$6,$B$23,$U$13,$U$14,$Y$16,$A105),#REF!,15,FALSE)</f>
        <v>#REF!</v>
      </c>
      <c r="E105" s="80" t="e">
        <f>VLOOKUP(CONCATENATE($U$6,$B$23,$U$13,$U$14,$Y$16,$A105),#REF!,16,FALSE)</f>
        <v>#REF!</v>
      </c>
      <c r="F105" s="2" t="e">
        <f t="shared" si="35"/>
        <v>#REF!</v>
      </c>
      <c r="G105" s="2" t="e">
        <f t="shared" si="36"/>
        <v>#REF!</v>
      </c>
    </row>
    <row r="106" spans="1:8" ht="14.1" customHeight="1" x14ac:dyDescent="0.25">
      <c r="A106" s="32" t="s">
        <v>206</v>
      </c>
      <c r="B106" s="3" t="s">
        <v>1558</v>
      </c>
      <c r="C106" s="77" t="e">
        <f>VLOOKUP(CONCATENATE($U$6,$B$23,$U$13,$U$14,$Y$16,$A106),#REF!,14,FALSE)</f>
        <v>#REF!</v>
      </c>
      <c r="D106" s="80" t="e">
        <f>VLOOKUP(CONCATENATE($U$6,$B$23,$U$13,$U$14,$Y$16,$A106),#REF!,15,FALSE)</f>
        <v>#REF!</v>
      </c>
      <c r="E106" s="80" t="e">
        <f>VLOOKUP(CONCATENATE($U$6,$B$23,$U$13,$U$14,$Y$16,$A106),#REF!,16,FALSE)</f>
        <v>#REF!</v>
      </c>
      <c r="F106" s="2" t="e">
        <f t="shared" si="35"/>
        <v>#REF!</v>
      </c>
      <c r="G106" s="2" t="e">
        <f t="shared" si="36"/>
        <v>#REF!</v>
      </c>
    </row>
    <row r="107" spans="1:8" ht="14.1" customHeight="1" x14ac:dyDescent="0.25">
      <c r="A107" s="32" t="s">
        <v>207</v>
      </c>
      <c r="B107" s="3" t="s">
        <v>1558</v>
      </c>
      <c r="C107" s="77" t="e">
        <f>VLOOKUP(CONCATENATE($U$6,$B$23,$U$13,$U$14,$Y$16,$A107),#REF!,14,FALSE)</f>
        <v>#REF!</v>
      </c>
      <c r="D107" s="80" t="e">
        <f>VLOOKUP(CONCATENATE($U$6,$B$23,$U$13,$U$14,$Y$16,$A107),#REF!,15,FALSE)</f>
        <v>#REF!</v>
      </c>
      <c r="E107" s="80" t="e">
        <f>VLOOKUP(CONCATENATE($U$6,$B$23,$U$13,$U$14,$Y$16,$A107),#REF!,16,FALSE)</f>
        <v>#REF!</v>
      </c>
      <c r="F107" s="2" t="e">
        <f t="shared" si="35"/>
        <v>#REF!</v>
      </c>
      <c r="G107" s="2" t="e">
        <f t="shared" si="36"/>
        <v>#REF!</v>
      </c>
    </row>
    <row r="108" spans="1:8" ht="14.1" customHeight="1" x14ac:dyDescent="0.25">
      <c r="A108" s="32" t="s">
        <v>208</v>
      </c>
      <c r="B108" s="3" t="s">
        <v>1558</v>
      </c>
      <c r="C108" s="77" t="e">
        <f>VLOOKUP(CONCATENATE($U$6,$B$23,$U$13,$U$14,$Y$16,$A108),#REF!,14,FALSE)</f>
        <v>#REF!</v>
      </c>
      <c r="D108" s="80" t="e">
        <f>VLOOKUP(CONCATENATE($U$6,$B$23,$U$13,$U$14,$Y$16,$A108),#REF!,15,FALSE)</f>
        <v>#REF!</v>
      </c>
      <c r="E108" s="80" t="e">
        <f>VLOOKUP(CONCATENATE($U$6,$B$23,$U$13,$U$14,$Y$16,$A108),#REF!,16,FALSE)</f>
        <v>#REF!</v>
      </c>
      <c r="F108" s="2" t="e">
        <f t="shared" si="35"/>
        <v>#REF!</v>
      </c>
      <c r="G108" s="2" t="e">
        <f t="shared" si="36"/>
        <v>#REF!</v>
      </c>
    </row>
    <row r="109" spans="1:8" ht="14.1" customHeight="1" x14ac:dyDescent="0.25">
      <c r="A109" s="32" t="s">
        <v>209</v>
      </c>
      <c r="B109" s="3" t="s">
        <v>1558</v>
      </c>
      <c r="C109" s="77" t="e">
        <f>VLOOKUP(CONCATENATE($U$6,$B$23,$U$13,$U$14,$Y$16,$A109),#REF!,14,FALSE)</f>
        <v>#REF!</v>
      </c>
      <c r="D109" s="80" t="e">
        <f>VLOOKUP(CONCATENATE($U$6,$B$23,$U$13,$U$14,$Y$16,$A109),#REF!,15,FALSE)</f>
        <v>#REF!</v>
      </c>
      <c r="E109" s="80" t="e">
        <f>VLOOKUP(CONCATENATE($U$6,$B$23,$U$13,$U$14,$Y$16,$A109),#REF!,16,FALSE)</f>
        <v>#REF!</v>
      </c>
      <c r="F109" s="2" t="e">
        <f t="shared" si="35"/>
        <v>#REF!</v>
      </c>
      <c r="G109" s="2" t="e">
        <f t="shared" si="36"/>
        <v>#REF!</v>
      </c>
    </row>
    <row r="110" spans="1:8" ht="14.1" customHeight="1" x14ac:dyDescent="0.25">
      <c r="A110" s="32" t="s">
        <v>210</v>
      </c>
      <c r="B110" s="3" t="s">
        <v>1558</v>
      </c>
      <c r="C110" s="77" t="e">
        <f>VLOOKUP(CONCATENATE($U$6,$B$23,$U$13,$U$14,$Y$16,$A110),#REF!,14,FALSE)</f>
        <v>#REF!</v>
      </c>
      <c r="D110" s="80" t="e">
        <f>VLOOKUP(CONCATENATE($U$6,$B$23,$U$13,$U$14,$Y$16,$A110),#REF!,15,FALSE)</f>
        <v>#REF!</v>
      </c>
      <c r="E110" s="80" t="e">
        <f>VLOOKUP(CONCATENATE($U$6,$B$23,$U$13,$U$14,$Y$16,$A110),#REF!,16,FALSE)</f>
        <v>#REF!</v>
      </c>
      <c r="F110" s="2" t="e">
        <f t="shared" si="35"/>
        <v>#REF!</v>
      </c>
      <c r="G110" s="2" t="e">
        <f t="shared" si="36"/>
        <v>#REF!</v>
      </c>
    </row>
    <row r="111" spans="1:8" ht="14.1" customHeight="1" x14ac:dyDescent="0.25">
      <c r="A111" s="32" t="s">
        <v>211</v>
      </c>
      <c r="B111" s="3" t="s">
        <v>1558</v>
      </c>
      <c r="C111" s="77" t="e">
        <f>VLOOKUP(CONCATENATE($U$6,$B$23,$U$13,$U$14,$Y$16,$A111),#REF!,14,FALSE)</f>
        <v>#REF!</v>
      </c>
      <c r="D111" s="80" t="e">
        <f>VLOOKUP(CONCATENATE($U$6,$B$23,$U$13,$U$14,$Y$16,$A111),#REF!,15,FALSE)</f>
        <v>#REF!</v>
      </c>
      <c r="E111" s="80" t="e">
        <f>VLOOKUP(CONCATENATE($U$6,$B$23,$U$13,$U$14,$Y$16,$A111),#REF!,16,FALSE)</f>
        <v>#REF!</v>
      </c>
      <c r="F111" s="2" t="e">
        <f t="shared" si="35"/>
        <v>#REF!</v>
      </c>
      <c r="G111" s="2" t="e">
        <f t="shared" si="36"/>
        <v>#REF!</v>
      </c>
    </row>
    <row r="112" spans="1:8" ht="14.1" customHeight="1" x14ac:dyDescent="0.25">
      <c r="A112" s="32" t="s">
        <v>212</v>
      </c>
      <c r="B112" s="3" t="s">
        <v>1558</v>
      </c>
      <c r="C112" s="77" t="e">
        <f>VLOOKUP(CONCATENATE($U$6,$B$23,$U$13,$U$14,$Y$16,$A112),#REF!,14,FALSE)</f>
        <v>#REF!</v>
      </c>
      <c r="D112" s="80" t="e">
        <f>VLOOKUP(CONCATENATE($U$6,$B$23,$U$13,$U$14,$Y$16,$A112),#REF!,15,FALSE)</f>
        <v>#REF!</v>
      </c>
      <c r="E112" s="80" t="e">
        <f>VLOOKUP(CONCATENATE($U$6,$B$23,$U$13,$U$14,$Y$16,$A112),#REF!,16,FALSE)</f>
        <v>#REF!</v>
      </c>
      <c r="F112" s="2" t="e">
        <f t="shared" ref="F112" si="37">C112-D112</f>
        <v>#REF!</v>
      </c>
      <c r="G112" s="2" t="e">
        <f t="shared" ref="G112" si="38">E112-C112</f>
        <v>#REF!</v>
      </c>
    </row>
    <row r="113" spans="1:7" ht="14.1" customHeight="1" x14ac:dyDescent="0.25">
      <c r="A113" s="32" t="s">
        <v>213</v>
      </c>
      <c r="B113" s="3" t="s">
        <v>1558</v>
      </c>
      <c r="C113" s="77" t="e">
        <f>VLOOKUP(CONCATENATE($U$6,$B$23,$U$13,$U$14,$Y$16,$A113),#REF!,14,FALSE)</f>
        <v>#REF!</v>
      </c>
      <c r="D113" s="80" t="e">
        <f>VLOOKUP(CONCATENATE($U$6,$B$23,$U$13,$U$14,$Y$16,$A113),#REF!,15,FALSE)</f>
        <v>#REF!</v>
      </c>
      <c r="E113" s="80" t="e">
        <f>VLOOKUP(CONCATENATE($U$6,$B$23,$U$13,$U$14,$Y$16,$A113),#REF!,16,FALSE)</f>
        <v>#REF!</v>
      </c>
      <c r="F113" s="2" t="e">
        <f t="shared" ref="F113" si="39">C113-D113</f>
        <v>#REF!</v>
      </c>
      <c r="G113" s="2" t="e">
        <f t="shared" ref="G113" si="40">E113-C113</f>
        <v>#REF!</v>
      </c>
    </row>
    <row r="114" spans="1:7" ht="14.1" customHeight="1" x14ac:dyDescent="0.25">
      <c r="A114" s="32"/>
      <c r="B114" s="3"/>
      <c r="C114" s="26"/>
      <c r="D114" s="11"/>
      <c r="E114" s="11"/>
      <c r="F114" s="2"/>
      <c r="G114" s="2"/>
    </row>
    <row r="115" spans="1:7" ht="14.1" customHeight="1" x14ac:dyDescent="0.25">
      <c r="A115" s="32"/>
      <c r="B115" s="3"/>
      <c r="C115" s="26"/>
      <c r="D115" s="11"/>
      <c r="E115" s="11"/>
      <c r="F115" s="2"/>
      <c r="G115" s="2"/>
    </row>
    <row r="116" spans="1:7" ht="14.1" customHeight="1" x14ac:dyDescent="0.25">
      <c r="A116" s="32" t="s">
        <v>199</v>
      </c>
      <c r="B116" s="114" t="s">
        <v>1555</v>
      </c>
      <c r="C116" s="77" t="e">
        <f>VLOOKUP(CONCATENATE($U$6,$B$23,$U$13,$U$14,$V$16,$A116),#REF!,14,FALSE)</f>
        <v>#REF!</v>
      </c>
      <c r="D116" s="80" t="e">
        <f>VLOOKUP(CONCATENATE($U$6,$B$23,$U$13,$U$14,$V$16,$A116),#REF!,15,FALSE)</f>
        <v>#REF!</v>
      </c>
      <c r="E116" s="80" t="e">
        <f>VLOOKUP(CONCATENATE($U$6,$B$23,$U$13,$U$14,$V$16,$A116),#REF!,16,FALSE)</f>
        <v>#REF!</v>
      </c>
      <c r="F116" s="2" t="e">
        <f>C116-D116</f>
        <v>#REF!</v>
      </c>
      <c r="G116" s="2" t="e">
        <f>E116-C116</f>
        <v>#REF!</v>
      </c>
    </row>
    <row r="117" spans="1:7" ht="14.1" customHeight="1" x14ac:dyDescent="0.25">
      <c r="A117" s="32" t="s">
        <v>200</v>
      </c>
      <c r="B117" s="114" t="s">
        <v>1555</v>
      </c>
      <c r="C117" s="77" t="e">
        <f>VLOOKUP(CONCATENATE($U$6,$B$23,$U$13,$U$14,$V$16,$A117),#REF!,14,FALSE)</f>
        <v>#REF!</v>
      </c>
      <c r="D117" s="80" t="e">
        <f>VLOOKUP(CONCATENATE($U$6,$B$23,$U$13,$U$14,$V$16,$A117),#REF!,15,FALSE)</f>
        <v>#REF!</v>
      </c>
      <c r="E117" s="80" t="e">
        <f>VLOOKUP(CONCATENATE($U$6,$B$23,$U$13,$U$14,$V$16,$A117),#REF!,16,FALSE)</f>
        <v>#REF!</v>
      </c>
      <c r="F117" s="2" t="e">
        <f t="shared" ref="F117:F127" si="41">C117-D117</f>
        <v>#REF!</v>
      </c>
      <c r="G117" s="2" t="e">
        <f t="shared" ref="G117:G127" si="42">E117-C117</f>
        <v>#REF!</v>
      </c>
    </row>
    <row r="118" spans="1:7" ht="14.1" customHeight="1" x14ac:dyDescent="0.25">
      <c r="A118" s="32" t="s">
        <v>201</v>
      </c>
      <c r="B118" s="114" t="s">
        <v>1555</v>
      </c>
      <c r="C118" s="77" t="e">
        <f>VLOOKUP(CONCATENATE($U$6,$B$23,$U$13,$U$14,$V$16,$A118),#REF!,14,FALSE)</f>
        <v>#REF!</v>
      </c>
      <c r="D118" s="80" t="e">
        <f>VLOOKUP(CONCATENATE($U$6,$B$23,$U$13,$U$14,$V$16,$A118),#REF!,15,FALSE)</f>
        <v>#REF!</v>
      </c>
      <c r="E118" s="80" t="e">
        <f>VLOOKUP(CONCATENATE($U$6,$B$23,$U$13,$U$14,$V$16,$A118),#REF!,16,FALSE)</f>
        <v>#REF!</v>
      </c>
      <c r="F118" s="2" t="e">
        <f t="shared" si="41"/>
        <v>#REF!</v>
      </c>
      <c r="G118" s="2" t="e">
        <f t="shared" si="42"/>
        <v>#REF!</v>
      </c>
    </row>
    <row r="119" spans="1:7" ht="14.1" customHeight="1" x14ac:dyDescent="0.25">
      <c r="A119" s="32" t="s">
        <v>203</v>
      </c>
      <c r="B119" s="114" t="s">
        <v>1555</v>
      </c>
      <c r="C119" s="77" t="e">
        <f>VLOOKUP(CONCATENATE($U$6,$B$23,$U$13,$U$14,$V$16,$A119),#REF!,14,FALSE)</f>
        <v>#REF!</v>
      </c>
      <c r="D119" s="80" t="e">
        <f>VLOOKUP(CONCATENATE($U$6,$B$23,$U$13,$U$14,$V$16,$A119),#REF!,15,FALSE)</f>
        <v>#REF!</v>
      </c>
      <c r="E119" s="80" t="e">
        <f>VLOOKUP(CONCATENATE($U$6,$B$23,$U$13,$U$14,$V$16,$A119),#REF!,16,FALSE)</f>
        <v>#REF!</v>
      </c>
      <c r="F119" s="2" t="e">
        <f t="shared" si="41"/>
        <v>#REF!</v>
      </c>
      <c r="G119" s="2" t="e">
        <f t="shared" si="42"/>
        <v>#REF!</v>
      </c>
    </row>
    <row r="120" spans="1:7" ht="14.1" customHeight="1" x14ac:dyDescent="0.25">
      <c r="A120" s="32" t="s">
        <v>204</v>
      </c>
      <c r="B120" s="114" t="s">
        <v>1555</v>
      </c>
      <c r="C120" s="77" t="e">
        <f>VLOOKUP(CONCATENATE($U$6,$B$23,$U$13,$U$14,$V$16,$A120),#REF!,14,FALSE)</f>
        <v>#REF!</v>
      </c>
      <c r="D120" s="80" t="e">
        <f>VLOOKUP(CONCATENATE($U$6,$B$23,$U$13,$U$14,$V$16,$A120),#REF!,15,FALSE)</f>
        <v>#REF!</v>
      </c>
      <c r="E120" s="80" t="e">
        <f>VLOOKUP(CONCATENATE($U$6,$B$23,$U$13,$U$14,$V$16,$A120),#REF!,16,FALSE)</f>
        <v>#REF!</v>
      </c>
      <c r="F120" s="2" t="e">
        <f t="shared" si="41"/>
        <v>#REF!</v>
      </c>
      <c r="G120" s="2" t="e">
        <f t="shared" si="42"/>
        <v>#REF!</v>
      </c>
    </row>
    <row r="121" spans="1:7" ht="14.1" customHeight="1" x14ac:dyDescent="0.25">
      <c r="A121" s="32" t="s">
        <v>205</v>
      </c>
      <c r="B121" s="114" t="s">
        <v>1555</v>
      </c>
      <c r="C121" s="77" t="e">
        <f>VLOOKUP(CONCATENATE($U$6,$B$23,$U$13,$U$14,$V$16,$A121),#REF!,14,FALSE)</f>
        <v>#REF!</v>
      </c>
      <c r="D121" s="80" t="e">
        <f>VLOOKUP(CONCATENATE($U$6,$B$23,$U$13,$U$14,$V$16,$A121),#REF!,15,FALSE)</f>
        <v>#REF!</v>
      </c>
      <c r="E121" s="80" t="e">
        <f>VLOOKUP(CONCATENATE($U$6,$B$23,$U$13,$U$14,$V$16,$A121),#REF!,16,FALSE)</f>
        <v>#REF!</v>
      </c>
      <c r="F121" s="2" t="e">
        <f t="shared" si="41"/>
        <v>#REF!</v>
      </c>
      <c r="G121" s="2" t="e">
        <f t="shared" si="42"/>
        <v>#REF!</v>
      </c>
    </row>
    <row r="122" spans="1:7" ht="14.1" customHeight="1" x14ac:dyDescent="0.25">
      <c r="A122" s="32" t="s">
        <v>206</v>
      </c>
      <c r="B122" s="114" t="s">
        <v>1555</v>
      </c>
      <c r="C122" s="77" t="e">
        <f>VLOOKUP(CONCATENATE($U$6,$B$23,$U$13,$U$14,$V$16,$A122),#REF!,14,FALSE)</f>
        <v>#REF!</v>
      </c>
      <c r="D122" s="80" t="e">
        <f>VLOOKUP(CONCATENATE($U$6,$B$23,$U$13,$U$14,$V$16,$A122),#REF!,15,FALSE)</f>
        <v>#REF!</v>
      </c>
      <c r="E122" s="80" t="e">
        <f>VLOOKUP(CONCATENATE($U$6,$B$23,$U$13,$U$14,$V$16,$A122),#REF!,16,FALSE)</f>
        <v>#REF!</v>
      </c>
      <c r="F122" s="2" t="e">
        <f t="shared" si="41"/>
        <v>#REF!</v>
      </c>
      <c r="G122" s="2" t="e">
        <f t="shared" si="42"/>
        <v>#REF!</v>
      </c>
    </row>
    <row r="123" spans="1:7" ht="14.1" customHeight="1" x14ac:dyDescent="0.25">
      <c r="A123" s="32" t="s">
        <v>207</v>
      </c>
      <c r="B123" s="114" t="s">
        <v>1555</v>
      </c>
      <c r="C123" s="77" t="e">
        <f>VLOOKUP(CONCATENATE($U$6,$B$23,$U$13,$U$14,$V$16,$A123),#REF!,14,FALSE)</f>
        <v>#REF!</v>
      </c>
      <c r="D123" s="80" t="e">
        <f>VLOOKUP(CONCATENATE($U$6,$B$23,$U$13,$U$14,$V$16,$A123),#REF!,15,FALSE)</f>
        <v>#REF!</v>
      </c>
      <c r="E123" s="80" t="e">
        <f>VLOOKUP(CONCATENATE($U$6,$B$23,$U$13,$U$14,$V$16,$A123),#REF!,16,FALSE)</f>
        <v>#REF!</v>
      </c>
      <c r="F123" s="2" t="e">
        <f t="shared" si="41"/>
        <v>#REF!</v>
      </c>
      <c r="G123" s="2" t="e">
        <f t="shared" si="42"/>
        <v>#REF!</v>
      </c>
    </row>
    <row r="124" spans="1:7" ht="14.1" customHeight="1" x14ac:dyDescent="0.25">
      <c r="A124" s="32" t="s">
        <v>208</v>
      </c>
      <c r="B124" s="114" t="s">
        <v>1555</v>
      </c>
      <c r="C124" s="77" t="e">
        <f>VLOOKUP(CONCATENATE($U$6,$B$23,$U$13,$U$14,$V$16,$A124),#REF!,14,FALSE)</f>
        <v>#REF!</v>
      </c>
      <c r="D124" s="80" t="e">
        <f>VLOOKUP(CONCATENATE($U$6,$B$23,$U$13,$U$14,$V$16,$A124),#REF!,15,FALSE)</f>
        <v>#REF!</v>
      </c>
      <c r="E124" s="80" t="e">
        <f>VLOOKUP(CONCATENATE($U$6,$B$23,$U$13,$U$14,$V$16,$A124),#REF!,16,FALSE)</f>
        <v>#REF!</v>
      </c>
      <c r="F124" s="2" t="e">
        <f t="shared" si="41"/>
        <v>#REF!</v>
      </c>
      <c r="G124" s="2" t="e">
        <f t="shared" si="42"/>
        <v>#REF!</v>
      </c>
    </row>
    <row r="125" spans="1:7" ht="14.1" customHeight="1" x14ac:dyDescent="0.25">
      <c r="A125" s="32" t="s">
        <v>209</v>
      </c>
      <c r="B125" s="114" t="s">
        <v>1555</v>
      </c>
      <c r="C125" s="77" t="e">
        <f>VLOOKUP(CONCATENATE($U$6,$B$23,$U$13,$U$14,$V$16,$A125),#REF!,14,FALSE)</f>
        <v>#REF!</v>
      </c>
      <c r="D125" s="80" t="e">
        <f>VLOOKUP(CONCATENATE($U$6,$B$23,$U$13,$U$14,$V$16,$A125),#REF!,15,FALSE)</f>
        <v>#REF!</v>
      </c>
      <c r="E125" s="80" t="e">
        <f>VLOOKUP(CONCATENATE($U$6,$B$23,$U$13,$U$14,$V$16,$A125),#REF!,16,FALSE)</f>
        <v>#REF!</v>
      </c>
      <c r="F125" s="2" t="e">
        <f t="shared" si="41"/>
        <v>#REF!</v>
      </c>
      <c r="G125" s="2" t="e">
        <f t="shared" si="42"/>
        <v>#REF!</v>
      </c>
    </row>
    <row r="126" spans="1:7" ht="14.1" customHeight="1" x14ac:dyDescent="0.25">
      <c r="A126" s="32" t="s">
        <v>210</v>
      </c>
      <c r="B126" s="114" t="s">
        <v>1555</v>
      </c>
      <c r="C126" s="77" t="e">
        <f>VLOOKUP(CONCATENATE($U$6,$B$23,$U$13,$U$14,$V$16,$A126),#REF!,14,FALSE)</f>
        <v>#REF!</v>
      </c>
      <c r="D126" s="80" t="e">
        <f>VLOOKUP(CONCATENATE($U$6,$B$23,$U$13,$U$14,$V$16,$A126),#REF!,15,FALSE)</f>
        <v>#REF!</v>
      </c>
      <c r="E126" s="80" t="e">
        <f>VLOOKUP(CONCATENATE($U$6,$B$23,$U$13,$U$14,$V$16,$A126),#REF!,16,FALSE)</f>
        <v>#REF!</v>
      </c>
      <c r="F126" s="2" t="e">
        <f t="shared" si="41"/>
        <v>#REF!</v>
      </c>
      <c r="G126" s="2" t="e">
        <f t="shared" si="42"/>
        <v>#REF!</v>
      </c>
    </row>
    <row r="127" spans="1:7" ht="14.1" customHeight="1" x14ac:dyDescent="0.25">
      <c r="A127" s="32" t="s">
        <v>211</v>
      </c>
      <c r="B127" s="114" t="s">
        <v>1555</v>
      </c>
      <c r="C127" s="77" t="e">
        <f>VLOOKUP(CONCATENATE($U$6,$B$23,$U$13,$U$14,$V$16,$A127),#REF!,14,FALSE)</f>
        <v>#REF!</v>
      </c>
      <c r="D127" s="80" t="e">
        <f>VLOOKUP(CONCATENATE($U$6,$B$23,$U$13,$U$14,$V$16,$A127),#REF!,15,FALSE)</f>
        <v>#REF!</v>
      </c>
      <c r="E127" s="80" t="e">
        <f>VLOOKUP(CONCATENATE($U$6,$B$23,$U$13,$U$14,$V$16,$A127),#REF!,16,FALSE)</f>
        <v>#REF!</v>
      </c>
      <c r="F127" s="2" t="e">
        <f t="shared" si="41"/>
        <v>#REF!</v>
      </c>
      <c r="G127" s="2" t="e">
        <f t="shared" si="42"/>
        <v>#REF!</v>
      </c>
    </row>
    <row r="128" spans="1:7" ht="14.1" customHeight="1" x14ac:dyDescent="0.25">
      <c r="A128" s="32" t="s">
        <v>212</v>
      </c>
      <c r="B128" s="114" t="s">
        <v>1555</v>
      </c>
      <c r="C128" s="77" t="e">
        <f>VLOOKUP(CONCATENATE($U$6,$B$23,$U$13,$U$14,$V$16,$A128),#REF!,14,FALSE)</f>
        <v>#REF!</v>
      </c>
      <c r="D128" s="80" t="e">
        <f>VLOOKUP(CONCATENATE($U$6,$B$23,$U$13,$U$14,$V$16,$A128),#REF!,15,FALSE)</f>
        <v>#REF!</v>
      </c>
      <c r="E128" s="80" t="e">
        <f>VLOOKUP(CONCATENATE($U$6,$B$23,$U$13,$U$14,$V$16,$A128),#REF!,16,FALSE)</f>
        <v>#REF!</v>
      </c>
      <c r="F128" s="2" t="e">
        <f t="shared" ref="F128" si="43">C128-D128</f>
        <v>#REF!</v>
      </c>
      <c r="G128" s="2" t="e">
        <f t="shared" ref="G128" si="44">E128-C128</f>
        <v>#REF!</v>
      </c>
    </row>
    <row r="129" spans="1:7" ht="14.1" customHeight="1" x14ac:dyDescent="0.25">
      <c r="A129" s="32" t="s">
        <v>213</v>
      </c>
      <c r="B129" s="114" t="s">
        <v>1555</v>
      </c>
      <c r="C129" s="77" t="e">
        <f>VLOOKUP(CONCATENATE($U$6,$B$23,$U$13,$U$14,$V$16,$A129),#REF!,14,FALSE)</f>
        <v>#REF!</v>
      </c>
      <c r="D129" s="80" t="e">
        <f>VLOOKUP(CONCATENATE($U$6,$B$23,$U$13,$U$14,$V$16,$A129),#REF!,15,FALSE)</f>
        <v>#REF!</v>
      </c>
      <c r="E129" s="80" t="e">
        <f>VLOOKUP(CONCATENATE($U$6,$B$23,$U$13,$U$14,$V$16,$A129),#REF!,16,FALSE)</f>
        <v>#REF!</v>
      </c>
      <c r="F129" s="2" t="e">
        <f t="shared" ref="F129" si="45">C129-D129</f>
        <v>#REF!</v>
      </c>
      <c r="G129" s="2" t="e">
        <f t="shared" ref="G129" si="46">E129-C129</f>
        <v>#REF!</v>
      </c>
    </row>
    <row r="130" spans="1:7" ht="14.1" customHeight="1" x14ac:dyDescent="0.25">
      <c r="A130" s="32"/>
      <c r="B130" s="3"/>
      <c r="C130" s="26"/>
      <c r="D130" s="2"/>
      <c r="E130" s="2"/>
      <c r="F130" s="2"/>
      <c r="G130" s="2"/>
    </row>
    <row r="131" spans="1:7" ht="14.1" customHeight="1" x14ac:dyDescent="0.25">
      <c r="A131" s="32"/>
      <c r="B131" s="3"/>
      <c r="C131" s="26"/>
      <c r="D131" s="2"/>
      <c r="E131" s="2"/>
      <c r="F131" s="2"/>
      <c r="G131" s="2"/>
    </row>
    <row r="132" spans="1:7" ht="14.1" customHeight="1" x14ac:dyDescent="0.25">
      <c r="A132" s="32"/>
      <c r="B132" s="3"/>
      <c r="C132" s="26"/>
      <c r="D132" s="2"/>
      <c r="E132" s="2"/>
      <c r="F132" s="2"/>
      <c r="G132" s="2"/>
    </row>
    <row r="133" spans="1:7" ht="14.1" customHeight="1" x14ac:dyDescent="0.25">
      <c r="A133" s="32" t="s">
        <v>199</v>
      </c>
      <c r="B133" s="2" t="s">
        <v>1557</v>
      </c>
      <c r="C133" s="77" t="e">
        <f>VLOOKUP(CONCATENATE($U$6,$B$23,$U$13,$U$14,$X$16,$A133),#REF!,14,FALSE)</f>
        <v>#REF!</v>
      </c>
      <c r="D133" s="80" t="e">
        <f>VLOOKUP(CONCATENATE($U$6,$B$23,$U$13,$U$14,$X$16,$A133),#REF!,15,FALSE)</f>
        <v>#REF!</v>
      </c>
      <c r="E133" s="80" t="e">
        <f>VLOOKUP(CONCATENATE($U$6,$B$23,$U$13,$U$14,$X$16,$A133),#REF!,16,FALSE)</f>
        <v>#REF!</v>
      </c>
      <c r="F133" s="2" t="e">
        <f>C133-D133</f>
        <v>#REF!</v>
      </c>
      <c r="G133" s="2" t="e">
        <f>E133-C133</f>
        <v>#REF!</v>
      </c>
    </row>
    <row r="134" spans="1:7" ht="14.1" customHeight="1" x14ac:dyDescent="0.25">
      <c r="A134" s="32" t="s">
        <v>200</v>
      </c>
      <c r="B134" s="2" t="s">
        <v>1557</v>
      </c>
      <c r="C134" s="77" t="e">
        <f>VLOOKUP(CONCATENATE($U$6,$B$23,$U$13,$U$14,$X$16,$A134),#REF!,14,FALSE)</f>
        <v>#REF!</v>
      </c>
      <c r="D134" s="80" t="e">
        <f>VLOOKUP(CONCATENATE($U$6,$B$23,$U$13,$U$14,$X$16,$A134),#REF!,15,FALSE)</f>
        <v>#REF!</v>
      </c>
      <c r="E134" s="80" t="e">
        <f>VLOOKUP(CONCATENATE($U$6,$B$23,$U$13,$U$14,$X$16,$A134),#REF!,16,FALSE)</f>
        <v>#REF!</v>
      </c>
      <c r="F134" s="2" t="e">
        <f t="shared" ref="F134:F144" si="47">C134-D134</f>
        <v>#REF!</v>
      </c>
      <c r="G134" s="2" t="e">
        <f t="shared" ref="G134:G144" si="48">E134-C134</f>
        <v>#REF!</v>
      </c>
    </row>
    <row r="135" spans="1:7" ht="14.1" customHeight="1" x14ac:dyDescent="0.25">
      <c r="A135" s="32" t="s">
        <v>201</v>
      </c>
      <c r="B135" s="2" t="s">
        <v>1557</v>
      </c>
      <c r="C135" s="77" t="e">
        <f>VLOOKUP(CONCATENATE($U$6,$B$23,$U$13,$U$14,$X$16,$A135),#REF!,14,FALSE)</f>
        <v>#REF!</v>
      </c>
      <c r="D135" s="80" t="e">
        <f>VLOOKUP(CONCATENATE($U$6,$B$23,$U$13,$U$14,$X$16,$A135),#REF!,15,FALSE)</f>
        <v>#REF!</v>
      </c>
      <c r="E135" s="80" t="e">
        <f>VLOOKUP(CONCATENATE($U$6,$B$23,$U$13,$U$14,$X$16,$A135),#REF!,16,FALSE)</f>
        <v>#REF!</v>
      </c>
      <c r="F135" s="2" t="e">
        <f t="shared" si="47"/>
        <v>#REF!</v>
      </c>
      <c r="G135" s="2" t="e">
        <f t="shared" si="48"/>
        <v>#REF!</v>
      </c>
    </row>
    <row r="136" spans="1:7" ht="14.1" customHeight="1" x14ac:dyDescent="0.25">
      <c r="A136" s="32" t="s">
        <v>203</v>
      </c>
      <c r="B136" s="2" t="s">
        <v>1557</v>
      </c>
      <c r="C136" s="77" t="e">
        <f>VLOOKUP(CONCATENATE($U$6,$B$23,$U$13,$U$14,$X$16,$A136),#REF!,14,FALSE)</f>
        <v>#REF!</v>
      </c>
      <c r="D136" s="80" t="e">
        <f>VLOOKUP(CONCATENATE($U$6,$B$23,$U$13,$U$14,$X$16,$A136),#REF!,15,FALSE)</f>
        <v>#REF!</v>
      </c>
      <c r="E136" s="80" t="e">
        <f>VLOOKUP(CONCATENATE($U$6,$B$23,$U$13,$U$14,$X$16,$A136),#REF!,16,FALSE)</f>
        <v>#REF!</v>
      </c>
      <c r="F136" s="2" t="e">
        <f t="shared" si="47"/>
        <v>#REF!</v>
      </c>
      <c r="G136" s="2" t="e">
        <f t="shared" si="48"/>
        <v>#REF!</v>
      </c>
    </row>
    <row r="137" spans="1:7" ht="14.1" customHeight="1" x14ac:dyDescent="0.25">
      <c r="A137" s="32" t="s">
        <v>204</v>
      </c>
      <c r="B137" s="2" t="s">
        <v>1557</v>
      </c>
      <c r="C137" s="77" t="e">
        <f>VLOOKUP(CONCATENATE($U$6,$B$23,$U$13,$U$14,$X$16,$A137),#REF!,14,FALSE)</f>
        <v>#REF!</v>
      </c>
      <c r="D137" s="80" t="e">
        <f>VLOOKUP(CONCATENATE($U$6,$B$23,$U$13,$U$14,$X$16,$A137),#REF!,15,FALSE)</f>
        <v>#REF!</v>
      </c>
      <c r="E137" s="80" t="e">
        <f>VLOOKUP(CONCATENATE($U$6,$B$23,$U$13,$U$14,$X$16,$A137),#REF!,16,FALSE)</f>
        <v>#REF!</v>
      </c>
      <c r="F137" s="2" t="e">
        <f t="shared" si="47"/>
        <v>#REF!</v>
      </c>
      <c r="G137" s="2" t="e">
        <f t="shared" si="48"/>
        <v>#REF!</v>
      </c>
    </row>
    <row r="138" spans="1:7" ht="14.1" customHeight="1" x14ac:dyDescent="0.25">
      <c r="A138" s="32" t="s">
        <v>205</v>
      </c>
      <c r="B138" s="2" t="s">
        <v>1557</v>
      </c>
      <c r="C138" s="77" t="e">
        <f>VLOOKUP(CONCATENATE($U$6,$B$23,$U$13,$U$14,$X$16,$A138),#REF!,14,FALSE)</f>
        <v>#REF!</v>
      </c>
      <c r="D138" s="80" t="e">
        <f>VLOOKUP(CONCATENATE($U$6,$B$23,$U$13,$U$14,$X$16,$A138),#REF!,15,FALSE)</f>
        <v>#REF!</v>
      </c>
      <c r="E138" s="80" t="e">
        <f>VLOOKUP(CONCATENATE($U$6,$B$23,$U$13,$U$14,$X$16,$A138),#REF!,16,FALSE)</f>
        <v>#REF!</v>
      </c>
      <c r="F138" s="2" t="e">
        <f t="shared" si="47"/>
        <v>#REF!</v>
      </c>
      <c r="G138" s="2" t="e">
        <f t="shared" si="48"/>
        <v>#REF!</v>
      </c>
    </row>
    <row r="139" spans="1:7" ht="14.1" customHeight="1" x14ac:dyDescent="0.25">
      <c r="A139" s="66" t="s">
        <v>206</v>
      </c>
      <c r="B139" s="44" t="s">
        <v>1557</v>
      </c>
      <c r="C139" s="77" t="e">
        <f>VLOOKUP(CONCATENATE($U$6,$B$23,$U$13,$U$14,$X$16,$A139),#REF!,14,FALSE)</f>
        <v>#REF!</v>
      </c>
      <c r="D139" s="80" t="e">
        <f>VLOOKUP(CONCATENATE($U$6,$B$23,$U$13,$U$14,$X$16,$A139),#REF!,15,FALSE)</f>
        <v>#REF!</v>
      </c>
      <c r="E139" s="80" t="e">
        <f>VLOOKUP(CONCATENATE($U$6,$B$23,$U$13,$U$14,$X$16,$A139),#REF!,16,FALSE)</f>
        <v>#REF!</v>
      </c>
      <c r="F139" s="2" t="e">
        <f t="shared" si="47"/>
        <v>#REF!</v>
      </c>
      <c r="G139" s="2" t="e">
        <f t="shared" si="48"/>
        <v>#REF!</v>
      </c>
    </row>
    <row r="140" spans="1:7" ht="14.1" customHeight="1" x14ac:dyDescent="0.25">
      <c r="A140" s="66" t="s">
        <v>207</v>
      </c>
      <c r="B140" s="2" t="s">
        <v>1557</v>
      </c>
      <c r="C140" s="77" t="e">
        <f>VLOOKUP(CONCATENATE($U$6,$B$23,$U$13,$U$14,$X$16,$A140),#REF!,14,FALSE)</f>
        <v>#REF!</v>
      </c>
      <c r="D140" s="80" t="e">
        <f>VLOOKUP(CONCATENATE($U$6,$B$23,$U$13,$U$14,$X$16,$A140),#REF!,15,FALSE)</f>
        <v>#REF!</v>
      </c>
      <c r="E140" s="80" t="e">
        <f>VLOOKUP(CONCATENATE($U$6,$B$23,$U$13,$U$14,$X$16,$A140),#REF!,16,FALSE)</f>
        <v>#REF!</v>
      </c>
      <c r="F140" s="2" t="e">
        <f t="shared" si="47"/>
        <v>#REF!</v>
      </c>
      <c r="G140" s="2" t="e">
        <f t="shared" si="48"/>
        <v>#REF!</v>
      </c>
    </row>
    <row r="141" spans="1:7" ht="14.1" customHeight="1" x14ac:dyDescent="0.25">
      <c r="A141" s="66" t="s">
        <v>208</v>
      </c>
      <c r="B141" s="2" t="s">
        <v>1557</v>
      </c>
      <c r="C141" s="77" t="e">
        <f>VLOOKUP(CONCATENATE($U$6,$B$23,$U$13,$U$14,$X$16,$A141),#REF!,14,FALSE)</f>
        <v>#REF!</v>
      </c>
      <c r="D141" s="80" t="e">
        <f>VLOOKUP(CONCATENATE($U$6,$B$23,$U$13,$U$14,$X$16,$A141),#REF!,15,FALSE)</f>
        <v>#REF!</v>
      </c>
      <c r="E141" s="80" t="e">
        <f>VLOOKUP(CONCATENATE($U$6,$B$23,$U$13,$U$14,$X$16,$A141),#REF!,16,FALSE)</f>
        <v>#REF!</v>
      </c>
      <c r="F141" s="2" t="e">
        <f t="shared" si="47"/>
        <v>#REF!</v>
      </c>
      <c r="G141" s="2" t="e">
        <f t="shared" si="48"/>
        <v>#REF!</v>
      </c>
    </row>
    <row r="142" spans="1:7" ht="14.1" customHeight="1" x14ac:dyDescent="0.25">
      <c r="A142" s="66" t="s">
        <v>209</v>
      </c>
      <c r="B142" s="2" t="s">
        <v>1557</v>
      </c>
      <c r="C142" s="77" t="e">
        <f>VLOOKUP(CONCATENATE($U$6,$B$23,$U$13,$U$14,$X$16,$A142),#REF!,14,FALSE)</f>
        <v>#REF!</v>
      </c>
      <c r="D142" s="80" t="e">
        <f>VLOOKUP(CONCATENATE($U$6,$B$23,$U$13,$U$14,$X$16,$A142),#REF!,15,FALSE)</f>
        <v>#REF!</v>
      </c>
      <c r="E142" s="80" t="e">
        <f>VLOOKUP(CONCATENATE($U$6,$B$23,$U$13,$U$14,$X$16,$A142),#REF!,16,FALSE)</f>
        <v>#REF!</v>
      </c>
      <c r="F142" s="2" t="e">
        <f t="shared" si="47"/>
        <v>#REF!</v>
      </c>
      <c r="G142" s="2" t="e">
        <f t="shared" si="48"/>
        <v>#REF!</v>
      </c>
    </row>
    <row r="143" spans="1:7" ht="14.1" customHeight="1" x14ac:dyDescent="0.25">
      <c r="A143" s="66" t="s">
        <v>210</v>
      </c>
      <c r="B143" s="2" t="s">
        <v>1557</v>
      </c>
      <c r="C143" s="77" t="e">
        <f>VLOOKUP(CONCATENATE($U$6,$B$23,$U$13,$U$14,$X$16,$A143),#REF!,14,FALSE)</f>
        <v>#REF!</v>
      </c>
      <c r="D143" s="80" t="e">
        <f>VLOOKUP(CONCATENATE($U$6,$B$23,$U$13,$U$14,$X$16,$A143),#REF!,15,FALSE)</f>
        <v>#REF!</v>
      </c>
      <c r="E143" s="80" t="e">
        <f>VLOOKUP(CONCATENATE($U$6,$B$23,$U$13,$U$14,$X$16,$A143),#REF!,16,FALSE)</f>
        <v>#REF!</v>
      </c>
      <c r="F143" s="2" t="e">
        <f t="shared" si="47"/>
        <v>#REF!</v>
      </c>
      <c r="G143" s="2" t="e">
        <f t="shared" si="48"/>
        <v>#REF!</v>
      </c>
    </row>
    <row r="144" spans="1:7" ht="14.1" customHeight="1" x14ac:dyDescent="0.25">
      <c r="A144" s="66" t="s">
        <v>211</v>
      </c>
      <c r="B144" s="2" t="s">
        <v>1557</v>
      </c>
      <c r="C144" s="77" t="e">
        <f>VLOOKUP(CONCATENATE($U$6,$B$23,$U$13,$U$14,$X$16,$A144),#REF!,14,FALSE)</f>
        <v>#REF!</v>
      </c>
      <c r="D144" s="80" t="e">
        <f>VLOOKUP(CONCATENATE($U$6,$B$23,$U$13,$U$14,$X$16,$A144),#REF!,15,FALSE)</f>
        <v>#REF!</v>
      </c>
      <c r="E144" s="80" t="e">
        <f>VLOOKUP(CONCATENATE($U$6,$B$23,$U$13,$U$14,$X$16,$A144),#REF!,16,FALSE)</f>
        <v>#REF!</v>
      </c>
      <c r="F144" s="2" t="e">
        <f t="shared" si="47"/>
        <v>#REF!</v>
      </c>
      <c r="G144" s="2" t="e">
        <f t="shared" si="48"/>
        <v>#REF!</v>
      </c>
    </row>
    <row r="145" spans="1:7" ht="14.1" customHeight="1" x14ac:dyDescent="0.25">
      <c r="A145" s="66" t="s">
        <v>212</v>
      </c>
      <c r="B145" s="2" t="s">
        <v>1557</v>
      </c>
      <c r="C145" s="77" t="e">
        <f>VLOOKUP(CONCATENATE($U$6,$B$23,$U$13,$U$14,$X$16,$A145),#REF!,14,FALSE)</f>
        <v>#REF!</v>
      </c>
      <c r="D145" s="80" t="e">
        <f>VLOOKUP(CONCATENATE($U$6,$B$23,$U$13,$U$14,$X$16,$A145),#REF!,15,FALSE)</f>
        <v>#REF!</v>
      </c>
      <c r="E145" s="80" t="e">
        <f>VLOOKUP(CONCATENATE($U$6,$B$23,$U$13,$U$14,$X$16,$A145),#REF!,16,FALSE)</f>
        <v>#REF!</v>
      </c>
      <c r="F145" s="2" t="e">
        <f t="shared" ref="F145" si="49">C145-D145</f>
        <v>#REF!</v>
      </c>
      <c r="G145" s="2" t="e">
        <f t="shared" ref="G145" si="50">E145-C145</f>
        <v>#REF!</v>
      </c>
    </row>
    <row r="146" spans="1:7" ht="14.1" customHeight="1" x14ac:dyDescent="0.25">
      <c r="A146" s="66" t="s">
        <v>213</v>
      </c>
      <c r="B146" s="2" t="s">
        <v>1557</v>
      </c>
      <c r="C146" s="77" t="e">
        <f>VLOOKUP(CONCATENATE($U$6,$B$23,$U$13,$U$14,$X$16,$A146),#REF!,14,FALSE)</f>
        <v>#REF!</v>
      </c>
      <c r="D146" s="80" t="e">
        <f>VLOOKUP(CONCATENATE($U$6,$B$23,$U$13,$U$14,$X$16,$A146),#REF!,15,FALSE)</f>
        <v>#REF!</v>
      </c>
      <c r="E146" s="80" t="e">
        <f>VLOOKUP(CONCATENATE($U$6,$B$23,$U$13,$U$14,$X$16,$A146),#REF!,16,FALSE)</f>
        <v>#REF!</v>
      </c>
      <c r="F146" s="2" t="e">
        <f t="shared" ref="F146" si="51">C146-D146</f>
        <v>#REF!</v>
      </c>
      <c r="G146" s="2" t="e">
        <f t="shared" ref="G146" si="52">E146-C146</f>
        <v>#REF!</v>
      </c>
    </row>
    <row r="147" spans="1:7" ht="14.1" customHeight="1" x14ac:dyDescent="0.25">
      <c r="A147" s="66"/>
      <c r="B147" s="2"/>
      <c r="C147" s="26"/>
      <c r="D147" s="11"/>
      <c r="E147" s="11"/>
      <c r="F147" s="44"/>
      <c r="G147" s="44"/>
    </row>
    <row r="148" spans="1:7" ht="14.1" customHeight="1" x14ac:dyDescent="0.25">
      <c r="A148" s="66"/>
      <c r="B148" s="2"/>
      <c r="C148" s="26"/>
      <c r="D148" s="11"/>
      <c r="E148" s="11"/>
      <c r="F148" s="44"/>
      <c r="G148" s="44"/>
    </row>
    <row r="149" spans="1:7" ht="14.1" customHeight="1" x14ac:dyDescent="0.25">
      <c r="A149" s="11"/>
      <c r="B149" s="11"/>
      <c r="C149" s="11"/>
      <c r="D149" s="11"/>
      <c r="E149" s="11"/>
      <c r="F149" s="11"/>
      <c r="G149" s="11"/>
    </row>
    <row r="150" spans="1:7" ht="14.1" customHeight="1" x14ac:dyDescent="0.25">
      <c r="A150" s="11"/>
      <c r="B150" s="11"/>
      <c r="C150" s="11"/>
      <c r="D150" s="11"/>
      <c r="E150" s="11"/>
      <c r="F150" s="11"/>
      <c r="G150" s="11"/>
    </row>
    <row r="151" spans="1:7" ht="14.1" customHeight="1" x14ac:dyDescent="0.25">
      <c r="A151" s="11"/>
      <c r="B151" s="11"/>
      <c r="C151" s="11"/>
      <c r="D151" s="11"/>
      <c r="E151" s="11"/>
      <c r="F151" s="11"/>
      <c r="G151" s="11"/>
    </row>
    <row r="152" spans="1:7" ht="14.1" customHeight="1" x14ac:dyDescent="0.25">
      <c r="A152" s="11"/>
      <c r="B152" s="11"/>
      <c r="C152" s="11"/>
      <c r="D152" s="11"/>
      <c r="E152" s="11"/>
      <c r="F152" s="11"/>
      <c r="G152" s="11"/>
    </row>
    <row r="153" spans="1:7" ht="14.1" customHeight="1" x14ac:dyDescent="0.25">
      <c r="A153" s="11"/>
      <c r="B153" s="11"/>
      <c r="C153" s="11"/>
      <c r="D153" s="11"/>
      <c r="E153" s="11"/>
      <c r="F153" s="11"/>
      <c r="G153" s="11"/>
    </row>
    <row r="154" spans="1:7" ht="14.1" customHeight="1" x14ac:dyDescent="0.25">
      <c r="A154" s="11"/>
      <c r="B154" s="11"/>
      <c r="C154" s="11"/>
      <c r="D154" s="11"/>
      <c r="E154" s="11"/>
      <c r="F154" s="11"/>
      <c r="G154" s="11"/>
    </row>
    <row r="155" spans="1:7" ht="14.1" customHeight="1" x14ac:dyDescent="0.25">
      <c r="A155" s="11"/>
      <c r="B155" s="11"/>
      <c r="C155" s="11"/>
      <c r="D155" s="11"/>
      <c r="E155" s="11"/>
      <c r="F155" s="11"/>
      <c r="G155" s="11"/>
    </row>
    <row r="156" spans="1:7" ht="14.1" customHeight="1" x14ac:dyDescent="0.25">
      <c r="A156" s="11"/>
      <c r="B156" s="11"/>
      <c r="C156" s="11"/>
      <c r="D156" s="11"/>
      <c r="E156" s="11"/>
      <c r="F156" s="11"/>
      <c r="G156" s="11"/>
    </row>
    <row r="157" spans="1:7" ht="14.1" customHeight="1" x14ac:dyDescent="0.25">
      <c r="A157" s="11"/>
      <c r="B157" s="11"/>
      <c r="C157" s="11"/>
      <c r="D157" s="11"/>
      <c r="E157" s="11"/>
      <c r="F157" s="11"/>
      <c r="G157" s="11"/>
    </row>
    <row r="158" spans="1:7" ht="18" customHeight="1" x14ac:dyDescent="0.25">
      <c r="A158" s="45"/>
      <c r="B158" s="118" t="s">
        <v>187</v>
      </c>
      <c r="C158" s="45"/>
      <c r="D158" s="45"/>
      <c r="E158" s="45"/>
      <c r="F158" s="45"/>
      <c r="G158" s="45"/>
    </row>
    <row r="159" spans="1:7" x14ac:dyDescent="0.25">
      <c r="A159" s="45"/>
      <c r="B159" s="45"/>
      <c r="C159" s="45"/>
      <c r="D159" s="45"/>
      <c r="E159" s="45"/>
      <c r="F159" s="45"/>
      <c r="G159" s="45"/>
    </row>
    <row r="160" spans="1:7" x14ac:dyDescent="0.25">
      <c r="A160" s="45"/>
      <c r="B160" s="45"/>
      <c r="C160" s="45"/>
      <c r="D160" s="45"/>
      <c r="E160" s="45"/>
      <c r="F160" s="45"/>
      <c r="G160" s="45"/>
    </row>
    <row r="161" spans="1:7" x14ac:dyDescent="0.25">
      <c r="A161" s="45" t="s">
        <v>101</v>
      </c>
      <c r="B161" s="45" t="s">
        <v>1562</v>
      </c>
      <c r="C161" s="45" t="s">
        <v>1563</v>
      </c>
      <c r="D161" s="45" t="s">
        <v>1564</v>
      </c>
      <c r="E161" s="45"/>
      <c r="F161" s="45"/>
      <c r="G161" s="45"/>
    </row>
    <row r="162" spans="1:7" x14ac:dyDescent="0.25">
      <c r="A162" s="60">
        <v>2011</v>
      </c>
      <c r="B162" s="77" t="e">
        <f t="shared" ref="B162:B175" si="53">C84-C133</f>
        <v>#REF!</v>
      </c>
      <c r="C162" s="77" t="e">
        <f t="shared" ref="C162:C175" si="54">C84-C100</f>
        <v>#REF!</v>
      </c>
      <c r="D162" s="77" t="e">
        <f t="shared" ref="D162:D175" si="55">C84-C116</f>
        <v>#REF!</v>
      </c>
      <c r="E162" s="45"/>
      <c r="F162" s="45"/>
      <c r="G162" s="45"/>
    </row>
    <row r="163" spans="1:7" x14ac:dyDescent="0.25">
      <c r="A163" s="60">
        <v>2012</v>
      </c>
      <c r="B163" s="77" t="e">
        <f t="shared" si="53"/>
        <v>#REF!</v>
      </c>
      <c r="C163" s="77" t="e">
        <f t="shared" si="54"/>
        <v>#REF!</v>
      </c>
      <c r="D163" s="77" t="e">
        <f t="shared" si="55"/>
        <v>#REF!</v>
      </c>
      <c r="E163" s="45"/>
      <c r="F163" s="45"/>
      <c r="G163" s="45"/>
    </row>
    <row r="164" spans="1:7" x14ac:dyDescent="0.25">
      <c r="A164" s="60">
        <v>2013</v>
      </c>
      <c r="B164" s="77" t="e">
        <f t="shared" si="53"/>
        <v>#REF!</v>
      </c>
      <c r="C164" s="77" t="e">
        <f t="shared" si="54"/>
        <v>#REF!</v>
      </c>
      <c r="D164" s="77" t="e">
        <f t="shared" si="55"/>
        <v>#REF!</v>
      </c>
      <c r="E164" s="45"/>
      <c r="F164" s="45"/>
      <c r="G164" s="45"/>
    </row>
    <row r="165" spans="1:7" x14ac:dyDescent="0.25">
      <c r="A165" s="60">
        <v>2014</v>
      </c>
      <c r="B165" s="77" t="e">
        <f t="shared" si="53"/>
        <v>#REF!</v>
      </c>
      <c r="C165" s="77" t="e">
        <f t="shared" si="54"/>
        <v>#REF!</v>
      </c>
      <c r="D165" s="77" t="e">
        <f t="shared" si="55"/>
        <v>#REF!</v>
      </c>
      <c r="E165" s="45"/>
      <c r="F165" s="45"/>
      <c r="G165" s="45"/>
    </row>
    <row r="166" spans="1:7" x14ac:dyDescent="0.25">
      <c r="A166" s="60">
        <v>2015</v>
      </c>
      <c r="B166" s="77" t="e">
        <f t="shared" si="53"/>
        <v>#REF!</v>
      </c>
      <c r="C166" s="77" t="e">
        <f t="shared" si="54"/>
        <v>#REF!</v>
      </c>
      <c r="D166" s="77" t="e">
        <f t="shared" si="55"/>
        <v>#REF!</v>
      </c>
      <c r="E166" s="45"/>
      <c r="F166" s="45"/>
      <c r="G166" s="45"/>
    </row>
    <row r="167" spans="1:7" x14ac:dyDescent="0.25">
      <c r="A167" s="60">
        <v>2016</v>
      </c>
      <c r="B167" s="77" t="e">
        <f t="shared" si="53"/>
        <v>#REF!</v>
      </c>
      <c r="C167" s="77" t="e">
        <f t="shared" si="54"/>
        <v>#REF!</v>
      </c>
      <c r="D167" s="77" t="e">
        <f t="shared" si="55"/>
        <v>#REF!</v>
      </c>
      <c r="E167" s="45"/>
      <c r="F167" s="45"/>
      <c r="G167" s="45"/>
    </row>
    <row r="168" spans="1:7" x14ac:dyDescent="0.25">
      <c r="A168" s="60">
        <v>2017</v>
      </c>
      <c r="B168" s="77" t="e">
        <f t="shared" si="53"/>
        <v>#REF!</v>
      </c>
      <c r="C168" s="77" t="e">
        <f t="shared" si="54"/>
        <v>#REF!</v>
      </c>
      <c r="D168" s="77" t="e">
        <f t="shared" si="55"/>
        <v>#REF!</v>
      </c>
      <c r="E168" s="45"/>
      <c r="F168" s="45"/>
      <c r="G168" s="45"/>
    </row>
    <row r="169" spans="1:7" x14ac:dyDescent="0.25">
      <c r="A169" s="60">
        <v>2018</v>
      </c>
      <c r="B169" s="77" t="e">
        <f t="shared" si="53"/>
        <v>#REF!</v>
      </c>
      <c r="C169" s="77" t="e">
        <f t="shared" si="54"/>
        <v>#REF!</v>
      </c>
      <c r="D169" s="77" t="e">
        <f t="shared" si="55"/>
        <v>#REF!</v>
      </c>
      <c r="E169" s="45"/>
      <c r="F169" s="45"/>
      <c r="G169" s="45"/>
    </row>
    <row r="170" spans="1:7" x14ac:dyDescent="0.25">
      <c r="A170" s="60">
        <v>2019</v>
      </c>
      <c r="B170" s="77" t="e">
        <f t="shared" si="53"/>
        <v>#REF!</v>
      </c>
      <c r="C170" s="77" t="e">
        <f t="shared" si="54"/>
        <v>#REF!</v>
      </c>
      <c r="D170" s="77" t="e">
        <f t="shared" si="55"/>
        <v>#REF!</v>
      </c>
      <c r="E170" s="45"/>
      <c r="F170" s="45"/>
      <c r="G170" s="45"/>
    </row>
    <row r="171" spans="1:7" x14ac:dyDescent="0.25">
      <c r="A171" s="60">
        <v>2020</v>
      </c>
      <c r="B171" s="77" t="e">
        <f t="shared" si="53"/>
        <v>#REF!</v>
      </c>
      <c r="C171" s="77" t="e">
        <f t="shared" si="54"/>
        <v>#REF!</v>
      </c>
      <c r="D171" s="77" t="e">
        <f t="shared" si="55"/>
        <v>#REF!</v>
      </c>
      <c r="E171" s="45"/>
      <c r="F171" s="45"/>
      <c r="G171" s="45"/>
    </row>
    <row r="172" spans="1:7" x14ac:dyDescent="0.25">
      <c r="A172" s="60">
        <v>2021</v>
      </c>
      <c r="B172" s="77" t="e">
        <f t="shared" si="53"/>
        <v>#REF!</v>
      </c>
      <c r="C172" s="77" t="e">
        <f t="shared" si="54"/>
        <v>#REF!</v>
      </c>
      <c r="D172" s="77" t="e">
        <f t="shared" si="55"/>
        <v>#REF!</v>
      </c>
      <c r="E172" s="45"/>
      <c r="F172" s="45"/>
      <c r="G172" s="45"/>
    </row>
    <row r="173" spans="1:7" x14ac:dyDescent="0.25">
      <c r="A173" s="60">
        <v>2022</v>
      </c>
      <c r="B173" s="77" t="e">
        <f t="shared" si="53"/>
        <v>#REF!</v>
      </c>
      <c r="C173" s="77" t="e">
        <f t="shared" si="54"/>
        <v>#REF!</v>
      </c>
      <c r="D173" s="77" t="e">
        <f t="shared" si="55"/>
        <v>#REF!</v>
      </c>
      <c r="E173" s="45"/>
      <c r="F173" s="45"/>
      <c r="G173" s="45"/>
    </row>
    <row r="174" spans="1:7" x14ac:dyDescent="0.25">
      <c r="A174" s="60">
        <v>2023</v>
      </c>
      <c r="B174" s="77" t="e">
        <f t="shared" si="53"/>
        <v>#REF!</v>
      </c>
      <c r="C174" s="77" t="e">
        <f t="shared" si="54"/>
        <v>#REF!</v>
      </c>
      <c r="D174" s="77" t="e">
        <f t="shared" si="55"/>
        <v>#REF!</v>
      </c>
      <c r="E174" s="45"/>
      <c r="F174" s="45"/>
      <c r="G174" s="45"/>
    </row>
    <row r="175" spans="1:7" x14ac:dyDescent="0.25">
      <c r="A175" s="60">
        <v>2024</v>
      </c>
      <c r="B175" s="77" t="e">
        <f t="shared" si="53"/>
        <v>#REF!</v>
      </c>
      <c r="C175" s="77" t="e">
        <f t="shared" si="54"/>
        <v>#REF!</v>
      </c>
      <c r="D175" s="77" t="e">
        <f t="shared" si="55"/>
        <v>#REF!</v>
      </c>
      <c r="E175" s="45"/>
      <c r="F175" s="45"/>
      <c r="G175" s="45"/>
    </row>
    <row r="176" spans="1:7" x14ac:dyDescent="0.25">
      <c r="A176" s="45"/>
      <c r="B176" s="45"/>
      <c r="C176" s="45"/>
      <c r="D176" s="45"/>
      <c r="E176" s="45"/>
      <c r="F176" s="45"/>
      <c r="G176" s="45"/>
    </row>
    <row r="177" spans="1:7" x14ac:dyDescent="0.25">
      <c r="A177" s="45"/>
      <c r="B177" s="45"/>
      <c r="C177" s="45"/>
      <c r="D177" s="45"/>
      <c r="E177" s="45"/>
      <c r="F177" s="45"/>
      <c r="G177" s="45"/>
    </row>
    <row r="178" spans="1:7" x14ac:dyDescent="0.25">
      <c r="A178" s="45"/>
      <c r="B178" s="45"/>
      <c r="C178" s="45"/>
      <c r="D178" s="45"/>
      <c r="E178" s="45"/>
      <c r="F178" s="45"/>
      <c r="G178" s="45"/>
    </row>
    <row r="179" spans="1:7" x14ac:dyDescent="0.25">
      <c r="A179" s="45"/>
      <c r="B179" s="45"/>
      <c r="C179" s="45"/>
      <c r="D179" s="45"/>
      <c r="E179" s="45"/>
      <c r="F179" s="45"/>
      <c r="G179" s="45"/>
    </row>
    <row r="180" spans="1:7" x14ac:dyDescent="0.25">
      <c r="A180" s="45"/>
      <c r="B180" s="45"/>
      <c r="C180" s="45"/>
      <c r="D180" s="45"/>
      <c r="E180" s="45"/>
      <c r="F180" s="45"/>
      <c r="G180" s="45"/>
    </row>
    <row r="181" spans="1:7" x14ac:dyDescent="0.25">
      <c r="A181" s="45"/>
      <c r="B181" s="45"/>
      <c r="C181" s="45"/>
      <c r="D181" s="45"/>
      <c r="E181" s="45"/>
      <c r="F181" s="45"/>
      <c r="G181" s="45"/>
    </row>
    <row r="182" spans="1:7" x14ac:dyDescent="0.25">
      <c r="A182" s="45"/>
      <c r="B182" s="45"/>
      <c r="C182" s="45"/>
      <c r="D182" s="45"/>
      <c r="E182" s="45"/>
      <c r="F182" s="45"/>
      <c r="G182" s="45"/>
    </row>
    <row r="183" spans="1:7" x14ac:dyDescent="0.25">
      <c r="A183" s="45"/>
      <c r="B183" s="45"/>
      <c r="C183" s="45"/>
      <c r="D183" s="45"/>
      <c r="E183" s="45"/>
      <c r="F183" s="45"/>
      <c r="G183" s="45"/>
    </row>
    <row r="184" spans="1:7" x14ac:dyDescent="0.25">
      <c r="A184" s="45"/>
      <c r="B184" s="45"/>
      <c r="C184" s="45"/>
      <c r="D184" s="45"/>
      <c r="E184" s="45"/>
      <c r="F184" s="45"/>
      <c r="G184" s="45"/>
    </row>
    <row r="185" spans="1:7" x14ac:dyDescent="0.25">
      <c r="A185" s="45"/>
      <c r="B185" s="45"/>
      <c r="C185" s="45"/>
      <c r="D185" s="45"/>
      <c r="E185" s="45"/>
      <c r="F185" s="45"/>
      <c r="G185" s="45"/>
    </row>
    <row r="186" spans="1:7" x14ac:dyDescent="0.25">
      <c r="A186" s="45"/>
      <c r="B186" s="45"/>
      <c r="C186" s="45"/>
      <c r="D186" s="45"/>
      <c r="E186" s="45"/>
      <c r="F186" s="45"/>
      <c r="G186" s="45"/>
    </row>
    <row r="187" spans="1:7" x14ac:dyDescent="0.25">
      <c r="A187" s="45"/>
      <c r="B187" s="45"/>
      <c r="C187" s="45"/>
      <c r="D187" s="45"/>
      <c r="E187" s="45"/>
      <c r="F187" s="45"/>
      <c r="G187" s="45"/>
    </row>
    <row r="188" spans="1:7" x14ac:dyDescent="0.25">
      <c r="A188" s="45"/>
      <c r="B188" s="45"/>
      <c r="C188" s="45"/>
      <c r="D188" s="45"/>
      <c r="E188" s="45"/>
      <c r="F188" s="45"/>
      <c r="G188" s="45"/>
    </row>
    <row r="189" spans="1:7" x14ac:dyDescent="0.25">
      <c r="A189" s="45"/>
      <c r="B189" s="45"/>
      <c r="C189" s="45"/>
      <c r="D189" s="45"/>
      <c r="E189" s="45"/>
      <c r="F189" s="45"/>
      <c r="G189" s="45"/>
    </row>
    <row r="190" spans="1:7" x14ac:dyDescent="0.25">
      <c r="A190" s="45"/>
      <c r="B190" s="45"/>
      <c r="C190" s="45"/>
      <c r="D190" s="45"/>
      <c r="E190" s="45"/>
      <c r="F190" s="45"/>
      <c r="G190" s="45"/>
    </row>
    <row r="191" spans="1:7" x14ac:dyDescent="0.25">
      <c r="A191" s="45"/>
      <c r="B191" s="45"/>
      <c r="C191" s="45"/>
      <c r="D191" s="45"/>
      <c r="E191" s="45"/>
      <c r="F191" s="45"/>
      <c r="G191" s="45"/>
    </row>
    <row r="192" spans="1:7" x14ac:dyDescent="0.25">
      <c r="A192" s="45"/>
      <c r="B192" s="45"/>
      <c r="C192" s="45"/>
      <c r="D192" s="45"/>
      <c r="E192" s="45"/>
      <c r="F192" s="45"/>
      <c r="G192" s="45"/>
    </row>
    <row r="193" spans="1:7" x14ac:dyDescent="0.25">
      <c r="A193" s="45"/>
      <c r="B193" s="45"/>
      <c r="C193" s="45"/>
      <c r="D193" s="45"/>
      <c r="E193" s="45"/>
      <c r="F193" s="45"/>
      <c r="G193" s="45"/>
    </row>
    <row r="194" spans="1:7" x14ac:dyDescent="0.25">
      <c r="A194" s="45"/>
      <c r="B194" s="45"/>
      <c r="C194" s="45"/>
      <c r="D194" s="45"/>
      <c r="E194" s="45"/>
      <c r="F194" s="45"/>
      <c r="G194" s="45"/>
    </row>
    <row r="195" spans="1:7" x14ac:dyDescent="0.25">
      <c r="A195" s="45"/>
      <c r="B195" s="45"/>
      <c r="C195" s="45"/>
      <c r="D195" s="45"/>
      <c r="E195" s="45"/>
      <c r="F195" s="45"/>
      <c r="G195" s="45"/>
    </row>
    <row r="196" spans="1:7" x14ac:dyDescent="0.25">
      <c r="A196" s="45"/>
      <c r="B196" s="45"/>
      <c r="C196" s="45"/>
      <c r="D196" s="45"/>
      <c r="E196" s="45"/>
      <c r="F196" s="45"/>
      <c r="G196" s="45"/>
    </row>
    <row r="197" spans="1:7" x14ac:dyDescent="0.25">
      <c r="A197" s="45"/>
      <c r="B197" s="45"/>
      <c r="C197" s="45"/>
      <c r="D197" s="45"/>
      <c r="E197" s="45"/>
      <c r="F197" s="45"/>
      <c r="G197" s="45"/>
    </row>
    <row r="198" spans="1:7" x14ac:dyDescent="0.25">
      <c r="A198" s="45"/>
      <c r="B198" s="45"/>
      <c r="C198" s="45"/>
      <c r="D198" s="45"/>
      <c r="E198" s="45"/>
      <c r="F198" s="45"/>
      <c r="G198" s="45"/>
    </row>
    <row r="199" spans="1:7" x14ac:dyDescent="0.25">
      <c r="A199" s="45"/>
      <c r="B199" s="45"/>
      <c r="C199" s="45"/>
      <c r="D199" s="45"/>
      <c r="E199" s="45"/>
      <c r="F199" s="45"/>
      <c r="G199" s="45"/>
    </row>
    <row r="200" spans="1:7" x14ac:dyDescent="0.25">
      <c r="A200" s="45"/>
      <c r="B200" s="45"/>
      <c r="C200" s="45"/>
      <c r="D200" s="45"/>
      <c r="E200" s="45"/>
      <c r="F200" s="45"/>
      <c r="G200" s="45"/>
    </row>
    <row r="201" spans="1:7" x14ac:dyDescent="0.25">
      <c r="A201" s="45"/>
      <c r="B201" s="45"/>
      <c r="C201" s="45"/>
      <c r="D201" s="45"/>
      <c r="E201" s="45"/>
      <c r="F201" s="45"/>
      <c r="G201" s="45"/>
    </row>
    <row r="202" spans="1:7" x14ac:dyDescent="0.25">
      <c r="A202" s="45"/>
      <c r="B202" s="45"/>
      <c r="C202" s="45"/>
      <c r="D202" s="45"/>
      <c r="E202" s="45"/>
      <c r="F202" s="45"/>
      <c r="G202" s="45"/>
    </row>
    <row r="203" spans="1:7" x14ac:dyDescent="0.25">
      <c r="A203" s="45"/>
      <c r="B203" s="45"/>
      <c r="C203" s="45"/>
      <c r="D203" s="45"/>
      <c r="E203" s="45"/>
      <c r="F203" s="45"/>
      <c r="G203" s="45"/>
    </row>
    <row r="204" spans="1:7" ht="18" customHeight="1" x14ac:dyDescent="0.25">
      <c r="A204" s="45"/>
      <c r="B204" s="118"/>
      <c r="C204" s="45"/>
      <c r="D204" s="45"/>
      <c r="E204" s="45"/>
      <c r="F204" s="45"/>
      <c r="G204" s="45"/>
    </row>
    <row r="205" spans="1:7" x14ac:dyDescent="0.25">
      <c r="A205" s="45"/>
      <c r="B205" s="45"/>
      <c r="C205" s="45"/>
      <c r="D205" s="45"/>
      <c r="E205" s="45"/>
      <c r="F205" s="45"/>
      <c r="G205" s="45"/>
    </row>
    <row r="206" spans="1:7" x14ac:dyDescent="0.25">
      <c r="A206" s="45"/>
      <c r="B206" s="45"/>
      <c r="C206" s="45"/>
      <c r="D206" s="45"/>
      <c r="E206" s="45"/>
      <c r="F206" s="45"/>
      <c r="G206" s="45"/>
    </row>
    <row r="207" spans="1:7" x14ac:dyDescent="0.25">
      <c r="A207" s="45" t="s">
        <v>101</v>
      </c>
      <c r="B207" s="45" t="s">
        <v>10</v>
      </c>
      <c r="C207" s="45"/>
      <c r="D207" s="45"/>
      <c r="E207" s="45"/>
      <c r="F207" s="45"/>
      <c r="G207" s="45"/>
    </row>
    <row r="208" spans="1:7" x14ac:dyDescent="0.25">
      <c r="A208" s="32" t="s">
        <v>199</v>
      </c>
      <c r="B208" s="77" t="e">
        <f>B762</f>
        <v>#REF!</v>
      </c>
      <c r="C208" s="45"/>
      <c r="D208" s="45"/>
      <c r="E208" s="45"/>
      <c r="F208" s="45"/>
      <c r="G208" s="45"/>
    </row>
    <row r="209" spans="1:7" x14ac:dyDescent="0.25">
      <c r="A209" s="32" t="s">
        <v>200</v>
      </c>
      <c r="B209" s="77" t="e">
        <f t="shared" ref="B209:B219" si="56">B763</f>
        <v>#REF!</v>
      </c>
      <c r="C209" s="45"/>
      <c r="D209" s="45"/>
      <c r="E209" s="45"/>
      <c r="F209" s="45"/>
      <c r="G209" s="45"/>
    </row>
    <row r="210" spans="1:7" x14ac:dyDescent="0.25">
      <c r="A210" s="32" t="s">
        <v>201</v>
      </c>
      <c r="B210" s="77" t="e">
        <f t="shared" si="56"/>
        <v>#REF!</v>
      </c>
      <c r="C210" s="45"/>
      <c r="D210" s="45"/>
      <c r="E210" s="45"/>
      <c r="F210" s="45"/>
      <c r="G210" s="45"/>
    </row>
    <row r="211" spans="1:7" x14ac:dyDescent="0.25">
      <c r="A211" s="32" t="s">
        <v>203</v>
      </c>
      <c r="B211" s="77" t="e">
        <f t="shared" si="56"/>
        <v>#REF!</v>
      </c>
      <c r="C211" s="45"/>
      <c r="D211" s="45"/>
      <c r="E211" s="45"/>
      <c r="F211" s="45"/>
      <c r="G211" s="45"/>
    </row>
    <row r="212" spans="1:7" x14ac:dyDescent="0.25">
      <c r="A212" s="32" t="s">
        <v>204</v>
      </c>
      <c r="B212" s="77" t="e">
        <f t="shared" si="56"/>
        <v>#REF!</v>
      </c>
      <c r="C212" s="45"/>
      <c r="D212" s="45"/>
      <c r="E212" s="45"/>
      <c r="F212" s="45"/>
      <c r="G212" s="45"/>
    </row>
    <row r="213" spans="1:7" x14ac:dyDescent="0.25">
      <c r="A213" s="32" t="s">
        <v>205</v>
      </c>
      <c r="B213" s="77" t="e">
        <f t="shared" si="56"/>
        <v>#REF!</v>
      </c>
      <c r="C213" s="45"/>
      <c r="D213" s="45"/>
      <c r="E213" s="45"/>
      <c r="F213" s="45"/>
      <c r="G213" s="45"/>
    </row>
    <row r="214" spans="1:7" x14ac:dyDescent="0.25">
      <c r="A214" s="32" t="s">
        <v>206</v>
      </c>
      <c r="B214" s="77" t="e">
        <f t="shared" si="56"/>
        <v>#REF!</v>
      </c>
      <c r="C214" s="45"/>
      <c r="D214" s="45"/>
      <c r="E214" s="45"/>
      <c r="F214" s="45"/>
      <c r="G214" s="45"/>
    </row>
    <row r="215" spans="1:7" x14ac:dyDescent="0.25">
      <c r="A215" s="32" t="s">
        <v>207</v>
      </c>
      <c r="B215" s="77" t="e">
        <f t="shared" si="56"/>
        <v>#REF!</v>
      </c>
      <c r="C215" s="45"/>
      <c r="D215" s="45"/>
      <c r="E215" s="45"/>
      <c r="F215" s="45"/>
      <c r="G215" s="45"/>
    </row>
    <row r="216" spans="1:7" x14ac:dyDescent="0.25">
      <c r="A216" s="32" t="s">
        <v>208</v>
      </c>
      <c r="B216" s="77" t="e">
        <f t="shared" si="56"/>
        <v>#REF!</v>
      </c>
      <c r="C216" s="45"/>
      <c r="D216" s="45"/>
      <c r="E216" s="45"/>
      <c r="F216" s="45"/>
      <c r="G216" s="45"/>
    </row>
    <row r="217" spans="1:7" x14ac:dyDescent="0.25">
      <c r="A217" s="32" t="s">
        <v>209</v>
      </c>
      <c r="B217" s="77" t="e">
        <f t="shared" si="56"/>
        <v>#REF!</v>
      </c>
      <c r="C217" s="45"/>
      <c r="D217" s="45"/>
      <c r="E217" s="45"/>
      <c r="F217" s="45"/>
      <c r="G217" s="45"/>
    </row>
    <row r="218" spans="1:7" x14ac:dyDescent="0.25">
      <c r="A218" s="32" t="s">
        <v>210</v>
      </c>
      <c r="B218" s="77" t="e">
        <f t="shared" si="56"/>
        <v>#REF!</v>
      </c>
      <c r="C218" s="45"/>
      <c r="D218" s="45"/>
      <c r="E218" s="45"/>
      <c r="F218" s="45"/>
      <c r="G218" s="45"/>
    </row>
    <row r="219" spans="1:7" x14ac:dyDescent="0.25">
      <c r="A219" s="32" t="s">
        <v>211</v>
      </c>
      <c r="B219" s="77" t="e">
        <f t="shared" si="56"/>
        <v>#REF!</v>
      </c>
      <c r="C219" s="45"/>
      <c r="D219" s="45"/>
      <c r="E219" s="45"/>
      <c r="F219" s="45"/>
      <c r="G219" s="45"/>
    </row>
    <row r="220" spans="1:7" x14ac:dyDescent="0.25">
      <c r="A220" s="32" t="s">
        <v>212</v>
      </c>
      <c r="B220" s="77" t="e">
        <f>B774</f>
        <v>#REF!</v>
      </c>
      <c r="C220" s="45"/>
      <c r="D220" s="45"/>
      <c r="E220" s="45"/>
      <c r="F220" s="45"/>
      <c r="G220" s="45"/>
    </row>
    <row r="221" spans="1:7" x14ac:dyDescent="0.25">
      <c r="A221" s="32" t="s">
        <v>213</v>
      </c>
      <c r="B221" s="77" t="e">
        <f>B775</f>
        <v>#REF!</v>
      </c>
      <c r="C221" s="45"/>
      <c r="D221" s="45"/>
      <c r="E221" s="45"/>
      <c r="F221" s="45"/>
      <c r="G221" s="45"/>
    </row>
    <row r="222" spans="1:7" x14ac:dyDescent="0.25">
      <c r="A222" s="32"/>
      <c r="B222" s="26"/>
      <c r="C222" s="45"/>
      <c r="D222" s="45"/>
      <c r="E222" s="45"/>
      <c r="F222" s="45"/>
      <c r="G222" s="45"/>
    </row>
    <row r="223" spans="1:7" x14ac:dyDescent="0.25">
      <c r="A223" s="32"/>
      <c r="B223" s="26"/>
      <c r="C223" s="45"/>
      <c r="D223" s="45"/>
      <c r="E223" s="45"/>
      <c r="F223" s="45"/>
      <c r="G223" s="45"/>
    </row>
    <row r="224" spans="1:7" x14ac:dyDescent="0.25">
      <c r="A224" s="32"/>
      <c r="B224" s="26"/>
      <c r="C224" s="45"/>
      <c r="D224" s="45"/>
      <c r="E224" s="45"/>
      <c r="F224" s="45"/>
      <c r="G224" s="45"/>
    </row>
    <row r="225" spans="1:21" x14ac:dyDescent="0.25">
      <c r="A225" s="45"/>
      <c r="B225" s="45"/>
      <c r="C225" s="45"/>
      <c r="D225" s="45"/>
      <c r="E225" s="45"/>
      <c r="F225" s="45"/>
      <c r="G225" s="45"/>
    </row>
    <row r="226" spans="1:21" x14ac:dyDescent="0.25">
      <c r="A226" s="45"/>
      <c r="B226" s="45"/>
      <c r="C226" s="45"/>
      <c r="D226" s="45"/>
      <c r="E226" s="45"/>
      <c r="F226" s="45"/>
      <c r="G226" s="45"/>
    </row>
    <row r="227" spans="1:21" ht="18" x14ac:dyDescent="0.25">
      <c r="A227" s="68" t="s">
        <v>183</v>
      </c>
      <c r="B227" s="3"/>
      <c r="C227" s="3"/>
      <c r="D227" s="3"/>
      <c r="E227" s="3"/>
      <c r="F227" s="3"/>
      <c r="G227" s="3"/>
      <c r="U227" s="86"/>
    </row>
    <row r="228" spans="1:21" x14ac:dyDescent="0.25">
      <c r="A228" s="69" t="s">
        <v>101</v>
      </c>
      <c r="B228" s="69" t="s">
        <v>102</v>
      </c>
      <c r="C228" s="69" t="s">
        <v>103</v>
      </c>
      <c r="D228" s="69" t="s">
        <v>104</v>
      </c>
      <c r="E228" s="69" t="s">
        <v>105</v>
      </c>
      <c r="F228" s="69" t="s">
        <v>106</v>
      </c>
      <c r="G228" s="69" t="s">
        <v>107</v>
      </c>
      <c r="U228" s="86"/>
    </row>
    <row r="229" spans="1:21" x14ac:dyDescent="0.25">
      <c r="A229" s="45"/>
      <c r="B229" s="45"/>
      <c r="C229" s="45"/>
      <c r="D229" s="45"/>
      <c r="E229" s="45"/>
      <c r="F229" s="45"/>
      <c r="G229" s="45"/>
    </row>
    <row r="230" spans="1:21" x14ac:dyDescent="0.25">
      <c r="A230" s="86">
        <v>2011</v>
      </c>
      <c r="B230" s="45" t="s">
        <v>166</v>
      </c>
      <c r="C230" s="77" t="e">
        <f>IF(VLOOKUP(CONCATENATE($U$6,$B230,$U$13,$U$14,$U$16,$A230),#REF!,14,FALSE)=0,"",VLOOKUP(CONCATENATE($U$6,$B230,$U$13,$U$14,$U$16,$A230),#REF!,14,FALSE))</f>
        <v>#REF!</v>
      </c>
      <c r="D230" s="2" t="e">
        <f>VLOOKUP(CONCATENATE($U$6,$B230,$U$13,$U$14,$U$16,$A230),#REF!,15,FALSE)</f>
        <v>#REF!</v>
      </c>
      <c r="E230" s="2" t="e">
        <f>VLOOKUP(CONCATENATE($U$6,$B230,$U$13,$U$14,$U$16,$A230),#REF!,16,FALSE)</f>
        <v>#REF!</v>
      </c>
      <c r="F230" s="2" t="e">
        <f t="shared" ref="F230:F293" si="57">C230-D230</f>
        <v>#REF!</v>
      </c>
      <c r="G230" s="2" t="e">
        <f t="shared" ref="G230:G293" si="58">E230-C230</f>
        <v>#REF!</v>
      </c>
    </row>
    <row r="231" spans="1:21" x14ac:dyDescent="0.25">
      <c r="A231" s="86">
        <v>2011</v>
      </c>
      <c r="B231" s="45" t="s">
        <v>160</v>
      </c>
      <c r="C231" s="77" t="e">
        <f>IF(VLOOKUP(CONCATENATE($U$6,$B231,$U$13,$U$14,$U$16,$A231),#REF!,14,FALSE)=0,"",VLOOKUP(CONCATENATE($U$6,$B231,$U$13,$U$14,$U$16,$A231),#REF!,14,FALSE))</f>
        <v>#REF!</v>
      </c>
      <c r="D231" s="2" t="e">
        <f>VLOOKUP(CONCATENATE($U$6,$B231,$U$13,$U$14,$U$16,$A231),#REF!,15,FALSE)</f>
        <v>#REF!</v>
      </c>
      <c r="E231" s="2" t="e">
        <f>VLOOKUP(CONCATENATE($U$6,$B231,$U$13,$U$14,$U$16,$A231),#REF!,16,FALSE)</f>
        <v>#REF!</v>
      </c>
      <c r="F231" s="2" t="e">
        <f t="shared" si="57"/>
        <v>#REF!</v>
      </c>
      <c r="G231" s="2" t="e">
        <f t="shared" si="58"/>
        <v>#REF!</v>
      </c>
    </row>
    <row r="232" spans="1:21" x14ac:dyDescent="0.25">
      <c r="A232" s="86">
        <v>2011</v>
      </c>
      <c r="B232" s="45" t="s">
        <v>162</v>
      </c>
      <c r="C232" s="77" t="e">
        <f>IF(VLOOKUP(CONCATENATE($U$6,$B232,$U$13,$U$14,$U$16,$A232),#REF!,14,FALSE)=0,"",VLOOKUP(CONCATENATE($U$6,$B232,$U$13,$U$14,$U$16,$A232),#REF!,14,FALSE))</f>
        <v>#REF!</v>
      </c>
      <c r="D232" s="2" t="e">
        <f>VLOOKUP(CONCATENATE($U$6,$B232,$U$13,$U$14,$U$16,$A232),#REF!,15,FALSE)</f>
        <v>#REF!</v>
      </c>
      <c r="E232" s="2" t="e">
        <f>VLOOKUP(CONCATENATE($U$6,$B232,$U$13,$U$14,$U$16,$A232),#REF!,16,FALSE)</f>
        <v>#REF!</v>
      </c>
      <c r="F232" s="2" t="e">
        <f t="shared" si="57"/>
        <v>#REF!</v>
      </c>
      <c r="G232" s="2" t="e">
        <f t="shared" si="58"/>
        <v>#REF!</v>
      </c>
    </row>
    <row r="233" spans="1:21" x14ac:dyDescent="0.25">
      <c r="A233" s="86">
        <v>2011</v>
      </c>
      <c r="B233" s="45" t="s">
        <v>155</v>
      </c>
      <c r="C233" s="77" t="e">
        <f>IF(VLOOKUP(CONCATENATE($U$6,$B233,$U$13,$U$14,$U$16,$A233),#REF!,14,FALSE)=0,"",VLOOKUP(CONCATENATE($U$6,$B233,$U$13,$U$14,$U$16,$A233),#REF!,14,FALSE))</f>
        <v>#REF!</v>
      </c>
      <c r="D233" s="2" t="e">
        <f>VLOOKUP(CONCATENATE($U$6,$B233,$U$13,$U$14,$U$16,$A233),#REF!,15,FALSE)</f>
        <v>#REF!</v>
      </c>
      <c r="E233" s="2" t="e">
        <f>VLOOKUP(CONCATENATE($U$6,$B233,$U$13,$U$14,$U$16,$A233),#REF!,16,FALSE)</f>
        <v>#REF!</v>
      </c>
      <c r="F233" s="2" t="e">
        <f t="shared" si="57"/>
        <v>#REF!</v>
      </c>
      <c r="G233" s="2" t="e">
        <f t="shared" si="58"/>
        <v>#REF!</v>
      </c>
    </row>
    <row r="234" spans="1:21" x14ac:dyDescent="0.25">
      <c r="A234" s="86">
        <v>2011</v>
      </c>
      <c r="B234" s="45" t="s">
        <v>151</v>
      </c>
      <c r="C234" s="77" t="e">
        <f>IF(VLOOKUP(CONCATENATE($U$6,$B234,$U$13,$U$14,$U$16,$A234),#REF!,14,FALSE)=0,"",VLOOKUP(CONCATENATE($U$6,$B234,$U$13,$U$14,$U$16,$A234),#REF!,14,FALSE))</f>
        <v>#REF!</v>
      </c>
      <c r="D234" s="2" t="e">
        <f>VLOOKUP(CONCATENATE($U$6,$B234,$U$13,$U$14,$U$16,$A234),#REF!,15,FALSE)</f>
        <v>#REF!</v>
      </c>
      <c r="E234" s="2" t="e">
        <f>VLOOKUP(CONCATENATE($U$6,$B234,$U$13,$U$14,$U$16,$A234),#REF!,16,FALSE)</f>
        <v>#REF!</v>
      </c>
      <c r="F234" s="2" t="e">
        <f t="shared" si="57"/>
        <v>#REF!</v>
      </c>
      <c r="G234" s="2" t="e">
        <f t="shared" si="58"/>
        <v>#REF!</v>
      </c>
    </row>
    <row r="235" spans="1:21" x14ac:dyDescent="0.25">
      <c r="A235" s="86">
        <v>2011</v>
      </c>
      <c r="B235" s="45" t="s">
        <v>167</v>
      </c>
      <c r="C235" s="77" t="e">
        <f>IF(VLOOKUP(CONCATENATE($U$6,$B235,$U$13,$U$14,$U$16,$A235),#REF!,14,FALSE)=0,"",VLOOKUP(CONCATENATE($U$6,$B235,$U$13,$U$14,$U$16,$A235),#REF!,14,FALSE))</f>
        <v>#REF!</v>
      </c>
      <c r="D235" s="2" t="e">
        <f>VLOOKUP(CONCATENATE($U$6,$B235,$U$13,$U$14,$U$16,$A235),#REF!,15,FALSE)</f>
        <v>#REF!</v>
      </c>
      <c r="E235" s="2" t="e">
        <f>VLOOKUP(CONCATENATE($U$6,$B235,$U$13,$U$14,$U$16,$A235),#REF!,16,FALSE)</f>
        <v>#REF!</v>
      </c>
      <c r="F235" s="2" t="e">
        <f t="shared" si="57"/>
        <v>#REF!</v>
      </c>
      <c r="G235" s="2" t="e">
        <f t="shared" si="58"/>
        <v>#REF!</v>
      </c>
    </row>
    <row r="236" spans="1:21" x14ac:dyDescent="0.25">
      <c r="A236" s="86">
        <v>2011</v>
      </c>
      <c r="B236" s="45" t="s">
        <v>181</v>
      </c>
      <c r="C236" s="77" t="e">
        <f>IF(VLOOKUP(CONCATENATE($U$6,$B236,$U$13,$U$14,$U$16,$A236),#REF!,14,FALSE)=0,"",VLOOKUP(CONCATENATE($U$6,$B236,$U$13,$U$14,$U$16,$A236),#REF!,14,FALSE))</f>
        <v>#REF!</v>
      </c>
      <c r="D236" s="2" t="e">
        <f>VLOOKUP(CONCATENATE($U$6,$B236,$U$13,$U$14,$U$16,$A236),#REF!,15,FALSE)</f>
        <v>#REF!</v>
      </c>
      <c r="E236" s="2" t="e">
        <f>VLOOKUP(CONCATENATE($U$6,$B236,$U$13,$U$14,$U$16,$A236),#REF!,16,FALSE)</f>
        <v>#REF!</v>
      </c>
      <c r="F236" s="2" t="e">
        <f t="shared" si="57"/>
        <v>#REF!</v>
      </c>
      <c r="G236" s="2" t="e">
        <f t="shared" si="58"/>
        <v>#REF!</v>
      </c>
    </row>
    <row r="237" spans="1:21" x14ac:dyDescent="0.25">
      <c r="A237" s="86">
        <v>2011</v>
      </c>
      <c r="B237" s="45" t="s">
        <v>171</v>
      </c>
      <c r="C237" s="77" t="e">
        <f>IF(VLOOKUP(CONCATENATE($U$6,$B237,$U$13,$U$14,$U$16,$A237),#REF!,14,FALSE)=0,"",VLOOKUP(CONCATENATE($U$6,$B237,$U$13,$U$14,$U$16,$A237),#REF!,14,FALSE))</f>
        <v>#REF!</v>
      </c>
      <c r="D237" s="2" t="e">
        <f>VLOOKUP(CONCATENATE($U$6,$B237,$U$13,$U$14,$U$16,$A237),#REF!,15,FALSE)</f>
        <v>#REF!</v>
      </c>
      <c r="E237" s="2" t="e">
        <f>VLOOKUP(CONCATENATE($U$6,$B237,$U$13,$U$14,$U$16,$A237),#REF!,16,FALSE)</f>
        <v>#REF!</v>
      </c>
      <c r="F237" s="2" t="e">
        <f t="shared" si="57"/>
        <v>#REF!</v>
      </c>
      <c r="G237" s="2" t="e">
        <f t="shared" si="58"/>
        <v>#REF!</v>
      </c>
    </row>
    <row r="238" spans="1:21" x14ac:dyDescent="0.25">
      <c r="A238" s="86">
        <v>2011</v>
      </c>
      <c r="B238" s="45" t="s">
        <v>159</v>
      </c>
      <c r="C238" s="77" t="e">
        <f>IF(VLOOKUP(CONCATENATE($U$6,$B238,$U$13,$U$14,$U$16,$A238),#REF!,14,FALSE)=0,"",VLOOKUP(CONCATENATE($U$6,$B238,$U$13,$U$14,$U$16,$A238),#REF!,14,FALSE))</f>
        <v>#REF!</v>
      </c>
      <c r="D238" s="2" t="e">
        <f>VLOOKUP(CONCATENATE($U$6,$B238,$U$13,$U$14,$U$16,$A238),#REF!,15,FALSE)</f>
        <v>#REF!</v>
      </c>
      <c r="E238" s="2" t="e">
        <f>VLOOKUP(CONCATENATE($U$6,$B238,$U$13,$U$14,$U$16,$A238),#REF!,16,FALSE)</f>
        <v>#REF!</v>
      </c>
      <c r="F238" s="2" t="e">
        <f t="shared" si="57"/>
        <v>#REF!</v>
      </c>
      <c r="G238" s="2" t="e">
        <f t="shared" si="58"/>
        <v>#REF!</v>
      </c>
    </row>
    <row r="239" spans="1:21" x14ac:dyDescent="0.25">
      <c r="A239" s="86">
        <v>2011</v>
      </c>
      <c r="B239" s="45" t="s">
        <v>174</v>
      </c>
      <c r="C239" s="77" t="e">
        <f>IF(VLOOKUP(CONCATENATE($U$6,$B239,$U$13,$U$14,$U$16,$A239),#REF!,14,FALSE)=0,"",VLOOKUP(CONCATENATE($U$6,$B239,$U$13,$U$14,$U$16,$A239),#REF!,14,FALSE))</f>
        <v>#REF!</v>
      </c>
      <c r="D239" s="2" t="e">
        <f>VLOOKUP(CONCATENATE($U$6,$B239,$U$13,$U$14,$U$16,$A239),#REF!,15,FALSE)</f>
        <v>#REF!</v>
      </c>
      <c r="E239" s="2" t="e">
        <f>VLOOKUP(CONCATENATE($U$6,$B239,$U$13,$U$14,$U$16,$A239),#REF!,16,FALSE)</f>
        <v>#REF!</v>
      </c>
      <c r="F239" s="2" t="e">
        <f t="shared" si="57"/>
        <v>#REF!</v>
      </c>
      <c r="G239" s="2" t="e">
        <f t="shared" si="58"/>
        <v>#REF!</v>
      </c>
    </row>
    <row r="240" spans="1:21" x14ac:dyDescent="0.25">
      <c r="A240" s="86">
        <v>2011</v>
      </c>
      <c r="B240" s="45" t="s">
        <v>178</v>
      </c>
      <c r="C240" s="77" t="e">
        <f>IF(VLOOKUP(CONCATENATE($U$6,$B240,$U$13,$U$14,$U$16,$A240),#REF!,14,FALSE)=0,"",VLOOKUP(CONCATENATE($U$6,$B240,$U$13,$U$14,$U$16,$A240),#REF!,14,FALSE))</f>
        <v>#REF!</v>
      </c>
      <c r="D240" s="2" t="e">
        <f>VLOOKUP(CONCATENATE($U$6,$B240,$U$13,$U$14,$U$16,$A240),#REF!,15,FALSE)</f>
        <v>#REF!</v>
      </c>
      <c r="E240" s="2" t="e">
        <f>VLOOKUP(CONCATENATE($U$6,$B240,$U$13,$U$14,$U$16,$A240),#REF!,16,FALSE)</f>
        <v>#REF!</v>
      </c>
      <c r="F240" s="2" t="e">
        <f t="shared" si="57"/>
        <v>#REF!</v>
      </c>
      <c r="G240" s="2" t="e">
        <f t="shared" si="58"/>
        <v>#REF!</v>
      </c>
    </row>
    <row r="241" spans="1:7" x14ac:dyDescent="0.25">
      <c r="A241" s="86">
        <v>2011</v>
      </c>
      <c r="B241" s="45" t="s">
        <v>175</v>
      </c>
      <c r="C241" s="77" t="e">
        <f>IF(VLOOKUP(CONCATENATE($U$6,$B241,$U$13,$U$14,$U$16,$A241),#REF!,14,FALSE)=0,"",VLOOKUP(CONCATENATE($U$6,$B241,$U$13,$U$14,$U$16,$A241),#REF!,14,FALSE))</f>
        <v>#REF!</v>
      </c>
      <c r="D241" s="2" t="e">
        <f>VLOOKUP(CONCATENATE($U$6,$B241,$U$13,$U$14,$U$16,$A241),#REF!,15,FALSE)</f>
        <v>#REF!</v>
      </c>
      <c r="E241" s="2" t="e">
        <f>VLOOKUP(CONCATENATE($U$6,$B241,$U$13,$U$14,$U$16,$A241),#REF!,16,FALSE)</f>
        <v>#REF!</v>
      </c>
      <c r="F241" s="2" t="e">
        <f t="shared" si="57"/>
        <v>#REF!</v>
      </c>
      <c r="G241" s="2" t="e">
        <f t="shared" si="58"/>
        <v>#REF!</v>
      </c>
    </row>
    <row r="242" spans="1:7" x14ac:dyDescent="0.25">
      <c r="A242" s="86">
        <v>2011</v>
      </c>
      <c r="B242" s="45" t="s">
        <v>156</v>
      </c>
      <c r="C242" s="77" t="e">
        <f>IF(VLOOKUP(CONCATENATE($U$6,$B242,$U$13,$U$14,$U$16,$A242),#REF!,14,FALSE)=0,"",VLOOKUP(CONCATENATE($U$6,$B242,$U$13,$U$14,$U$16,$A242),#REF!,14,FALSE))</f>
        <v>#REF!</v>
      </c>
      <c r="D242" s="2" t="e">
        <f>VLOOKUP(CONCATENATE($U$6,$B242,$U$13,$U$14,$U$16,$A242),#REF!,15,FALSE)</f>
        <v>#REF!</v>
      </c>
      <c r="E242" s="2" t="e">
        <f>VLOOKUP(CONCATENATE($U$6,$B242,$U$13,$U$14,$U$16,$A242),#REF!,16,FALSE)</f>
        <v>#REF!</v>
      </c>
      <c r="F242" s="2" t="e">
        <f t="shared" si="57"/>
        <v>#REF!</v>
      </c>
      <c r="G242" s="2" t="e">
        <f t="shared" si="58"/>
        <v>#REF!</v>
      </c>
    </row>
    <row r="243" spans="1:7" x14ac:dyDescent="0.25">
      <c r="A243" s="86">
        <v>2011</v>
      </c>
      <c r="B243" s="45" t="s">
        <v>168</v>
      </c>
      <c r="C243" s="77" t="e">
        <f>IF(VLOOKUP(CONCATENATE($U$6,$B243,$U$13,$U$14,$U$16,$A243),#REF!,14,FALSE)=0,"",VLOOKUP(CONCATENATE($U$6,$B243,$U$13,$U$14,$U$16,$A243),#REF!,14,FALSE))</f>
        <v>#REF!</v>
      </c>
      <c r="D243" s="2" t="e">
        <f>VLOOKUP(CONCATENATE($U$6,$B243,$U$13,$U$14,$U$16,$A243),#REF!,15,FALSE)</f>
        <v>#REF!</v>
      </c>
      <c r="E243" s="2" t="e">
        <f>VLOOKUP(CONCATENATE($U$6,$B243,$U$13,$U$14,$U$16,$A243),#REF!,16,FALSE)</f>
        <v>#REF!</v>
      </c>
      <c r="F243" s="2" t="e">
        <f t="shared" si="57"/>
        <v>#REF!</v>
      </c>
      <c r="G243" s="2" t="e">
        <f t="shared" si="58"/>
        <v>#REF!</v>
      </c>
    </row>
    <row r="244" spans="1:7" x14ac:dyDescent="0.25">
      <c r="A244" s="86">
        <v>2011</v>
      </c>
      <c r="B244" s="45" t="s">
        <v>164</v>
      </c>
      <c r="C244" s="77" t="e">
        <f>IF(VLOOKUP(CONCATENATE($U$6,$B244,$U$13,$U$14,$U$16,$A244),#REF!,14,FALSE)=0,"",VLOOKUP(CONCATENATE($U$6,$B244,$U$13,$U$14,$U$16,$A244),#REF!,14,FALSE))</f>
        <v>#REF!</v>
      </c>
      <c r="D244" s="2" t="e">
        <f>VLOOKUP(CONCATENATE($U$6,$B244,$U$13,$U$14,$U$16,$A244),#REF!,15,FALSE)</f>
        <v>#REF!</v>
      </c>
      <c r="E244" s="2" t="e">
        <f>VLOOKUP(CONCATENATE($U$6,$B244,$U$13,$U$14,$U$16,$A244),#REF!,16,FALSE)</f>
        <v>#REF!</v>
      </c>
      <c r="F244" s="2" t="e">
        <f t="shared" si="57"/>
        <v>#REF!</v>
      </c>
      <c r="G244" s="2" t="e">
        <f t="shared" si="58"/>
        <v>#REF!</v>
      </c>
    </row>
    <row r="245" spans="1:7" x14ac:dyDescent="0.25">
      <c r="A245" s="86">
        <v>2011</v>
      </c>
      <c r="B245" s="45" t="s">
        <v>172</v>
      </c>
      <c r="C245" s="77" t="e">
        <f>IF(VLOOKUP(CONCATENATE($U$6,$B245,$U$13,$U$14,$U$16,$A245),#REF!,14,FALSE)=0,"",VLOOKUP(CONCATENATE($U$6,$B245,$U$13,$U$14,$U$16,$A245),#REF!,14,FALSE))</f>
        <v>#REF!</v>
      </c>
      <c r="D245" s="2" t="e">
        <f>VLOOKUP(CONCATENATE($U$6,$B245,$U$13,$U$14,$U$16,$A245),#REF!,15,FALSE)</f>
        <v>#REF!</v>
      </c>
      <c r="E245" s="2" t="e">
        <f>VLOOKUP(CONCATENATE($U$6,$B245,$U$13,$U$14,$U$16,$A245),#REF!,16,FALSE)</f>
        <v>#REF!</v>
      </c>
      <c r="F245" s="2" t="e">
        <f t="shared" si="57"/>
        <v>#REF!</v>
      </c>
      <c r="G245" s="2" t="e">
        <f t="shared" si="58"/>
        <v>#REF!</v>
      </c>
    </row>
    <row r="246" spans="1:7" x14ac:dyDescent="0.25">
      <c r="A246" s="86">
        <v>2011</v>
      </c>
      <c r="B246" s="45" t="s">
        <v>157</v>
      </c>
      <c r="C246" s="77" t="e">
        <f>IF(VLOOKUP(CONCATENATE($U$6,$B246,$U$13,$U$14,$U$16,$A246),#REF!,14,FALSE)=0,"",VLOOKUP(CONCATENATE($U$6,$B246,$U$13,$U$14,$U$16,$A246),#REF!,14,FALSE))</f>
        <v>#REF!</v>
      </c>
      <c r="D246" s="2" t="e">
        <f>VLOOKUP(CONCATENATE($U$6,$B246,$U$13,$U$14,$U$16,$A246),#REF!,15,FALSE)</f>
        <v>#REF!</v>
      </c>
      <c r="E246" s="2" t="e">
        <f>VLOOKUP(CONCATENATE($U$6,$B246,$U$13,$U$14,$U$16,$A246),#REF!,16,FALSE)</f>
        <v>#REF!</v>
      </c>
      <c r="F246" s="2" t="e">
        <f t="shared" si="57"/>
        <v>#REF!</v>
      </c>
      <c r="G246" s="2" t="e">
        <f t="shared" si="58"/>
        <v>#REF!</v>
      </c>
    </row>
    <row r="247" spans="1:7" x14ac:dyDescent="0.25">
      <c r="A247" s="86">
        <v>2011</v>
      </c>
      <c r="B247" s="45" t="s">
        <v>170</v>
      </c>
      <c r="C247" s="77" t="e">
        <f>IF(VLOOKUP(CONCATENATE($U$6,$B247,$U$13,$U$14,$U$16,$A247),#REF!,14,FALSE)=0,"",VLOOKUP(CONCATENATE($U$6,$B247,$U$13,$U$14,$U$16,$A247),#REF!,14,FALSE))</f>
        <v>#REF!</v>
      </c>
      <c r="D247" s="2" t="e">
        <f>VLOOKUP(CONCATENATE($U$6,$B247,$U$13,$U$14,$U$16,$A247),#REF!,15,FALSE)</f>
        <v>#REF!</v>
      </c>
      <c r="E247" s="2" t="e">
        <f>VLOOKUP(CONCATENATE($U$6,$B247,$U$13,$U$14,$U$16,$A247),#REF!,16,FALSE)</f>
        <v>#REF!</v>
      </c>
      <c r="F247" s="2" t="e">
        <f t="shared" si="57"/>
        <v>#REF!</v>
      </c>
      <c r="G247" s="2" t="e">
        <f t="shared" si="58"/>
        <v>#REF!</v>
      </c>
    </row>
    <row r="248" spans="1:7" x14ac:dyDescent="0.25">
      <c r="A248" s="86">
        <v>2011</v>
      </c>
      <c r="B248" s="45" t="s">
        <v>176</v>
      </c>
      <c r="C248" s="77" t="e">
        <f>IF(VLOOKUP(CONCATENATE($U$6,$B248,$U$13,$U$14,$U$16,$A248),#REF!,14,FALSE)=0,"",VLOOKUP(CONCATENATE($U$6,$B248,$U$13,$U$14,$U$16,$A248),#REF!,14,FALSE))</f>
        <v>#REF!</v>
      </c>
      <c r="D248" s="2" t="e">
        <f>VLOOKUP(CONCATENATE($U$6,$B248,$U$13,$U$14,$U$16,$A248),#REF!,15,FALSE)</f>
        <v>#REF!</v>
      </c>
      <c r="E248" s="2" t="e">
        <f>VLOOKUP(CONCATENATE($U$6,$B248,$U$13,$U$14,$U$16,$A248),#REF!,16,FALSE)</f>
        <v>#REF!</v>
      </c>
      <c r="F248" s="2" t="e">
        <f t="shared" si="57"/>
        <v>#REF!</v>
      </c>
      <c r="G248" s="2" t="e">
        <f t="shared" si="58"/>
        <v>#REF!</v>
      </c>
    </row>
    <row r="249" spans="1:7" x14ac:dyDescent="0.25">
      <c r="A249" s="86">
        <v>2011</v>
      </c>
      <c r="B249" s="45" t="s">
        <v>152</v>
      </c>
      <c r="C249" s="77" t="e">
        <f>IF(VLOOKUP(CONCATENATE($U$6,$B249,$U$13,$U$14,$U$16,$A249),#REF!,14,FALSE)=0,"",VLOOKUP(CONCATENATE($U$6,$B249,$U$13,$U$14,$U$16,$A249),#REF!,14,FALSE))</f>
        <v>#REF!</v>
      </c>
      <c r="D249" s="2" t="e">
        <f>VLOOKUP(CONCATENATE($U$6,$B249,$U$13,$U$14,$U$16,$A249),#REF!,15,FALSE)</f>
        <v>#REF!</v>
      </c>
      <c r="E249" s="2" t="e">
        <f>VLOOKUP(CONCATENATE($U$6,$B249,$U$13,$U$14,$U$16,$A249),#REF!,16,FALSE)</f>
        <v>#REF!</v>
      </c>
      <c r="F249" s="2" t="e">
        <f t="shared" si="57"/>
        <v>#REF!</v>
      </c>
      <c r="G249" s="2" t="e">
        <f t="shared" si="58"/>
        <v>#REF!</v>
      </c>
    </row>
    <row r="250" spans="1:7" x14ac:dyDescent="0.25">
      <c r="A250" s="86">
        <v>2011</v>
      </c>
      <c r="B250" s="45" t="s">
        <v>150</v>
      </c>
      <c r="C250" s="77" t="e">
        <f>IF(VLOOKUP(CONCATENATE($U$6,$B250,$U$13,$U$14,$U$16,$A250),#REF!,14,FALSE)=0,"",VLOOKUP(CONCATENATE($U$6,$B250,$U$13,$U$14,$U$16,$A250),#REF!,14,FALSE))</f>
        <v>#REF!</v>
      </c>
      <c r="D250" s="2" t="e">
        <f>VLOOKUP(CONCATENATE($U$6,$B250,$U$13,$U$14,$U$16,$A250),#REF!,15,FALSE)</f>
        <v>#REF!</v>
      </c>
      <c r="E250" s="2" t="e">
        <f>VLOOKUP(CONCATENATE($U$6,$B250,$U$13,$U$14,$U$16,$A250),#REF!,16,FALSE)</f>
        <v>#REF!</v>
      </c>
      <c r="F250" s="2" t="e">
        <f t="shared" si="57"/>
        <v>#REF!</v>
      </c>
      <c r="G250" s="2" t="e">
        <f t="shared" si="58"/>
        <v>#REF!</v>
      </c>
    </row>
    <row r="251" spans="1:7" x14ac:dyDescent="0.25">
      <c r="A251" s="86">
        <v>2011</v>
      </c>
      <c r="B251" s="45" t="s">
        <v>163</v>
      </c>
      <c r="C251" s="77" t="e">
        <f>IF(VLOOKUP(CONCATENATE($U$6,$B251,$U$13,$U$14,$U$16,$A251),#REF!,14,FALSE)=0,"",VLOOKUP(CONCATENATE($U$6,$B251,$U$13,$U$14,$U$16,$A251),#REF!,14,FALSE))</f>
        <v>#REF!</v>
      </c>
      <c r="D251" s="2" t="e">
        <f>VLOOKUP(CONCATENATE($U$6,$B251,$U$13,$U$14,$U$16,$A251),#REF!,15,FALSE)</f>
        <v>#REF!</v>
      </c>
      <c r="E251" s="2" t="e">
        <f>VLOOKUP(CONCATENATE($U$6,$B251,$U$13,$U$14,$U$16,$A251),#REF!,16,FALSE)</f>
        <v>#REF!</v>
      </c>
      <c r="F251" s="2" t="e">
        <f t="shared" si="57"/>
        <v>#REF!</v>
      </c>
      <c r="G251" s="2" t="e">
        <f t="shared" si="58"/>
        <v>#REF!</v>
      </c>
    </row>
    <row r="252" spans="1:7" x14ac:dyDescent="0.25">
      <c r="A252" s="86">
        <v>2011</v>
      </c>
      <c r="B252" s="45" t="s">
        <v>180</v>
      </c>
      <c r="C252" s="77" t="e">
        <f>IF(VLOOKUP(CONCATENATE($U$6,$B252,$U$13,$U$14,$U$16,$A252),#REF!,14,FALSE)=0,"",VLOOKUP(CONCATENATE($U$6,$B252,$U$13,$U$14,$U$16,$A252),#REF!,14,FALSE))</f>
        <v>#REF!</v>
      </c>
      <c r="D252" s="2" t="e">
        <f>VLOOKUP(CONCATENATE($U$6,$B252,$U$13,$U$14,$U$16,$A252),#REF!,15,FALSE)</f>
        <v>#REF!</v>
      </c>
      <c r="E252" s="2" t="e">
        <f>VLOOKUP(CONCATENATE($U$6,$B252,$U$13,$U$14,$U$16,$A252),#REF!,16,FALSE)</f>
        <v>#REF!</v>
      </c>
      <c r="F252" s="2" t="e">
        <f t="shared" si="57"/>
        <v>#REF!</v>
      </c>
      <c r="G252" s="2" t="e">
        <f t="shared" si="58"/>
        <v>#REF!</v>
      </c>
    </row>
    <row r="253" spans="1:7" x14ac:dyDescent="0.25">
      <c r="A253" s="86">
        <v>2011</v>
      </c>
      <c r="B253" s="45" t="s">
        <v>154</v>
      </c>
      <c r="C253" s="77" t="e">
        <f>IF(VLOOKUP(CONCATENATE($U$6,$B253,$U$13,$U$14,$U$16,$A253),#REF!,14,FALSE)=0,"",VLOOKUP(CONCATENATE($U$6,$B253,$U$13,$U$14,$U$16,$A253),#REF!,14,FALSE))</f>
        <v>#REF!</v>
      </c>
      <c r="D253" s="2" t="e">
        <f>VLOOKUP(CONCATENATE($U$6,$B253,$U$13,$U$14,$U$16,$A253),#REF!,15,FALSE)</f>
        <v>#REF!</v>
      </c>
      <c r="E253" s="2" t="e">
        <f>VLOOKUP(CONCATENATE($U$6,$B253,$U$13,$U$14,$U$16,$A253),#REF!,16,FALSE)</f>
        <v>#REF!</v>
      </c>
      <c r="F253" s="2" t="e">
        <f t="shared" si="57"/>
        <v>#REF!</v>
      </c>
      <c r="G253" s="2" t="e">
        <f t="shared" si="58"/>
        <v>#REF!</v>
      </c>
    </row>
    <row r="254" spans="1:7" x14ac:dyDescent="0.25">
      <c r="A254" s="86">
        <v>2011</v>
      </c>
      <c r="B254" s="45" t="s">
        <v>173</v>
      </c>
      <c r="C254" s="77" t="e">
        <f>IF(VLOOKUP(CONCATENATE($U$6,$B254,$U$13,$U$14,$U$16,$A254),#REF!,14,FALSE)=0,"",VLOOKUP(CONCATENATE($U$6,$B254,$U$13,$U$14,$U$16,$A254),#REF!,14,FALSE))</f>
        <v>#REF!</v>
      </c>
      <c r="D254" s="2" t="e">
        <f>VLOOKUP(CONCATENATE($U$6,$B254,$U$13,$U$14,$U$16,$A254),#REF!,15,FALSE)</f>
        <v>#REF!</v>
      </c>
      <c r="E254" s="2" t="e">
        <f>VLOOKUP(CONCATENATE($U$6,$B254,$U$13,$U$14,$U$16,$A254),#REF!,16,FALSE)</f>
        <v>#REF!</v>
      </c>
      <c r="F254" s="2" t="e">
        <f t="shared" si="57"/>
        <v>#REF!</v>
      </c>
      <c r="G254" s="2" t="e">
        <f t="shared" si="58"/>
        <v>#REF!</v>
      </c>
    </row>
    <row r="255" spans="1:7" x14ac:dyDescent="0.25">
      <c r="A255" s="86">
        <v>2011</v>
      </c>
      <c r="B255" s="45" t="s">
        <v>165</v>
      </c>
      <c r="C255" s="77" t="e">
        <f>IF(VLOOKUP(CONCATENATE($U$6,$B255,$U$13,$U$14,$U$16,$A255),#REF!,14,FALSE)=0,"",VLOOKUP(CONCATENATE($U$6,$B255,$U$13,$U$14,$U$16,$A255),#REF!,14,FALSE))</f>
        <v>#REF!</v>
      </c>
      <c r="D255" s="2" t="e">
        <f>VLOOKUP(CONCATENATE($U$6,$B255,$U$13,$U$14,$U$16,$A255),#REF!,15,FALSE)</f>
        <v>#REF!</v>
      </c>
      <c r="E255" s="2" t="e">
        <f>VLOOKUP(CONCATENATE($U$6,$B255,$U$13,$U$14,$U$16,$A255),#REF!,16,FALSE)</f>
        <v>#REF!</v>
      </c>
      <c r="F255" s="2" t="e">
        <f t="shared" si="57"/>
        <v>#REF!</v>
      </c>
      <c r="G255" s="2" t="e">
        <f t="shared" si="58"/>
        <v>#REF!</v>
      </c>
    </row>
    <row r="256" spans="1:7" x14ac:dyDescent="0.25">
      <c r="A256" s="86">
        <v>2011</v>
      </c>
      <c r="B256" s="45" t="s">
        <v>149</v>
      </c>
      <c r="C256" s="77" t="e">
        <f>IF(VLOOKUP(CONCATENATE($U$6,$B256,$U$13,$U$14,$U$16,$A256),#REF!,14,FALSE)=0,"",VLOOKUP(CONCATENATE($U$6,$B256,$U$13,$U$14,$U$16,$A256),#REF!,14,FALSE))</f>
        <v>#REF!</v>
      </c>
      <c r="D256" s="2" t="e">
        <f>VLOOKUP(CONCATENATE($U$6,$B256,$U$13,$U$14,$U$16,$A256),#REF!,15,FALSE)</f>
        <v>#REF!</v>
      </c>
      <c r="E256" s="2" t="e">
        <f>VLOOKUP(CONCATENATE($U$6,$B256,$U$13,$U$14,$U$16,$A256),#REF!,16,FALSE)</f>
        <v>#REF!</v>
      </c>
      <c r="F256" s="2" t="e">
        <f t="shared" si="57"/>
        <v>#REF!</v>
      </c>
      <c r="G256" s="2" t="e">
        <f t="shared" si="58"/>
        <v>#REF!</v>
      </c>
    </row>
    <row r="257" spans="1:7" x14ac:dyDescent="0.25">
      <c r="A257" s="86">
        <v>2011</v>
      </c>
      <c r="B257" s="45" t="s">
        <v>177</v>
      </c>
      <c r="C257" s="77" t="e">
        <f>IF(VLOOKUP(CONCATENATE($U$6,$B257,$U$13,$U$14,$U$16,$A257),#REF!,14,FALSE)=0,"",VLOOKUP(CONCATENATE($U$6,$B257,$U$13,$U$14,$U$16,$A257),#REF!,14,FALSE))</f>
        <v>#REF!</v>
      </c>
      <c r="D257" s="2" t="e">
        <f>VLOOKUP(CONCATENATE($U$6,$B257,$U$13,$U$14,$U$16,$A257),#REF!,15,FALSE)</f>
        <v>#REF!</v>
      </c>
      <c r="E257" s="2" t="e">
        <f>VLOOKUP(CONCATENATE($U$6,$B257,$U$13,$U$14,$U$16,$A257),#REF!,16,FALSE)</f>
        <v>#REF!</v>
      </c>
      <c r="F257" s="2" t="e">
        <f t="shared" si="57"/>
        <v>#REF!</v>
      </c>
      <c r="G257" s="2" t="e">
        <f t="shared" si="58"/>
        <v>#REF!</v>
      </c>
    </row>
    <row r="258" spans="1:7" x14ac:dyDescent="0.25">
      <c r="A258" s="86">
        <v>2011</v>
      </c>
      <c r="B258" s="45" t="s">
        <v>153</v>
      </c>
      <c r="C258" s="77" t="e">
        <f>IF(VLOOKUP(CONCATENATE($U$6,$B258,$U$13,$U$14,$U$16,$A258),#REF!,14,FALSE)=0,"",VLOOKUP(CONCATENATE($U$6,$B258,$U$13,$U$14,$U$16,$A258),#REF!,14,FALSE))</f>
        <v>#REF!</v>
      </c>
      <c r="D258" s="2" t="e">
        <f>VLOOKUP(CONCATENATE($U$6,$B258,$U$13,$U$14,$U$16,$A258),#REF!,15,FALSE)</f>
        <v>#REF!</v>
      </c>
      <c r="E258" s="2" t="e">
        <f>VLOOKUP(CONCATENATE($U$6,$B258,$U$13,$U$14,$U$16,$A258),#REF!,16,FALSE)</f>
        <v>#REF!</v>
      </c>
      <c r="F258" s="2" t="e">
        <f t="shared" si="57"/>
        <v>#REF!</v>
      </c>
      <c r="G258" s="2" t="e">
        <f t="shared" si="58"/>
        <v>#REF!</v>
      </c>
    </row>
    <row r="259" spans="1:7" x14ac:dyDescent="0.25">
      <c r="A259" s="86">
        <v>2011</v>
      </c>
      <c r="B259" s="45" t="s">
        <v>179</v>
      </c>
      <c r="C259" s="77" t="e">
        <f>IF(VLOOKUP(CONCATENATE($U$6,$B259,$U$13,$U$14,$U$16,$A259),#REF!,14,FALSE)=0,"",VLOOKUP(CONCATENATE($U$6,$B259,$U$13,$U$14,$U$16,$A259),#REF!,14,FALSE))</f>
        <v>#REF!</v>
      </c>
      <c r="D259" s="2" t="e">
        <f>VLOOKUP(CONCATENATE($U$6,$B259,$U$13,$U$14,$U$16,$A259),#REF!,15,FALSE)</f>
        <v>#REF!</v>
      </c>
      <c r="E259" s="2" t="e">
        <f>VLOOKUP(CONCATENATE($U$6,$B259,$U$13,$U$14,$U$16,$A259),#REF!,16,FALSE)</f>
        <v>#REF!</v>
      </c>
      <c r="F259" s="2" t="e">
        <f t="shared" si="57"/>
        <v>#REF!</v>
      </c>
      <c r="G259" s="2" t="e">
        <f t="shared" si="58"/>
        <v>#REF!</v>
      </c>
    </row>
    <row r="260" spans="1:7" x14ac:dyDescent="0.25">
      <c r="A260" s="86">
        <v>2011</v>
      </c>
      <c r="B260" s="45" t="s">
        <v>161</v>
      </c>
      <c r="C260" s="77" t="e">
        <f>IF(VLOOKUP(CONCATENATE($U$6,$B260,$U$13,$U$14,$U$16,$A260),#REF!,14,FALSE)=0,"",VLOOKUP(CONCATENATE($U$6,$B260,$U$13,$U$14,$U$16,$A260),#REF!,14,FALSE))</f>
        <v>#REF!</v>
      </c>
      <c r="D260" s="2" t="e">
        <f>VLOOKUP(CONCATENATE($U$6,$B260,$U$13,$U$14,$U$16,$A260),#REF!,15,FALSE)</f>
        <v>#REF!</v>
      </c>
      <c r="E260" s="2" t="e">
        <f>VLOOKUP(CONCATENATE($U$6,$B260,$U$13,$U$14,$U$16,$A260),#REF!,16,FALSE)</f>
        <v>#REF!</v>
      </c>
      <c r="F260" s="2" t="e">
        <f t="shared" si="57"/>
        <v>#REF!</v>
      </c>
      <c r="G260" s="2" t="e">
        <f t="shared" si="58"/>
        <v>#REF!</v>
      </c>
    </row>
    <row r="261" spans="1:7" x14ac:dyDescent="0.25">
      <c r="A261" s="86">
        <v>2011</v>
      </c>
      <c r="B261" s="45" t="s">
        <v>158</v>
      </c>
      <c r="C261" s="77" t="e">
        <f>IF(VLOOKUP(CONCATENATE($U$6,$B261,$U$13,$U$14,$U$16,$A261),#REF!,14,FALSE)=0,"",VLOOKUP(CONCATENATE($U$6,$B261,$U$13,$U$14,$U$16,$A261),#REF!,14,FALSE))</f>
        <v>#REF!</v>
      </c>
      <c r="D261" s="2" t="e">
        <f>VLOOKUP(CONCATENATE($U$6,$B261,$U$13,$U$14,$U$16,$A261),#REF!,15,FALSE)</f>
        <v>#REF!</v>
      </c>
      <c r="E261" s="2" t="e">
        <f>VLOOKUP(CONCATENATE($U$6,$B261,$U$13,$U$14,$U$16,$A261),#REF!,16,FALSE)</f>
        <v>#REF!</v>
      </c>
      <c r="F261" s="2" t="e">
        <f t="shared" si="57"/>
        <v>#REF!</v>
      </c>
      <c r="G261" s="2" t="e">
        <f t="shared" si="58"/>
        <v>#REF!</v>
      </c>
    </row>
    <row r="262" spans="1:7" x14ac:dyDescent="0.25">
      <c r="A262" s="86">
        <v>2011</v>
      </c>
      <c r="B262" s="45" t="s">
        <v>169</v>
      </c>
      <c r="C262" s="77" t="e">
        <f>IF(VLOOKUP(CONCATENATE($U$6,$B262,$U$13,$U$14,$U$16,$A262),#REF!,14,FALSE)=0,"",VLOOKUP(CONCATENATE($U$6,$B262,$U$13,$U$14,$U$16,$A262),#REF!,14,FALSE))</f>
        <v>#REF!</v>
      </c>
      <c r="D262" s="2" t="e">
        <f>VLOOKUP(CONCATENATE($U$6,$B262,$U$13,$U$14,$U$16,$A262),#REF!,15,FALSE)</f>
        <v>#REF!</v>
      </c>
      <c r="E262" s="2" t="e">
        <f>VLOOKUP(CONCATENATE($U$6,$B262,$U$13,$U$14,$U$16,$A262),#REF!,16,FALSE)</f>
        <v>#REF!</v>
      </c>
      <c r="F262" s="2" t="e">
        <f t="shared" si="57"/>
        <v>#REF!</v>
      </c>
      <c r="G262" s="2" t="e">
        <f t="shared" si="58"/>
        <v>#REF!</v>
      </c>
    </row>
    <row r="263" spans="1:7" ht="14.1" customHeight="1" x14ac:dyDescent="0.25">
      <c r="A263" s="86">
        <v>2012</v>
      </c>
      <c r="B263" s="45" t="s">
        <v>166</v>
      </c>
      <c r="C263" s="77" t="e">
        <f>IF(VLOOKUP(CONCATENATE($U$6,$B263,$U$13,$U$14,$U$16,$A263),#REF!,14,FALSE)=0,"",VLOOKUP(CONCATENATE($U$6,$B263,$U$13,$U$14,$U$16,$A263),#REF!,14,FALSE))</f>
        <v>#REF!</v>
      </c>
      <c r="D263" s="2" t="e">
        <f>VLOOKUP(CONCATENATE($U$6,$B263,$U$13,$U$14,$U$16,$A263),#REF!,15,FALSE)</f>
        <v>#REF!</v>
      </c>
      <c r="E263" s="2" t="e">
        <f>VLOOKUP(CONCATENATE($U$6,$B263,$U$13,$U$14,$U$16,$A263),#REF!,16,FALSE)</f>
        <v>#REF!</v>
      </c>
      <c r="F263" s="2" t="e">
        <f t="shared" si="57"/>
        <v>#REF!</v>
      </c>
      <c r="G263" s="2" t="e">
        <f t="shared" si="58"/>
        <v>#REF!</v>
      </c>
    </row>
    <row r="264" spans="1:7" ht="14.1" customHeight="1" x14ac:dyDescent="0.25">
      <c r="A264" s="86">
        <v>2012</v>
      </c>
      <c r="B264" s="45" t="s">
        <v>160</v>
      </c>
      <c r="C264" s="77" t="e">
        <f>IF(VLOOKUP(CONCATENATE($U$6,$B264,$U$13,$U$14,$U$16,$A264),#REF!,14,FALSE)=0,"",VLOOKUP(CONCATENATE($U$6,$B264,$U$13,$U$14,$U$16,$A264),#REF!,14,FALSE))</f>
        <v>#REF!</v>
      </c>
      <c r="D264" s="2" t="e">
        <f>VLOOKUP(CONCATENATE($U$6,$B264,$U$13,$U$14,$U$16,$A264),#REF!,15,FALSE)</f>
        <v>#REF!</v>
      </c>
      <c r="E264" s="2" t="e">
        <f>VLOOKUP(CONCATENATE($U$6,$B264,$U$13,$U$14,$U$16,$A264),#REF!,16,FALSE)</f>
        <v>#REF!</v>
      </c>
      <c r="F264" s="2" t="e">
        <f t="shared" si="57"/>
        <v>#REF!</v>
      </c>
      <c r="G264" s="2" t="e">
        <f t="shared" si="58"/>
        <v>#REF!</v>
      </c>
    </row>
    <row r="265" spans="1:7" ht="14.1" customHeight="1" x14ac:dyDescent="0.25">
      <c r="A265" s="86">
        <v>2012</v>
      </c>
      <c r="B265" s="45" t="s">
        <v>162</v>
      </c>
      <c r="C265" s="77" t="e">
        <f>IF(VLOOKUP(CONCATENATE($U$6,$B265,$U$13,$U$14,$U$16,$A265),#REF!,14,FALSE)=0,"",VLOOKUP(CONCATENATE($U$6,$B265,$U$13,$U$14,$U$16,$A265),#REF!,14,FALSE))</f>
        <v>#REF!</v>
      </c>
      <c r="D265" s="2" t="e">
        <f>VLOOKUP(CONCATENATE($U$6,$B265,$U$13,$U$14,$U$16,$A265),#REF!,15,FALSE)</f>
        <v>#REF!</v>
      </c>
      <c r="E265" s="2" t="e">
        <f>VLOOKUP(CONCATENATE($U$6,$B265,$U$13,$U$14,$U$16,$A265),#REF!,16,FALSE)</f>
        <v>#REF!</v>
      </c>
      <c r="F265" s="2" t="e">
        <f t="shared" si="57"/>
        <v>#REF!</v>
      </c>
      <c r="G265" s="2" t="e">
        <f t="shared" si="58"/>
        <v>#REF!</v>
      </c>
    </row>
    <row r="266" spans="1:7" ht="14.1" customHeight="1" x14ac:dyDescent="0.25">
      <c r="A266" s="86">
        <v>2012</v>
      </c>
      <c r="B266" s="45" t="s">
        <v>155</v>
      </c>
      <c r="C266" s="77" t="e">
        <f>IF(VLOOKUP(CONCATENATE($U$6,$B266,$U$13,$U$14,$U$16,$A266),#REF!,14,FALSE)=0,"",VLOOKUP(CONCATENATE($U$6,$B266,$U$13,$U$14,$U$16,$A266),#REF!,14,FALSE))</f>
        <v>#REF!</v>
      </c>
      <c r="D266" s="2" t="e">
        <f>VLOOKUP(CONCATENATE($U$6,$B266,$U$13,$U$14,$U$16,$A266),#REF!,15,FALSE)</f>
        <v>#REF!</v>
      </c>
      <c r="E266" s="2" t="e">
        <f>VLOOKUP(CONCATENATE($U$6,$B266,$U$13,$U$14,$U$16,$A266),#REF!,16,FALSE)</f>
        <v>#REF!</v>
      </c>
      <c r="F266" s="2" t="e">
        <f t="shared" si="57"/>
        <v>#REF!</v>
      </c>
      <c r="G266" s="2" t="e">
        <f t="shared" si="58"/>
        <v>#REF!</v>
      </c>
    </row>
    <row r="267" spans="1:7" ht="14.1" customHeight="1" x14ac:dyDescent="0.25">
      <c r="A267" s="86">
        <v>2012</v>
      </c>
      <c r="B267" s="45" t="s">
        <v>151</v>
      </c>
      <c r="C267" s="77" t="e">
        <f>IF(VLOOKUP(CONCATENATE($U$6,$B267,$U$13,$U$14,$U$16,$A267),#REF!,14,FALSE)=0,"",VLOOKUP(CONCATENATE($U$6,$B267,$U$13,$U$14,$U$16,$A267),#REF!,14,FALSE))</f>
        <v>#REF!</v>
      </c>
      <c r="D267" s="2" t="e">
        <f>VLOOKUP(CONCATENATE($U$6,$B267,$U$13,$U$14,$U$16,$A267),#REF!,15,FALSE)</f>
        <v>#REF!</v>
      </c>
      <c r="E267" s="2" t="e">
        <f>VLOOKUP(CONCATENATE($U$6,$B267,$U$13,$U$14,$U$16,$A267),#REF!,16,FALSE)</f>
        <v>#REF!</v>
      </c>
      <c r="F267" s="2" t="e">
        <f t="shared" si="57"/>
        <v>#REF!</v>
      </c>
      <c r="G267" s="2" t="e">
        <f t="shared" si="58"/>
        <v>#REF!</v>
      </c>
    </row>
    <row r="268" spans="1:7" ht="14.1" customHeight="1" x14ac:dyDescent="0.25">
      <c r="A268" s="86">
        <v>2012</v>
      </c>
      <c r="B268" s="45" t="s">
        <v>167</v>
      </c>
      <c r="C268" s="77" t="e">
        <f>IF(VLOOKUP(CONCATENATE($U$6,$B268,$U$13,$U$14,$U$16,$A268),#REF!,14,FALSE)=0,"",VLOOKUP(CONCATENATE($U$6,$B268,$U$13,$U$14,$U$16,$A268),#REF!,14,FALSE))</f>
        <v>#REF!</v>
      </c>
      <c r="D268" s="2" t="e">
        <f>VLOOKUP(CONCATENATE($U$6,$B268,$U$13,$U$14,$U$16,$A268),#REF!,15,FALSE)</f>
        <v>#REF!</v>
      </c>
      <c r="E268" s="2" t="e">
        <f>VLOOKUP(CONCATENATE($U$6,$B268,$U$13,$U$14,$U$16,$A268),#REF!,16,FALSE)</f>
        <v>#REF!</v>
      </c>
      <c r="F268" s="2" t="e">
        <f t="shared" si="57"/>
        <v>#REF!</v>
      </c>
      <c r="G268" s="2" t="e">
        <f t="shared" si="58"/>
        <v>#REF!</v>
      </c>
    </row>
    <row r="269" spans="1:7" ht="14.1" customHeight="1" x14ac:dyDescent="0.25">
      <c r="A269" s="86">
        <v>2012</v>
      </c>
      <c r="B269" s="45" t="s">
        <v>181</v>
      </c>
      <c r="C269" s="77" t="e">
        <f>IF(VLOOKUP(CONCATENATE($U$6,$B269,$U$13,$U$14,$U$16,$A269),#REF!,14,FALSE)=0,"",VLOOKUP(CONCATENATE($U$6,$B269,$U$13,$U$14,$U$16,$A269),#REF!,14,FALSE))</f>
        <v>#REF!</v>
      </c>
      <c r="D269" s="2" t="e">
        <f>VLOOKUP(CONCATENATE($U$6,$B269,$U$13,$U$14,$U$16,$A269),#REF!,15,FALSE)</f>
        <v>#REF!</v>
      </c>
      <c r="E269" s="2" t="e">
        <f>VLOOKUP(CONCATENATE($U$6,$B269,$U$13,$U$14,$U$16,$A269),#REF!,16,FALSE)</f>
        <v>#REF!</v>
      </c>
      <c r="F269" s="2" t="e">
        <f t="shared" si="57"/>
        <v>#REF!</v>
      </c>
      <c r="G269" s="2" t="e">
        <f t="shared" si="58"/>
        <v>#REF!</v>
      </c>
    </row>
    <row r="270" spans="1:7" ht="14.1" customHeight="1" x14ac:dyDescent="0.25">
      <c r="A270" s="86">
        <v>2012</v>
      </c>
      <c r="B270" s="45" t="s">
        <v>171</v>
      </c>
      <c r="C270" s="77" t="e">
        <f>IF(VLOOKUP(CONCATENATE($U$6,$B270,$U$13,$U$14,$U$16,$A270),#REF!,14,FALSE)=0,"",VLOOKUP(CONCATENATE($U$6,$B270,$U$13,$U$14,$U$16,$A270),#REF!,14,FALSE))</f>
        <v>#REF!</v>
      </c>
      <c r="D270" s="2" t="e">
        <f>VLOOKUP(CONCATENATE($U$6,$B270,$U$13,$U$14,$U$16,$A270),#REF!,15,FALSE)</f>
        <v>#REF!</v>
      </c>
      <c r="E270" s="2" t="e">
        <f>VLOOKUP(CONCATENATE($U$6,$B270,$U$13,$U$14,$U$16,$A270),#REF!,16,FALSE)</f>
        <v>#REF!</v>
      </c>
      <c r="F270" s="2" t="e">
        <f t="shared" si="57"/>
        <v>#REF!</v>
      </c>
      <c r="G270" s="2" t="e">
        <f t="shared" si="58"/>
        <v>#REF!</v>
      </c>
    </row>
    <row r="271" spans="1:7" ht="14.1" customHeight="1" x14ac:dyDescent="0.25">
      <c r="A271" s="86">
        <v>2012</v>
      </c>
      <c r="B271" s="45" t="s">
        <v>159</v>
      </c>
      <c r="C271" s="77" t="e">
        <f>IF(VLOOKUP(CONCATENATE($U$6,$B271,$U$13,$U$14,$U$16,$A271),#REF!,14,FALSE)=0,"",VLOOKUP(CONCATENATE($U$6,$B271,$U$13,$U$14,$U$16,$A271),#REF!,14,FALSE))</f>
        <v>#REF!</v>
      </c>
      <c r="D271" s="2" t="e">
        <f>VLOOKUP(CONCATENATE($U$6,$B271,$U$13,$U$14,$U$16,$A271),#REF!,15,FALSE)</f>
        <v>#REF!</v>
      </c>
      <c r="E271" s="2" t="e">
        <f>VLOOKUP(CONCATENATE($U$6,$B271,$U$13,$U$14,$U$16,$A271),#REF!,16,FALSE)</f>
        <v>#REF!</v>
      </c>
      <c r="F271" s="2" t="e">
        <f t="shared" si="57"/>
        <v>#REF!</v>
      </c>
      <c r="G271" s="2" t="e">
        <f t="shared" si="58"/>
        <v>#REF!</v>
      </c>
    </row>
    <row r="272" spans="1:7" ht="14.1" customHeight="1" x14ac:dyDescent="0.25">
      <c r="A272" s="86">
        <v>2012</v>
      </c>
      <c r="B272" s="45" t="s">
        <v>174</v>
      </c>
      <c r="C272" s="77" t="e">
        <f>IF(VLOOKUP(CONCATENATE($U$6,$B272,$U$13,$U$14,$U$16,$A272),#REF!,14,FALSE)=0,"",VLOOKUP(CONCATENATE($U$6,$B272,$U$13,$U$14,$U$16,$A272),#REF!,14,FALSE))</f>
        <v>#REF!</v>
      </c>
      <c r="D272" s="2" t="e">
        <f>VLOOKUP(CONCATENATE($U$6,$B272,$U$13,$U$14,$U$16,$A272),#REF!,15,FALSE)</f>
        <v>#REF!</v>
      </c>
      <c r="E272" s="2" t="e">
        <f>VLOOKUP(CONCATENATE($U$6,$B272,$U$13,$U$14,$U$16,$A272),#REF!,16,FALSE)</f>
        <v>#REF!</v>
      </c>
      <c r="F272" s="2" t="e">
        <f t="shared" si="57"/>
        <v>#REF!</v>
      </c>
      <c r="G272" s="2" t="e">
        <f t="shared" si="58"/>
        <v>#REF!</v>
      </c>
    </row>
    <row r="273" spans="1:7" ht="14.1" customHeight="1" x14ac:dyDescent="0.25">
      <c r="A273" s="86">
        <v>2012</v>
      </c>
      <c r="B273" s="45" t="s">
        <v>178</v>
      </c>
      <c r="C273" s="77" t="e">
        <f>IF(VLOOKUP(CONCATENATE($U$6,$B273,$U$13,$U$14,$U$16,$A273),#REF!,14,FALSE)=0,"",VLOOKUP(CONCATENATE($U$6,$B273,$U$13,$U$14,$U$16,$A273),#REF!,14,FALSE))</f>
        <v>#REF!</v>
      </c>
      <c r="D273" s="2" t="e">
        <f>VLOOKUP(CONCATENATE($U$6,$B273,$U$13,$U$14,$U$16,$A273),#REF!,15,FALSE)</f>
        <v>#REF!</v>
      </c>
      <c r="E273" s="2" t="e">
        <f>VLOOKUP(CONCATENATE($U$6,$B273,$U$13,$U$14,$U$16,$A273),#REF!,16,FALSE)</f>
        <v>#REF!</v>
      </c>
      <c r="F273" s="2" t="e">
        <f t="shared" si="57"/>
        <v>#REF!</v>
      </c>
      <c r="G273" s="2" t="e">
        <f t="shared" si="58"/>
        <v>#REF!</v>
      </c>
    </row>
    <row r="274" spans="1:7" ht="14.1" customHeight="1" x14ac:dyDescent="0.25">
      <c r="A274" s="86">
        <v>2012</v>
      </c>
      <c r="B274" s="45" t="s">
        <v>175</v>
      </c>
      <c r="C274" s="77" t="e">
        <f>IF(VLOOKUP(CONCATENATE($U$6,$B274,$U$13,$U$14,$U$16,$A274),#REF!,14,FALSE)=0,"",VLOOKUP(CONCATENATE($U$6,$B274,$U$13,$U$14,$U$16,$A274),#REF!,14,FALSE))</f>
        <v>#REF!</v>
      </c>
      <c r="D274" s="2" t="e">
        <f>VLOOKUP(CONCATENATE($U$6,$B274,$U$13,$U$14,$U$16,$A274),#REF!,15,FALSE)</f>
        <v>#REF!</v>
      </c>
      <c r="E274" s="2" t="e">
        <f>VLOOKUP(CONCATENATE($U$6,$B274,$U$13,$U$14,$U$16,$A274),#REF!,16,FALSE)</f>
        <v>#REF!</v>
      </c>
      <c r="F274" s="2" t="e">
        <f t="shared" si="57"/>
        <v>#REF!</v>
      </c>
      <c r="G274" s="2" t="e">
        <f t="shared" si="58"/>
        <v>#REF!</v>
      </c>
    </row>
    <row r="275" spans="1:7" ht="14.1" customHeight="1" x14ac:dyDescent="0.25">
      <c r="A275" s="86">
        <v>2012</v>
      </c>
      <c r="B275" s="45" t="s">
        <v>156</v>
      </c>
      <c r="C275" s="77" t="e">
        <f>IF(VLOOKUP(CONCATENATE($U$6,$B275,$U$13,$U$14,$U$16,$A275),#REF!,14,FALSE)=0,"",VLOOKUP(CONCATENATE($U$6,$B275,$U$13,$U$14,$U$16,$A275),#REF!,14,FALSE))</f>
        <v>#REF!</v>
      </c>
      <c r="D275" s="2" t="e">
        <f>VLOOKUP(CONCATENATE($U$6,$B275,$U$13,$U$14,$U$16,$A275),#REF!,15,FALSE)</f>
        <v>#REF!</v>
      </c>
      <c r="E275" s="2" t="e">
        <f>VLOOKUP(CONCATENATE($U$6,$B275,$U$13,$U$14,$U$16,$A275),#REF!,16,FALSE)</f>
        <v>#REF!</v>
      </c>
      <c r="F275" s="2" t="e">
        <f t="shared" si="57"/>
        <v>#REF!</v>
      </c>
      <c r="G275" s="2" t="e">
        <f t="shared" si="58"/>
        <v>#REF!</v>
      </c>
    </row>
    <row r="276" spans="1:7" x14ac:dyDescent="0.25">
      <c r="A276" s="86">
        <v>2012</v>
      </c>
      <c r="B276" s="45" t="s">
        <v>168</v>
      </c>
      <c r="C276" s="77" t="e">
        <f>IF(VLOOKUP(CONCATENATE($U$6,$B276,$U$13,$U$14,$U$16,$A276),#REF!,14,FALSE)=0,"",VLOOKUP(CONCATENATE($U$6,$B276,$U$13,$U$14,$U$16,$A276),#REF!,14,FALSE))</f>
        <v>#REF!</v>
      </c>
      <c r="D276" s="2" t="e">
        <f>VLOOKUP(CONCATENATE($U$6,$B276,$U$13,$U$14,$U$16,$A276),#REF!,15,FALSE)</f>
        <v>#REF!</v>
      </c>
      <c r="E276" s="2" t="e">
        <f>VLOOKUP(CONCATENATE($U$6,$B276,$U$13,$U$14,$U$16,$A276),#REF!,16,FALSE)</f>
        <v>#REF!</v>
      </c>
      <c r="F276" s="2" t="e">
        <f t="shared" si="57"/>
        <v>#REF!</v>
      </c>
      <c r="G276" s="2" t="e">
        <f t="shared" si="58"/>
        <v>#REF!</v>
      </c>
    </row>
    <row r="277" spans="1:7" x14ac:dyDescent="0.25">
      <c r="A277" s="86">
        <v>2012</v>
      </c>
      <c r="B277" s="45" t="s">
        <v>164</v>
      </c>
      <c r="C277" s="77" t="e">
        <f>IF(VLOOKUP(CONCATENATE($U$6,$B277,$U$13,$U$14,$U$16,$A277),#REF!,14,FALSE)=0,"",VLOOKUP(CONCATENATE($U$6,$B277,$U$13,$U$14,$U$16,$A277),#REF!,14,FALSE))</f>
        <v>#REF!</v>
      </c>
      <c r="D277" s="2" t="e">
        <f>VLOOKUP(CONCATENATE($U$6,$B277,$U$13,$U$14,$U$16,$A277),#REF!,15,FALSE)</f>
        <v>#REF!</v>
      </c>
      <c r="E277" s="2" t="e">
        <f>VLOOKUP(CONCATENATE($U$6,$B277,$U$13,$U$14,$U$16,$A277),#REF!,16,FALSE)</f>
        <v>#REF!</v>
      </c>
      <c r="F277" s="2" t="e">
        <f t="shared" si="57"/>
        <v>#REF!</v>
      </c>
      <c r="G277" s="2" t="e">
        <f t="shared" si="58"/>
        <v>#REF!</v>
      </c>
    </row>
    <row r="278" spans="1:7" x14ac:dyDescent="0.25">
      <c r="A278" s="86">
        <v>2012</v>
      </c>
      <c r="B278" s="45" t="s">
        <v>172</v>
      </c>
      <c r="C278" s="77" t="e">
        <f>IF(VLOOKUP(CONCATENATE($U$6,$B278,$U$13,$U$14,$U$16,$A278),#REF!,14,FALSE)=0,"",VLOOKUP(CONCATENATE($U$6,$B278,$U$13,$U$14,$U$16,$A278),#REF!,14,FALSE))</f>
        <v>#REF!</v>
      </c>
      <c r="D278" s="2" t="e">
        <f>VLOOKUP(CONCATENATE($U$6,$B278,$U$13,$U$14,$U$16,$A278),#REF!,15,FALSE)</f>
        <v>#REF!</v>
      </c>
      <c r="E278" s="2" t="e">
        <f>VLOOKUP(CONCATENATE($U$6,$B278,$U$13,$U$14,$U$16,$A278),#REF!,16,FALSE)</f>
        <v>#REF!</v>
      </c>
      <c r="F278" s="2" t="e">
        <f t="shared" si="57"/>
        <v>#REF!</v>
      </c>
      <c r="G278" s="2" t="e">
        <f t="shared" si="58"/>
        <v>#REF!</v>
      </c>
    </row>
    <row r="279" spans="1:7" x14ac:dyDescent="0.25">
      <c r="A279" s="86">
        <v>2012</v>
      </c>
      <c r="B279" s="45" t="s">
        <v>157</v>
      </c>
      <c r="C279" s="77" t="e">
        <f>IF(VLOOKUP(CONCATENATE($U$6,$B279,$U$13,$U$14,$U$16,$A279),#REF!,14,FALSE)=0,"",VLOOKUP(CONCATENATE($U$6,$B279,$U$13,$U$14,$U$16,$A279),#REF!,14,FALSE))</f>
        <v>#REF!</v>
      </c>
      <c r="D279" s="2" t="e">
        <f>VLOOKUP(CONCATENATE($U$6,$B279,$U$13,$U$14,$U$16,$A279),#REF!,15,FALSE)</f>
        <v>#REF!</v>
      </c>
      <c r="E279" s="2" t="e">
        <f>VLOOKUP(CONCATENATE($U$6,$B279,$U$13,$U$14,$U$16,$A279),#REF!,16,FALSE)</f>
        <v>#REF!</v>
      </c>
      <c r="F279" s="2" t="e">
        <f t="shared" si="57"/>
        <v>#REF!</v>
      </c>
      <c r="G279" s="2" t="e">
        <f t="shared" si="58"/>
        <v>#REF!</v>
      </c>
    </row>
    <row r="280" spans="1:7" x14ac:dyDescent="0.25">
      <c r="A280" s="86">
        <v>2012</v>
      </c>
      <c r="B280" s="45" t="s">
        <v>170</v>
      </c>
      <c r="C280" s="77" t="e">
        <f>IF(VLOOKUP(CONCATENATE($U$6,$B280,$U$13,$U$14,$U$16,$A280),#REF!,14,FALSE)=0,"",VLOOKUP(CONCATENATE($U$6,$B280,$U$13,$U$14,$U$16,$A280),#REF!,14,FALSE))</f>
        <v>#REF!</v>
      </c>
      <c r="D280" s="2" t="e">
        <f>VLOOKUP(CONCATENATE($U$6,$B280,$U$13,$U$14,$U$16,$A280),#REF!,15,FALSE)</f>
        <v>#REF!</v>
      </c>
      <c r="E280" s="2" t="e">
        <f>VLOOKUP(CONCATENATE($U$6,$B280,$U$13,$U$14,$U$16,$A280),#REF!,16,FALSE)</f>
        <v>#REF!</v>
      </c>
      <c r="F280" s="2" t="e">
        <f t="shared" si="57"/>
        <v>#REF!</v>
      </c>
      <c r="G280" s="2" t="e">
        <f t="shared" si="58"/>
        <v>#REF!</v>
      </c>
    </row>
    <row r="281" spans="1:7" x14ac:dyDescent="0.25">
      <c r="A281" s="86">
        <v>2012</v>
      </c>
      <c r="B281" s="45" t="s">
        <v>176</v>
      </c>
      <c r="C281" s="77" t="e">
        <f>IF(VLOOKUP(CONCATENATE($U$6,$B281,$U$13,$U$14,$U$16,$A281),#REF!,14,FALSE)=0,"",VLOOKUP(CONCATENATE($U$6,$B281,$U$13,$U$14,$U$16,$A281),#REF!,14,FALSE))</f>
        <v>#REF!</v>
      </c>
      <c r="D281" s="2" t="e">
        <f>VLOOKUP(CONCATENATE($U$6,$B281,$U$13,$U$14,$U$16,$A281),#REF!,15,FALSE)</f>
        <v>#REF!</v>
      </c>
      <c r="E281" s="2" t="e">
        <f>VLOOKUP(CONCATENATE($U$6,$B281,$U$13,$U$14,$U$16,$A281),#REF!,16,FALSE)</f>
        <v>#REF!</v>
      </c>
      <c r="F281" s="2" t="e">
        <f t="shared" si="57"/>
        <v>#REF!</v>
      </c>
      <c r="G281" s="2" t="e">
        <f t="shared" si="58"/>
        <v>#REF!</v>
      </c>
    </row>
    <row r="282" spans="1:7" x14ac:dyDescent="0.25">
      <c r="A282" s="86">
        <v>2012</v>
      </c>
      <c r="B282" s="45" t="s">
        <v>152</v>
      </c>
      <c r="C282" s="77" t="e">
        <f>IF(VLOOKUP(CONCATENATE($U$6,$B282,$U$13,$U$14,$U$16,$A282),#REF!,14,FALSE)=0,"",VLOOKUP(CONCATENATE($U$6,$B282,$U$13,$U$14,$U$16,$A282),#REF!,14,FALSE))</f>
        <v>#REF!</v>
      </c>
      <c r="D282" s="2" t="e">
        <f>VLOOKUP(CONCATENATE($U$6,$B282,$U$13,$U$14,$U$16,$A282),#REF!,15,FALSE)</f>
        <v>#REF!</v>
      </c>
      <c r="E282" s="2" t="e">
        <f>VLOOKUP(CONCATENATE($U$6,$B282,$U$13,$U$14,$U$16,$A282),#REF!,16,FALSE)</f>
        <v>#REF!</v>
      </c>
      <c r="F282" s="2" t="e">
        <f t="shared" si="57"/>
        <v>#REF!</v>
      </c>
      <c r="G282" s="2" t="e">
        <f t="shared" si="58"/>
        <v>#REF!</v>
      </c>
    </row>
    <row r="283" spans="1:7" x14ac:dyDescent="0.25">
      <c r="A283" s="86">
        <v>2012</v>
      </c>
      <c r="B283" s="45" t="s">
        <v>150</v>
      </c>
      <c r="C283" s="77" t="e">
        <f>IF(VLOOKUP(CONCATENATE($U$6,$B283,$U$13,$U$14,$U$16,$A283),#REF!,14,FALSE)=0,"",VLOOKUP(CONCATENATE($U$6,$B283,$U$13,$U$14,$U$16,$A283),#REF!,14,FALSE))</f>
        <v>#REF!</v>
      </c>
      <c r="D283" s="2" t="e">
        <f>VLOOKUP(CONCATENATE($U$6,$B283,$U$13,$U$14,$U$16,$A283),#REF!,15,FALSE)</f>
        <v>#REF!</v>
      </c>
      <c r="E283" s="2" t="e">
        <f>VLOOKUP(CONCATENATE($U$6,$B283,$U$13,$U$14,$U$16,$A283),#REF!,16,FALSE)</f>
        <v>#REF!</v>
      </c>
      <c r="F283" s="2" t="e">
        <f t="shared" si="57"/>
        <v>#REF!</v>
      </c>
      <c r="G283" s="2" t="e">
        <f t="shared" si="58"/>
        <v>#REF!</v>
      </c>
    </row>
    <row r="284" spans="1:7" x14ac:dyDescent="0.25">
      <c r="A284" s="86">
        <v>2012</v>
      </c>
      <c r="B284" s="45" t="s">
        <v>163</v>
      </c>
      <c r="C284" s="77" t="e">
        <f>IF(VLOOKUP(CONCATENATE($U$6,$B284,$U$13,$U$14,$U$16,$A284),#REF!,14,FALSE)=0,"",VLOOKUP(CONCATENATE($U$6,$B284,$U$13,$U$14,$U$16,$A284),#REF!,14,FALSE))</f>
        <v>#REF!</v>
      </c>
      <c r="D284" s="2" t="e">
        <f>VLOOKUP(CONCATENATE($U$6,$B284,$U$13,$U$14,$U$16,$A284),#REF!,15,FALSE)</f>
        <v>#REF!</v>
      </c>
      <c r="E284" s="2" t="e">
        <f>VLOOKUP(CONCATENATE($U$6,$B284,$U$13,$U$14,$U$16,$A284),#REF!,16,FALSE)</f>
        <v>#REF!</v>
      </c>
      <c r="F284" s="2" t="e">
        <f t="shared" si="57"/>
        <v>#REF!</v>
      </c>
      <c r="G284" s="2" t="e">
        <f t="shared" si="58"/>
        <v>#REF!</v>
      </c>
    </row>
    <row r="285" spans="1:7" x14ac:dyDescent="0.25">
      <c r="A285" s="86">
        <v>2012</v>
      </c>
      <c r="B285" s="45" t="s">
        <v>180</v>
      </c>
      <c r="C285" s="77" t="e">
        <f>IF(VLOOKUP(CONCATENATE($U$6,$B285,$U$13,$U$14,$U$16,$A285),#REF!,14,FALSE)=0,"",VLOOKUP(CONCATENATE($U$6,$B285,$U$13,$U$14,$U$16,$A285),#REF!,14,FALSE))</f>
        <v>#REF!</v>
      </c>
      <c r="D285" s="2" t="e">
        <f>VLOOKUP(CONCATENATE($U$6,$B285,$U$13,$U$14,$U$16,$A285),#REF!,15,FALSE)</f>
        <v>#REF!</v>
      </c>
      <c r="E285" s="2" t="e">
        <f>VLOOKUP(CONCATENATE($U$6,$B285,$U$13,$U$14,$U$16,$A285),#REF!,16,FALSE)</f>
        <v>#REF!</v>
      </c>
      <c r="F285" s="2" t="e">
        <f t="shared" si="57"/>
        <v>#REF!</v>
      </c>
      <c r="G285" s="2" t="e">
        <f t="shared" si="58"/>
        <v>#REF!</v>
      </c>
    </row>
    <row r="286" spans="1:7" x14ac:dyDescent="0.25">
      <c r="A286" s="86">
        <v>2012</v>
      </c>
      <c r="B286" s="45" t="s">
        <v>154</v>
      </c>
      <c r="C286" s="77" t="e">
        <f>IF(VLOOKUP(CONCATENATE($U$6,$B286,$U$13,$U$14,$U$16,$A286),#REF!,14,FALSE)=0,"",VLOOKUP(CONCATENATE($U$6,$B286,$U$13,$U$14,$U$16,$A286),#REF!,14,FALSE))</f>
        <v>#REF!</v>
      </c>
      <c r="D286" s="2" t="e">
        <f>VLOOKUP(CONCATENATE($U$6,$B286,$U$13,$U$14,$U$16,$A286),#REF!,15,FALSE)</f>
        <v>#REF!</v>
      </c>
      <c r="E286" s="2" t="e">
        <f>VLOOKUP(CONCATENATE($U$6,$B286,$U$13,$U$14,$U$16,$A286),#REF!,16,FALSE)</f>
        <v>#REF!</v>
      </c>
      <c r="F286" s="2" t="e">
        <f t="shared" si="57"/>
        <v>#REF!</v>
      </c>
      <c r="G286" s="2" t="e">
        <f t="shared" si="58"/>
        <v>#REF!</v>
      </c>
    </row>
    <row r="287" spans="1:7" x14ac:dyDescent="0.25">
      <c r="A287" s="86">
        <v>2012</v>
      </c>
      <c r="B287" s="45" t="s">
        <v>173</v>
      </c>
      <c r="C287" s="77" t="e">
        <f>IF(VLOOKUP(CONCATENATE($U$6,$B287,$U$13,$U$14,$U$16,$A287),#REF!,14,FALSE)=0,"",VLOOKUP(CONCATENATE($U$6,$B287,$U$13,$U$14,$U$16,$A287),#REF!,14,FALSE))</f>
        <v>#REF!</v>
      </c>
      <c r="D287" s="2" t="e">
        <f>VLOOKUP(CONCATENATE($U$6,$B287,$U$13,$U$14,$U$16,$A287),#REF!,15,FALSE)</f>
        <v>#REF!</v>
      </c>
      <c r="E287" s="2" t="e">
        <f>VLOOKUP(CONCATENATE($U$6,$B287,$U$13,$U$14,$U$16,$A287),#REF!,16,FALSE)</f>
        <v>#REF!</v>
      </c>
      <c r="F287" s="2" t="e">
        <f t="shared" si="57"/>
        <v>#REF!</v>
      </c>
      <c r="G287" s="2" t="e">
        <f t="shared" si="58"/>
        <v>#REF!</v>
      </c>
    </row>
    <row r="288" spans="1:7" x14ac:dyDescent="0.25">
      <c r="A288" s="86">
        <v>2012</v>
      </c>
      <c r="B288" s="45" t="s">
        <v>165</v>
      </c>
      <c r="C288" s="77" t="e">
        <f>IF(VLOOKUP(CONCATENATE($U$6,$B288,$U$13,$U$14,$U$16,$A288),#REF!,14,FALSE)=0,"",VLOOKUP(CONCATENATE($U$6,$B288,$U$13,$U$14,$U$16,$A288),#REF!,14,FALSE))</f>
        <v>#REF!</v>
      </c>
      <c r="D288" s="2" t="e">
        <f>VLOOKUP(CONCATENATE($U$6,$B288,$U$13,$U$14,$U$16,$A288),#REF!,15,FALSE)</f>
        <v>#REF!</v>
      </c>
      <c r="E288" s="2" t="e">
        <f>VLOOKUP(CONCATENATE($U$6,$B288,$U$13,$U$14,$U$16,$A288),#REF!,16,FALSE)</f>
        <v>#REF!</v>
      </c>
      <c r="F288" s="2" t="e">
        <f t="shared" si="57"/>
        <v>#REF!</v>
      </c>
      <c r="G288" s="2" t="e">
        <f t="shared" si="58"/>
        <v>#REF!</v>
      </c>
    </row>
    <row r="289" spans="1:7" x14ac:dyDescent="0.25">
      <c r="A289" s="86">
        <v>2012</v>
      </c>
      <c r="B289" s="45" t="s">
        <v>149</v>
      </c>
      <c r="C289" s="77" t="e">
        <f>IF(VLOOKUP(CONCATENATE($U$6,$B289,$U$13,$U$14,$U$16,$A289),#REF!,14,FALSE)=0,"",VLOOKUP(CONCATENATE($U$6,$B289,$U$13,$U$14,$U$16,$A289),#REF!,14,FALSE))</f>
        <v>#REF!</v>
      </c>
      <c r="D289" s="2" t="e">
        <f>VLOOKUP(CONCATENATE($U$6,$B289,$U$13,$U$14,$U$16,$A289),#REF!,15,FALSE)</f>
        <v>#REF!</v>
      </c>
      <c r="E289" s="2" t="e">
        <f>VLOOKUP(CONCATENATE($U$6,$B289,$U$13,$U$14,$U$16,$A289),#REF!,16,FALSE)</f>
        <v>#REF!</v>
      </c>
      <c r="F289" s="2" t="e">
        <f t="shared" si="57"/>
        <v>#REF!</v>
      </c>
      <c r="G289" s="2" t="e">
        <f t="shared" si="58"/>
        <v>#REF!</v>
      </c>
    </row>
    <row r="290" spans="1:7" x14ac:dyDescent="0.25">
      <c r="A290" s="86">
        <v>2012</v>
      </c>
      <c r="B290" s="45" t="s">
        <v>177</v>
      </c>
      <c r="C290" s="77" t="e">
        <f>IF(VLOOKUP(CONCATENATE($U$6,$B290,$U$13,$U$14,$U$16,$A290),#REF!,14,FALSE)=0,"",VLOOKUP(CONCATENATE($U$6,$B290,$U$13,$U$14,$U$16,$A290),#REF!,14,FALSE))</f>
        <v>#REF!</v>
      </c>
      <c r="D290" s="2" t="e">
        <f>VLOOKUP(CONCATENATE($U$6,$B290,$U$13,$U$14,$U$16,$A290),#REF!,15,FALSE)</f>
        <v>#REF!</v>
      </c>
      <c r="E290" s="2" t="e">
        <f>VLOOKUP(CONCATENATE($U$6,$B290,$U$13,$U$14,$U$16,$A290),#REF!,16,FALSE)</f>
        <v>#REF!</v>
      </c>
      <c r="F290" s="2" t="e">
        <f t="shared" si="57"/>
        <v>#REF!</v>
      </c>
      <c r="G290" s="2" t="e">
        <f t="shared" si="58"/>
        <v>#REF!</v>
      </c>
    </row>
    <row r="291" spans="1:7" x14ac:dyDescent="0.25">
      <c r="A291" s="86">
        <v>2012</v>
      </c>
      <c r="B291" s="45" t="s">
        <v>153</v>
      </c>
      <c r="C291" s="77" t="e">
        <f>IF(VLOOKUP(CONCATENATE($U$6,$B291,$U$13,$U$14,$U$16,$A291),#REF!,14,FALSE)=0,"",VLOOKUP(CONCATENATE($U$6,$B291,$U$13,$U$14,$U$16,$A291),#REF!,14,FALSE))</f>
        <v>#REF!</v>
      </c>
      <c r="D291" s="2" t="e">
        <f>VLOOKUP(CONCATENATE($U$6,$B291,$U$13,$U$14,$U$16,$A291),#REF!,15,FALSE)</f>
        <v>#REF!</v>
      </c>
      <c r="E291" s="2" t="e">
        <f>VLOOKUP(CONCATENATE($U$6,$B291,$U$13,$U$14,$U$16,$A291),#REF!,16,FALSE)</f>
        <v>#REF!</v>
      </c>
      <c r="F291" s="2" t="e">
        <f t="shared" si="57"/>
        <v>#REF!</v>
      </c>
      <c r="G291" s="2" t="e">
        <f t="shared" si="58"/>
        <v>#REF!</v>
      </c>
    </row>
    <row r="292" spans="1:7" x14ac:dyDescent="0.25">
      <c r="A292" s="86">
        <v>2012</v>
      </c>
      <c r="B292" s="45" t="s">
        <v>179</v>
      </c>
      <c r="C292" s="77" t="e">
        <f>IF(VLOOKUP(CONCATENATE($U$6,$B292,$U$13,$U$14,$U$16,$A292),#REF!,14,FALSE)=0,"",VLOOKUP(CONCATENATE($U$6,$B292,$U$13,$U$14,$U$16,$A292),#REF!,14,FALSE))</f>
        <v>#REF!</v>
      </c>
      <c r="D292" s="2" t="e">
        <f>VLOOKUP(CONCATENATE($U$6,$B292,$U$13,$U$14,$U$16,$A292),#REF!,15,FALSE)</f>
        <v>#REF!</v>
      </c>
      <c r="E292" s="2" t="e">
        <f>VLOOKUP(CONCATENATE($U$6,$B292,$U$13,$U$14,$U$16,$A292),#REF!,16,FALSE)</f>
        <v>#REF!</v>
      </c>
      <c r="F292" s="2" t="e">
        <f t="shared" si="57"/>
        <v>#REF!</v>
      </c>
      <c r="G292" s="2" t="e">
        <f t="shared" si="58"/>
        <v>#REF!</v>
      </c>
    </row>
    <row r="293" spans="1:7" x14ac:dyDescent="0.25">
      <c r="A293" s="86">
        <v>2012</v>
      </c>
      <c r="B293" s="45" t="s">
        <v>161</v>
      </c>
      <c r="C293" s="77" t="e">
        <f>IF(VLOOKUP(CONCATENATE($U$6,$B293,$U$13,$U$14,$U$16,$A293),#REF!,14,FALSE)=0,"",VLOOKUP(CONCATENATE($U$6,$B293,$U$13,$U$14,$U$16,$A293),#REF!,14,FALSE))</f>
        <v>#REF!</v>
      </c>
      <c r="D293" s="2" t="e">
        <f>VLOOKUP(CONCATENATE($U$6,$B293,$U$13,$U$14,$U$16,$A293),#REF!,15,FALSE)</f>
        <v>#REF!</v>
      </c>
      <c r="E293" s="2" t="e">
        <f>VLOOKUP(CONCATENATE($U$6,$B293,$U$13,$U$14,$U$16,$A293),#REF!,16,FALSE)</f>
        <v>#REF!</v>
      </c>
      <c r="F293" s="2" t="e">
        <f t="shared" si="57"/>
        <v>#REF!</v>
      </c>
      <c r="G293" s="2" t="e">
        <f t="shared" si="58"/>
        <v>#REF!</v>
      </c>
    </row>
    <row r="294" spans="1:7" x14ac:dyDescent="0.25">
      <c r="A294" s="86">
        <v>2012</v>
      </c>
      <c r="B294" s="45" t="s">
        <v>158</v>
      </c>
      <c r="C294" s="77" t="e">
        <f>IF(VLOOKUP(CONCATENATE($U$6,$B294,$U$13,$U$14,$U$16,$A294),#REF!,14,FALSE)=0,"",VLOOKUP(CONCATENATE($U$6,$B294,$U$13,$U$14,$U$16,$A294),#REF!,14,FALSE))</f>
        <v>#REF!</v>
      </c>
      <c r="D294" s="2" t="e">
        <f>VLOOKUP(CONCATENATE($U$6,$B294,$U$13,$U$14,$U$16,$A294),#REF!,15,FALSE)</f>
        <v>#REF!</v>
      </c>
      <c r="E294" s="2" t="e">
        <f>VLOOKUP(CONCATENATE($U$6,$B294,$U$13,$U$14,$U$16,$A294),#REF!,16,FALSE)</f>
        <v>#REF!</v>
      </c>
      <c r="F294" s="2" t="e">
        <f t="shared" ref="F294:F357" si="59">C294-D294</f>
        <v>#REF!</v>
      </c>
      <c r="G294" s="2" t="e">
        <f t="shared" ref="G294:G357" si="60">E294-C294</f>
        <v>#REF!</v>
      </c>
    </row>
    <row r="295" spans="1:7" x14ac:dyDescent="0.25">
      <c r="A295" s="86">
        <v>2012</v>
      </c>
      <c r="B295" s="45" t="s">
        <v>169</v>
      </c>
      <c r="C295" s="77" t="e">
        <f>IF(VLOOKUP(CONCATENATE($U$6,$B295,$U$13,$U$14,$U$16,$A295),#REF!,14,FALSE)=0,"",VLOOKUP(CONCATENATE($U$6,$B295,$U$13,$U$14,$U$16,$A295),#REF!,14,FALSE))</f>
        <v>#REF!</v>
      </c>
      <c r="D295" s="2" t="e">
        <f>VLOOKUP(CONCATENATE($U$6,$B295,$U$13,$U$14,$U$16,$A295),#REF!,15,FALSE)</f>
        <v>#REF!</v>
      </c>
      <c r="E295" s="2" t="e">
        <f>VLOOKUP(CONCATENATE($U$6,$B295,$U$13,$U$14,$U$16,$A295),#REF!,16,FALSE)</f>
        <v>#REF!</v>
      </c>
      <c r="F295" s="2" t="e">
        <f t="shared" si="59"/>
        <v>#REF!</v>
      </c>
      <c r="G295" s="2" t="e">
        <f t="shared" si="60"/>
        <v>#REF!</v>
      </c>
    </row>
    <row r="296" spans="1:7" x14ac:dyDescent="0.25">
      <c r="A296" s="86">
        <v>2013</v>
      </c>
      <c r="B296" s="45" t="s">
        <v>166</v>
      </c>
      <c r="C296" s="77" t="e">
        <f>IF(VLOOKUP(CONCATENATE($U$6,$B296,$U$13,$U$14,$U$16,$A296),#REF!,14,FALSE)=0,"",VLOOKUP(CONCATENATE($U$6,$B296,$U$13,$U$14,$U$16,$A296),#REF!,14,FALSE))</f>
        <v>#REF!</v>
      </c>
      <c r="D296" s="2" t="e">
        <f>VLOOKUP(CONCATENATE($U$6,$B296,$U$13,$U$14,$U$16,$A296),#REF!,15,FALSE)</f>
        <v>#REF!</v>
      </c>
      <c r="E296" s="2" t="e">
        <f>VLOOKUP(CONCATENATE($U$6,$B296,$U$13,$U$14,$U$16,$A296),#REF!,16,FALSE)</f>
        <v>#REF!</v>
      </c>
      <c r="F296" s="2" t="e">
        <f t="shared" si="59"/>
        <v>#REF!</v>
      </c>
      <c r="G296" s="2" t="e">
        <f t="shared" si="60"/>
        <v>#REF!</v>
      </c>
    </row>
    <row r="297" spans="1:7" x14ac:dyDescent="0.25">
      <c r="A297" s="86">
        <v>2013</v>
      </c>
      <c r="B297" s="45" t="s">
        <v>160</v>
      </c>
      <c r="C297" s="77" t="e">
        <f>IF(VLOOKUP(CONCATENATE($U$6,$B297,$U$13,$U$14,$U$16,$A297),#REF!,14,FALSE)=0,"",VLOOKUP(CONCATENATE($U$6,$B297,$U$13,$U$14,$U$16,$A297),#REF!,14,FALSE))</f>
        <v>#REF!</v>
      </c>
      <c r="D297" s="2" t="e">
        <f>VLOOKUP(CONCATENATE($U$6,$B297,$U$13,$U$14,$U$16,$A297),#REF!,15,FALSE)</f>
        <v>#REF!</v>
      </c>
      <c r="E297" s="2" t="e">
        <f>VLOOKUP(CONCATENATE($U$6,$B297,$U$13,$U$14,$U$16,$A297),#REF!,16,FALSE)</f>
        <v>#REF!</v>
      </c>
      <c r="F297" s="2" t="e">
        <f t="shared" si="59"/>
        <v>#REF!</v>
      </c>
      <c r="G297" s="2" t="e">
        <f t="shared" si="60"/>
        <v>#REF!</v>
      </c>
    </row>
    <row r="298" spans="1:7" x14ac:dyDescent="0.25">
      <c r="A298" s="86">
        <v>2013</v>
      </c>
      <c r="B298" s="45" t="s">
        <v>162</v>
      </c>
      <c r="C298" s="77" t="e">
        <f>IF(VLOOKUP(CONCATENATE($U$6,$B298,$U$13,$U$14,$U$16,$A298),#REF!,14,FALSE)=0,"",VLOOKUP(CONCATENATE($U$6,$B298,$U$13,$U$14,$U$16,$A298),#REF!,14,FALSE))</f>
        <v>#REF!</v>
      </c>
      <c r="D298" s="2" t="e">
        <f>VLOOKUP(CONCATENATE($U$6,$B298,$U$13,$U$14,$U$16,$A298),#REF!,15,FALSE)</f>
        <v>#REF!</v>
      </c>
      <c r="E298" s="2" t="e">
        <f>VLOOKUP(CONCATENATE($U$6,$B298,$U$13,$U$14,$U$16,$A298),#REF!,16,FALSE)</f>
        <v>#REF!</v>
      </c>
      <c r="F298" s="2" t="e">
        <f t="shared" si="59"/>
        <v>#REF!</v>
      </c>
      <c r="G298" s="2" t="e">
        <f t="shared" si="60"/>
        <v>#REF!</v>
      </c>
    </row>
    <row r="299" spans="1:7" x14ac:dyDescent="0.25">
      <c r="A299" s="86">
        <v>2013</v>
      </c>
      <c r="B299" s="45" t="s">
        <v>155</v>
      </c>
      <c r="C299" s="77" t="e">
        <f>IF(VLOOKUP(CONCATENATE($U$6,$B299,$U$13,$U$14,$U$16,$A299),#REF!,14,FALSE)=0,"",VLOOKUP(CONCATENATE($U$6,$B299,$U$13,$U$14,$U$16,$A299),#REF!,14,FALSE))</f>
        <v>#REF!</v>
      </c>
      <c r="D299" s="2" t="e">
        <f>VLOOKUP(CONCATENATE($U$6,$B299,$U$13,$U$14,$U$16,$A299),#REF!,15,FALSE)</f>
        <v>#REF!</v>
      </c>
      <c r="E299" s="2" t="e">
        <f>VLOOKUP(CONCATENATE($U$6,$B299,$U$13,$U$14,$U$16,$A299),#REF!,16,FALSE)</f>
        <v>#REF!</v>
      </c>
      <c r="F299" s="2" t="e">
        <f t="shared" si="59"/>
        <v>#REF!</v>
      </c>
      <c r="G299" s="2" t="e">
        <f t="shared" si="60"/>
        <v>#REF!</v>
      </c>
    </row>
    <row r="300" spans="1:7" x14ac:dyDescent="0.25">
      <c r="A300" s="86">
        <v>2013</v>
      </c>
      <c r="B300" s="45" t="s">
        <v>151</v>
      </c>
      <c r="C300" s="77" t="e">
        <f>IF(VLOOKUP(CONCATENATE($U$6,$B300,$U$13,$U$14,$U$16,$A300),#REF!,14,FALSE)=0,"",VLOOKUP(CONCATENATE($U$6,$B300,$U$13,$U$14,$U$16,$A300),#REF!,14,FALSE))</f>
        <v>#REF!</v>
      </c>
      <c r="D300" s="2" t="e">
        <f>VLOOKUP(CONCATENATE($U$6,$B300,$U$13,$U$14,$U$16,$A300),#REF!,15,FALSE)</f>
        <v>#REF!</v>
      </c>
      <c r="E300" s="2" t="e">
        <f>VLOOKUP(CONCATENATE($U$6,$B300,$U$13,$U$14,$U$16,$A300),#REF!,16,FALSE)</f>
        <v>#REF!</v>
      </c>
      <c r="F300" s="2" t="e">
        <f t="shared" si="59"/>
        <v>#REF!</v>
      </c>
      <c r="G300" s="2" t="e">
        <f t="shared" si="60"/>
        <v>#REF!</v>
      </c>
    </row>
    <row r="301" spans="1:7" x14ac:dyDescent="0.25">
      <c r="A301" s="86">
        <v>2013</v>
      </c>
      <c r="B301" s="45" t="s">
        <v>167</v>
      </c>
      <c r="C301" s="77" t="e">
        <f>IF(VLOOKUP(CONCATENATE($U$6,$B301,$U$13,$U$14,$U$16,$A301),#REF!,14,FALSE)=0,"",VLOOKUP(CONCATENATE($U$6,$B301,$U$13,$U$14,$U$16,$A301),#REF!,14,FALSE))</f>
        <v>#REF!</v>
      </c>
      <c r="D301" s="2" t="e">
        <f>VLOOKUP(CONCATENATE($U$6,$B301,$U$13,$U$14,$U$16,$A301),#REF!,15,FALSE)</f>
        <v>#REF!</v>
      </c>
      <c r="E301" s="2" t="e">
        <f>VLOOKUP(CONCATENATE($U$6,$B301,$U$13,$U$14,$U$16,$A301),#REF!,16,FALSE)</f>
        <v>#REF!</v>
      </c>
      <c r="F301" s="2" t="e">
        <f t="shared" si="59"/>
        <v>#REF!</v>
      </c>
      <c r="G301" s="2" t="e">
        <f t="shared" si="60"/>
        <v>#REF!</v>
      </c>
    </row>
    <row r="302" spans="1:7" x14ac:dyDescent="0.25">
      <c r="A302" s="86">
        <v>2013</v>
      </c>
      <c r="B302" s="45" t="s">
        <v>181</v>
      </c>
      <c r="C302" s="77" t="e">
        <f>IF(VLOOKUP(CONCATENATE($U$6,$B302,$U$13,$U$14,$U$16,$A302),#REF!,14,FALSE)=0,"",VLOOKUP(CONCATENATE($U$6,$B302,$U$13,$U$14,$U$16,$A302),#REF!,14,FALSE))</f>
        <v>#REF!</v>
      </c>
      <c r="D302" s="2" t="e">
        <f>VLOOKUP(CONCATENATE($U$6,$B302,$U$13,$U$14,$U$16,$A302),#REF!,15,FALSE)</f>
        <v>#REF!</v>
      </c>
      <c r="E302" s="2" t="e">
        <f>VLOOKUP(CONCATENATE($U$6,$B302,$U$13,$U$14,$U$16,$A302),#REF!,16,FALSE)</f>
        <v>#REF!</v>
      </c>
      <c r="F302" s="2" t="e">
        <f t="shared" si="59"/>
        <v>#REF!</v>
      </c>
      <c r="G302" s="2" t="e">
        <f t="shared" si="60"/>
        <v>#REF!</v>
      </c>
    </row>
    <row r="303" spans="1:7" x14ac:dyDescent="0.25">
      <c r="A303" s="86">
        <v>2013</v>
      </c>
      <c r="B303" s="45" t="s">
        <v>171</v>
      </c>
      <c r="C303" s="77" t="e">
        <f>IF(VLOOKUP(CONCATENATE($U$6,$B303,$U$13,$U$14,$U$16,$A303),#REF!,14,FALSE)=0,"",VLOOKUP(CONCATENATE($U$6,$B303,$U$13,$U$14,$U$16,$A303),#REF!,14,FALSE))</f>
        <v>#REF!</v>
      </c>
      <c r="D303" s="2" t="e">
        <f>VLOOKUP(CONCATENATE($U$6,$B303,$U$13,$U$14,$U$16,$A303),#REF!,15,FALSE)</f>
        <v>#REF!</v>
      </c>
      <c r="E303" s="2" t="e">
        <f>VLOOKUP(CONCATENATE($U$6,$B303,$U$13,$U$14,$U$16,$A303),#REF!,16,FALSE)</f>
        <v>#REF!</v>
      </c>
      <c r="F303" s="2" t="e">
        <f t="shared" si="59"/>
        <v>#REF!</v>
      </c>
      <c r="G303" s="2" t="e">
        <f t="shared" si="60"/>
        <v>#REF!</v>
      </c>
    </row>
    <row r="304" spans="1:7" x14ac:dyDescent="0.25">
      <c r="A304" s="86">
        <v>2013</v>
      </c>
      <c r="B304" s="45" t="s">
        <v>159</v>
      </c>
      <c r="C304" s="77" t="e">
        <f>IF(VLOOKUP(CONCATENATE($U$6,$B304,$U$13,$U$14,$U$16,$A304),#REF!,14,FALSE)=0,"",VLOOKUP(CONCATENATE($U$6,$B304,$U$13,$U$14,$U$16,$A304),#REF!,14,FALSE))</f>
        <v>#REF!</v>
      </c>
      <c r="D304" s="2" t="e">
        <f>VLOOKUP(CONCATENATE($U$6,$B304,$U$13,$U$14,$U$16,$A304),#REF!,15,FALSE)</f>
        <v>#REF!</v>
      </c>
      <c r="E304" s="2" t="e">
        <f>VLOOKUP(CONCATENATE($U$6,$B304,$U$13,$U$14,$U$16,$A304),#REF!,16,FALSE)</f>
        <v>#REF!</v>
      </c>
      <c r="F304" s="2" t="e">
        <f t="shared" si="59"/>
        <v>#REF!</v>
      </c>
      <c r="G304" s="2" t="e">
        <f t="shared" si="60"/>
        <v>#REF!</v>
      </c>
    </row>
    <row r="305" spans="1:7" x14ac:dyDescent="0.25">
      <c r="A305" s="86">
        <v>2013</v>
      </c>
      <c r="B305" s="45" t="s">
        <v>174</v>
      </c>
      <c r="C305" s="77" t="e">
        <f>IF(VLOOKUP(CONCATENATE($U$6,$B305,$U$13,$U$14,$U$16,$A305),#REF!,14,FALSE)=0,"",VLOOKUP(CONCATENATE($U$6,$B305,$U$13,$U$14,$U$16,$A305),#REF!,14,FALSE))</f>
        <v>#REF!</v>
      </c>
      <c r="D305" s="2" t="e">
        <f>VLOOKUP(CONCATENATE($U$6,$B305,$U$13,$U$14,$U$16,$A305),#REF!,15,FALSE)</f>
        <v>#REF!</v>
      </c>
      <c r="E305" s="2" t="e">
        <f>VLOOKUP(CONCATENATE($U$6,$B305,$U$13,$U$14,$U$16,$A305),#REF!,16,FALSE)</f>
        <v>#REF!</v>
      </c>
      <c r="F305" s="2" t="e">
        <f t="shared" si="59"/>
        <v>#REF!</v>
      </c>
      <c r="G305" s="2" t="e">
        <f t="shared" si="60"/>
        <v>#REF!</v>
      </c>
    </row>
    <row r="306" spans="1:7" x14ac:dyDescent="0.25">
      <c r="A306" s="86">
        <v>2013</v>
      </c>
      <c r="B306" s="45" t="s">
        <v>178</v>
      </c>
      <c r="C306" s="77" t="e">
        <f>IF(VLOOKUP(CONCATENATE($U$6,$B306,$U$13,$U$14,$U$16,$A306),#REF!,14,FALSE)=0,"",VLOOKUP(CONCATENATE($U$6,$B306,$U$13,$U$14,$U$16,$A306),#REF!,14,FALSE))</f>
        <v>#REF!</v>
      </c>
      <c r="D306" s="2" t="e">
        <f>VLOOKUP(CONCATENATE($U$6,$B306,$U$13,$U$14,$U$16,$A306),#REF!,15,FALSE)</f>
        <v>#REF!</v>
      </c>
      <c r="E306" s="2" t="e">
        <f>VLOOKUP(CONCATENATE($U$6,$B306,$U$13,$U$14,$U$16,$A306),#REF!,16,FALSE)</f>
        <v>#REF!</v>
      </c>
      <c r="F306" s="2" t="e">
        <f t="shared" si="59"/>
        <v>#REF!</v>
      </c>
      <c r="G306" s="2" t="e">
        <f t="shared" si="60"/>
        <v>#REF!</v>
      </c>
    </row>
    <row r="307" spans="1:7" x14ac:dyDescent="0.25">
      <c r="A307" s="86">
        <v>2013</v>
      </c>
      <c r="B307" s="45" t="s">
        <v>175</v>
      </c>
      <c r="C307" s="77" t="e">
        <f>IF(VLOOKUP(CONCATENATE($U$6,$B307,$U$13,$U$14,$U$16,$A307),#REF!,14,FALSE)=0,"",VLOOKUP(CONCATENATE($U$6,$B307,$U$13,$U$14,$U$16,$A307),#REF!,14,FALSE))</f>
        <v>#REF!</v>
      </c>
      <c r="D307" s="2" t="e">
        <f>VLOOKUP(CONCATENATE($U$6,$B307,$U$13,$U$14,$U$16,$A307),#REF!,15,FALSE)</f>
        <v>#REF!</v>
      </c>
      <c r="E307" s="2" t="e">
        <f>VLOOKUP(CONCATENATE($U$6,$B307,$U$13,$U$14,$U$16,$A307),#REF!,16,FALSE)</f>
        <v>#REF!</v>
      </c>
      <c r="F307" s="2" t="e">
        <f t="shared" si="59"/>
        <v>#REF!</v>
      </c>
      <c r="G307" s="2" t="e">
        <f t="shared" si="60"/>
        <v>#REF!</v>
      </c>
    </row>
    <row r="308" spans="1:7" x14ac:dyDescent="0.25">
      <c r="A308" s="86">
        <v>2013</v>
      </c>
      <c r="B308" s="45" t="s">
        <v>156</v>
      </c>
      <c r="C308" s="77" t="e">
        <f>IF(VLOOKUP(CONCATENATE($U$6,$B308,$U$13,$U$14,$U$16,$A308),#REF!,14,FALSE)=0,"",VLOOKUP(CONCATENATE($U$6,$B308,$U$13,$U$14,$U$16,$A308),#REF!,14,FALSE))</f>
        <v>#REF!</v>
      </c>
      <c r="D308" s="2" t="e">
        <f>VLOOKUP(CONCATENATE($U$6,$B308,$U$13,$U$14,$U$16,$A308),#REF!,15,FALSE)</f>
        <v>#REF!</v>
      </c>
      <c r="E308" s="2" t="e">
        <f>VLOOKUP(CONCATENATE($U$6,$B308,$U$13,$U$14,$U$16,$A308),#REF!,16,FALSE)</f>
        <v>#REF!</v>
      </c>
      <c r="F308" s="2" t="e">
        <f t="shared" si="59"/>
        <v>#REF!</v>
      </c>
      <c r="G308" s="2" t="e">
        <f t="shared" si="60"/>
        <v>#REF!</v>
      </c>
    </row>
    <row r="309" spans="1:7" x14ac:dyDescent="0.25">
      <c r="A309" s="86">
        <v>2013</v>
      </c>
      <c r="B309" s="45" t="s">
        <v>168</v>
      </c>
      <c r="C309" s="77" t="e">
        <f>IF(VLOOKUP(CONCATENATE($U$6,$B309,$U$13,$U$14,$U$16,$A309),#REF!,14,FALSE)=0,"",VLOOKUP(CONCATENATE($U$6,$B309,$U$13,$U$14,$U$16,$A309),#REF!,14,FALSE))</f>
        <v>#REF!</v>
      </c>
      <c r="D309" s="2" t="e">
        <f>VLOOKUP(CONCATENATE($U$6,$B309,$U$13,$U$14,$U$16,$A309),#REF!,15,FALSE)</f>
        <v>#REF!</v>
      </c>
      <c r="E309" s="2" t="e">
        <f>VLOOKUP(CONCATENATE($U$6,$B309,$U$13,$U$14,$U$16,$A309),#REF!,16,FALSE)</f>
        <v>#REF!</v>
      </c>
      <c r="F309" s="2" t="e">
        <f t="shared" si="59"/>
        <v>#REF!</v>
      </c>
      <c r="G309" s="2" t="e">
        <f t="shared" si="60"/>
        <v>#REF!</v>
      </c>
    </row>
    <row r="310" spans="1:7" x14ac:dyDescent="0.25">
      <c r="A310" s="86">
        <v>2013</v>
      </c>
      <c r="B310" s="45" t="s">
        <v>164</v>
      </c>
      <c r="C310" s="77" t="e">
        <f>IF(VLOOKUP(CONCATENATE($U$6,$B310,$U$13,$U$14,$U$16,$A310),#REF!,14,FALSE)=0,"",VLOOKUP(CONCATENATE($U$6,$B310,$U$13,$U$14,$U$16,$A310),#REF!,14,FALSE))</f>
        <v>#REF!</v>
      </c>
      <c r="D310" s="2" t="e">
        <f>VLOOKUP(CONCATENATE($U$6,$B310,$U$13,$U$14,$U$16,$A310),#REF!,15,FALSE)</f>
        <v>#REF!</v>
      </c>
      <c r="E310" s="2" t="e">
        <f>VLOOKUP(CONCATENATE($U$6,$B310,$U$13,$U$14,$U$16,$A310),#REF!,16,FALSE)</f>
        <v>#REF!</v>
      </c>
      <c r="F310" s="2" t="e">
        <f t="shared" si="59"/>
        <v>#REF!</v>
      </c>
      <c r="G310" s="2" t="e">
        <f t="shared" si="60"/>
        <v>#REF!</v>
      </c>
    </row>
    <row r="311" spans="1:7" x14ac:dyDescent="0.25">
      <c r="A311" s="86">
        <v>2013</v>
      </c>
      <c r="B311" s="45" t="s">
        <v>172</v>
      </c>
      <c r="C311" s="77" t="e">
        <f>IF(VLOOKUP(CONCATENATE($U$6,$B311,$U$13,$U$14,$U$16,$A311),#REF!,14,FALSE)=0,"",VLOOKUP(CONCATENATE($U$6,$B311,$U$13,$U$14,$U$16,$A311),#REF!,14,FALSE))</f>
        <v>#REF!</v>
      </c>
      <c r="D311" s="2" t="e">
        <f>VLOOKUP(CONCATENATE($U$6,$B311,$U$13,$U$14,$U$16,$A311),#REF!,15,FALSE)</f>
        <v>#REF!</v>
      </c>
      <c r="E311" s="2" t="e">
        <f>VLOOKUP(CONCATENATE($U$6,$B311,$U$13,$U$14,$U$16,$A311),#REF!,16,FALSE)</f>
        <v>#REF!</v>
      </c>
      <c r="F311" s="2" t="e">
        <f t="shared" si="59"/>
        <v>#REF!</v>
      </c>
      <c r="G311" s="2" t="e">
        <f t="shared" si="60"/>
        <v>#REF!</v>
      </c>
    </row>
    <row r="312" spans="1:7" x14ac:dyDescent="0.25">
      <c r="A312" s="86">
        <v>2013</v>
      </c>
      <c r="B312" s="45" t="s">
        <v>157</v>
      </c>
      <c r="C312" s="77" t="e">
        <f>IF(VLOOKUP(CONCATENATE($U$6,$B312,$U$13,$U$14,$U$16,$A312),#REF!,14,FALSE)=0,"",VLOOKUP(CONCATENATE($U$6,$B312,$U$13,$U$14,$U$16,$A312),#REF!,14,FALSE))</f>
        <v>#REF!</v>
      </c>
      <c r="D312" s="2" t="e">
        <f>VLOOKUP(CONCATENATE($U$6,$B312,$U$13,$U$14,$U$16,$A312),#REF!,15,FALSE)</f>
        <v>#REF!</v>
      </c>
      <c r="E312" s="2" t="e">
        <f>VLOOKUP(CONCATENATE($U$6,$B312,$U$13,$U$14,$U$16,$A312),#REF!,16,FALSE)</f>
        <v>#REF!</v>
      </c>
      <c r="F312" s="2" t="e">
        <f t="shared" si="59"/>
        <v>#REF!</v>
      </c>
      <c r="G312" s="2" t="e">
        <f t="shared" si="60"/>
        <v>#REF!</v>
      </c>
    </row>
    <row r="313" spans="1:7" x14ac:dyDescent="0.25">
      <c r="A313" s="86">
        <v>2013</v>
      </c>
      <c r="B313" s="45" t="s">
        <v>170</v>
      </c>
      <c r="C313" s="77" t="e">
        <f>IF(VLOOKUP(CONCATENATE($U$6,$B313,$U$13,$U$14,$U$16,$A313),#REF!,14,FALSE)=0,"",VLOOKUP(CONCATENATE($U$6,$B313,$U$13,$U$14,$U$16,$A313),#REF!,14,FALSE))</f>
        <v>#REF!</v>
      </c>
      <c r="D313" s="2" t="e">
        <f>VLOOKUP(CONCATENATE($U$6,$B313,$U$13,$U$14,$U$16,$A313),#REF!,15,FALSE)</f>
        <v>#REF!</v>
      </c>
      <c r="E313" s="2" t="e">
        <f>VLOOKUP(CONCATENATE($U$6,$B313,$U$13,$U$14,$U$16,$A313),#REF!,16,FALSE)</f>
        <v>#REF!</v>
      </c>
      <c r="F313" s="2" t="e">
        <f t="shared" si="59"/>
        <v>#REF!</v>
      </c>
      <c r="G313" s="2" t="e">
        <f t="shared" si="60"/>
        <v>#REF!</v>
      </c>
    </row>
    <row r="314" spans="1:7" x14ac:dyDescent="0.25">
      <c r="A314" s="86">
        <v>2013</v>
      </c>
      <c r="B314" s="45" t="s">
        <v>176</v>
      </c>
      <c r="C314" s="77" t="e">
        <f>IF(VLOOKUP(CONCATENATE($U$6,$B314,$U$13,$U$14,$U$16,$A314),#REF!,14,FALSE)=0,"",VLOOKUP(CONCATENATE($U$6,$B314,$U$13,$U$14,$U$16,$A314),#REF!,14,FALSE))</f>
        <v>#REF!</v>
      </c>
      <c r="D314" s="2" t="e">
        <f>VLOOKUP(CONCATENATE($U$6,$B314,$U$13,$U$14,$U$16,$A314),#REF!,15,FALSE)</f>
        <v>#REF!</v>
      </c>
      <c r="E314" s="2" t="e">
        <f>VLOOKUP(CONCATENATE($U$6,$B314,$U$13,$U$14,$U$16,$A314),#REF!,16,FALSE)</f>
        <v>#REF!</v>
      </c>
      <c r="F314" s="2" t="e">
        <f t="shared" si="59"/>
        <v>#REF!</v>
      </c>
      <c r="G314" s="2" t="e">
        <f t="shared" si="60"/>
        <v>#REF!</v>
      </c>
    </row>
    <row r="315" spans="1:7" x14ac:dyDescent="0.25">
      <c r="A315" s="86">
        <v>2013</v>
      </c>
      <c r="B315" s="45" t="s">
        <v>152</v>
      </c>
      <c r="C315" s="77" t="e">
        <f>IF(VLOOKUP(CONCATENATE($U$6,$B315,$U$13,$U$14,$U$16,$A315),#REF!,14,FALSE)=0,"",VLOOKUP(CONCATENATE($U$6,$B315,$U$13,$U$14,$U$16,$A315),#REF!,14,FALSE))</f>
        <v>#REF!</v>
      </c>
      <c r="D315" s="2" t="e">
        <f>VLOOKUP(CONCATENATE($U$6,$B315,$U$13,$U$14,$U$16,$A315),#REF!,15,FALSE)</f>
        <v>#REF!</v>
      </c>
      <c r="E315" s="2" t="e">
        <f>VLOOKUP(CONCATENATE($U$6,$B315,$U$13,$U$14,$U$16,$A315),#REF!,16,FALSE)</f>
        <v>#REF!</v>
      </c>
      <c r="F315" s="2" t="e">
        <f t="shared" si="59"/>
        <v>#REF!</v>
      </c>
      <c r="G315" s="2" t="e">
        <f t="shared" si="60"/>
        <v>#REF!</v>
      </c>
    </row>
    <row r="316" spans="1:7" x14ac:dyDescent="0.25">
      <c r="A316" s="86">
        <v>2013</v>
      </c>
      <c r="B316" s="45" t="s">
        <v>150</v>
      </c>
      <c r="C316" s="77" t="e">
        <f>IF(VLOOKUP(CONCATENATE($U$6,$B316,$U$13,$U$14,$U$16,$A316),#REF!,14,FALSE)=0,"",VLOOKUP(CONCATENATE($U$6,$B316,$U$13,$U$14,$U$16,$A316),#REF!,14,FALSE))</f>
        <v>#REF!</v>
      </c>
      <c r="D316" s="2" t="e">
        <f>VLOOKUP(CONCATENATE($U$6,$B316,$U$13,$U$14,$U$16,$A316),#REF!,15,FALSE)</f>
        <v>#REF!</v>
      </c>
      <c r="E316" s="2" t="e">
        <f>VLOOKUP(CONCATENATE($U$6,$B316,$U$13,$U$14,$U$16,$A316),#REF!,16,FALSE)</f>
        <v>#REF!</v>
      </c>
      <c r="F316" s="2" t="e">
        <f t="shared" si="59"/>
        <v>#REF!</v>
      </c>
      <c r="G316" s="2" t="e">
        <f t="shared" si="60"/>
        <v>#REF!</v>
      </c>
    </row>
    <row r="317" spans="1:7" x14ac:dyDescent="0.25">
      <c r="A317" s="86">
        <v>2013</v>
      </c>
      <c r="B317" s="45" t="s">
        <v>163</v>
      </c>
      <c r="C317" s="77" t="e">
        <f>IF(VLOOKUP(CONCATENATE($U$6,$B317,$U$13,$U$14,$U$16,$A317),#REF!,14,FALSE)=0,"",VLOOKUP(CONCATENATE($U$6,$B317,$U$13,$U$14,$U$16,$A317),#REF!,14,FALSE))</f>
        <v>#REF!</v>
      </c>
      <c r="D317" s="2" t="e">
        <f>VLOOKUP(CONCATENATE($U$6,$B317,$U$13,$U$14,$U$16,$A317),#REF!,15,FALSE)</f>
        <v>#REF!</v>
      </c>
      <c r="E317" s="2" t="e">
        <f>VLOOKUP(CONCATENATE($U$6,$B317,$U$13,$U$14,$U$16,$A317),#REF!,16,FALSE)</f>
        <v>#REF!</v>
      </c>
      <c r="F317" s="2" t="e">
        <f t="shared" si="59"/>
        <v>#REF!</v>
      </c>
      <c r="G317" s="2" t="e">
        <f t="shared" si="60"/>
        <v>#REF!</v>
      </c>
    </row>
    <row r="318" spans="1:7" x14ac:dyDescent="0.25">
      <c r="A318" s="86">
        <v>2013</v>
      </c>
      <c r="B318" s="45" t="s">
        <v>180</v>
      </c>
      <c r="C318" s="77" t="e">
        <f>IF(VLOOKUP(CONCATENATE($U$6,$B318,$U$13,$U$14,$U$16,$A318),#REF!,14,FALSE)=0,"",VLOOKUP(CONCATENATE($U$6,$B318,$U$13,$U$14,$U$16,$A318),#REF!,14,FALSE))</f>
        <v>#REF!</v>
      </c>
      <c r="D318" s="2" t="e">
        <f>VLOOKUP(CONCATENATE($U$6,$B318,$U$13,$U$14,$U$16,$A318),#REF!,15,FALSE)</f>
        <v>#REF!</v>
      </c>
      <c r="E318" s="2" t="e">
        <f>VLOOKUP(CONCATENATE($U$6,$B318,$U$13,$U$14,$U$16,$A318),#REF!,16,FALSE)</f>
        <v>#REF!</v>
      </c>
      <c r="F318" s="2" t="e">
        <f t="shared" si="59"/>
        <v>#REF!</v>
      </c>
      <c r="G318" s="2" t="e">
        <f t="shared" si="60"/>
        <v>#REF!</v>
      </c>
    </row>
    <row r="319" spans="1:7" x14ac:dyDescent="0.25">
      <c r="A319" s="86">
        <v>2013</v>
      </c>
      <c r="B319" s="45" t="s">
        <v>154</v>
      </c>
      <c r="C319" s="77" t="e">
        <f>IF(VLOOKUP(CONCATENATE($U$6,$B319,$U$13,$U$14,$U$16,$A319),#REF!,14,FALSE)=0,"",VLOOKUP(CONCATENATE($U$6,$B319,$U$13,$U$14,$U$16,$A319),#REF!,14,FALSE))</f>
        <v>#REF!</v>
      </c>
      <c r="D319" s="2" t="e">
        <f>VLOOKUP(CONCATENATE($U$6,$B319,$U$13,$U$14,$U$16,$A319),#REF!,15,FALSE)</f>
        <v>#REF!</v>
      </c>
      <c r="E319" s="2" t="e">
        <f>VLOOKUP(CONCATENATE($U$6,$B319,$U$13,$U$14,$U$16,$A319),#REF!,16,FALSE)</f>
        <v>#REF!</v>
      </c>
      <c r="F319" s="2" t="e">
        <f t="shared" si="59"/>
        <v>#REF!</v>
      </c>
      <c r="G319" s="2" t="e">
        <f t="shared" si="60"/>
        <v>#REF!</v>
      </c>
    </row>
    <row r="320" spans="1:7" x14ac:dyDescent="0.25">
      <c r="A320" s="86">
        <v>2013</v>
      </c>
      <c r="B320" s="45" t="s">
        <v>173</v>
      </c>
      <c r="C320" s="77" t="e">
        <f>IF(VLOOKUP(CONCATENATE($U$6,$B320,$U$13,$U$14,$U$16,$A320),#REF!,14,FALSE)=0,"",VLOOKUP(CONCATENATE($U$6,$B320,$U$13,$U$14,$U$16,$A320),#REF!,14,FALSE))</f>
        <v>#REF!</v>
      </c>
      <c r="D320" s="2" t="e">
        <f>VLOOKUP(CONCATENATE($U$6,$B320,$U$13,$U$14,$U$16,$A320),#REF!,15,FALSE)</f>
        <v>#REF!</v>
      </c>
      <c r="E320" s="2" t="e">
        <f>VLOOKUP(CONCATENATE($U$6,$B320,$U$13,$U$14,$U$16,$A320),#REF!,16,FALSE)</f>
        <v>#REF!</v>
      </c>
      <c r="F320" s="2" t="e">
        <f t="shared" si="59"/>
        <v>#REF!</v>
      </c>
      <c r="G320" s="2" t="e">
        <f t="shared" si="60"/>
        <v>#REF!</v>
      </c>
    </row>
    <row r="321" spans="1:7" x14ac:dyDescent="0.25">
      <c r="A321" s="86">
        <v>2013</v>
      </c>
      <c r="B321" s="45" t="s">
        <v>165</v>
      </c>
      <c r="C321" s="77" t="e">
        <f>IF(VLOOKUP(CONCATENATE($U$6,$B321,$U$13,$U$14,$U$16,$A321),#REF!,14,FALSE)=0,"",VLOOKUP(CONCATENATE($U$6,$B321,$U$13,$U$14,$U$16,$A321),#REF!,14,FALSE))</f>
        <v>#REF!</v>
      </c>
      <c r="D321" s="2" t="e">
        <f>VLOOKUP(CONCATENATE($U$6,$B321,$U$13,$U$14,$U$16,$A321),#REF!,15,FALSE)</f>
        <v>#REF!</v>
      </c>
      <c r="E321" s="2" t="e">
        <f>VLOOKUP(CONCATENATE($U$6,$B321,$U$13,$U$14,$U$16,$A321),#REF!,16,FALSE)</f>
        <v>#REF!</v>
      </c>
      <c r="F321" s="2" t="e">
        <f t="shared" si="59"/>
        <v>#REF!</v>
      </c>
      <c r="G321" s="2" t="e">
        <f t="shared" si="60"/>
        <v>#REF!</v>
      </c>
    </row>
    <row r="322" spans="1:7" x14ac:dyDescent="0.25">
      <c r="A322" s="86">
        <v>2013</v>
      </c>
      <c r="B322" s="45" t="s">
        <v>149</v>
      </c>
      <c r="C322" s="77" t="e">
        <f>IF(VLOOKUP(CONCATENATE($U$6,$B322,$U$13,$U$14,$U$16,$A322),#REF!,14,FALSE)=0,"",VLOOKUP(CONCATENATE($U$6,$B322,$U$13,$U$14,$U$16,$A322),#REF!,14,FALSE))</f>
        <v>#REF!</v>
      </c>
      <c r="D322" s="2" t="e">
        <f>VLOOKUP(CONCATENATE($U$6,$B322,$U$13,$U$14,$U$16,$A322),#REF!,15,FALSE)</f>
        <v>#REF!</v>
      </c>
      <c r="E322" s="2" t="e">
        <f>VLOOKUP(CONCATENATE($U$6,$B322,$U$13,$U$14,$U$16,$A322),#REF!,16,FALSE)</f>
        <v>#REF!</v>
      </c>
      <c r="F322" s="2" t="e">
        <f t="shared" si="59"/>
        <v>#REF!</v>
      </c>
      <c r="G322" s="2" t="e">
        <f t="shared" si="60"/>
        <v>#REF!</v>
      </c>
    </row>
    <row r="323" spans="1:7" x14ac:dyDescent="0.25">
      <c r="A323" s="86">
        <v>2013</v>
      </c>
      <c r="B323" s="45" t="s">
        <v>177</v>
      </c>
      <c r="C323" s="77" t="e">
        <f>IF(VLOOKUP(CONCATENATE($U$6,$B323,$U$13,$U$14,$U$16,$A323),#REF!,14,FALSE)=0,"",VLOOKUP(CONCATENATE($U$6,$B323,$U$13,$U$14,$U$16,$A323),#REF!,14,FALSE))</f>
        <v>#REF!</v>
      </c>
      <c r="D323" s="2" t="e">
        <f>VLOOKUP(CONCATENATE($U$6,$B323,$U$13,$U$14,$U$16,$A323),#REF!,15,FALSE)</f>
        <v>#REF!</v>
      </c>
      <c r="E323" s="2" t="e">
        <f>VLOOKUP(CONCATENATE($U$6,$B323,$U$13,$U$14,$U$16,$A323),#REF!,16,FALSE)</f>
        <v>#REF!</v>
      </c>
      <c r="F323" s="2" t="e">
        <f t="shared" si="59"/>
        <v>#REF!</v>
      </c>
      <c r="G323" s="2" t="e">
        <f t="shared" si="60"/>
        <v>#REF!</v>
      </c>
    </row>
    <row r="324" spans="1:7" x14ac:dyDescent="0.25">
      <c r="A324" s="86">
        <v>2013</v>
      </c>
      <c r="B324" s="45" t="s">
        <v>153</v>
      </c>
      <c r="C324" s="77" t="e">
        <f>IF(VLOOKUP(CONCATENATE($U$6,$B324,$U$13,$U$14,$U$16,$A324),#REF!,14,FALSE)=0,"",VLOOKUP(CONCATENATE($U$6,$B324,$U$13,$U$14,$U$16,$A324),#REF!,14,FALSE))</f>
        <v>#REF!</v>
      </c>
      <c r="D324" s="2" t="e">
        <f>VLOOKUP(CONCATENATE($U$6,$B324,$U$13,$U$14,$U$16,$A324),#REF!,15,FALSE)</f>
        <v>#REF!</v>
      </c>
      <c r="E324" s="2" t="e">
        <f>VLOOKUP(CONCATENATE($U$6,$B324,$U$13,$U$14,$U$16,$A324),#REF!,16,FALSE)</f>
        <v>#REF!</v>
      </c>
      <c r="F324" s="2" t="e">
        <f t="shared" si="59"/>
        <v>#REF!</v>
      </c>
      <c r="G324" s="2" t="e">
        <f t="shared" si="60"/>
        <v>#REF!</v>
      </c>
    </row>
    <row r="325" spans="1:7" x14ac:dyDescent="0.25">
      <c r="A325" s="86">
        <v>2013</v>
      </c>
      <c r="B325" s="45" t="s">
        <v>179</v>
      </c>
      <c r="C325" s="77" t="e">
        <f>IF(VLOOKUP(CONCATENATE($U$6,$B325,$U$13,$U$14,$U$16,$A325),#REF!,14,FALSE)=0,"",VLOOKUP(CONCATENATE($U$6,$B325,$U$13,$U$14,$U$16,$A325),#REF!,14,FALSE))</f>
        <v>#REF!</v>
      </c>
      <c r="D325" s="2" t="e">
        <f>VLOOKUP(CONCATENATE($U$6,$B325,$U$13,$U$14,$U$16,$A325),#REF!,15,FALSE)</f>
        <v>#REF!</v>
      </c>
      <c r="E325" s="2" t="e">
        <f>VLOOKUP(CONCATENATE($U$6,$B325,$U$13,$U$14,$U$16,$A325),#REF!,16,FALSE)</f>
        <v>#REF!</v>
      </c>
      <c r="F325" s="2" t="e">
        <f t="shared" si="59"/>
        <v>#REF!</v>
      </c>
      <c r="G325" s="2" t="e">
        <f t="shared" si="60"/>
        <v>#REF!</v>
      </c>
    </row>
    <row r="326" spans="1:7" x14ac:dyDescent="0.25">
      <c r="A326" s="86">
        <v>2013</v>
      </c>
      <c r="B326" s="45" t="s">
        <v>161</v>
      </c>
      <c r="C326" s="77" t="e">
        <f>IF(VLOOKUP(CONCATENATE($U$6,$B326,$U$13,$U$14,$U$16,$A326),#REF!,14,FALSE)=0,"",VLOOKUP(CONCATENATE($U$6,$B326,$U$13,$U$14,$U$16,$A326),#REF!,14,FALSE))</f>
        <v>#REF!</v>
      </c>
      <c r="D326" s="2" t="e">
        <f>VLOOKUP(CONCATENATE($U$6,$B326,$U$13,$U$14,$U$16,$A326),#REF!,15,FALSE)</f>
        <v>#REF!</v>
      </c>
      <c r="E326" s="2" t="e">
        <f>VLOOKUP(CONCATENATE($U$6,$B326,$U$13,$U$14,$U$16,$A326),#REF!,16,FALSE)</f>
        <v>#REF!</v>
      </c>
      <c r="F326" s="2" t="e">
        <f t="shared" si="59"/>
        <v>#REF!</v>
      </c>
      <c r="G326" s="2" t="e">
        <f t="shared" si="60"/>
        <v>#REF!</v>
      </c>
    </row>
    <row r="327" spans="1:7" x14ac:dyDescent="0.25">
      <c r="A327" s="86">
        <v>2013</v>
      </c>
      <c r="B327" s="45" t="s">
        <v>158</v>
      </c>
      <c r="C327" s="77" t="e">
        <f>IF(VLOOKUP(CONCATENATE($U$6,$B327,$U$13,$U$14,$U$16,$A327),#REF!,14,FALSE)=0,"",VLOOKUP(CONCATENATE($U$6,$B327,$U$13,$U$14,$U$16,$A327),#REF!,14,FALSE))</f>
        <v>#REF!</v>
      </c>
      <c r="D327" s="2" t="e">
        <f>VLOOKUP(CONCATENATE($U$6,$B327,$U$13,$U$14,$U$16,$A327),#REF!,15,FALSE)</f>
        <v>#REF!</v>
      </c>
      <c r="E327" s="2" t="e">
        <f>VLOOKUP(CONCATENATE($U$6,$B327,$U$13,$U$14,$U$16,$A327),#REF!,16,FALSE)</f>
        <v>#REF!</v>
      </c>
      <c r="F327" s="2" t="e">
        <f t="shared" si="59"/>
        <v>#REF!</v>
      </c>
      <c r="G327" s="2" t="e">
        <f t="shared" si="60"/>
        <v>#REF!</v>
      </c>
    </row>
    <row r="328" spans="1:7" x14ac:dyDescent="0.25">
      <c r="A328" s="86">
        <v>2013</v>
      </c>
      <c r="B328" s="45" t="s">
        <v>169</v>
      </c>
      <c r="C328" s="77" t="e">
        <f>IF(VLOOKUP(CONCATENATE($U$6,$B328,$U$13,$U$14,$U$16,$A328),#REF!,14,FALSE)=0,"",VLOOKUP(CONCATENATE($U$6,$B328,$U$13,$U$14,$U$16,$A328),#REF!,14,FALSE))</f>
        <v>#REF!</v>
      </c>
      <c r="D328" s="2" t="e">
        <f>VLOOKUP(CONCATENATE($U$6,$B328,$U$13,$U$14,$U$16,$A328),#REF!,15,FALSE)</f>
        <v>#REF!</v>
      </c>
      <c r="E328" s="2" t="e">
        <f>VLOOKUP(CONCATENATE($U$6,$B328,$U$13,$U$14,$U$16,$A328),#REF!,16,FALSE)</f>
        <v>#REF!</v>
      </c>
      <c r="F328" s="2" t="e">
        <f t="shared" si="59"/>
        <v>#REF!</v>
      </c>
      <c r="G328" s="2" t="e">
        <f t="shared" si="60"/>
        <v>#REF!</v>
      </c>
    </row>
    <row r="329" spans="1:7" x14ac:dyDescent="0.25">
      <c r="A329" s="86">
        <v>2014</v>
      </c>
      <c r="B329" s="45" t="s">
        <v>166</v>
      </c>
      <c r="C329" s="77" t="e">
        <f>IF(VLOOKUP(CONCATENATE($U$6,$B329,$U$13,$U$14,$U$16,$A329),#REF!,14,FALSE)=0,"",VLOOKUP(CONCATENATE($U$6,$B329,$U$13,$U$14,$U$16,$A329),#REF!,14,FALSE))</f>
        <v>#REF!</v>
      </c>
      <c r="D329" s="2" t="e">
        <f>VLOOKUP(CONCATENATE($U$6,$B329,$U$13,$U$14,$U$16,$A329),#REF!,15,FALSE)</f>
        <v>#REF!</v>
      </c>
      <c r="E329" s="2" t="e">
        <f>VLOOKUP(CONCATENATE($U$6,$B329,$U$13,$U$14,$U$16,$A329),#REF!,16,FALSE)</f>
        <v>#REF!</v>
      </c>
      <c r="F329" s="2" t="e">
        <f t="shared" si="59"/>
        <v>#REF!</v>
      </c>
      <c r="G329" s="2" t="e">
        <f t="shared" si="60"/>
        <v>#REF!</v>
      </c>
    </row>
    <row r="330" spans="1:7" x14ac:dyDescent="0.25">
      <c r="A330" s="86">
        <v>2014</v>
      </c>
      <c r="B330" s="45" t="s">
        <v>160</v>
      </c>
      <c r="C330" s="77" t="e">
        <f>IF(VLOOKUP(CONCATENATE($U$6,$B330,$U$13,$U$14,$U$16,$A330),#REF!,14,FALSE)=0,"",VLOOKUP(CONCATENATE($U$6,$B330,$U$13,$U$14,$U$16,$A330),#REF!,14,FALSE))</f>
        <v>#REF!</v>
      </c>
      <c r="D330" s="2" t="e">
        <f>VLOOKUP(CONCATENATE($U$6,$B330,$U$13,$U$14,$U$16,$A330),#REF!,15,FALSE)</f>
        <v>#REF!</v>
      </c>
      <c r="E330" s="2" t="e">
        <f>VLOOKUP(CONCATENATE($U$6,$B330,$U$13,$U$14,$U$16,$A330),#REF!,16,FALSE)</f>
        <v>#REF!</v>
      </c>
      <c r="F330" s="2" t="e">
        <f t="shared" si="59"/>
        <v>#REF!</v>
      </c>
      <c r="G330" s="2" t="e">
        <f t="shared" si="60"/>
        <v>#REF!</v>
      </c>
    </row>
    <row r="331" spans="1:7" x14ac:dyDescent="0.25">
      <c r="A331" s="86">
        <v>2014</v>
      </c>
      <c r="B331" s="45" t="s">
        <v>162</v>
      </c>
      <c r="C331" s="77" t="e">
        <f>IF(VLOOKUP(CONCATENATE($U$6,$B331,$U$13,$U$14,$U$16,$A331),#REF!,14,FALSE)=0,"",VLOOKUP(CONCATENATE($U$6,$B331,$U$13,$U$14,$U$16,$A331),#REF!,14,FALSE))</f>
        <v>#REF!</v>
      </c>
      <c r="D331" s="2" t="e">
        <f>VLOOKUP(CONCATENATE($U$6,$B331,$U$13,$U$14,$U$16,$A331),#REF!,15,FALSE)</f>
        <v>#REF!</v>
      </c>
      <c r="E331" s="2" t="e">
        <f>VLOOKUP(CONCATENATE($U$6,$B331,$U$13,$U$14,$U$16,$A331),#REF!,16,FALSE)</f>
        <v>#REF!</v>
      </c>
      <c r="F331" s="2" t="e">
        <f t="shared" si="59"/>
        <v>#REF!</v>
      </c>
      <c r="G331" s="2" t="e">
        <f t="shared" si="60"/>
        <v>#REF!</v>
      </c>
    </row>
    <row r="332" spans="1:7" x14ac:dyDescent="0.25">
      <c r="A332" s="86">
        <v>2014</v>
      </c>
      <c r="B332" s="45" t="s">
        <v>155</v>
      </c>
      <c r="C332" s="77" t="e">
        <f>IF(VLOOKUP(CONCATENATE($U$6,$B332,$U$13,$U$14,$U$16,$A332),#REF!,14,FALSE)=0,"",VLOOKUP(CONCATENATE($U$6,$B332,$U$13,$U$14,$U$16,$A332),#REF!,14,FALSE))</f>
        <v>#REF!</v>
      </c>
      <c r="D332" s="2" t="e">
        <f>VLOOKUP(CONCATENATE($U$6,$B332,$U$13,$U$14,$U$16,$A332),#REF!,15,FALSE)</f>
        <v>#REF!</v>
      </c>
      <c r="E332" s="2" t="e">
        <f>VLOOKUP(CONCATENATE($U$6,$B332,$U$13,$U$14,$U$16,$A332),#REF!,16,FALSE)</f>
        <v>#REF!</v>
      </c>
      <c r="F332" s="2" t="e">
        <f t="shared" si="59"/>
        <v>#REF!</v>
      </c>
      <c r="G332" s="2" t="e">
        <f t="shared" si="60"/>
        <v>#REF!</v>
      </c>
    </row>
    <row r="333" spans="1:7" x14ac:dyDescent="0.25">
      <c r="A333" s="86">
        <v>2014</v>
      </c>
      <c r="B333" s="45" t="s">
        <v>151</v>
      </c>
      <c r="C333" s="77" t="e">
        <f>IF(VLOOKUP(CONCATENATE($U$6,$B333,$U$13,$U$14,$U$16,$A333),#REF!,14,FALSE)=0,"",VLOOKUP(CONCATENATE($U$6,$B333,$U$13,$U$14,$U$16,$A333),#REF!,14,FALSE))</f>
        <v>#REF!</v>
      </c>
      <c r="D333" s="2" t="e">
        <f>VLOOKUP(CONCATENATE($U$6,$B333,$U$13,$U$14,$U$16,$A333),#REF!,15,FALSE)</f>
        <v>#REF!</v>
      </c>
      <c r="E333" s="2" t="e">
        <f>VLOOKUP(CONCATENATE($U$6,$B333,$U$13,$U$14,$U$16,$A333),#REF!,16,FALSE)</f>
        <v>#REF!</v>
      </c>
      <c r="F333" s="2" t="e">
        <f t="shared" si="59"/>
        <v>#REF!</v>
      </c>
      <c r="G333" s="2" t="e">
        <f t="shared" si="60"/>
        <v>#REF!</v>
      </c>
    </row>
    <row r="334" spans="1:7" x14ac:dyDescent="0.25">
      <c r="A334" s="86">
        <v>2014</v>
      </c>
      <c r="B334" s="45" t="s">
        <v>167</v>
      </c>
      <c r="C334" s="77" t="e">
        <f>IF(VLOOKUP(CONCATENATE($U$6,$B334,$U$13,$U$14,$U$16,$A334),#REF!,14,FALSE)=0,"",VLOOKUP(CONCATENATE($U$6,$B334,$U$13,$U$14,$U$16,$A334),#REF!,14,FALSE))</f>
        <v>#REF!</v>
      </c>
      <c r="D334" s="2" t="e">
        <f>VLOOKUP(CONCATENATE($U$6,$B334,$U$13,$U$14,$U$16,$A334),#REF!,15,FALSE)</f>
        <v>#REF!</v>
      </c>
      <c r="E334" s="2" t="e">
        <f>VLOOKUP(CONCATENATE($U$6,$B334,$U$13,$U$14,$U$16,$A334),#REF!,16,FALSE)</f>
        <v>#REF!</v>
      </c>
      <c r="F334" s="2" t="e">
        <f t="shared" si="59"/>
        <v>#REF!</v>
      </c>
      <c r="G334" s="2" t="e">
        <f t="shared" si="60"/>
        <v>#REF!</v>
      </c>
    </row>
    <row r="335" spans="1:7" x14ac:dyDescent="0.25">
      <c r="A335" s="86">
        <v>2014</v>
      </c>
      <c r="B335" s="45" t="s">
        <v>181</v>
      </c>
      <c r="C335" s="77" t="e">
        <f>IF(VLOOKUP(CONCATENATE($U$6,$B335,$U$13,$U$14,$U$16,$A335),#REF!,14,FALSE)=0,"",VLOOKUP(CONCATENATE($U$6,$B335,$U$13,$U$14,$U$16,$A335),#REF!,14,FALSE))</f>
        <v>#REF!</v>
      </c>
      <c r="D335" s="2" t="e">
        <f>VLOOKUP(CONCATENATE($U$6,$B335,$U$13,$U$14,$U$16,$A335),#REF!,15,FALSE)</f>
        <v>#REF!</v>
      </c>
      <c r="E335" s="2" t="e">
        <f>VLOOKUP(CONCATENATE($U$6,$B335,$U$13,$U$14,$U$16,$A335),#REF!,16,FALSE)</f>
        <v>#REF!</v>
      </c>
      <c r="F335" s="2" t="e">
        <f t="shared" si="59"/>
        <v>#REF!</v>
      </c>
      <c r="G335" s="2" t="e">
        <f t="shared" si="60"/>
        <v>#REF!</v>
      </c>
    </row>
    <row r="336" spans="1:7" x14ac:dyDescent="0.25">
      <c r="A336" s="86">
        <v>2014</v>
      </c>
      <c r="B336" s="45" t="s">
        <v>171</v>
      </c>
      <c r="C336" s="77" t="e">
        <f>IF(VLOOKUP(CONCATENATE($U$6,$B336,$U$13,$U$14,$U$16,$A336),#REF!,14,FALSE)=0,"",VLOOKUP(CONCATENATE($U$6,$B336,$U$13,$U$14,$U$16,$A336),#REF!,14,FALSE))</f>
        <v>#REF!</v>
      </c>
      <c r="D336" s="2" t="e">
        <f>VLOOKUP(CONCATENATE($U$6,$B336,$U$13,$U$14,$U$16,$A336),#REF!,15,FALSE)</f>
        <v>#REF!</v>
      </c>
      <c r="E336" s="2" t="e">
        <f>VLOOKUP(CONCATENATE($U$6,$B336,$U$13,$U$14,$U$16,$A336),#REF!,16,FALSE)</f>
        <v>#REF!</v>
      </c>
      <c r="F336" s="2" t="e">
        <f t="shared" si="59"/>
        <v>#REF!</v>
      </c>
      <c r="G336" s="2" t="e">
        <f t="shared" si="60"/>
        <v>#REF!</v>
      </c>
    </row>
    <row r="337" spans="1:7" x14ac:dyDescent="0.25">
      <c r="A337" s="86">
        <v>2014</v>
      </c>
      <c r="B337" s="45" t="s">
        <v>159</v>
      </c>
      <c r="C337" s="77" t="e">
        <f>IF(VLOOKUP(CONCATENATE($U$6,$B337,$U$13,$U$14,$U$16,$A337),#REF!,14,FALSE)=0,"",VLOOKUP(CONCATENATE($U$6,$B337,$U$13,$U$14,$U$16,$A337),#REF!,14,FALSE))</f>
        <v>#REF!</v>
      </c>
      <c r="D337" s="2" t="e">
        <f>VLOOKUP(CONCATENATE($U$6,$B337,$U$13,$U$14,$U$16,$A337),#REF!,15,FALSE)</f>
        <v>#REF!</v>
      </c>
      <c r="E337" s="2" t="e">
        <f>VLOOKUP(CONCATENATE($U$6,$B337,$U$13,$U$14,$U$16,$A337),#REF!,16,FALSE)</f>
        <v>#REF!</v>
      </c>
      <c r="F337" s="2" t="e">
        <f t="shared" si="59"/>
        <v>#REF!</v>
      </c>
      <c r="G337" s="2" t="e">
        <f t="shared" si="60"/>
        <v>#REF!</v>
      </c>
    </row>
    <row r="338" spans="1:7" x14ac:dyDescent="0.25">
      <c r="A338" s="86">
        <v>2014</v>
      </c>
      <c r="B338" s="45" t="s">
        <v>174</v>
      </c>
      <c r="C338" s="77" t="e">
        <f>IF(VLOOKUP(CONCATENATE($U$6,$B338,$U$13,$U$14,$U$16,$A338),#REF!,14,FALSE)=0,"",VLOOKUP(CONCATENATE($U$6,$B338,$U$13,$U$14,$U$16,$A338),#REF!,14,FALSE))</f>
        <v>#REF!</v>
      </c>
      <c r="D338" s="2" t="e">
        <f>VLOOKUP(CONCATENATE($U$6,$B338,$U$13,$U$14,$U$16,$A338),#REF!,15,FALSE)</f>
        <v>#REF!</v>
      </c>
      <c r="E338" s="2" t="e">
        <f>VLOOKUP(CONCATENATE($U$6,$B338,$U$13,$U$14,$U$16,$A338),#REF!,16,FALSE)</f>
        <v>#REF!</v>
      </c>
      <c r="F338" s="2" t="e">
        <f t="shared" si="59"/>
        <v>#REF!</v>
      </c>
      <c r="G338" s="2" t="e">
        <f t="shared" si="60"/>
        <v>#REF!</v>
      </c>
    </row>
    <row r="339" spans="1:7" x14ac:dyDescent="0.25">
      <c r="A339" s="86">
        <v>2014</v>
      </c>
      <c r="B339" s="45" t="s">
        <v>178</v>
      </c>
      <c r="C339" s="77" t="e">
        <f>IF(VLOOKUP(CONCATENATE($U$6,$B339,$U$13,$U$14,$U$16,$A339),#REF!,14,FALSE)=0,"",VLOOKUP(CONCATENATE($U$6,$B339,$U$13,$U$14,$U$16,$A339),#REF!,14,FALSE))</f>
        <v>#REF!</v>
      </c>
      <c r="D339" s="2" t="e">
        <f>VLOOKUP(CONCATENATE($U$6,$B339,$U$13,$U$14,$U$16,$A339),#REF!,15,FALSE)</f>
        <v>#REF!</v>
      </c>
      <c r="E339" s="2" t="e">
        <f>VLOOKUP(CONCATENATE($U$6,$B339,$U$13,$U$14,$U$16,$A339),#REF!,16,FALSE)</f>
        <v>#REF!</v>
      </c>
      <c r="F339" s="2" t="e">
        <f t="shared" si="59"/>
        <v>#REF!</v>
      </c>
      <c r="G339" s="2" t="e">
        <f t="shared" si="60"/>
        <v>#REF!</v>
      </c>
    </row>
    <row r="340" spans="1:7" x14ac:dyDescent="0.25">
      <c r="A340" s="86">
        <v>2014</v>
      </c>
      <c r="B340" s="45" t="s">
        <v>175</v>
      </c>
      <c r="C340" s="77" t="e">
        <f>IF(VLOOKUP(CONCATENATE($U$6,$B340,$U$13,$U$14,$U$16,$A340),#REF!,14,FALSE)=0,"",VLOOKUP(CONCATENATE($U$6,$B340,$U$13,$U$14,$U$16,$A340),#REF!,14,FALSE))</f>
        <v>#REF!</v>
      </c>
      <c r="D340" s="2" t="e">
        <f>VLOOKUP(CONCATENATE($U$6,$B340,$U$13,$U$14,$U$16,$A340),#REF!,15,FALSE)</f>
        <v>#REF!</v>
      </c>
      <c r="E340" s="2" t="e">
        <f>VLOOKUP(CONCATENATE($U$6,$B340,$U$13,$U$14,$U$16,$A340),#REF!,16,FALSE)</f>
        <v>#REF!</v>
      </c>
      <c r="F340" s="2" t="e">
        <f t="shared" si="59"/>
        <v>#REF!</v>
      </c>
      <c r="G340" s="2" t="e">
        <f t="shared" si="60"/>
        <v>#REF!</v>
      </c>
    </row>
    <row r="341" spans="1:7" x14ac:dyDescent="0.25">
      <c r="A341" s="86">
        <v>2014</v>
      </c>
      <c r="B341" s="45" t="s">
        <v>156</v>
      </c>
      <c r="C341" s="77" t="e">
        <f>IF(VLOOKUP(CONCATENATE($U$6,$B341,$U$13,$U$14,$U$16,$A341),#REF!,14,FALSE)=0,"",VLOOKUP(CONCATENATE($U$6,$B341,$U$13,$U$14,$U$16,$A341),#REF!,14,FALSE))</f>
        <v>#REF!</v>
      </c>
      <c r="D341" s="2" t="e">
        <f>VLOOKUP(CONCATENATE($U$6,$B341,$U$13,$U$14,$U$16,$A341),#REF!,15,FALSE)</f>
        <v>#REF!</v>
      </c>
      <c r="E341" s="2" t="e">
        <f>VLOOKUP(CONCATENATE($U$6,$B341,$U$13,$U$14,$U$16,$A341),#REF!,16,FALSE)</f>
        <v>#REF!</v>
      </c>
      <c r="F341" s="2" t="e">
        <f t="shared" si="59"/>
        <v>#REF!</v>
      </c>
      <c r="G341" s="2" t="e">
        <f t="shared" si="60"/>
        <v>#REF!</v>
      </c>
    </row>
    <row r="342" spans="1:7" x14ac:dyDescent="0.25">
      <c r="A342" s="86">
        <v>2014</v>
      </c>
      <c r="B342" s="45" t="s">
        <v>168</v>
      </c>
      <c r="C342" s="77" t="e">
        <f>IF(VLOOKUP(CONCATENATE($U$6,$B342,$U$13,$U$14,$U$16,$A342),#REF!,14,FALSE)=0,"",VLOOKUP(CONCATENATE($U$6,$B342,$U$13,$U$14,$U$16,$A342),#REF!,14,FALSE))</f>
        <v>#REF!</v>
      </c>
      <c r="D342" s="2" t="e">
        <f>VLOOKUP(CONCATENATE($U$6,$B342,$U$13,$U$14,$U$16,$A342),#REF!,15,FALSE)</f>
        <v>#REF!</v>
      </c>
      <c r="E342" s="2" t="e">
        <f>VLOOKUP(CONCATENATE($U$6,$B342,$U$13,$U$14,$U$16,$A342),#REF!,16,FALSE)</f>
        <v>#REF!</v>
      </c>
      <c r="F342" s="2" t="e">
        <f t="shared" si="59"/>
        <v>#REF!</v>
      </c>
      <c r="G342" s="2" t="e">
        <f t="shared" si="60"/>
        <v>#REF!</v>
      </c>
    </row>
    <row r="343" spans="1:7" x14ac:dyDescent="0.25">
      <c r="A343" s="86">
        <v>2014</v>
      </c>
      <c r="B343" s="45" t="s">
        <v>164</v>
      </c>
      <c r="C343" s="77" t="e">
        <f>IF(VLOOKUP(CONCATENATE($U$6,$B343,$U$13,$U$14,$U$16,$A343),#REF!,14,FALSE)=0,"",VLOOKUP(CONCATENATE($U$6,$B343,$U$13,$U$14,$U$16,$A343),#REF!,14,FALSE))</f>
        <v>#REF!</v>
      </c>
      <c r="D343" s="2" t="e">
        <f>VLOOKUP(CONCATENATE($U$6,$B343,$U$13,$U$14,$U$16,$A343),#REF!,15,FALSE)</f>
        <v>#REF!</v>
      </c>
      <c r="E343" s="2" t="e">
        <f>VLOOKUP(CONCATENATE($U$6,$B343,$U$13,$U$14,$U$16,$A343),#REF!,16,FALSE)</f>
        <v>#REF!</v>
      </c>
      <c r="F343" s="2" t="e">
        <f t="shared" si="59"/>
        <v>#REF!</v>
      </c>
      <c r="G343" s="2" t="e">
        <f t="shared" si="60"/>
        <v>#REF!</v>
      </c>
    </row>
    <row r="344" spans="1:7" x14ac:dyDescent="0.25">
      <c r="A344" s="86">
        <v>2014</v>
      </c>
      <c r="B344" s="45" t="s">
        <v>172</v>
      </c>
      <c r="C344" s="77" t="e">
        <f>IF(VLOOKUP(CONCATENATE($U$6,$B344,$U$13,$U$14,$U$16,$A344),#REF!,14,FALSE)=0,"",VLOOKUP(CONCATENATE($U$6,$B344,$U$13,$U$14,$U$16,$A344),#REF!,14,FALSE))</f>
        <v>#REF!</v>
      </c>
      <c r="D344" s="2" t="e">
        <f>VLOOKUP(CONCATENATE($U$6,$B344,$U$13,$U$14,$U$16,$A344),#REF!,15,FALSE)</f>
        <v>#REF!</v>
      </c>
      <c r="E344" s="2" t="e">
        <f>VLOOKUP(CONCATENATE($U$6,$B344,$U$13,$U$14,$U$16,$A344),#REF!,16,FALSE)</f>
        <v>#REF!</v>
      </c>
      <c r="F344" s="2" t="e">
        <f t="shared" si="59"/>
        <v>#REF!</v>
      </c>
      <c r="G344" s="2" t="e">
        <f t="shared" si="60"/>
        <v>#REF!</v>
      </c>
    </row>
    <row r="345" spans="1:7" x14ac:dyDescent="0.25">
      <c r="A345" s="86">
        <v>2014</v>
      </c>
      <c r="B345" s="45" t="s">
        <v>157</v>
      </c>
      <c r="C345" s="77" t="e">
        <f>IF(VLOOKUP(CONCATENATE($U$6,$B345,$U$13,$U$14,$U$16,$A345),#REF!,14,FALSE)=0,"",VLOOKUP(CONCATENATE($U$6,$B345,$U$13,$U$14,$U$16,$A345),#REF!,14,FALSE))</f>
        <v>#REF!</v>
      </c>
      <c r="D345" s="2" t="e">
        <f>VLOOKUP(CONCATENATE($U$6,$B345,$U$13,$U$14,$U$16,$A345),#REF!,15,FALSE)</f>
        <v>#REF!</v>
      </c>
      <c r="E345" s="2" t="e">
        <f>VLOOKUP(CONCATENATE($U$6,$B345,$U$13,$U$14,$U$16,$A345),#REF!,16,FALSE)</f>
        <v>#REF!</v>
      </c>
      <c r="F345" s="2" t="e">
        <f t="shared" si="59"/>
        <v>#REF!</v>
      </c>
      <c r="G345" s="2" t="e">
        <f t="shared" si="60"/>
        <v>#REF!</v>
      </c>
    </row>
    <row r="346" spans="1:7" x14ac:dyDescent="0.25">
      <c r="A346" s="86">
        <v>2014</v>
      </c>
      <c r="B346" s="45" t="s">
        <v>170</v>
      </c>
      <c r="C346" s="77" t="e">
        <f>IF(VLOOKUP(CONCATENATE($U$6,$B346,$U$13,$U$14,$U$16,$A346),#REF!,14,FALSE)=0,"",VLOOKUP(CONCATENATE($U$6,$B346,$U$13,$U$14,$U$16,$A346),#REF!,14,FALSE))</f>
        <v>#REF!</v>
      </c>
      <c r="D346" s="2" t="e">
        <f>VLOOKUP(CONCATENATE($U$6,$B346,$U$13,$U$14,$U$16,$A346),#REF!,15,FALSE)</f>
        <v>#REF!</v>
      </c>
      <c r="E346" s="2" t="e">
        <f>VLOOKUP(CONCATENATE($U$6,$B346,$U$13,$U$14,$U$16,$A346),#REF!,16,FALSE)</f>
        <v>#REF!</v>
      </c>
      <c r="F346" s="2" t="e">
        <f t="shared" si="59"/>
        <v>#REF!</v>
      </c>
      <c r="G346" s="2" t="e">
        <f t="shared" si="60"/>
        <v>#REF!</v>
      </c>
    </row>
    <row r="347" spans="1:7" x14ac:dyDescent="0.25">
      <c r="A347" s="86">
        <v>2014</v>
      </c>
      <c r="B347" s="45" t="s">
        <v>176</v>
      </c>
      <c r="C347" s="77" t="e">
        <f>IF(VLOOKUP(CONCATENATE($U$6,$B347,$U$13,$U$14,$U$16,$A347),#REF!,14,FALSE)=0,"",VLOOKUP(CONCATENATE($U$6,$B347,$U$13,$U$14,$U$16,$A347),#REF!,14,FALSE))</f>
        <v>#REF!</v>
      </c>
      <c r="D347" s="2" t="e">
        <f>VLOOKUP(CONCATENATE($U$6,$B347,$U$13,$U$14,$U$16,$A347),#REF!,15,FALSE)</f>
        <v>#REF!</v>
      </c>
      <c r="E347" s="2" t="e">
        <f>VLOOKUP(CONCATENATE($U$6,$B347,$U$13,$U$14,$U$16,$A347),#REF!,16,FALSE)</f>
        <v>#REF!</v>
      </c>
      <c r="F347" s="2" t="e">
        <f t="shared" si="59"/>
        <v>#REF!</v>
      </c>
      <c r="G347" s="2" t="e">
        <f t="shared" si="60"/>
        <v>#REF!</v>
      </c>
    </row>
    <row r="348" spans="1:7" x14ac:dyDescent="0.25">
      <c r="A348" s="86">
        <v>2014</v>
      </c>
      <c r="B348" s="45" t="s">
        <v>152</v>
      </c>
      <c r="C348" s="77" t="e">
        <f>IF(VLOOKUP(CONCATENATE($U$6,$B348,$U$13,$U$14,$U$16,$A348),#REF!,14,FALSE)=0,"",VLOOKUP(CONCATENATE($U$6,$B348,$U$13,$U$14,$U$16,$A348),#REF!,14,FALSE))</f>
        <v>#REF!</v>
      </c>
      <c r="D348" s="2" t="e">
        <f>VLOOKUP(CONCATENATE($U$6,$B348,$U$13,$U$14,$U$16,$A348),#REF!,15,FALSE)</f>
        <v>#REF!</v>
      </c>
      <c r="E348" s="2" t="e">
        <f>VLOOKUP(CONCATENATE($U$6,$B348,$U$13,$U$14,$U$16,$A348),#REF!,16,FALSE)</f>
        <v>#REF!</v>
      </c>
      <c r="F348" s="2" t="e">
        <f t="shared" si="59"/>
        <v>#REF!</v>
      </c>
      <c r="G348" s="2" t="e">
        <f t="shared" si="60"/>
        <v>#REF!</v>
      </c>
    </row>
    <row r="349" spans="1:7" x14ac:dyDescent="0.25">
      <c r="A349" s="86">
        <v>2014</v>
      </c>
      <c r="B349" s="45" t="s">
        <v>150</v>
      </c>
      <c r="C349" s="77" t="e">
        <f>IF(VLOOKUP(CONCATENATE($U$6,$B349,$U$13,$U$14,$U$16,$A349),#REF!,14,FALSE)=0,"",VLOOKUP(CONCATENATE($U$6,$B349,$U$13,$U$14,$U$16,$A349),#REF!,14,FALSE))</f>
        <v>#REF!</v>
      </c>
      <c r="D349" s="2" t="e">
        <f>VLOOKUP(CONCATENATE($U$6,$B349,$U$13,$U$14,$U$16,$A349),#REF!,15,FALSE)</f>
        <v>#REF!</v>
      </c>
      <c r="E349" s="2" t="e">
        <f>VLOOKUP(CONCATENATE($U$6,$B349,$U$13,$U$14,$U$16,$A349),#REF!,16,FALSE)</f>
        <v>#REF!</v>
      </c>
      <c r="F349" s="2" t="e">
        <f t="shared" si="59"/>
        <v>#REF!</v>
      </c>
      <c r="G349" s="2" t="e">
        <f t="shared" si="60"/>
        <v>#REF!</v>
      </c>
    </row>
    <row r="350" spans="1:7" x14ac:dyDescent="0.25">
      <c r="A350" s="86">
        <v>2014</v>
      </c>
      <c r="B350" s="45" t="s">
        <v>163</v>
      </c>
      <c r="C350" s="77" t="e">
        <f>IF(VLOOKUP(CONCATENATE($U$6,$B350,$U$13,$U$14,$U$16,$A350),#REF!,14,FALSE)=0,"",VLOOKUP(CONCATENATE($U$6,$B350,$U$13,$U$14,$U$16,$A350),#REF!,14,FALSE))</f>
        <v>#REF!</v>
      </c>
      <c r="D350" s="2" t="e">
        <f>VLOOKUP(CONCATENATE($U$6,$B350,$U$13,$U$14,$U$16,$A350),#REF!,15,FALSE)</f>
        <v>#REF!</v>
      </c>
      <c r="E350" s="2" t="e">
        <f>VLOOKUP(CONCATENATE($U$6,$B350,$U$13,$U$14,$U$16,$A350),#REF!,16,FALSE)</f>
        <v>#REF!</v>
      </c>
      <c r="F350" s="2" t="e">
        <f t="shared" si="59"/>
        <v>#REF!</v>
      </c>
      <c r="G350" s="2" t="e">
        <f t="shared" si="60"/>
        <v>#REF!</v>
      </c>
    </row>
    <row r="351" spans="1:7" x14ac:dyDescent="0.25">
      <c r="A351" s="86">
        <v>2014</v>
      </c>
      <c r="B351" s="45" t="s">
        <v>180</v>
      </c>
      <c r="C351" s="77" t="e">
        <f>IF(VLOOKUP(CONCATENATE($U$6,$B351,$U$13,$U$14,$U$16,$A351),#REF!,14,FALSE)=0,"",VLOOKUP(CONCATENATE($U$6,$B351,$U$13,$U$14,$U$16,$A351),#REF!,14,FALSE))</f>
        <v>#REF!</v>
      </c>
      <c r="D351" s="2" t="e">
        <f>VLOOKUP(CONCATENATE($U$6,$B351,$U$13,$U$14,$U$16,$A351),#REF!,15,FALSE)</f>
        <v>#REF!</v>
      </c>
      <c r="E351" s="2" t="e">
        <f>VLOOKUP(CONCATENATE($U$6,$B351,$U$13,$U$14,$U$16,$A351),#REF!,16,FALSE)</f>
        <v>#REF!</v>
      </c>
      <c r="F351" s="2" t="e">
        <f t="shared" si="59"/>
        <v>#REF!</v>
      </c>
      <c r="G351" s="2" t="e">
        <f t="shared" si="60"/>
        <v>#REF!</v>
      </c>
    </row>
    <row r="352" spans="1:7" x14ac:dyDescent="0.25">
      <c r="A352" s="86">
        <v>2014</v>
      </c>
      <c r="B352" s="45" t="s">
        <v>154</v>
      </c>
      <c r="C352" s="77" t="e">
        <f>IF(VLOOKUP(CONCATENATE($U$6,$B352,$U$13,$U$14,$U$16,$A352),#REF!,14,FALSE)=0,"",VLOOKUP(CONCATENATE($U$6,$B352,$U$13,$U$14,$U$16,$A352),#REF!,14,FALSE))</f>
        <v>#REF!</v>
      </c>
      <c r="D352" s="2" t="e">
        <f>VLOOKUP(CONCATENATE($U$6,$B352,$U$13,$U$14,$U$16,$A352),#REF!,15,FALSE)</f>
        <v>#REF!</v>
      </c>
      <c r="E352" s="2" t="e">
        <f>VLOOKUP(CONCATENATE($U$6,$B352,$U$13,$U$14,$U$16,$A352),#REF!,16,FALSE)</f>
        <v>#REF!</v>
      </c>
      <c r="F352" s="2" t="e">
        <f t="shared" si="59"/>
        <v>#REF!</v>
      </c>
      <c r="G352" s="2" t="e">
        <f t="shared" si="60"/>
        <v>#REF!</v>
      </c>
    </row>
    <row r="353" spans="1:7" x14ac:dyDescent="0.25">
      <c r="A353" s="86">
        <v>2014</v>
      </c>
      <c r="B353" s="45" t="s">
        <v>173</v>
      </c>
      <c r="C353" s="77" t="e">
        <f>IF(VLOOKUP(CONCATENATE($U$6,$B353,$U$13,$U$14,$U$16,$A353),#REF!,14,FALSE)=0,"",VLOOKUP(CONCATENATE($U$6,$B353,$U$13,$U$14,$U$16,$A353),#REF!,14,FALSE))</f>
        <v>#REF!</v>
      </c>
      <c r="D353" s="2" t="e">
        <f>VLOOKUP(CONCATENATE($U$6,$B353,$U$13,$U$14,$U$16,$A353),#REF!,15,FALSE)</f>
        <v>#REF!</v>
      </c>
      <c r="E353" s="2" t="e">
        <f>VLOOKUP(CONCATENATE($U$6,$B353,$U$13,$U$14,$U$16,$A353),#REF!,16,FALSE)</f>
        <v>#REF!</v>
      </c>
      <c r="F353" s="2" t="e">
        <f t="shared" si="59"/>
        <v>#REF!</v>
      </c>
      <c r="G353" s="2" t="e">
        <f t="shared" si="60"/>
        <v>#REF!</v>
      </c>
    </row>
    <row r="354" spans="1:7" x14ac:dyDescent="0.25">
      <c r="A354" s="86">
        <v>2014</v>
      </c>
      <c r="B354" s="45" t="s">
        <v>165</v>
      </c>
      <c r="C354" s="77" t="e">
        <f>IF(VLOOKUP(CONCATENATE($U$6,$B354,$U$13,$U$14,$U$16,$A354),#REF!,14,FALSE)=0,"",VLOOKUP(CONCATENATE($U$6,$B354,$U$13,$U$14,$U$16,$A354),#REF!,14,FALSE))</f>
        <v>#REF!</v>
      </c>
      <c r="D354" s="2" t="e">
        <f>VLOOKUP(CONCATENATE($U$6,$B354,$U$13,$U$14,$U$16,$A354),#REF!,15,FALSE)</f>
        <v>#REF!</v>
      </c>
      <c r="E354" s="2" t="e">
        <f>VLOOKUP(CONCATENATE($U$6,$B354,$U$13,$U$14,$U$16,$A354),#REF!,16,FALSE)</f>
        <v>#REF!</v>
      </c>
      <c r="F354" s="2" t="e">
        <f t="shared" si="59"/>
        <v>#REF!</v>
      </c>
      <c r="G354" s="2" t="e">
        <f t="shared" si="60"/>
        <v>#REF!</v>
      </c>
    </row>
    <row r="355" spans="1:7" x14ac:dyDescent="0.25">
      <c r="A355" s="86">
        <v>2014</v>
      </c>
      <c r="B355" s="45" t="s">
        <v>149</v>
      </c>
      <c r="C355" s="77" t="e">
        <f>IF(VLOOKUP(CONCATENATE($U$6,$B355,$U$13,$U$14,$U$16,$A355),#REF!,14,FALSE)=0,"",VLOOKUP(CONCATENATE($U$6,$B355,$U$13,$U$14,$U$16,$A355),#REF!,14,FALSE))</f>
        <v>#REF!</v>
      </c>
      <c r="D355" s="2" t="e">
        <f>VLOOKUP(CONCATENATE($U$6,$B355,$U$13,$U$14,$U$16,$A355),#REF!,15,FALSE)</f>
        <v>#REF!</v>
      </c>
      <c r="E355" s="2" t="e">
        <f>VLOOKUP(CONCATENATE($U$6,$B355,$U$13,$U$14,$U$16,$A355),#REF!,16,FALSE)</f>
        <v>#REF!</v>
      </c>
      <c r="F355" s="2" t="e">
        <f t="shared" si="59"/>
        <v>#REF!</v>
      </c>
      <c r="G355" s="2" t="e">
        <f t="shared" si="60"/>
        <v>#REF!</v>
      </c>
    </row>
    <row r="356" spans="1:7" x14ac:dyDescent="0.25">
      <c r="A356" s="86">
        <v>2014</v>
      </c>
      <c r="B356" s="45" t="s">
        <v>177</v>
      </c>
      <c r="C356" s="77" t="e">
        <f>IF(VLOOKUP(CONCATENATE($U$6,$B356,$U$13,$U$14,$U$16,$A356),#REF!,14,FALSE)=0,"",VLOOKUP(CONCATENATE($U$6,$B356,$U$13,$U$14,$U$16,$A356),#REF!,14,FALSE))</f>
        <v>#REF!</v>
      </c>
      <c r="D356" s="2" t="e">
        <f>VLOOKUP(CONCATENATE($U$6,$B356,$U$13,$U$14,$U$16,$A356),#REF!,15,FALSE)</f>
        <v>#REF!</v>
      </c>
      <c r="E356" s="2" t="e">
        <f>VLOOKUP(CONCATENATE($U$6,$B356,$U$13,$U$14,$U$16,$A356),#REF!,16,FALSE)</f>
        <v>#REF!</v>
      </c>
      <c r="F356" s="2" t="e">
        <f t="shared" si="59"/>
        <v>#REF!</v>
      </c>
      <c r="G356" s="2" t="e">
        <f t="shared" si="60"/>
        <v>#REF!</v>
      </c>
    </row>
    <row r="357" spans="1:7" x14ac:dyDescent="0.25">
      <c r="A357" s="86">
        <v>2014</v>
      </c>
      <c r="B357" s="45" t="s">
        <v>153</v>
      </c>
      <c r="C357" s="77" t="e">
        <f>IF(VLOOKUP(CONCATENATE($U$6,$B357,$U$13,$U$14,$U$16,$A357),#REF!,14,FALSE)=0,"",VLOOKUP(CONCATENATE($U$6,$B357,$U$13,$U$14,$U$16,$A357),#REF!,14,FALSE))</f>
        <v>#REF!</v>
      </c>
      <c r="D357" s="2" t="e">
        <f>VLOOKUP(CONCATENATE($U$6,$B357,$U$13,$U$14,$U$16,$A357),#REF!,15,FALSE)</f>
        <v>#REF!</v>
      </c>
      <c r="E357" s="2" t="e">
        <f>VLOOKUP(CONCATENATE($U$6,$B357,$U$13,$U$14,$U$16,$A357),#REF!,16,FALSE)</f>
        <v>#REF!</v>
      </c>
      <c r="F357" s="2" t="e">
        <f t="shared" si="59"/>
        <v>#REF!</v>
      </c>
      <c r="G357" s="2" t="e">
        <f t="shared" si="60"/>
        <v>#REF!</v>
      </c>
    </row>
    <row r="358" spans="1:7" x14ac:dyDescent="0.25">
      <c r="A358" s="86">
        <v>2014</v>
      </c>
      <c r="B358" s="45" t="s">
        <v>179</v>
      </c>
      <c r="C358" s="77" t="e">
        <f>IF(VLOOKUP(CONCATENATE($U$6,$B358,$U$13,$U$14,$U$16,$A358),#REF!,14,FALSE)=0,"",VLOOKUP(CONCATENATE($U$6,$B358,$U$13,$U$14,$U$16,$A358),#REF!,14,FALSE))</f>
        <v>#REF!</v>
      </c>
      <c r="D358" s="2" t="e">
        <f>VLOOKUP(CONCATENATE($U$6,$B358,$U$13,$U$14,$U$16,$A358),#REF!,15,FALSE)</f>
        <v>#REF!</v>
      </c>
      <c r="E358" s="2" t="e">
        <f>VLOOKUP(CONCATENATE($U$6,$B358,$U$13,$U$14,$U$16,$A358),#REF!,16,FALSE)</f>
        <v>#REF!</v>
      </c>
      <c r="F358" s="2" t="e">
        <f t="shared" ref="F358:F421" si="61">C358-D358</f>
        <v>#REF!</v>
      </c>
      <c r="G358" s="2" t="e">
        <f t="shared" ref="G358:G421" si="62">E358-C358</f>
        <v>#REF!</v>
      </c>
    </row>
    <row r="359" spans="1:7" x14ac:dyDescent="0.25">
      <c r="A359" s="86">
        <v>2014</v>
      </c>
      <c r="B359" s="45" t="s">
        <v>161</v>
      </c>
      <c r="C359" s="77" t="e">
        <f>IF(VLOOKUP(CONCATENATE($U$6,$B359,$U$13,$U$14,$U$16,$A359),#REF!,14,FALSE)=0,"",VLOOKUP(CONCATENATE($U$6,$B359,$U$13,$U$14,$U$16,$A359),#REF!,14,FALSE))</f>
        <v>#REF!</v>
      </c>
      <c r="D359" s="2" t="e">
        <f>VLOOKUP(CONCATENATE($U$6,$B359,$U$13,$U$14,$U$16,$A359),#REF!,15,FALSE)</f>
        <v>#REF!</v>
      </c>
      <c r="E359" s="2" t="e">
        <f>VLOOKUP(CONCATENATE($U$6,$B359,$U$13,$U$14,$U$16,$A359),#REF!,16,FALSE)</f>
        <v>#REF!</v>
      </c>
      <c r="F359" s="2" t="e">
        <f t="shared" si="61"/>
        <v>#REF!</v>
      </c>
      <c r="G359" s="2" t="e">
        <f t="shared" si="62"/>
        <v>#REF!</v>
      </c>
    </row>
    <row r="360" spans="1:7" x14ac:dyDescent="0.25">
      <c r="A360" s="86">
        <v>2014</v>
      </c>
      <c r="B360" s="45" t="s">
        <v>158</v>
      </c>
      <c r="C360" s="77" t="e">
        <f>IF(VLOOKUP(CONCATENATE($U$6,$B360,$U$13,$U$14,$U$16,$A360),#REF!,14,FALSE)=0,"",VLOOKUP(CONCATENATE($U$6,$B360,$U$13,$U$14,$U$16,$A360),#REF!,14,FALSE))</f>
        <v>#REF!</v>
      </c>
      <c r="D360" s="2" t="e">
        <f>VLOOKUP(CONCATENATE($U$6,$B360,$U$13,$U$14,$U$16,$A360),#REF!,15,FALSE)</f>
        <v>#REF!</v>
      </c>
      <c r="E360" s="2" t="e">
        <f>VLOOKUP(CONCATENATE($U$6,$B360,$U$13,$U$14,$U$16,$A360),#REF!,16,FALSE)</f>
        <v>#REF!</v>
      </c>
      <c r="F360" s="2" t="e">
        <f t="shared" si="61"/>
        <v>#REF!</v>
      </c>
      <c r="G360" s="2" t="e">
        <f t="shared" si="62"/>
        <v>#REF!</v>
      </c>
    </row>
    <row r="361" spans="1:7" x14ac:dyDescent="0.25">
      <c r="A361" s="86">
        <v>2014</v>
      </c>
      <c r="B361" s="45" t="s">
        <v>169</v>
      </c>
      <c r="C361" s="77" t="e">
        <f>IF(VLOOKUP(CONCATENATE($U$6,$B361,$U$13,$U$14,$U$16,$A361),#REF!,14,FALSE)=0,"",VLOOKUP(CONCATENATE($U$6,$B361,$U$13,$U$14,$U$16,$A361),#REF!,14,FALSE))</f>
        <v>#REF!</v>
      </c>
      <c r="D361" s="2" t="e">
        <f>VLOOKUP(CONCATENATE($U$6,$B361,$U$13,$U$14,$U$16,$A361),#REF!,15,FALSE)</f>
        <v>#REF!</v>
      </c>
      <c r="E361" s="2" t="e">
        <f>VLOOKUP(CONCATENATE($U$6,$B361,$U$13,$U$14,$U$16,$A361),#REF!,16,FALSE)</f>
        <v>#REF!</v>
      </c>
      <c r="F361" s="2" t="e">
        <f t="shared" si="61"/>
        <v>#REF!</v>
      </c>
      <c r="G361" s="2" t="e">
        <f t="shared" si="62"/>
        <v>#REF!</v>
      </c>
    </row>
    <row r="362" spans="1:7" x14ac:dyDescent="0.25">
      <c r="A362" s="86">
        <v>2015</v>
      </c>
      <c r="B362" s="45" t="s">
        <v>166</v>
      </c>
      <c r="C362" s="77" t="e">
        <f>IF(VLOOKUP(CONCATENATE($U$6,$B362,$U$13,$U$14,$U$16,$A362),#REF!,14,FALSE)=0,"",VLOOKUP(CONCATENATE($U$6,$B362,$U$13,$U$14,$U$16,$A362),#REF!,14,FALSE))</f>
        <v>#REF!</v>
      </c>
      <c r="D362" s="2" t="e">
        <f>VLOOKUP(CONCATENATE($U$6,$B362,$U$13,$U$14,$U$16,$A362),#REF!,15,FALSE)</f>
        <v>#REF!</v>
      </c>
      <c r="E362" s="2" t="e">
        <f>VLOOKUP(CONCATENATE($U$6,$B362,$U$13,$U$14,$U$16,$A362),#REF!,16,FALSE)</f>
        <v>#REF!</v>
      </c>
      <c r="F362" s="2" t="e">
        <f t="shared" si="61"/>
        <v>#REF!</v>
      </c>
      <c r="G362" s="2" t="e">
        <f t="shared" si="62"/>
        <v>#REF!</v>
      </c>
    </row>
    <row r="363" spans="1:7" x14ac:dyDescent="0.25">
      <c r="A363" s="86">
        <v>2015</v>
      </c>
      <c r="B363" s="45" t="s">
        <v>160</v>
      </c>
      <c r="C363" s="77" t="e">
        <f>IF(VLOOKUP(CONCATENATE($U$6,$B363,$U$13,$U$14,$U$16,$A363),#REF!,14,FALSE)=0,"",VLOOKUP(CONCATENATE($U$6,$B363,$U$13,$U$14,$U$16,$A363),#REF!,14,FALSE))</f>
        <v>#REF!</v>
      </c>
      <c r="D363" s="2" t="e">
        <f>VLOOKUP(CONCATENATE($U$6,$B363,$U$13,$U$14,$U$16,$A363),#REF!,15,FALSE)</f>
        <v>#REF!</v>
      </c>
      <c r="E363" s="2" t="e">
        <f>VLOOKUP(CONCATENATE($U$6,$B363,$U$13,$U$14,$U$16,$A363),#REF!,16,FALSE)</f>
        <v>#REF!</v>
      </c>
      <c r="F363" s="2" t="e">
        <f t="shared" si="61"/>
        <v>#REF!</v>
      </c>
      <c r="G363" s="2" t="e">
        <f t="shared" si="62"/>
        <v>#REF!</v>
      </c>
    </row>
    <row r="364" spans="1:7" x14ac:dyDescent="0.25">
      <c r="A364" s="86">
        <v>2015</v>
      </c>
      <c r="B364" s="45" t="s">
        <v>162</v>
      </c>
      <c r="C364" s="77" t="e">
        <f>IF(VLOOKUP(CONCATENATE($U$6,$B364,$U$13,$U$14,$U$16,$A364),#REF!,14,FALSE)=0,"",VLOOKUP(CONCATENATE($U$6,$B364,$U$13,$U$14,$U$16,$A364),#REF!,14,FALSE))</f>
        <v>#REF!</v>
      </c>
      <c r="D364" s="2" t="e">
        <f>VLOOKUP(CONCATENATE($U$6,$B364,$U$13,$U$14,$U$16,$A364),#REF!,15,FALSE)</f>
        <v>#REF!</v>
      </c>
      <c r="E364" s="2" t="e">
        <f>VLOOKUP(CONCATENATE($U$6,$B364,$U$13,$U$14,$U$16,$A364),#REF!,16,FALSE)</f>
        <v>#REF!</v>
      </c>
      <c r="F364" s="2" t="e">
        <f t="shared" si="61"/>
        <v>#REF!</v>
      </c>
      <c r="G364" s="2" t="e">
        <f t="shared" si="62"/>
        <v>#REF!</v>
      </c>
    </row>
    <row r="365" spans="1:7" x14ac:dyDescent="0.25">
      <c r="A365" s="86">
        <v>2015</v>
      </c>
      <c r="B365" s="45" t="s">
        <v>155</v>
      </c>
      <c r="C365" s="77" t="e">
        <f>IF(VLOOKUP(CONCATENATE($U$6,$B365,$U$13,$U$14,$U$16,$A365),#REF!,14,FALSE)=0,"",VLOOKUP(CONCATENATE($U$6,$B365,$U$13,$U$14,$U$16,$A365),#REF!,14,FALSE))</f>
        <v>#REF!</v>
      </c>
      <c r="D365" s="2" t="e">
        <f>VLOOKUP(CONCATENATE($U$6,$B365,$U$13,$U$14,$U$16,$A365),#REF!,15,FALSE)</f>
        <v>#REF!</v>
      </c>
      <c r="E365" s="2" t="e">
        <f>VLOOKUP(CONCATENATE($U$6,$B365,$U$13,$U$14,$U$16,$A365),#REF!,16,FALSE)</f>
        <v>#REF!</v>
      </c>
      <c r="F365" s="2" t="e">
        <f t="shared" si="61"/>
        <v>#REF!</v>
      </c>
      <c r="G365" s="2" t="e">
        <f t="shared" si="62"/>
        <v>#REF!</v>
      </c>
    </row>
    <row r="366" spans="1:7" x14ac:dyDescent="0.25">
      <c r="A366" s="86">
        <v>2015</v>
      </c>
      <c r="B366" s="45" t="s">
        <v>151</v>
      </c>
      <c r="C366" s="77" t="e">
        <f>IF(VLOOKUP(CONCATENATE($U$6,$B366,$U$13,$U$14,$U$16,$A366),#REF!,14,FALSE)=0,"",VLOOKUP(CONCATENATE($U$6,$B366,$U$13,$U$14,$U$16,$A366),#REF!,14,FALSE))</f>
        <v>#REF!</v>
      </c>
      <c r="D366" s="2" t="e">
        <f>VLOOKUP(CONCATENATE($U$6,$B366,$U$13,$U$14,$U$16,$A366),#REF!,15,FALSE)</f>
        <v>#REF!</v>
      </c>
      <c r="E366" s="2" t="e">
        <f>VLOOKUP(CONCATENATE($U$6,$B366,$U$13,$U$14,$U$16,$A366),#REF!,16,FALSE)</f>
        <v>#REF!</v>
      </c>
      <c r="F366" s="2" t="e">
        <f t="shared" si="61"/>
        <v>#REF!</v>
      </c>
      <c r="G366" s="2" t="e">
        <f t="shared" si="62"/>
        <v>#REF!</v>
      </c>
    </row>
    <row r="367" spans="1:7" x14ac:dyDescent="0.25">
      <c r="A367" s="86">
        <v>2015</v>
      </c>
      <c r="B367" s="45" t="s">
        <v>167</v>
      </c>
      <c r="C367" s="77" t="e">
        <f>IF(VLOOKUP(CONCATENATE($U$6,$B367,$U$13,$U$14,$U$16,$A367),#REF!,14,FALSE)=0,"",VLOOKUP(CONCATENATE($U$6,$B367,$U$13,$U$14,$U$16,$A367),#REF!,14,FALSE))</f>
        <v>#REF!</v>
      </c>
      <c r="D367" s="2" t="e">
        <f>VLOOKUP(CONCATENATE($U$6,$B367,$U$13,$U$14,$U$16,$A367),#REF!,15,FALSE)</f>
        <v>#REF!</v>
      </c>
      <c r="E367" s="2" t="e">
        <f>VLOOKUP(CONCATENATE($U$6,$B367,$U$13,$U$14,$U$16,$A367),#REF!,16,FALSE)</f>
        <v>#REF!</v>
      </c>
      <c r="F367" s="2" t="e">
        <f t="shared" si="61"/>
        <v>#REF!</v>
      </c>
      <c r="G367" s="2" t="e">
        <f t="shared" si="62"/>
        <v>#REF!</v>
      </c>
    </row>
    <row r="368" spans="1:7" x14ac:dyDescent="0.25">
      <c r="A368" s="86">
        <v>2015</v>
      </c>
      <c r="B368" s="45" t="s">
        <v>181</v>
      </c>
      <c r="C368" s="77" t="e">
        <f>IF(VLOOKUP(CONCATENATE($U$6,$B368,$U$13,$U$14,$U$16,$A368),#REF!,14,FALSE)=0,"",VLOOKUP(CONCATENATE($U$6,$B368,$U$13,$U$14,$U$16,$A368),#REF!,14,FALSE))</f>
        <v>#REF!</v>
      </c>
      <c r="D368" s="2" t="e">
        <f>VLOOKUP(CONCATENATE($U$6,$B368,$U$13,$U$14,$U$16,$A368),#REF!,15,FALSE)</f>
        <v>#REF!</v>
      </c>
      <c r="E368" s="2" t="e">
        <f>VLOOKUP(CONCATENATE($U$6,$B368,$U$13,$U$14,$U$16,$A368),#REF!,16,FALSE)</f>
        <v>#REF!</v>
      </c>
      <c r="F368" s="2" t="e">
        <f t="shared" si="61"/>
        <v>#REF!</v>
      </c>
      <c r="G368" s="2" t="e">
        <f t="shared" si="62"/>
        <v>#REF!</v>
      </c>
    </row>
    <row r="369" spans="1:7" x14ac:dyDescent="0.25">
      <c r="A369" s="86">
        <v>2015</v>
      </c>
      <c r="B369" s="45" t="s">
        <v>171</v>
      </c>
      <c r="C369" s="77" t="e">
        <f>IF(VLOOKUP(CONCATENATE($U$6,$B369,$U$13,$U$14,$U$16,$A369),#REF!,14,FALSE)=0,"",VLOOKUP(CONCATENATE($U$6,$B369,$U$13,$U$14,$U$16,$A369),#REF!,14,FALSE))</f>
        <v>#REF!</v>
      </c>
      <c r="D369" s="2" t="e">
        <f>VLOOKUP(CONCATENATE($U$6,$B369,$U$13,$U$14,$U$16,$A369),#REF!,15,FALSE)</f>
        <v>#REF!</v>
      </c>
      <c r="E369" s="2" t="e">
        <f>VLOOKUP(CONCATENATE($U$6,$B369,$U$13,$U$14,$U$16,$A369),#REF!,16,FALSE)</f>
        <v>#REF!</v>
      </c>
      <c r="F369" s="2" t="e">
        <f t="shared" si="61"/>
        <v>#REF!</v>
      </c>
      <c r="G369" s="2" t="e">
        <f t="shared" si="62"/>
        <v>#REF!</v>
      </c>
    </row>
    <row r="370" spans="1:7" x14ac:dyDescent="0.25">
      <c r="A370" s="86">
        <v>2015</v>
      </c>
      <c r="B370" s="45" t="s">
        <v>159</v>
      </c>
      <c r="C370" s="77" t="e">
        <f>IF(VLOOKUP(CONCATENATE($U$6,$B370,$U$13,$U$14,$U$16,$A370),#REF!,14,FALSE)=0,"",VLOOKUP(CONCATENATE($U$6,$B370,$U$13,$U$14,$U$16,$A370),#REF!,14,FALSE))</f>
        <v>#REF!</v>
      </c>
      <c r="D370" s="2" t="e">
        <f>VLOOKUP(CONCATENATE($U$6,$B370,$U$13,$U$14,$U$16,$A370),#REF!,15,FALSE)</f>
        <v>#REF!</v>
      </c>
      <c r="E370" s="2" t="e">
        <f>VLOOKUP(CONCATENATE($U$6,$B370,$U$13,$U$14,$U$16,$A370),#REF!,16,FALSE)</f>
        <v>#REF!</v>
      </c>
      <c r="F370" s="2" t="e">
        <f t="shared" si="61"/>
        <v>#REF!</v>
      </c>
      <c r="G370" s="2" t="e">
        <f t="shared" si="62"/>
        <v>#REF!</v>
      </c>
    </row>
    <row r="371" spans="1:7" x14ac:dyDescent="0.25">
      <c r="A371" s="86">
        <v>2015</v>
      </c>
      <c r="B371" s="45" t="s">
        <v>174</v>
      </c>
      <c r="C371" s="77" t="e">
        <f>IF(VLOOKUP(CONCATENATE($U$6,$B371,$U$13,$U$14,$U$16,$A371),#REF!,14,FALSE)=0,"",VLOOKUP(CONCATENATE($U$6,$B371,$U$13,$U$14,$U$16,$A371),#REF!,14,FALSE))</f>
        <v>#REF!</v>
      </c>
      <c r="D371" s="2" t="e">
        <f>VLOOKUP(CONCATENATE($U$6,$B371,$U$13,$U$14,$U$16,$A371),#REF!,15,FALSE)</f>
        <v>#REF!</v>
      </c>
      <c r="E371" s="2" t="e">
        <f>VLOOKUP(CONCATENATE($U$6,$B371,$U$13,$U$14,$U$16,$A371),#REF!,16,FALSE)</f>
        <v>#REF!</v>
      </c>
      <c r="F371" s="2" t="e">
        <f t="shared" si="61"/>
        <v>#REF!</v>
      </c>
      <c r="G371" s="2" t="e">
        <f t="shared" si="62"/>
        <v>#REF!</v>
      </c>
    </row>
    <row r="372" spans="1:7" x14ac:dyDescent="0.25">
      <c r="A372" s="86">
        <v>2015</v>
      </c>
      <c r="B372" s="45" t="s">
        <v>178</v>
      </c>
      <c r="C372" s="77" t="e">
        <f>IF(VLOOKUP(CONCATENATE($U$6,$B372,$U$13,$U$14,$U$16,$A372),#REF!,14,FALSE)=0,"",VLOOKUP(CONCATENATE($U$6,$B372,$U$13,$U$14,$U$16,$A372),#REF!,14,FALSE))</f>
        <v>#REF!</v>
      </c>
      <c r="D372" s="2" t="e">
        <f>VLOOKUP(CONCATENATE($U$6,$B372,$U$13,$U$14,$U$16,$A372),#REF!,15,FALSE)</f>
        <v>#REF!</v>
      </c>
      <c r="E372" s="2" t="e">
        <f>VLOOKUP(CONCATENATE($U$6,$B372,$U$13,$U$14,$U$16,$A372),#REF!,16,FALSE)</f>
        <v>#REF!</v>
      </c>
      <c r="F372" s="2" t="e">
        <f t="shared" si="61"/>
        <v>#REF!</v>
      </c>
      <c r="G372" s="2" t="e">
        <f t="shared" si="62"/>
        <v>#REF!</v>
      </c>
    </row>
    <row r="373" spans="1:7" x14ac:dyDescent="0.25">
      <c r="A373" s="86">
        <v>2015</v>
      </c>
      <c r="B373" s="45" t="s">
        <v>175</v>
      </c>
      <c r="C373" s="77" t="e">
        <f>IF(VLOOKUP(CONCATENATE($U$6,$B373,$U$13,$U$14,$U$16,$A373),#REF!,14,FALSE)=0,"",VLOOKUP(CONCATENATE($U$6,$B373,$U$13,$U$14,$U$16,$A373),#REF!,14,FALSE))</f>
        <v>#REF!</v>
      </c>
      <c r="D373" s="2" t="e">
        <f>VLOOKUP(CONCATENATE($U$6,$B373,$U$13,$U$14,$U$16,$A373),#REF!,15,FALSE)</f>
        <v>#REF!</v>
      </c>
      <c r="E373" s="2" t="e">
        <f>VLOOKUP(CONCATENATE($U$6,$B373,$U$13,$U$14,$U$16,$A373),#REF!,16,FALSE)</f>
        <v>#REF!</v>
      </c>
      <c r="F373" s="2" t="e">
        <f t="shared" si="61"/>
        <v>#REF!</v>
      </c>
      <c r="G373" s="2" t="e">
        <f t="shared" si="62"/>
        <v>#REF!</v>
      </c>
    </row>
    <row r="374" spans="1:7" x14ac:dyDescent="0.25">
      <c r="A374" s="86">
        <v>2015</v>
      </c>
      <c r="B374" s="45" t="s">
        <v>156</v>
      </c>
      <c r="C374" s="77" t="e">
        <f>IF(VLOOKUP(CONCATENATE($U$6,$B374,$U$13,$U$14,$U$16,$A374),#REF!,14,FALSE)=0,"",VLOOKUP(CONCATENATE($U$6,$B374,$U$13,$U$14,$U$16,$A374),#REF!,14,FALSE))</f>
        <v>#REF!</v>
      </c>
      <c r="D374" s="2" t="e">
        <f>VLOOKUP(CONCATENATE($U$6,$B374,$U$13,$U$14,$U$16,$A374),#REF!,15,FALSE)</f>
        <v>#REF!</v>
      </c>
      <c r="E374" s="2" t="e">
        <f>VLOOKUP(CONCATENATE($U$6,$B374,$U$13,$U$14,$U$16,$A374),#REF!,16,FALSE)</f>
        <v>#REF!</v>
      </c>
      <c r="F374" s="2" t="e">
        <f t="shared" si="61"/>
        <v>#REF!</v>
      </c>
      <c r="G374" s="2" t="e">
        <f t="shared" si="62"/>
        <v>#REF!</v>
      </c>
    </row>
    <row r="375" spans="1:7" x14ac:dyDescent="0.25">
      <c r="A375" s="86">
        <v>2015</v>
      </c>
      <c r="B375" s="45" t="s">
        <v>168</v>
      </c>
      <c r="C375" s="77" t="e">
        <f>IF(VLOOKUP(CONCATENATE($U$6,$B375,$U$13,$U$14,$U$16,$A375),#REF!,14,FALSE)=0,"",VLOOKUP(CONCATENATE($U$6,$B375,$U$13,$U$14,$U$16,$A375),#REF!,14,FALSE))</f>
        <v>#REF!</v>
      </c>
      <c r="D375" s="2" t="e">
        <f>VLOOKUP(CONCATENATE($U$6,$B375,$U$13,$U$14,$U$16,$A375),#REF!,15,FALSE)</f>
        <v>#REF!</v>
      </c>
      <c r="E375" s="2" t="e">
        <f>VLOOKUP(CONCATENATE($U$6,$B375,$U$13,$U$14,$U$16,$A375),#REF!,16,FALSE)</f>
        <v>#REF!</v>
      </c>
      <c r="F375" s="2" t="e">
        <f t="shared" si="61"/>
        <v>#REF!</v>
      </c>
      <c r="G375" s="2" t="e">
        <f t="shared" si="62"/>
        <v>#REF!</v>
      </c>
    </row>
    <row r="376" spans="1:7" x14ac:dyDescent="0.25">
      <c r="A376" s="86">
        <v>2015</v>
      </c>
      <c r="B376" s="45" t="s">
        <v>164</v>
      </c>
      <c r="C376" s="77" t="e">
        <f>IF(VLOOKUP(CONCATENATE($U$6,$B376,$U$13,$U$14,$U$16,$A376),#REF!,14,FALSE)=0,"",VLOOKUP(CONCATENATE($U$6,$B376,$U$13,$U$14,$U$16,$A376),#REF!,14,FALSE))</f>
        <v>#REF!</v>
      </c>
      <c r="D376" s="2" t="e">
        <f>VLOOKUP(CONCATENATE($U$6,$B376,$U$13,$U$14,$U$16,$A376),#REF!,15,FALSE)</f>
        <v>#REF!</v>
      </c>
      <c r="E376" s="2" t="e">
        <f>VLOOKUP(CONCATENATE($U$6,$B376,$U$13,$U$14,$U$16,$A376),#REF!,16,FALSE)</f>
        <v>#REF!</v>
      </c>
      <c r="F376" s="2" t="e">
        <f t="shared" si="61"/>
        <v>#REF!</v>
      </c>
      <c r="G376" s="2" t="e">
        <f t="shared" si="62"/>
        <v>#REF!</v>
      </c>
    </row>
    <row r="377" spans="1:7" x14ac:dyDescent="0.25">
      <c r="A377" s="86">
        <v>2015</v>
      </c>
      <c r="B377" s="45" t="s">
        <v>172</v>
      </c>
      <c r="C377" s="77" t="e">
        <f>IF(VLOOKUP(CONCATENATE($U$6,$B377,$U$13,$U$14,$U$16,$A377),#REF!,14,FALSE)=0,"",VLOOKUP(CONCATENATE($U$6,$B377,$U$13,$U$14,$U$16,$A377),#REF!,14,FALSE))</f>
        <v>#REF!</v>
      </c>
      <c r="D377" s="2" t="e">
        <f>VLOOKUP(CONCATENATE($U$6,$B377,$U$13,$U$14,$U$16,$A377),#REF!,15,FALSE)</f>
        <v>#REF!</v>
      </c>
      <c r="E377" s="2" t="e">
        <f>VLOOKUP(CONCATENATE($U$6,$B377,$U$13,$U$14,$U$16,$A377),#REF!,16,FALSE)</f>
        <v>#REF!</v>
      </c>
      <c r="F377" s="2" t="e">
        <f t="shared" si="61"/>
        <v>#REF!</v>
      </c>
      <c r="G377" s="2" t="e">
        <f t="shared" si="62"/>
        <v>#REF!</v>
      </c>
    </row>
    <row r="378" spans="1:7" x14ac:dyDescent="0.25">
      <c r="A378" s="86">
        <v>2015</v>
      </c>
      <c r="B378" s="45" t="s">
        <v>157</v>
      </c>
      <c r="C378" s="77" t="e">
        <f>IF(VLOOKUP(CONCATENATE($U$6,$B378,$U$13,$U$14,$U$16,$A378),#REF!,14,FALSE)=0,"",VLOOKUP(CONCATENATE($U$6,$B378,$U$13,$U$14,$U$16,$A378),#REF!,14,FALSE))</f>
        <v>#REF!</v>
      </c>
      <c r="D378" s="2" t="e">
        <f>VLOOKUP(CONCATENATE($U$6,$B378,$U$13,$U$14,$U$16,$A378),#REF!,15,FALSE)</f>
        <v>#REF!</v>
      </c>
      <c r="E378" s="2" t="e">
        <f>VLOOKUP(CONCATENATE($U$6,$B378,$U$13,$U$14,$U$16,$A378),#REF!,16,FALSE)</f>
        <v>#REF!</v>
      </c>
      <c r="F378" s="2" t="e">
        <f t="shared" si="61"/>
        <v>#REF!</v>
      </c>
      <c r="G378" s="2" t="e">
        <f t="shared" si="62"/>
        <v>#REF!</v>
      </c>
    </row>
    <row r="379" spans="1:7" x14ac:dyDescent="0.25">
      <c r="A379" s="86">
        <v>2015</v>
      </c>
      <c r="B379" s="45" t="s">
        <v>170</v>
      </c>
      <c r="C379" s="77" t="e">
        <f>IF(VLOOKUP(CONCATENATE($U$6,$B379,$U$13,$U$14,$U$16,$A379),#REF!,14,FALSE)=0,"",VLOOKUP(CONCATENATE($U$6,$B379,$U$13,$U$14,$U$16,$A379),#REF!,14,FALSE))</f>
        <v>#REF!</v>
      </c>
      <c r="D379" s="2" t="e">
        <f>VLOOKUP(CONCATENATE($U$6,$B379,$U$13,$U$14,$U$16,$A379),#REF!,15,FALSE)</f>
        <v>#REF!</v>
      </c>
      <c r="E379" s="2" t="e">
        <f>VLOOKUP(CONCATENATE($U$6,$B379,$U$13,$U$14,$U$16,$A379),#REF!,16,FALSE)</f>
        <v>#REF!</v>
      </c>
      <c r="F379" s="2" t="e">
        <f t="shared" si="61"/>
        <v>#REF!</v>
      </c>
      <c r="G379" s="2" t="e">
        <f t="shared" si="62"/>
        <v>#REF!</v>
      </c>
    </row>
    <row r="380" spans="1:7" x14ac:dyDescent="0.25">
      <c r="A380" s="86">
        <v>2015</v>
      </c>
      <c r="B380" s="45" t="s">
        <v>176</v>
      </c>
      <c r="C380" s="77" t="e">
        <f>IF(VLOOKUP(CONCATENATE($U$6,$B380,$U$13,$U$14,$U$16,$A380),#REF!,14,FALSE)=0,"",VLOOKUP(CONCATENATE($U$6,$B380,$U$13,$U$14,$U$16,$A380),#REF!,14,FALSE))</f>
        <v>#REF!</v>
      </c>
      <c r="D380" s="2" t="e">
        <f>VLOOKUP(CONCATENATE($U$6,$B380,$U$13,$U$14,$U$16,$A380),#REF!,15,FALSE)</f>
        <v>#REF!</v>
      </c>
      <c r="E380" s="2" t="e">
        <f>VLOOKUP(CONCATENATE($U$6,$B380,$U$13,$U$14,$U$16,$A380),#REF!,16,FALSE)</f>
        <v>#REF!</v>
      </c>
      <c r="F380" s="2" t="e">
        <f t="shared" si="61"/>
        <v>#REF!</v>
      </c>
      <c r="G380" s="2" t="e">
        <f t="shared" si="62"/>
        <v>#REF!</v>
      </c>
    </row>
    <row r="381" spans="1:7" x14ac:dyDescent="0.25">
      <c r="A381" s="86">
        <v>2015</v>
      </c>
      <c r="B381" s="45" t="s">
        <v>152</v>
      </c>
      <c r="C381" s="77" t="e">
        <f>IF(VLOOKUP(CONCATENATE($U$6,$B381,$U$13,$U$14,$U$16,$A381),#REF!,14,FALSE)=0,"",VLOOKUP(CONCATENATE($U$6,$B381,$U$13,$U$14,$U$16,$A381),#REF!,14,FALSE))</f>
        <v>#REF!</v>
      </c>
      <c r="D381" s="2" t="e">
        <f>VLOOKUP(CONCATENATE($U$6,$B381,$U$13,$U$14,$U$16,$A381),#REF!,15,FALSE)</f>
        <v>#REF!</v>
      </c>
      <c r="E381" s="2" t="e">
        <f>VLOOKUP(CONCATENATE($U$6,$B381,$U$13,$U$14,$U$16,$A381),#REF!,16,FALSE)</f>
        <v>#REF!</v>
      </c>
      <c r="F381" s="2" t="e">
        <f t="shared" si="61"/>
        <v>#REF!</v>
      </c>
      <c r="G381" s="2" t="e">
        <f t="shared" si="62"/>
        <v>#REF!</v>
      </c>
    </row>
    <row r="382" spans="1:7" x14ac:dyDescent="0.25">
      <c r="A382" s="86">
        <v>2015</v>
      </c>
      <c r="B382" s="45" t="s">
        <v>150</v>
      </c>
      <c r="C382" s="77" t="e">
        <f>IF(VLOOKUP(CONCATENATE($U$6,$B382,$U$13,$U$14,$U$16,$A382),#REF!,14,FALSE)=0,"",VLOOKUP(CONCATENATE($U$6,$B382,$U$13,$U$14,$U$16,$A382),#REF!,14,FALSE))</f>
        <v>#REF!</v>
      </c>
      <c r="D382" s="2" t="e">
        <f>VLOOKUP(CONCATENATE($U$6,$B382,$U$13,$U$14,$U$16,$A382),#REF!,15,FALSE)</f>
        <v>#REF!</v>
      </c>
      <c r="E382" s="2" t="e">
        <f>VLOOKUP(CONCATENATE($U$6,$B382,$U$13,$U$14,$U$16,$A382),#REF!,16,FALSE)</f>
        <v>#REF!</v>
      </c>
      <c r="F382" s="2" t="e">
        <f t="shared" si="61"/>
        <v>#REF!</v>
      </c>
      <c r="G382" s="2" t="e">
        <f t="shared" si="62"/>
        <v>#REF!</v>
      </c>
    </row>
    <row r="383" spans="1:7" x14ac:dyDescent="0.25">
      <c r="A383" s="86">
        <v>2015</v>
      </c>
      <c r="B383" s="45" t="s">
        <v>163</v>
      </c>
      <c r="C383" s="77" t="e">
        <f>IF(VLOOKUP(CONCATENATE($U$6,$B383,$U$13,$U$14,$U$16,$A383),#REF!,14,FALSE)=0,"",VLOOKUP(CONCATENATE($U$6,$B383,$U$13,$U$14,$U$16,$A383),#REF!,14,FALSE))</f>
        <v>#REF!</v>
      </c>
      <c r="D383" s="2" t="e">
        <f>VLOOKUP(CONCATENATE($U$6,$B383,$U$13,$U$14,$U$16,$A383),#REF!,15,FALSE)</f>
        <v>#REF!</v>
      </c>
      <c r="E383" s="2" t="e">
        <f>VLOOKUP(CONCATENATE($U$6,$B383,$U$13,$U$14,$U$16,$A383),#REF!,16,FALSE)</f>
        <v>#REF!</v>
      </c>
      <c r="F383" s="2" t="e">
        <f t="shared" si="61"/>
        <v>#REF!</v>
      </c>
      <c r="G383" s="2" t="e">
        <f t="shared" si="62"/>
        <v>#REF!</v>
      </c>
    </row>
    <row r="384" spans="1:7" x14ac:dyDescent="0.25">
      <c r="A384" s="86">
        <v>2015</v>
      </c>
      <c r="B384" s="45" t="s">
        <v>180</v>
      </c>
      <c r="C384" s="77" t="e">
        <f>IF(VLOOKUP(CONCATENATE($U$6,$B384,$U$13,$U$14,$U$16,$A384),#REF!,14,FALSE)=0,"",VLOOKUP(CONCATENATE($U$6,$B384,$U$13,$U$14,$U$16,$A384),#REF!,14,FALSE))</f>
        <v>#REF!</v>
      </c>
      <c r="D384" s="2" t="e">
        <f>VLOOKUP(CONCATENATE($U$6,$B384,$U$13,$U$14,$U$16,$A384),#REF!,15,FALSE)</f>
        <v>#REF!</v>
      </c>
      <c r="E384" s="2" t="e">
        <f>VLOOKUP(CONCATENATE($U$6,$B384,$U$13,$U$14,$U$16,$A384),#REF!,16,FALSE)</f>
        <v>#REF!</v>
      </c>
      <c r="F384" s="2" t="e">
        <f t="shared" si="61"/>
        <v>#REF!</v>
      </c>
      <c r="G384" s="2" t="e">
        <f t="shared" si="62"/>
        <v>#REF!</v>
      </c>
    </row>
    <row r="385" spans="1:7" x14ac:dyDescent="0.25">
      <c r="A385" s="86">
        <v>2015</v>
      </c>
      <c r="B385" s="45" t="s">
        <v>154</v>
      </c>
      <c r="C385" s="77" t="e">
        <f>IF(VLOOKUP(CONCATENATE($U$6,$B385,$U$13,$U$14,$U$16,$A385),#REF!,14,FALSE)=0,"",VLOOKUP(CONCATENATE($U$6,$B385,$U$13,$U$14,$U$16,$A385),#REF!,14,FALSE))</f>
        <v>#REF!</v>
      </c>
      <c r="D385" s="2" t="e">
        <f>VLOOKUP(CONCATENATE($U$6,$B385,$U$13,$U$14,$U$16,$A385),#REF!,15,FALSE)</f>
        <v>#REF!</v>
      </c>
      <c r="E385" s="2" t="e">
        <f>VLOOKUP(CONCATENATE($U$6,$B385,$U$13,$U$14,$U$16,$A385),#REF!,16,FALSE)</f>
        <v>#REF!</v>
      </c>
      <c r="F385" s="2" t="e">
        <f t="shared" si="61"/>
        <v>#REF!</v>
      </c>
      <c r="G385" s="2" t="e">
        <f t="shared" si="62"/>
        <v>#REF!</v>
      </c>
    </row>
    <row r="386" spans="1:7" x14ac:dyDescent="0.25">
      <c r="A386" s="86">
        <v>2015</v>
      </c>
      <c r="B386" s="45" t="s">
        <v>173</v>
      </c>
      <c r="C386" s="77" t="e">
        <f>IF(VLOOKUP(CONCATENATE($U$6,$B386,$U$13,$U$14,$U$16,$A386),#REF!,14,FALSE)=0,"",VLOOKUP(CONCATENATE($U$6,$B386,$U$13,$U$14,$U$16,$A386),#REF!,14,FALSE))</f>
        <v>#REF!</v>
      </c>
      <c r="D386" s="2" t="e">
        <f>VLOOKUP(CONCATENATE($U$6,$B386,$U$13,$U$14,$U$16,$A386),#REF!,15,FALSE)</f>
        <v>#REF!</v>
      </c>
      <c r="E386" s="2" t="e">
        <f>VLOOKUP(CONCATENATE($U$6,$B386,$U$13,$U$14,$U$16,$A386),#REF!,16,FALSE)</f>
        <v>#REF!</v>
      </c>
      <c r="F386" s="2" t="e">
        <f t="shared" si="61"/>
        <v>#REF!</v>
      </c>
      <c r="G386" s="2" t="e">
        <f t="shared" si="62"/>
        <v>#REF!</v>
      </c>
    </row>
    <row r="387" spans="1:7" x14ac:dyDescent="0.25">
      <c r="A387" s="86">
        <v>2015</v>
      </c>
      <c r="B387" s="45" t="s">
        <v>165</v>
      </c>
      <c r="C387" s="77" t="e">
        <f>IF(VLOOKUP(CONCATENATE($U$6,$B387,$U$13,$U$14,$U$16,$A387),#REF!,14,FALSE)=0,"",VLOOKUP(CONCATENATE($U$6,$B387,$U$13,$U$14,$U$16,$A387),#REF!,14,FALSE))</f>
        <v>#REF!</v>
      </c>
      <c r="D387" s="2" t="e">
        <f>VLOOKUP(CONCATENATE($U$6,$B387,$U$13,$U$14,$U$16,$A387),#REF!,15,FALSE)</f>
        <v>#REF!</v>
      </c>
      <c r="E387" s="2" t="e">
        <f>VLOOKUP(CONCATENATE($U$6,$B387,$U$13,$U$14,$U$16,$A387),#REF!,16,FALSE)</f>
        <v>#REF!</v>
      </c>
      <c r="F387" s="2" t="e">
        <f t="shared" si="61"/>
        <v>#REF!</v>
      </c>
      <c r="G387" s="2" t="e">
        <f t="shared" si="62"/>
        <v>#REF!</v>
      </c>
    </row>
    <row r="388" spans="1:7" x14ac:dyDescent="0.25">
      <c r="A388" s="86">
        <v>2015</v>
      </c>
      <c r="B388" s="45" t="s">
        <v>149</v>
      </c>
      <c r="C388" s="77" t="e">
        <f>IF(VLOOKUP(CONCATENATE($U$6,$B388,$U$13,$U$14,$U$16,$A388),#REF!,14,FALSE)=0,"",VLOOKUP(CONCATENATE($U$6,$B388,$U$13,$U$14,$U$16,$A388),#REF!,14,FALSE))</f>
        <v>#REF!</v>
      </c>
      <c r="D388" s="2" t="e">
        <f>VLOOKUP(CONCATENATE($U$6,$B388,$U$13,$U$14,$U$16,$A388),#REF!,15,FALSE)</f>
        <v>#REF!</v>
      </c>
      <c r="E388" s="2" t="e">
        <f>VLOOKUP(CONCATENATE($U$6,$B388,$U$13,$U$14,$U$16,$A388),#REF!,16,FALSE)</f>
        <v>#REF!</v>
      </c>
      <c r="F388" s="2" t="e">
        <f t="shared" si="61"/>
        <v>#REF!</v>
      </c>
      <c r="G388" s="2" t="e">
        <f t="shared" si="62"/>
        <v>#REF!</v>
      </c>
    </row>
    <row r="389" spans="1:7" x14ac:dyDescent="0.25">
      <c r="A389" s="86">
        <v>2015</v>
      </c>
      <c r="B389" s="45" t="s">
        <v>177</v>
      </c>
      <c r="C389" s="77" t="e">
        <f>IF(VLOOKUP(CONCATENATE($U$6,$B389,$U$13,$U$14,$U$16,$A389),#REF!,14,FALSE)=0,"",VLOOKUP(CONCATENATE($U$6,$B389,$U$13,$U$14,$U$16,$A389),#REF!,14,FALSE))</f>
        <v>#REF!</v>
      </c>
      <c r="D389" s="2" t="e">
        <f>VLOOKUP(CONCATENATE($U$6,$B389,$U$13,$U$14,$U$16,$A389),#REF!,15,FALSE)</f>
        <v>#REF!</v>
      </c>
      <c r="E389" s="2" t="e">
        <f>VLOOKUP(CONCATENATE($U$6,$B389,$U$13,$U$14,$U$16,$A389),#REF!,16,FALSE)</f>
        <v>#REF!</v>
      </c>
      <c r="F389" s="2" t="e">
        <f t="shared" si="61"/>
        <v>#REF!</v>
      </c>
      <c r="G389" s="2" t="e">
        <f t="shared" si="62"/>
        <v>#REF!</v>
      </c>
    </row>
    <row r="390" spans="1:7" x14ac:dyDescent="0.25">
      <c r="A390" s="86">
        <v>2015</v>
      </c>
      <c r="B390" s="45" t="s">
        <v>153</v>
      </c>
      <c r="C390" s="77" t="e">
        <f>IF(VLOOKUP(CONCATENATE($U$6,$B390,$U$13,$U$14,$U$16,$A390),#REF!,14,FALSE)=0,"",VLOOKUP(CONCATENATE($U$6,$B390,$U$13,$U$14,$U$16,$A390),#REF!,14,FALSE))</f>
        <v>#REF!</v>
      </c>
      <c r="D390" s="2" t="e">
        <f>VLOOKUP(CONCATENATE($U$6,$B390,$U$13,$U$14,$U$16,$A390),#REF!,15,FALSE)</f>
        <v>#REF!</v>
      </c>
      <c r="E390" s="2" t="e">
        <f>VLOOKUP(CONCATENATE($U$6,$B390,$U$13,$U$14,$U$16,$A390),#REF!,16,FALSE)</f>
        <v>#REF!</v>
      </c>
      <c r="F390" s="2" t="e">
        <f t="shared" si="61"/>
        <v>#REF!</v>
      </c>
      <c r="G390" s="2" t="e">
        <f t="shared" si="62"/>
        <v>#REF!</v>
      </c>
    </row>
    <row r="391" spans="1:7" x14ac:dyDescent="0.25">
      <c r="A391" s="86">
        <v>2015</v>
      </c>
      <c r="B391" s="45" t="s">
        <v>179</v>
      </c>
      <c r="C391" s="77" t="e">
        <f>IF(VLOOKUP(CONCATENATE($U$6,$B391,$U$13,$U$14,$U$16,$A391),#REF!,14,FALSE)=0,"",VLOOKUP(CONCATENATE($U$6,$B391,$U$13,$U$14,$U$16,$A391),#REF!,14,FALSE))</f>
        <v>#REF!</v>
      </c>
      <c r="D391" s="2" t="e">
        <f>VLOOKUP(CONCATENATE($U$6,$B391,$U$13,$U$14,$U$16,$A391),#REF!,15,FALSE)</f>
        <v>#REF!</v>
      </c>
      <c r="E391" s="2" t="e">
        <f>VLOOKUP(CONCATENATE($U$6,$B391,$U$13,$U$14,$U$16,$A391),#REF!,16,FALSE)</f>
        <v>#REF!</v>
      </c>
      <c r="F391" s="2" t="e">
        <f t="shared" si="61"/>
        <v>#REF!</v>
      </c>
      <c r="G391" s="2" t="e">
        <f t="shared" si="62"/>
        <v>#REF!</v>
      </c>
    </row>
    <row r="392" spans="1:7" x14ac:dyDescent="0.25">
      <c r="A392" s="86">
        <v>2015</v>
      </c>
      <c r="B392" s="45" t="s">
        <v>161</v>
      </c>
      <c r="C392" s="77" t="e">
        <f>IF(VLOOKUP(CONCATENATE($U$6,$B392,$U$13,$U$14,$U$16,$A392),#REF!,14,FALSE)=0,"",VLOOKUP(CONCATENATE($U$6,$B392,$U$13,$U$14,$U$16,$A392),#REF!,14,FALSE))</f>
        <v>#REF!</v>
      </c>
      <c r="D392" s="2" t="e">
        <f>VLOOKUP(CONCATENATE($U$6,$B392,$U$13,$U$14,$U$16,$A392),#REF!,15,FALSE)</f>
        <v>#REF!</v>
      </c>
      <c r="E392" s="2" t="e">
        <f>VLOOKUP(CONCATENATE($U$6,$B392,$U$13,$U$14,$U$16,$A392),#REF!,16,FALSE)</f>
        <v>#REF!</v>
      </c>
      <c r="F392" s="2" t="e">
        <f t="shared" si="61"/>
        <v>#REF!</v>
      </c>
      <c r="G392" s="2" t="e">
        <f t="shared" si="62"/>
        <v>#REF!</v>
      </c>
    </row>
    <row r="393" spans="1:7" x14ac:dyDescent="0.25">
      <c r="A393" s="86">
        <v>2015</v>
      </c>
      <c r="B393" s="45" t="s">
        <v>158</v>
      </c>
      <c r="C393" s="77" t="e">
        <f>IF(VLOOKUP(CONCATENATE($U$6,$B393,$U$13,$U$14,$U$16,$A393),#REF!,14,FALSE)=0,"",VLOOKUP(CONCATENATE($U$6,$B393,$U$13,$U$14,$U$16,$A393),#REF!,14,FALSE))</f>
        <v>#REF!</v>
      </c>
      <c r="D393" s="2" t="e">
        <f>VLOOKUP(CONCATENATE($U$6,$B393,$U$13,$U$14,$U$16,$A393),#REF!,15,FALSE)</f>
        <v>#REF!</v>
      </c>
      <c r="E393" s="2" t="e">
        <f>VLOOKUP(CONCATENATE($U$6,$B393,$U$13,$U$14,$U$16,$A393),#REF!,16,FALSE)</f>
        <v>#REF!</v>
      </c>
      <c r="F393" s="2" t="e">
        <f t="shared" si="61"/>
        <v>#REF!</v>
      </c>
      <c r="G393" s="2" t="e">
        <f t="shared" si="62"/>
        <v>#REF!</v>
      </c>
    </row>
    <row r="394" spans="1:7" x14ac:dyDescent="0.25">
      <c r="A394" s="86">
        <v>2015</v>
      </c>
      <c r="B394" s="45" t="s">
        <v>169</v>
      </c>
      <c r="C394" s="77" t="e">
        <f>IF(VLOOKUP(CONCATENATE($U$6,$B394,$U$13,$U$14,$U$16,$A394),#REF!,14,FALSE)=0,"",VLOOKUP(CONCATENATE($U$6,$B394,$U$13,$U$14,$U$16,$A394),#REF!,14,FALSE))</f>
        <v>#REF!</v>
      </c>
      <c r="D394" s="2" t="e">
        <f>VLOOKUP(CONCATENATE($U$6,$B394,$U$13,$U$14,$U$16,$A394),#REF!,15,FALSE)</f>
        <v>#REF!</v>
      </c>
      <c r="E394" s="2" t="e">
        <f>VLOOKUP(CONCATENATE($U$6,$B394,$U$13,$U$14,$U$16,$A394),#REF!,16,FALSE)</f>
        <v>#REF!</v>
      </c>
      <c r="F394" s="2" t="e">
        <f t="shared" si="61"/>
        <v>#REF!</v>
      </c>
      <c r="G394" s="2" t="e">
        <f t="shared" si="62"/>
        <v>#REF!</v>
      </c>
    </row>
    <row r="395" spans="1:7" x14ac:dyDescent="0.25">
      <c r="A395" s="86">
        <v>2016</v>
      </c>
      <c r="B395" s="45" t="s">
        <v>166</v>
      </c>
      <c r="C395" s="77" t="e">
        <f>IF(VLOOKUP(CONCATENATE($U$6,$B395,$U$13,$U$14,$U$16,$A395),#REF!,14,FALSE)=0,"",VLOOKUP(CONCATENATE($U$6,$B395,$U$13,$U$14,$U$16,$A395),#REF!,14,FALSE))</f>
        <v>#REF!</v>
      </c>
      <c r="D395" s="2" t="e">
        <f>VLOOKUP(CONCATENATE($U$6,$B395,$U$13,$U$14,$U$16,$A395),#REF!,15,FALSE)</f>
        <v>#REF!</v>
      </c>
      <c r="E395" s="2" t="e">
        <f>VLOOKUP(CONCATENATE($U$6,$B395,$U$13,$U$14,$U$16,$A395),#REF!,16,FALSE)</f>
        <v>#REF!</v>
      </c>
      <c r="F395" s="2" t="e">
        <f t="shared" si="61"/>
        <v>#REF!</v>
      </c>
      <c r="G395" s="2" t="e">
        <f t="shared" si="62"/>
        <v>#REF!</v>
      </c>
    </row>
    <row r="396" spans="1:7" x14ac:dyDescent="0.25">
      <c r="A396" s="86">
        <v>2016</v>
      </c>
      <c r="B396" s="45" t="s">
        <v>160</v>
      </c>
      <c r="C396" s="77" t="e">
        <f>IF(VLOOKUP(CONCATENATE($U$6,$B396,$U$13,$U$14,$U$16,$A396),#REF!,14,FALSE)=0,"",VLOOKUP(CONCATENATE($U$6,$B396,$U$13,$U$14,$U$16,$A396),#REF!,14,FALSE))</f>
        <v>#REF!</v>
      </c>
      <c r="D396" s="2" t="e">
        <f>VLOOKUP(CONCATENATE($U$6,$B396,$U$13,$U$14,$U$16,$A396),#REF!,15,FALSE)</f>
        <v>#REF!</v>
      </c>
      <c r="E396" s="2" t="e">
        <f>VLOOKUP(CONCATENATE($U$6,$B396,$U$13,$U$14,$U$16,$A396),#REF!,16,FALSE)</f>
        <v>#REF!</v>
      </c>
      <c r="F396" s="2" t="e">
        <f t="shared" si="61"/>
        <v>#REF!</v>
      </c>
      <c r="G396" s="2" t="e">
        <f t="shared" si="62"/>
        <v>#REF!</v>
      </c>
    </row>
    <row r="397" spans="1:7" x14ac:dyDescent="0.25">
      <c r="A397" s="86">
        <v>2016</v>
      </c>
      <c r="B397" s="45" t="s">
        <v>162</v>
      </c>
      <c r="C397" s="77" t="e">
        <f>IF(VLOOKUP(CONCATENATE($U$6,$B397,$U$13,$U$14,$U$16,$A397),#REF!,14,FALSE)=0,"",VLOOKUP(CONCATENATE($U$6,$B397,$U$13,$U$14,$U$16,$A397),#REF!,14,FALSE))</f>
        <v>#REF!</v>
      </c>
      <c r="D397" s="2" t="e">
        <f>VLOOKUP(CONCATENATE($U$6,$B397,$U$13,$U$14,$U$16,$A397),#REF!,15,FALSE)</f>
        <v>#REF!</v>
      </c>
      <c r="E397" s="2" t="e">
        <f>VLOOKUP(CONCATENATE($U$6,$B397,$U$13,$U$14,$U$16,$A397),#REF!,16,FALSE)</f>
        <v>#REF!</v>
      </c>
      <c r="F397" s="2" t="e">
        <f t="shared" si="61"/>
        <v>#REF!</v>
      </c>
      <c r="G397" s="2" t="e">
        <f t="shared" si="62"/>
        <v>#REF!</v>
      </c>
    </row>
    <row r="398" spans="1:7" x14ac:dyDescent="0.25">
      <c r="A398" s="86">
        <v>2016</v>
      </c>
      <c r="B398" s="45" t="s">
        <v>155</v>
      </c>
      <c r="C398" s="77" t="e">
        <f>IF(VLOOKUP(CONCATENATE($U$6,$B398,$U$13,$U$14,$U$16,$A398),#REF!,14,FALSE)=0,"",VLOOKUP(CONCATENATE($U$6,$B398,$U$13,$U$14,$U$16,$A398),#REF!,14,FALSE))</f>
        <v>#REF!</v>
      </c>
      <c r="D398" s="2" t="e">
        <f>VLOOKUP(CONCATENATE($U$6,$B398,$U$13,$U$14,$U$16,$A398),#REF!,15,FALSE)</f>
        <v>#REF!</v>
      </c>
      <c r="E398" s="2" t="e">
        <f>VLOOKUP(CONCATENATE($U$6,$B398,$U$13,$U$14,$U$16,$A398),#REF!,16,FALSE)</f>
        <v>#REF!</v>
      </c>
      <c r="F398" s="2" t="e">
        <f t="shared" si="61"/>
        <v>#REF!</v>
      </c>
      <c r="G398" s="2" t="e">
        <f t="shared" si="62"/>
        <v>#REF!</v>
      </c>
    </row>
    <row r="399" spans="1:7" x14ac:dyDescent="0.25">
      <c r="A399" s="86">
        <v>2016</v>
      </c>
      <c r="B399" s="45" t="s">
        <v>151</v>
      </c>
      <c r="C399" s="77" t="e">
        <f>IF(VLOOKUP(CONCATENATE($U$6,$B399,$U$13,$U$14,$U$16,$A399),#REF!,14,FALSE)=0,"",VLOOKUP(CONCATENATE($U$6,$B399,$U$13,$U$14,$U$16,$A399),#REF!,14,FALSE))</f>
        <v>#REF!</v>
      </c>
      <c r="D399" s="2" t="e">
        <f>VLOOKUP(CONCATENATE($U$6,$B399,$U$13,$U$14,$U$16,$A399),#REF!,15,FALSE)</f>
        <v>#REF!</v>
      </c>
      <c r="E399" s="2" t="e">
        <f>VLOOKUP(CONCATENATE($U$6,$B399,$U$13,$U$14,$U$16,$A399),#REF!,16,FALSE)</f>
        <v>#REF!</v>
      </c>
      <c r="F399" s="2" t="e">
        <f t="shared" si="61"/>
        <v>#REF!</v>
      </c>
      <c r="G399" s="2" t="e">
        <f t="shared" si="62"/>
        <v>#REF!</v>
      </c>
    </row>
    <row r="400" spans="1:7" x14ac:dyDescent="0.25">
      <c r="A400" s="86">
        <v>2016</v>
      </c>
      <c r="B400" s="45" t="s">
        <v>167</v>
      </c>
      <c r="C400" s="77" t="e">
        <f>IF(VLOOKUP(CONCATENATE($U$6,$B400,$U$13,$U$14,$U$16,$A400),#REF!,14,FALSE)=0,"",VLOOKUP(CONCATENATE($U$6,$B400,$U$13,$U$14,$U$16,$A400),#REF!,14,FALSE))</f>
        <v>#REF!</v>
      </c>
      <c r="D400" s="2" t="e">
        <f>VLOOKUP(CONCATENATE($U$6,$B400,$U$13,$U$14,$U$16,$A400),#REF!,15,FALSE)</f>
        <v>#REF!</v>
      </c>
      <c r="E400" s="2" t="e">
        <f>VLOOKUP(CONCATENATE($U$6,$B400,$U$13,$U$14,$U$16,$A400),#REF!,16,FALSE)</f>
        <v>#REF!</v>
      </c>
      <c r="F400" s="2" t="e">
        <f t="shared" si="61"/>
        <v>#REF!</v>
      </c>
      <c r="G400" s="2" t="e">
        <f t="shared" si="62"/>
        <v>#REF!</v>
      </c>
    </row>
    <row r="401" spans="1:7" x14ac:dyDescent="0.25">
      <c r="A401" s="86">
        <v>2016</v>
      </c>
      <c r="B401" s="45" t="s">
        <v>181</v>
      </c>
      <c r="C401" s="77" t="e">
        <f>IF(VLOOKUP(CONCATENATE($U$6,$B401,$U$13,$U$14,$U$16,$A401),#REF!,14,FALSE)=0,"",VLOOKUP(CONCATENATE($U$6,$B401,$U$13,$U$14,$U$16,$A401),#REF!,14,FALSE))</f>
        <v>#REF!</v>
      </c>
      <c r="D401" s="2" t="e">
        <f>VLOOKUP(CONCATENATE($U$6,$B401,$U$13,$U$14,$U$16,$A401),#REF!,15,FALSE)</f>
        <v>#REF!</v>
      </c>
      <c r="E401" s="2" t="e">
        <f>VLOOKUP(CONCATENATE($U$6,$B401,$U$13,$U$14,$U$16,$A401),#REF!,16,FALSE)</f>
        <v>#REF!</v>
      </c>
      <c r="F401" s="2" t="e">
        <f t="shared" si="61"/>
        <v>#REF!</v>
      </c>
      <c r="G401" s="2" t="e">
        <f t="shared" si="62"/>
        <v>#REF!</v>
      </c>
    </row>
    <row r="402" spans="1:7" x14ac:dyDescent="0.25">
      <c r="A402" s="86">
        <v>2016</v>
      </c>
      <c r="B402" s="45" t="s">
        <v>171</v>
      </c>
      <c r="C402" s="77" t="e">
        <f>IF(VLOOKUP(CONCATENATE($U$6,$B402,$U$13,$U$14,$U$16,$A402),#REF!,14,FALSE)=0,"",VLOOKUP(CONCATENATE($U$6,$B402,$U$13,$U$14,$U$16,$A402),#REF!,14,FALSE))</f>
        <v>#REF!</v>
      </c>
      <c r="D402" s="2" t="e">
        <f>VLOOKUP(CONCATENATE($U$6,$B402,$U$13,$U$14,$U$16,$A402),#REF!,15,FALSE)</f>
        <v>#REF!</v>
      </c>
      <c r="E402" s="2" t="e">
        <f>VLOOKUP(CONCATENATE($U$6,$B402,$U$13,$U$14,$U$16,$A402),#REF!,16,FALSE)</f>
        <v>#REF!</v>
      </c>
      <c r="F402" s="2" t="e">
        <f t="shared" si="61"/>
        <v>#REF!</v>
      </c>
      <c r="G402" s="2" t="e">
        <f t="shared" si="62"/>
        <v>#REF!</v>
      </c>
    </row>
    <row r="403" spans="1:7" x14ac:dyDescent="0.25">
      <c r="A403" s="86">
        <v>2016</v>
      </c>
      <c r="B403" s="45" t="s">
        <v>159</v>
      </c>
      <c r="C403" s="77" t="e">
        <f>IF(VLOOKUP(CONCATENATE($U$6,$B403,$U$13,$U$14,$U$16,$A403),#REF!,14,FALSE)=0,"",VLOOKUP(CONCATENATE($U$6,$B403,$U$13,$U$14,$U$16,$A403),#REF!,14,FALSE))</f>
        <v>#REF!</v>
      </c>
      <c r="D403" s="2" t="e">
        <f>VLOOKUP(CONCATENATE($U$6,$B403,$U$13,$U$14,$U$16,$A403),#REF!,15,FALSE)</f>
        <v>#REF!</v>
      </c>
      <c r="E403" s="2" t="e">
        <f>VLOOKUP(CONCATENATE($U$6,$B403,$U$13,$U$14,$U$16,$A403),#REF!,16,FALSE)</f>
        <v>#REF!</v>
      </c>
      <c r="F403" s="2" t="e">
        <f t="shared" si="61"/>
        <v>#REF!</v>
      </c>
      <c r="G403" s="2" t="e">
        <f t="shared" si="62"/>
        <v>#REF!</v>
      </c>
    </row>
    <row r="404" spans="1:7" x14ac:dyDescent="0.25">
      <c r="A404" s="86">
        <v>2016</v>
      </c>
      <c r="B404" s="45" t="s">
        <v>174</v>
      </c>
      <c r="C404" s="77" t="e">
        <f>IF(VLOOKUP(CONCATENATE($U$6,$B404,$U$13,$U$14,$U$16,$A404),#REF!,14,FALSE)=0,"",VLOOKUP(CONCATENATE($U$6,$B404,$U$13,$U$14,$U$16,$A404),#REF!,14,FALSE))</f>
        <v>#REF!</v>
      </c>
      <c r="D404" s="2" t="e">
        <f>VLOOKUP(CONCATENATE($U$6,$B404,$U$13,$U$14,$U$16,$A404),#REF!,15,FALSE)</f>
        <v>#REF!</v>
      </c>
      <c r="E404" s="2" t="e">
        <f>VLOOKUP(CONCATENATE($U$6,$B404,$U$13,$U$14,$U$16,$A404),#REF!,16,FALSE)</f>
        <v>#REF!</v>
      </c>
      <c r="F404" s="2" t="e">
        <f t="shared" si="61"/>
        <v>#REF!</v>
      </c>
      <c r="G404" s="2" t="e">
        <f t="shared" si="62"/>
        <v>#REF!</v>
      </c>
    </row>
    <row r="405" spans="1:7" x14ac:dyDescent="0.25">
      <c r="A405" s="86">
        <v>2016</v>
      </c>
      <c r="B405" s="45" t="s">
        <v>178</v>
      </c>
      <c r="C405" s="77" t="e">
        <f>IF(VLOOKUP(CONCATENATE($U$6,$B405,$U$13,$U$14,$U$16,$A405),#REF!,14,FALSE)=0,"",VLOOKUP(CONCATENATE($U$6,$B405,$U$13,$U$14,$U$16,$A405),#REF!,14,FALSE))</f>
        <v>#REF!</v>
      </c>
      <c r="D405" s="2" t="e">
        <f>VLOOKUP(CONCATENATE($U$6,$B405,$U$13,$U$14,$U$16,$A405),#REF!,15,FALSE)</f>
        <v>#REF!</v>
      </c>
      <c r="E405" s="2" t="e">
        <f>VLOOKUP(CONCATENATE($U$6,$B405,$U$13,$U$14,$U$16,$A405),#REF!,16,FALSE)</f>
        <v>#REF!</v>
      </c>
      <c r="F405" s="2" t="e">
        <f t="shared" si="61"/>
        <v>#REF!</v>
      </c>
      <c r="G405" s="2" t="e">
        <f t="shared" si="62"/>
        <v>#REF!</v>
      </c>
    </row>
    <row r="406" spans="1:7" x14ac:dyDescent="0.25">
      <c r="A406" s="86">
        <v>2016</v>
      </c>
      <c r="B406" s="45" t="s">
        <v>175</v>
      </c>
      <c r="C406" s="77" t="e">
        <f>IF(VLOOKUP(CONCATENATE($U$6,$B406,$U$13,$U$14,$U$16,$A406),#REF!,14,FALSE)=0,"",VLOOKUP(CONCATENATE($U$6,$B406,$U$13,$U$14,$U$16,$A406),#REF!,14,FALSE))</f>
        <v>#REF!</v>
      </c>
      <c r="D406" s="2" t="e">
        <f>VLOOKUP(CONCATENATE($U$6,$B406,$U$13,$U$14,$U$16,$A406),#REF!,15,FALSE)</f>
        <v>#REF!</v>
      </c>
      <c r="E406" s="2" t="e">
        <f>VLOOKUP(CONCATENATE($U$6,$B406,$U$13,$U$14,$U$16,$A406),#REF!,16,FALSE)</f>
        <v>#REF!</v>
      </c>
      <c r="F406" s="2" t="e">
        <f t="shared" si="61"/>
        <v>#REF!</v>
      </c>
      <c r="G406" s="2" t="e">
        <f t="shared" si="62"/>
        <v>#REF!</v>
      </c>
    </row>
    <row r="407" spans="1:7" x14ac:dyDescent="0.25">
      <c r="A407" s="86">
        <v>2016</v>
      </c>
      <c r="B407" s="45" t="s">
        <v>156</v>
      </c>
      <c r="C407" s="77" t="e">
        <f>IF(VLOOKUP(CONCATENATE($U$6,$B407,$U$13,$U$14,$U$16,$A407),#REF!,14,FALSE)=0,"",VLOOKUP(CONCATENATE($U$6,$B407,$U$13,$U$14,$U$16,$A407),#REF!,14,FALSE))</f>
        <v>#REF!</v>
      </c>
      <c r="D407" s="2" t="e">
        <f>VLOOKUP(CONCATENATE($U$6,$B407,$U$13,$U$14,$U$16,$A407),#REF!,15,FALSE)</f>
        <v>#REF!</v>
      </c>
      <c r="E407" s="2" t="e">
        <f>VLOOKUP(CONCATENATE($U$6,$B407,$U$13,$U$14,$U$16,$A407),#REF!,16,FALSE)</f>
        <v>#REF!</v>
      </c>
      <c r="F407" s="2" t="e">
        <f t="shared" si="61"/>
        <v>#REF!</v>
      </c>
      <c r="G407" s="2" t="e">
        <f t="shared" si="62"/>
        <v>#REF!</v>
      </c>
    </row>
    <row r="408" spans="1:7" x14ac:dyDescent="0.25">
      <c r="A408" s="86">
        <v>2016</v>
      </c>
      <c r="B408" s="45" t="s">
        <v>168</v>
      </c>
      <c r="C408" s="77" t="e">
        <f>IF(VLOOKUP(CONCATENATE($U$6,$B408,$U$13,$U$14,$U$16,$A408),#REF!,14,FALSE)=0,"",VLOOKUP(CONCATENATE($U$6,$B408,$U$13,$U$14,$U$16,$A408),#REF!,14,FALSE))</f>
        <v>#REF!</v>
      </c>
      <c r="D408" s="2" t="e">
        <f>VLOOKUP(CONCATENATE($U$6,$B408,$U$13,$U$14,$U$16,$A408),#REF!,15,FALSE)</f>
        <v>#REF!</v>
      </c>
      <c r="E408" s="2" t="e">
        <f>VLOOKUP(CONCATENATE($U$6,$B408,$U$13,$U$14,$U$16,$A408),#REF!,16,FALSE)</f>
        <v>#REF!</v>
      </c>
      <c r="F408" s="2" t="e">
        <f t="shared" si="61"/>
        <v>#REF!</v>
      </c>
      <c r="G408" s="2" t="e">
        <f t="shared" si="62"/>
        <v>#REF!</v>
      </c>
    </row>
    <row r="409" spans="1:7" x14ac:dyDescent="0.25">
      <c r="A409" s="86">
        <v>2016</v>
      </c>
      <c r="B409" s="45" t="s">
        <v>164</v>
      </c>
      <c r="C409" s="77" t="e">
        <f>IF(VLOOKUP(CONCATENATE($U$6,$B409,$U$13,$U$14,$U$16,$A409),#REF!,14,FALSE)=0,"",VLOOKUP(CONCATENATE($U$6,$B409,$U$13,$U$14,$U$16,$A409),#REF!,14,FALSE))</f>
        <v>#REF!</v>
      </c>
      <c r="D409" s="2" t="e">
        <f>VLOOKUP(CONCATENATE($U$6,$B409,$U$13,$U$14,$U$16,$A409),#REF!,15,FALSE)</f>
        <v>#REF!</v>
      </c>
      <c r="E409" s="2" t="e">
        <f>VLOOKUP(CONCATENATE($U$6,$B409,$U$13,$U$14,$U$16,$A409),#REF!,16,FALSE)</f>
        <v>#REF!</v>
      </c>
      <c r="F409" s="2" t="e">
        <f t="shared" si="61"/>
        <v>#REF!</v>
      </c>
      <c r="G409" s="2" t="e">
        <f t="shared" si="62"/>
        <v>#REF!</v>
      </c>
    </row>
    <row r="410" spans="1:7" x14ac:dyDescent="0.25">
      <c r="A410" s="86">
        <v>2016</v>
      </c>
      <c r="B410" s="45" t="s">
        <v>172</v>
      </c>
      <c r="C410" s="77" t="e">
        <f>IF(VLOOKUP(CONCATENATE($U$6,$B410,$U$13,$U$14,$U$16,$A410),#REF!,14,FALSE)=0,"",VLOOKUP(CONCATENATE($U$6,$B410,$U$13,$U$14,$U$16,$A410),#REF!,14,FALSE))</f>
        <v>#REF!</v>
      </c>
      <c r="D410" s="2" t="e">
        <f>VLOOKUP(CONCATENATE($U$6,$B410,$U$13,$U$14,$U$16,$A410),#REF!,15,FALSE)</f>
        <v>#REF!</v>
      </c>
      <c r="E410" s="2" t="e">
        <f>VLOOKUP(CONCATENATE($U$6,$B410,$U$13,$U$14,$U$16,$A410),#REF!,16,FALSE)</f>
        <v>#REF!</v>
      </c>
      <c r="F410" s="2" t="e">
        <f t="shared" si="61"/>
        <v>#REF!</v>
      </c>
      <c r="G410" s="2" t="e">
        <f t="shared" si="62"/>
        <v>#REF!</v>
      </c>
    </row>
    <row r="411" spans="1:7" x14ac:dyDescent="0.25">
      <c r="A411" s="86">
        <v>2016</v>
      </c>
      <c r="B411" s="45" t="s">
        <v>157</v>
      </c>
      <c r="C411" s="77" t="e">
        <f>IF(VLOOKUP(CONCATENATE($U$6,$B411,$U$13,$U$14,$U$16,$A411),#REF!,14,FALSE)=0,"",VLOOKUP(CONCATENATE($U$6,$B411,$U$13,$U$14,$U$16,$A411),#REF!,14,FALSE))</f>
        <v>#REF!</v>
      </c>
      <c r="D411" s="2" t="e">
        <f>VLOOKUP(CONCATENATE($U$6,$B411,$U$13,$U$14,$U$16,$A411),#REF!,15,FALSE)</f>
        <v>#REF!</v>
      </c>
      <c r="E411" s="2" t="e">
        <f>VLOOKUP(CONCATENATE($U$6,$B411,$U$13,$U$14,$U$16,$A411),#REF!,16,FALSE)</f>
        <v>#REF!</v>
      </c>
      <c r="F411" s="2" t="e">
        <f t="shared" si="61"/>
        <v>#REF!</v>
      </c>
      <c r="G411" s="2" t="e">
        <f t="shared" si="62"/>
        <v>#REF!</v>
      </c>
    </row>
    <row r="412" spans="1:7" x14ac:dyDescent="0.25">
      <c r="A412" s="86">
        <v>2016</v>
      </c>
      <c r="B412" s="45" t="s">
        <v>170</v>
      </c>
      <c r="C412" s="77" t="e">
        <f>IF(VLOOKUP(CONCATENATE($U$6,$B412,$U$13,$U$14,$U$16,$A412),#REF!,14,FALSE)=0,"",VLOOKUP(CONCATENATE($U$6,$B412,$U$13,$U$14,$U$16,$A412),#REF!,14,FALSE))</f>
        <v>#REF!</v>
      </c>
      <c r="D412" s="2" t="e">
        <f>VLOOKUP(CONCATENATE($U$6,$B412,$U$13,$U$14,$U$16,$A412),#REF!,15,FALSE)</f>
        <v>#REF!</v>
      </c>
      <c r="E412" s="2" t="e">
        <f>VLOOKUP(CONCATENATE($U$6,$B412,$U$13,$U$14,$U$16,$A412),#REF!,16,FALSE)</f>
        <v>#REF!</v>
      </c>
      <c r="F412" s="2" t="e">
        <f t="shared" si="61"/>
        <v>#REF!</v>
      </c>
      <c r="G412" s="2" t="e">
        <f t="shared" si="62"/>
        <v>#REF!</v>
      </c>
    </row>
    <row r="413" spans="1:7" x14ac:dyDescent="0.25">
      <c r="A413" s="86">
        <v>2016</v>
      </c>
      <c r="B413" s="45" t="s">
        <v>176</v>
      </c>
      <c r="C413" s="77" t="e">
        <f>IF(VLOOKUP(CONCATENATE($U$6,$B413,$U$13,$U$14,$U$16,$A413),#REF!,14,FALSE)=0,"",VLOOKUP(CONCATENATE($U$6,$B413,$U$13,$U$14,$U$16,$A413),#REF!,14,FALSE))</f>
        <v>#REF!</v>
      </c>
      <c r="D413" s="2" t="e">
        <f>VLOOKUP(CONCATENATE($U$6,$B413,$U$13,$U$14,$U$16,$A413),#REF!,15,FALSE)</f>
        <v>#REF!</v>
      </c>
      <c r="E413" s="2" t="e">
        <f>VLOOKUP(CONCATENATE($U$6,$B413,$U$13,$U$14,$U$16,$A413),#REF!,16,FALSE)</f>
        <v>#REF!</v>
      </c>
      <c r="F413" s="2" t="e">
        <f t="shared" si="61"/>
        <v>#REF!</v>
      </c>
      <c r="G413" s="2" t="e">
        <f t="shared" si="62"/>
        <v>#REF!</v>
      </c>
    </row>
    <row r="414" spans="1:7" x14ac:dyDescent="0.25">
      <c r="A414" s="86">
        <v>2016</v>
      </c>
      <c r="B414" s="45" t="s">
        <v>152</v>
      </c>
      <c r="C414" s="77" t="e">
        <f>IF(VLOOKUP(CONCATENATE($U$6,$B414,$U$13,$U$14,$U$16,$A414),#REF!,14,FALSE)=0,"",VLOOKUP(CONCATENATE($U$6,$B414,$U$13,$U$14,$U$16,$A414),#REF!,14,FALSE))</f>
        <v>#REF!</v>
      </c>
      <c r="D414" s="2" t="e">
        <f>VLOOKUP(CONCATENATE($U$6,$B414,$U$13,$U$14,$U$16,$A414),#REF!,15,FALSE)</f>
        <v>#REF!</v>
      </c>
      <c r="E414" s="2" t="e">
        <f>VLOOKUP(CONCATENATE($U$6,$B414,$U$13,$U$14,$U$16,$A414),#REF!,16,FALSE)</f>
        <v>#REF!</v>
      </c>
      <c r="F414" s="2" t="e">
        <f t="shared" si="61"/>
        <v>#REF!</v>
      </c>
      <c r="G414" s="2" t="e">
        <f t="shared" si="62"/>
        <v>#REF!</v>
      </c>
    </row>
    <row r="415" spans="1:7" x14ac:dyDescent="0.25">
      <c r="A415" s="86">
        <v>2016</v>
      </c>
      <c r="B415" s="45" t="s">
        <v>150</v>
      </c>
      <c r="C415" s="77" t="e">
        <f>IF(VLOOKUP(CONCATENATE($U$6,$B415,$U$13,$U$14,$U$16,$A415),#REF!,14,FALSE)=0,"",VLOOKUP(CONCATENATE($U$6,$B415,$U$13,$U$14,$U$16,$A415),#REF!,14,FALSE))</f>
        <v>#REF!</v>
      </c>
      <c r="D415" s="2" t="e">
        <f>VLOOKUP(CONCATENATE($U$6,$B415,$U$13,$U$14,$U$16,$A415),#REF!,15,FALSE)</f>
        <v>#REF!</v>
      </c>
      <c r="E415" s="2" t="e">
        <f>VLOOKUP(CONCATENATE($U$6,$B415,$U$13,$U$14,$U$16,$A415),#REF!,16,FALSE)</f>
        <v>#REF!</v>
      </c>
      <c r="F415" s="2" t="e">
        <f t="shared" si="61"/>
        <v>#REF!</v>
      </c>
      <c r="G415" s="2" t="e">
        <f t="shared" si="62"/>
        <v>#REF!</v>
      </c>
    </row>
    <row r="416" spans="1:7" x14ac:dyDescent="0.25">
      <c r="A416" s="86">
        <v>2016</v>
      </c>
      <c r="B416" s="45" t="s">
        <v>163</v>
      </c>
      <c r="C416" s="77" t="e">
        <f>IF(VLOOKUP(CONCATENATE($U$6,$B416,$U$13,$U$14,$U$16,$A416),#REF!,14,FALSE)=0,"",VLOOKUP(CONCATENATE($U$6,$B416,$U$13,$U$14,$U$16,$A416),#REF!,14,FALSE))</f>
        <v>#REF!</v>
      </c>
      <c r="D416" s="2" t="e">
        <f>VLOOKUP(CONCATENATE($U$6,$B416,$U$13,$U$14,$U$16,$A416),#REF!,15,FALSE)</f>
        <v>#REF!</v>
      </c>
      <c r="E416" s="2" t="e">
        <f>VLOOKUP(CONCATENATE($U$6,$B416,$U$13,$U$14,$U$16,$A416),#REF!,16,FALSE)</f>
        <v>#REF!</v>
      </c>
      <c r="F416" s="2" t="e">
        <f t="shared" si="61"/>
        <v>#REF!</v>
      </c>
      <c r="G416" s="2" t="e">
        <f t="shared" si="62"/>
        <v>#REF!</v>
      </c>
    </row>
    <row r="417" spans="1:7" x14ac:dyDescent="0.25">
      <c r="A417" s="86">
        <v>2016</v>
      </c>
      <c r="B417" s="45" t="s">
        <v>180</v>
      </c>
      <c r="C417" s="77" t="e">
        <f>IF(VLOOKUP(CONCATENATE($U$6,$B417,$U$13,$U$14,$U$16,$A417),#REF!,14,FALSE)=0,"",VLOOKUP(CONCATENATE($U$6,$B417,$U$13,$U$14,$U$16,$A417),#REF!,14,FALSE))</f>
        <v>#REF!</v>
      </c>
      <c r="D417" s="2" t="e">
        <f>VLOOKUP(CONCATENATE($U$6,$B417,$U$13,$U$14,$U$16,$A417),#REF!,15,FALSE)</f>
        <v>#REF!</v>
      </c>
      <c r="E417" s="2" t="e">
        <f>VLOOKUP(CONCATENATE($U$6,$B417,$U$13,$U$14,$U$16,$A417),#REF!,16,FALSE)</f>
        <v>#REF!</v>
      </c>
      <c r="F417" s="2" t="e">
        <f t="shared" si="61"/>
        <v>#REF!</v>
      </c>
      <c r="G417" s="2" t="e">
        <f t="shared" si="62"/>
        <v>#REF!</v>
      </c>
    </row>
    <row r="418" spans="1:7" x14ac:dyDescent="0.25">
      <c r="A418" s="86">
        <v>2016</v>
      </c>
      <c r="B418" s="45" t="s">
        <v>154</v>
      </c>
      <c r="C418" s="77" t="e">
        <f>IF(VLOOKUP(CONCATENATE($U$6,$B418,$U$13,$U$14,$U$16,$A418),#REF!,14,FALSE)=0,"",VLOOKUP(CONCATENATE($U$6,$B418,$U$13,$U$14,$U$16,$A418),#REF!,14,FALSE))</f>
        <v>#REF!</v>
      </c>
      <c r="D418" s="2" t="e">
        <f>VLOOKUP(CONCATENATE($U$6,$B418,$U$13,$U$14,$U$16,$A418),#REF!,15,FALSE)</f>
        <v>#REF!</v>
      </c>
      <c r="E418" s="2" t="e">
        <f>VLOOKUP(CONCATENATE($U$6,$B418,$U$13,$U$14,$U$16,$A418),#REF!,16,FALSE)</f>
        <v>#REF!</v>
      </c>
      <c r="F418" s="2" t="e">
        <f t="shared" si="61"/>
        <v>#REF!</v>
      </c>
      <c r="G418" s="2" t="e">
        <f t="shared" si="62"/>
        <v>#REF!</v>
      </c>
    </row>
    <row r="419" spans="1:7" x14ac:dyDescent="0.25">
      <c r="A419" s="86">
        <v>2016</v>
      </c>
      <c r="B419" s="45" t="s">
        <v>173</v>
      </c>
      <c r="C419" s="77" t="e">
        <f>IF(VLOOKUP(CONCATENATE($U$6,$B419,$U$13,$U$14,$U$16,$A419),#REF!,14,FALSE)=0,"",VLOOKUP(CONCATENATE($U$6,$B419,$U$13,$U$14,$U$16,$A419),#REF!,14,FALSE))</f>
        <v>#REF!</v>
      </c>
      <c r="D419" s="2" t="e">
        <f>VLOOKUP(CONCATENATE($U$6,$B419,$U$13,$U$14,$U$16,$A419),#REF!,15,FALSE)</f>
        <v>#REF!</v>
      </c>
      <c r="E419" s="2" t="e">
        <f>VLOOKUP(CONCATENATE($U$6,$B419,$U$13,$U$14,$U$16,$A419),#REF!,16,FALSE)</f>
        <v>#REF!</v>
      </c>
      <c r="F419" s="2" t="e">
        <f t="shared" si="61"/>
        <v>#REF!</v>
      </c>
      <c r="G419" s="2" t="e">
        <f t="shared" si="62"/>
        <v>#REF!</v>
      </c>
    </row>
    <row r="420" spans="1:7" x14ac:dyDescent="0.25">
      <c r="A420" s="86">
        <v>2016</v>
      </c>
      <c r="B420" s="45" t="s">
        <v>165</v>
      </c>
      <c r="C420" s="77" t="e">
        <f>IF(VLOOKUP(CONCATENATE($U$6,$B420,$U$13,$U$14,$U$16,$A420),#REF!,14,FALSE)=0,"",VLOOKUP(CONCATENATE($U$6,$B420,$U$13,$U$14,$U$16,$A420),#REF!,14,FALSE))</f>
        <v>#REF!</v>
      </c>
      <c r="D420" s="2" t="e">
        <f>VLOOKUP(CONCATENATE($U$6,$B420,$U$13,$U$14,$U$16,$A420),#REF!,15,FALSE)</f>
        <v>#REF!</v>
      </c>
      <c r="E420" s="2" t="e">
        <f>VLOOKUP(CONCATENATE($U$6,$B420,$U$13,$U$14,$U$16,$A420),#REF!,16,FALSE)</f>
        <v>#REF!</v>
      </c>
      <c r="F420" s="2" t="e">
        <f t="shared" si="61"/>
        <v>#REF!</v>
      </c>
      <c r="G420" s="2" t="e">
        <f t="shared" si="62"/>
        <v>#REF!</v>
      </c>
    </row>
    <row r="421" spans="1:7" x14ac:dyDescent="0.25">
      <c r="A421" s="86">
        <v>2016</v>
      </c>
      <c r="B421" s="45" t="s">
        <v>149</v>
      </c>
      <c r="C421" s="77" t="e">
        <f>IF(VLOOKUP(CONCATENATE($U$6,$B421,$U$13,$U$14,$U$16,$A421),#REF!,14,FALSE)=0,"",VLOOKUP(CONCATENATE($U$6,$B421,$U$13,$U$14,$U$16,$A421),#REF!,14,FALSE))</f>
        <v>#REF!</v>
      </c>
      <c r="D421" s="2" t="e">
        <f>VLOOKUP(CONCATENATE($U$6,$B421,$U$13,$U$14,$U$16,$A421),#REF!,15,FALSE)</f>
        <v>#REF!</v>
      </c>
      <c r="E421" s="2" t="e">
        <f>VLOOKUP(CONCATENATE($U$6,$B421,$U$13,$U$14,$U$16,$A421),#REF!,16,FALSE)</f>
        <v>#REF!</v>
      </c>
      <c r="F421" s="2" t="e">
        <f t="shared" si="61"/>
        <v>#REF!</v>
      </c>
      <c r="G421" s="2" t="e">
        <f t="shared" si="62"/>
        <v>#REF!</v>
      </c>
    </row>
    <row r="422" spans="1:7" x14ac:dyDescent="0.25">
      <c r="A422" s="86">
        <v>2016</v>
      </c>
      <c r="B422" s="45" t="s">
        <v>177</v>
      </c>
      <c r="C422" s="77" t="e">
        <f>IF(VLOOKUP(CONCATENATE($U$6,$B422,$U$13,$U$14,$U$16,$A422),#REF!,14,FALSE)=0,"",VLOOKUP(CONCATENATE($U$6,$B422,$U$13,$U$14,$U$16,$A422),#REF!,14,FALSE))</f>
        <v>#REF!</v>
      </c>
      <c r="D422" s="2" t="e">
        <f>VLOOKUP(CONCATENATE($U$6,$B422,$U$13,$U$14,$U$16,$A422),#REF!,15,FALSE)</f>
        <v>#REF!</v>
      </c>
      <c r="E422" s="2" t="e">
        <f>VLOOKUP(CONCATENATE($U$6,$B422,$U$13,$U$14,$U$16,$A422),#REF!,16,FALSE)</f>
        <v>#REF!</v>
      </c>
      <c r="F422" s="2" t="e">
        <f t="shared" ref="F422:F485" si="63">C422-D422</f>
        <v>#REF!</v>
      </c>
      <c r="G422" s="2" t="e">
        <f t="shared" ref="G422:G485" si="64">E422-C422</f>
        <v>#REF!</v>
      </c>
    </row>
    <row r="423" spans="1:7" x14ac:dyDescent="0.25">
      <c r="A423" s="86">
        <v>2016</v>
      </c>
      <c r="B423" s="45" t="s">
        <v>153</v>
      </c>
      <c r="C423" s="77" t="e">
        <f>IF(VLOOKUP(CONCATENATE($U$6,$B423,$U$13,$U$14,$U$16,$A423),#REF!,14,FALSE)=0,"",VLOOKUP(CONCATENATE($U$6,$B423,$U$13,$U$14,$U$16,$A423),#REF!,14,FALSE))</f>
        <v>#REF!</v>
      </c>
      <c r="D423" s="2" t="e">
        <f>VLOOKUP(CONCATENATE($U$6,$B423,$U$13,$U$14,$U$16,$A423),#REF!,15,FALSE)</f>
        <v>#REF!</v>
      </c>
      <c r="E423" s="2" t="e">
        <f>VLOOKUP(CONCATENATE($U$6,$B423,$U$13,$U$14,$U$16,$A423),#REF!,16,FALSE)</f>
        <v>#REF!</v>
      </c>
      <c r="F423" s="2" t="e">
        <f t="shared" si="63"/>
        <v>#REF!</v>
      </c>
      <c r="G423" s="2" t="e">
        <f t="shared" si="64"/>
        <v>#REF!</v>
      </c>
    </row>
    <row r="424" spans="1:7" x14ac:dyDescent="0.25">
      <c r="A424" s="86">
        <v>2016</v>
      </c>
      <c r="B424" s="45" t="s">
        <v>179</v>
      </c>
      <c r="C424" s="77" t="e">
        <f>IF(VLOOKUP(CONCATENATE($U$6,$B424,$U$13,$U$14,$U$16,$A424),#REF!,14,FALSE)=0,"",VLOOKUP(CONCATENATE($U$6,$B424,$U$13,$U$14,$U$16,$A424),#REF!,14,FALSE))</f>
        <v>#REF!</v>
      </c>
      <c r="D424" s="2" t="e">
        <f>VLOOKUP(CONCATENATE($U$6,$B424,$U$13,$U$14,$U$16,$A424),#REF!,15,FALSE)</f>
        <v>#REF!</v>
      </c>
      <c r="E424" s="2" t="e">
        <f>VLOOKUP(CONCATENATE($U$6,$B424,$U$13,$U$14,$U$16,$A424),#REF!,16,FALSE)</f>
        <v>#REF!</v>
      </c>
      <c r="F424" s="2" t="e">
        <f t="shared" si="63"/>
        <v>#REF!</v>
      </c>
      <c r="G424" s="2" t="e">
        <f t="shared" si="64"/>
        <v>#REF!</v>
      </c>
    </row>
    <row r="425" spans="1:7" x14ac:dyDescent="0.25">
      <c r="A425" s="86">
        <v>2016</v>
      </c>
      <c r="B425" s="45" t="s">
        <v>161</v>
      </c>
      <c r="C425" s="77" t="e">
        <f>IF(VLOOKUP(CONCATENATE($U$6,$B425,$U$13,$U$14,$U$16,$A425),#REF!,14,FALSE)=0,"",VLOOKUP(CONCATENATE($U$6,$B425,$U$13,$U$14,$U$16,$A425),#REF!,14,FALSE))</f>
        <v>#REF!</v>
      </c>
      <c r="D425" s="2" t="e">
        <f>VLOOKUP(CONCATENATE($U$6,$B425,$U$13,$U$14,$U$16,$A425),#REF!,15,FALSE)</f>
        <v>#REF!</v>
      </c>
      <c r="E425" s="2" t="e">
        <f>VLOOKUP(CONCATENATE($U$6,$B425,$U$13,$U$14,$U$16,$A425),#REF!,16,FALSE)</f>
        <v>#REF!</v>
      </c>
      <c r="F425" s="2" t="e">
        <f t="shared" si="63"/>
        <v>#REF!</v>
      </c>
      <c r="G425" s="2" t="e">
        <f t="shared" si="64"/>
        <v>#REF!</v>
      </c>
    </row>
    <row r="426" spans="1:7" x14ac:dyDescent="0.25">
      <c r="A426" s="86">
        <v>2016</v>
      </c>
      <c r="B426" s="45" t="s">
        <v>158</v>
      </c>
      <c r="C426" s="77" t="e">
        <f>IF(VLOOKUP(CONCATENATE($U$6,$B426,$U$13,$U$14,$U$16,$A426),#REF!,14,FALSE)=0,"",VLOOKUP(CONCATENATE($U$6,$B426,$U$13,$U$14,$U$16,$A426),#REF!,14,FALSE))</f>
        <v>#REF!</v>
      </c>
      <c r="D426" s="2" t="e">
        <f>VLOOKUP(CONCATENATE($U$6,$B426,$U$13,$U$14,$U$16,$A426),#REF!,15,FALSE)</f>
        <v>#REF!</v>
      </c>
      <c r="E426" s="2" t="e">
        <f>VLOOKUP(CONCATENATE($U$6,$B426,$U$13,$U$14,$U$16,$A426),#REF!,16,FALSE)</f>
        <v>#REF!</v>
      </c>
      <c r="F426" s="2" t="e">
        <f t="shared" si="63"/>
        <v>#REF!</v>
      </c>
      <c r="G426" s="2" t="e">
        <f t="shared" si="64"/>
        <v>#REF!</v>
      </c>
    </row>
    <row r="427" spans="1:7" x14ac:dyDescent="0.25">
      <c r="A427" s="86">
        <v>2016</v>
      </c>
      <c r="B427" s="45" t="s">
        <v>169</v>
      </c>
      <c r="C427" s="77" t="e">
        <f>IF(VLOOKUP(CONCATENATE($U$6,$B427,$U$13,$U$14,$U$16,$A427),#REF!,14,FALSE)=0,"",VLOOKUP(CONCATENATE($U$6,$B427,$U$13,$U$14,$U$16,$A427),#REF!,14,FALSE))</f>
        <v>#REF!</v>
      </c>
      <c r="D427" s="2" t="e">
        <f>VLOOKUP(CONCATENATE($U$6,$B427,$U$13,$U$14,$U$16,$A427),#REF!,15,FALSE)</f>
        <v>#REF!</v>
      </c>
      <c r="E427" s="2" t="e">
        <f>VLOOKUP(CONCATENATE($U$6,$B427,$U$13,$U$14,$U$16,$A427),#REF!,16,FALSE)</f>
        <v>#REF!</v>
      </c>
      <c r="F427" s="2" t="e">
        <f t="shared" si="63"/>
        <v>#REF!</v>
      </c>
      <c r="G427" s="2" t="e">
        <f t="shared" si="64"/>
        <v>#REF!</v>
      </c>
    </row>
    <row r="428" spans="1:7" x14ac:dyDescent="0.25">
      <c r="A428" s="86">
        <v>2015</v>
      </c>
      <c r="B428" s="45" t="s">
        <v>166</v>
      </c>
      <c r="C428" s="77" t="e">
        <f>IF(VLOOKUP(CONCATENATE($U$6,$B428,$U$13,$U$14,$U$16,$A428),#REF!,14,FALSE)=0,"",VLOOKUP(CONCATENATE($U$6,$B428,$U$13,$U$14,$U$16,$A428),#REF!,14,FALSE))</f>
        <v>#REF!</v>
      </c>
      <c r="D428" s="2" t="e">
        <f>VLOOKUP(CONCATENATE($U$6,$B428,$U$13,$U$14,$U$16,$A428),#REF!,15,FALSE)</f>
        <v>#REF!</v>
      </c>
      <c r="E428" s="2" t="e">
        <f>VLOOKUP(CONCATENATE($U$6,$B428,$U$13,$U$14,$U$16,$A428),#REF!,16,FALSE)</f>
        <v>#REF!</v>
      </c>
      <c r="F428" s="2" t="e">
        <f t="shared" si="63"/>
        <v>#REF!</v>
      </c>
      <c r="G428" s="2" t="e">
        <f t="shared" si="64"/>
        <v>#REF!</v>
      </c>
    </row>
    <row r="429" spans="1:7" x14ac:dyDescent="0.25">
      <c r="A429" s="86">
        <v>2015</v>
      </c>
      <c r="B429" s="45" t="s">
        <v>160</v>
      </c>
      <c r="C429" s="77" t="e">
        <f>IF(VLOOKUP(CONCATENATE($U$6,$B429,$U$13,$U$14,$U$16,$A429),#REF!,14,FALSE)=0,"",VLOOKUP(CONCATENATE($U$6,$B429,$U$13,$U$14,$U$16,$A429),#REF!,14,FALSE))</f>
        <v>#REF!</v>
      </c>
      <c r="D429" s="2" t="e">
        <f>VLOOKUP(CONCATENATE($U$6,$B429,$U$13,$U$14,$U$16,$A429),#REF!,15,FALSE)</f>
        <v>#REF!</v>
      </c>
      <c r="E429" s="2" t="e">
        <f>VLOOKUP(CONCATENATE($U$6,$B429,$U$13,$U$14,$U$16,$A429),#REF!,16,FALSE)</f>
        <v>#REF!</v>
      </c>
      <c r="F429" s="2" t="e">
        <f t="shared" si="63"/>
        <v>#REF!</v>
      </c>
      <c r="G429" s="2" t="e">
        <f t="shared" si="64"/>
        <v>#REF!</v>
      </c>
    </row>
    <row r="430" spans="1:7" x14ac:dyDescent="0.25">
      <c r="A430" s="86">
        <v>2015</v>
      </c>
      <c r="B430" s="45" t="s">
        <v>162</v>
      </c>
      <c r="C430" s="77" t="e">
        <f>IF(VLOOKUP(CONCATENATE($U$6,$B430,$U$13,$U$14,$U$16,$A430),#REF!,14,FALSE)=0,"",VLOOKUP(CONCATENATE($U$6,$B430,$U$13,$U$14,$U$16,$A430),#REF!,14,FALSE))</f>
        <v>#REF!</v>
      </c>
      <c r="D430" s="2" t="e">
        <f>VLOOKUP(CONCATENATE($U$6,$B430,$U$13,$U$14,$U$16,$A430),#REF!,15,FALSE)</f>
        <v>#REF!</v>
      </c>
      <c r="E430" s="2" t="e">
        <f>VLOOKUP(CONCATENATE($U$6,$B430,$U$13,$U$14,$U$16,$A430),#REF!,16,FALSE)</f>
        <v>#REF!</v>
      </c>
      <c r="F430" s="2" t="e">
        <f t="shared" si="63"/>
        <v>#REF!</v>
      </c>
      <c r="G430" s="2" t="e">
        <f t="shared" si="64"/>
        <v>#REF!</v>
      </c>
    </row>
    <row r="431" spans="1:7" x14ac:dyDescent="0.25">
      <c r="A431" s="86">
        <v>2015</v>
      </c>
      <c r="B431" s="45" t="s">
        <v>155</v>
      </c>
      <c r="C431" s="77" t="e">
        <f>IF(VLOOKUP(CONCATENATE($U$6,$B431,$U$13,$U$14,$U$16,$A431),#REF!,14,FALSE)=0,"",VLOOKUP(CONCATENATE($U$6,$B431,$U$13,$U$14,$U$16,$A431),#REF!,14,FALSE))</f>
        <v>#REF!</v>
      </c>
      <c r="D431" s="2" t="e">
        <f>VLOOKUP(CONCATENATE($U$6,$B431,$U$13,$U$14,$U$16,$A431),#REF!,15,FALSE)</f>
        <v>#REF!</v>
      </c>
      <c r="E431" s="2" t="e">
        <f>VLOOKUP(CONCATENATE($U$6,$B431,$U$13,$U$14,$U$16,$A431),#REF!,16,FALSE)</f>
        <v>#REF!</v>
      </c>
      <c r="F431" s="2" t="e">
        <f t="shared" si="63"/>
        <v>#REF!</v>
      </c>
      <c r="G431" s="2" t="e">
        <f t="shared" si="64"/>
        <v>#REF!</v>
      </c>
    </row>
    <row r="432" spans="1:7" x14ac:dyDescent="0.25">
      <c r="A432" s="86">
        <v>2015</v>
      </c>
      <c r="B432" s="45" t="s">
        <v>151</v>
      </c>
      <c r="C432" s="77" t="e">
        <f>IF(VLOOKUP(CONCATENATE($U$6,$B432,$U$13,$U$14,$U$16,$A432),#REF!,14,FALSE)=0,"",VLOOKUP(CONCATENATE($U$6,$B432,$U$13,$U$14,$U$16,$A432),#REF!,14,FALSE))</f>
        <v>#REF!</v>
      </c>
      <c r="D432" s="2" t="e">
        <f>VLOOKUP(CONCATENATE($U$6,$B432,$U$13,$U$14,$U$16,$A432),#REF!,15,FALSE)</f>
        <v>#REF!</v>
      </c>
      <c r="E432" s="2" t="e">
        <f>VLOOKUP(CONCATENATE($U$6,$B432,$U$13,$U$14,$U$16,$A432),#REF!,16,FALSE)</f>
        <v>#REF!</v>
      </c>
      <c r="F432" s="2" t="e">
        <f t="shared" si="63"/>
        <v>#REF!</v>
      </c>
      <c r="G432" s="2" t="e">
        <f t="shared" si="64"/>
        <v>#REF!</v>
      </c>
    </row>
    <row r="433" spans="1:7" x14ac:dyDescent="0.25">
      <c r="A433" s="86">
        <v>2015</v>
      </c>
      <c r="B433" s="45" t="s">
        <v>167</v>
      </c>
      <c r="C433" s="77" t="e">
        <f>IF(VLOOKUP(CONCATENATE($U$6,$B433,$U$13,$U$14,$U$16,$A433),#REF!,14,FALSE)=0,"",VLOOKUP(CONCATENATE($U$6,$B433,$U$13,$U$14,$U$16,$A433),#REF!,14,FALSE))</f>
        <v>#REF!</v>
      </c>
      <c r="D433" s="2" t="e">
        <f>VLOOKUP(CONCATENATE($U$6,$B433,$U$13,$U$14,$U$16,$A433),#REF!,15,FALSE)</f>
        <v>#REF!</v>
      </c>
      <c r="E433" s="2" t="e">
        <f>VLOOKUP(CONCATENATE($U$6,$B433,$U$13,$U$14,$U$16,$A433),#REF!,16,FALSE)</f>
        <v>#REF!</v>
      </c>
      <c r="F433" s="2" t="e">
        <f t="shared" si="63"/>
        <v>#REF!</v>
      </c>
      <c r="G433" s="2" t="e">
        <f t="shared" si="64"/>
        <v>#REF!</v>
      </c>
    </row>
    <row r="434" spans="1:7" x14ac:dyDescent="0.25">
      <c r="A434" s="86">
        <v>2015</v>
      </c>
      <c r="B434" s="45" t="s">
        <v>181</v>
      </c>
      <c r="C434" s="77" t="e">
        <f>IF(VLOOKUP(CONCATENATE($U$6,$B434,$U$13,$U$14,$U$16,$A434),#REF!,14,FALSE)=0,"",VLOOKUP(CONCATENATE($U$6,$B434,$U$13,$U$14,$U$16,$A434),#REF!,14,FALSE))</f>
        <v>#REF!</v>
      </c>
      <c r="D434" s="2" t="e">
        <f>VLOOKUP(CONCATENATE($U$6,$B434,$U$13,$U$14,$U$16,$A434),#REF!,15,FALSE)</f>
        <v>#REF!</v>
      </c>
      <c r="E434" s="2" t="e">
        <f>VLOOKUP(CONCATENATE($U$6,$B434,$U$13,$U$14,$U$16,$A434),#REF!,16,FALSE)</f>
        <v>#REF!</v>
      </c>
      <c r="F434" s="2" t="e">
        <f t="shared" si="63"/>
        <v>#REF!</v>
      </c>
      <c r="G434" s="2" t="e">
        <f t="shared" si="64"/>
        <v>#REF!</v>
      </c>
    </row>
    <row r="435" spans="1:7" x14ac:dyDescent="0.25">
      <c r="A435" s="86">
        <v>2015</v>
      </c>
      <c r="B435" s="45" t="s">
        <v>171</v>
      </c>
      <c r="C435" s="77" t="e">
        <f>IF(VLOOKUP(CONCATENATE($U$6,$B435,$U$13,$U$14,$U$16,$A435),#REF!,14,FALSE)=0,"",VLOOKUP(CONCATENATE($U$6,$B435,$U$13,$U$14,$U$16,$A435),#REF!,14,FALSE))</f>
        <v>#REF!</v>
      </c>
      <c r="D435" s="2" t="e">
        <f>VLOOKUP(CONCATENATE($U$6,$B435,$U$13,$U$14,$U$16,$A435),#REF!,15,FALSE)</f>
        <v>#REF!</v>
      </c>
      <c r="E435" s="2" t="e">
        <f>VLOOKUP(CONCATENATE($U$6,$B435,$U$13,$U$14,$U$16,$A435),#REF!,16,FALSE)</f>
        <v>#REF!</v>
      </c>
      <c r="F435" s="2" t="e">
        <f t="shared" si="63"/>
        <v>#REF!</v>
      </c>
      <c r="G435" s="2" t="e">
        <f t="shared" si="64"/>
        <v>#REF!</v>
      </c>
    </row>
    <row r="436" spans="1:7" x14ac:dyDescent="0.25">
      <c r="A436" s="86">
        <v>2015</v>
      </c>
      <c r="B436" s="45" t="s">
        <v>159</v>
      </c>
      <c r="C436" s="77" t="e">
        <f>IF(VLOOKUP(CONCATENATE($U$6,$B436,$U$13,$U$14,$U$16,$A436),#REF!,14,FALSE)=0,"",VLOOKUP(CONCATENATE($U$6,$B436,$U$13,$U$14,$U$16,$A436),#REF!,14,FALSE))</f>
        <v>#REF!</v>
      </c>
      <c r="D436" s="2" t="e">
        <f>VLOOKUP(CONCATENATE($U$6,$B436,$U$13,$U$14,$U$16,$A436),#REF!,15,FALSE)</f>
        <v>#REF!</v>
      </c>
      <c r="E436" s="2" t="e">
        <f>VLOOKUP(CONCATENATE($U$6,$B436,$U$13,$U$14,$U$16,$A436),#REF!,16,FALSE)</f>
        <v>#REF!</v>
      </c>
      <c r="F436" s="2" t="e">
        <f t="shared" si="63"/>
        <v>#REF!</v>
      </c>
      <c r="G436" s="2" t="e">
        <f t="shared" si="64"/>
        <v>#REF!</v>
      </c>
    </row>
    <row r="437" spans="1:7" x14ac:dyDescent="0.25">
      <c r="A437" s="86">
        <v>2015</v>
      </c>
      <c r="B437" s="45" t="s">
        <v>174</v>
      </c>
      <c r="C437" s="77" t="e">
        <f>IF(VLOOKUP(CONCATENATE($U$6,$B437,$U$13,$U$14,$U$16,$A437),#REF!,14,FALSE)=0,"",VLOOKUP(CONCATENATE($U$6,$B437,$U$13,$U$14,$U$16,$A437),#REF!,14,FALSE))</f>
        <v>#REF!</v>
      </c>
      <c r="D437" s="2" t="e">
        <f>VLOOKUP(CONCATENATE($U$6,$B437,$U$13,$U$14,$U$16,$A437),#REF!,15,FALSE)</f>
        <v>#REF!</v>
      </c>
      <c r="E437" s="2" t="e">
        <f>VLOOKUP(CONCATENATE($U$6,$B437,$U$13,$U$14,$U$16,$A437),#REF!,16,FALSE)</f>
        <v>#REF!</v>
      </c>
      <c r="F437" s="2" t="e">
        <f t="shared" si="63"/>
        <v>#REF!</v>
      </c>
      <c r="G437" s="2" t="e">
        <f t="shared" si="64"/>
        <v>#REF!</v>
      </c>
    </row>
    <row r="438" spans="1:7" x14ac:dyDescent="0.25">
      <c r="A438" s="86">
        <v>2015</v>
      </c>
      <c r="B438" s="45" t="s">
        <v>178</v>
      </c>
      <c r="C438" s="77" t="e">
        <f>IF(VLOOKUP(CONCATENATE($U$6,$B438,$U$13,$U$14,$U$16,$A438),#REF!,14,FALSE)=0,"",VLOOKUP(CONCATENATE($U$6,$B438,$U$13,$U$14,$U$16,$A438),#REF!,14,FALSE))</f>
        <v>#REF!</v>
      </c>
      <c r="D438" s="2" t="e">
        <f>VLOOKUP(CONCATENATE($U$6,$B438,$U$13,$U$14,$U$16,$A438),#REF!,15,FALSE)</f>
        <v>#REF!</v>
      </c>
      <c r="E438" s="2" t="e">
        <f>VLOOKUP(CONCATENATE($U$6,$B438,$U$13,$U$14,$U$16,$A438),#REF!,16,FALSE)</f>
        <v>#REF!</v>
      </c>
      <c r="F438" s="2" t="e">
        <f t="shared" si="63"/>
        <v>#REF!</v>
      </c>
      <c r="G438" s="2" t="e">
        <f t="shared" si="64"/>
        <v>#REF!</v>
      </c>
    </row>
    <row r="439" spans="1:7" x14ac:dyDescent="0.25">
      <c r="A439" s="86">
        <v>2015</v>
      </c>
      <c r="B439" s="45" t="s">
        <v>175</v>
      </c>
      <c r="C439" s="77" t="e">
        <f>IF(VLOOKUP(CONCATENATE($U$6,$B439,$U$13,$U$14,$U$16,$A439),#REF!,14,FALSE)=0,"",VLOOKUP(CONCATENATE($U$6,$B439,$U$13,$U$14,$U$16,$A439),#REF!,14,FALSE))</f>
        <v>#REF!</v>
      </c>
      <c r="D439" s="2" t="e">
        <f>VLOOKUP(CONCATENATE($U$6,$B439,$U$13,$U$14,$U$16,$A439),#REF!,15,FALSE)</f>
        <v>#REF!</v>
      </c>
      <c r="E439" s="2" t="e">
        <f>VLOOKUP(CONCATENATE($U$6,$B439,$U$13,$U$14,$U$16,$A439),#REF!,16,FALSE)</f>
        <v>#REF!</v>
      </c>
      <c r="F439" s="2" t="e">
        <f t="shared" si="63"/>
        <v>#REF!</v>
      </c>
      <c r="G439" s="2" t="e">
        <f t="shared" si="64"/>
        <v>#REF!</v>
      </c>
    </row>
    <row r="440" spans="1:7" x14ac:dyDescent="0.25">
      <c r="A440" s="86">
        <v>2015</v>
      </c>
      <c r="B440" s="45" t="s">
        <v>156</v>
      </c>
      <c r="C440" s="77" t="e">
        <f>IF(VLOOKUP(CONCATENATE($U$6,$B440,$U$13,$U$14,$U$16,$A440),#REF!,14,FALSE)=0,"",VLOOKUP(CONCATENATE($U$6,$B440,$U$13,$U$14,$U$16,$A440),#REF!,14,FALSE))</f>
        <v>#REF!</v>
      </c>
      <c r="D440" s="2" t="e">
        <f>VLOOKUP(CONCATENATE($U$6,$B440,$U$13,$U$14,$U$16,$A440),#REF!,15,FALSE)</f>
        <v>#REF!</v>
      </c>
      <c r="E440" s="2" t="e">
        <f>VLOOKUP(CONCATENATE($U$6,$B440,$U$13,$U$14,$U$16,$A440),#REF!,16,FALSE)</f>
        <v>#REF!</v>
      </c>
      <c r="F440" s="2" t="e">
        <f t="shared" si="63"/>
        <v>#REF!</v>
      </c>
      <c r="G440" s="2" t="e">
        <f t="shared" si="64"/>
        <v>#REF!</v>
      </c>
    </row>
    <row r="441" spans="1:7" x14ac:dyDescent="0.25">
      <c r="A441" s="86">
        <v>2015</v>
      </c>
      <c r="B441" s="45" t="s">
        <v>168</v>
      </c>
      <c r="C441" s="77" t="e">
        <f>IF(VLOOKUP(CONCATENATE($U$6,$B441,$U$13,$U$14,$U$16,$A441),#REF!,14,FALSE)=0,"",VLOOKUP(CONCATENATE($U$6,$B441,$U$13,$U$14,$U$16,$A441),#REF!,14,FALSE))</f>
        <v>#REF!</v>
      </c>
      <c r="D441" s="2" t="e">
        <f>VLOOKUP(CONCATENATE($U$6,$B441,$U$13,$U$14,$U$16,$A441),#REF!,15,FALSE)</f>
        <v>#REF!</v>
      </c>
      <c r="E441" s="2" t="e">
        <f>VLOOKUP(CONCATENATE($U$6,$B441,$U$13,$U$14,$U$16,$A441),#REF!,16,FALSE)</f>
        <v>#REF!</v>
      </c>
      <c r="F441" s="2" t="e">
        <f t="shared" si="63"/>
        <v>#REF!</v>
      </c>
      <c r="G441" s="2" t="e">
        <f t="shared" si="64"/>
        <v>#REF!</v>
      </c>
    </row>
    <row r="442" spans="1:7" x14ac:dyDescent="0.25">
      <c r="A442" s="86">
        <v>2015</v>
      </c>
      <c r="B442" s="45" t="s">
        <v>164</v>
      </c>
      <c r="C442" s="77" t="e">
        <f>IF(VLOOKUP(CONCATENATE($U$6,$B442,$U$13,$U$14,$U$16,$A442),#REF!,14,FALSE)=0,"",VLOOKUP(CONCATENATE($U$6,$B442,$U$13,$U$14,$U$16,$A442),#REF!,14,FALSE))</f>
        <v>#REF!</v>
      </c>
      <c r="D442" s="2" t="e">
        <f>VLOOKUP(CONCATENATE($U$6,$B442,$U$13,$U$14,$U$16,$A442),#REF!,15,FALSE)</f>
        <v>#REF!</v>
      </c>
      <c r="E442" s="2" t="e">
        <f>VLOOKUP(CONCATENATE($U$6,$B442,$U$13,$U$14,$U$16,$A442),#REF!,16,FALSE)</f>
        <v>#REF!</v>
      </c>
      <c r="F442" s="2" t="e">
        <f t="shared" si="63"/>
        <v>#REF!</v>
      </c>
      <c r="G442" s="2" t="e">
        <f t="shared" si="64"/>
        <v>#REF!</v>
      </c>
    </row>
    <row r="443" spans="1:7" x14ac:dyDescent="0.25">
      <c r="A443" s="86">
        <v>2015</v>
      </c>
      <c r="B443" s="45" t="s">
        <v>172</v>
      </c>
      <c r="C443" s="77" t="e">
        <f>IF(VLOOKUP(CONCATENATE($U$6,$B443,$U$13,$U$14,$U$16,$A443),#REF!,14,FALSE)=0,"",VLOOKUP(CONCATENATE($U$6,$B443,$U$13,$U$14,$U$16,$A443),#REF!,14,FALSE))</f>
        <v>#REF!</v>
      </c>
      <c r="D443" s="2" t="e">
        <f>VLOOKUP(CONCATENATE($U$6,$B443,$U$13,$U$14,$U$16,$A443),#REF!,15,FALSE)</f>
        <v>#REF!</v>
      </c>
      <c r="E443" s="2" t="e">
        <f>VLOOKUP(CONCATENATE($U$6,$B443,$U$13,$U$14,$U$16,$A443),#REF!,16,FALSE)</f>
        <v>#REF!</v>
      </c>
      <c r="F443" s="2" t="e">
        <f t="shared" si="63"/>
        <v>#REF!</v>
      </c>
      <c r="G443" s="2" t="e">
        <f t="shared" si="64"/>
        <v>#REF!</v>
      </c>
    </row>
    <row r="444" spans="1:7" x14ac:dyDescent="0.25">
      <c r="A444" s="86">
        <v>2015</v>
      </c>
      <c r="B444" s="45" t="s">
        <v>157</v>
      </c>
      <c r="C444" s="77" t="e">
        <f>IF(VLOOKUP(CONCATENATE($U$6,$B444,$U$13,$U$14,$U$16,$A444),#REF!,14,FALSE)=0,"",VLOOKUP(CONCATENATE($U$6,$B444,$U$13,$U$14,$U$16,$A444),#REF!,14,FALSE))</f>
        <v>#REF!</v>
      </c>
      <c r="D444" s="2" t="e">
        <f>VLOOKUP(CONCATENATE($U$6,$B444,$U$13,$U$14,$U$16,$A444),#REF!,15,FALSE)</f>
        <v>#REF!</v>
      </c>
      <c r="E444" s="2" t="e">
        <f>VLOOKUP(CONCATENATE($U$6,$B444,$U$13,$U$14,$U$16,$A444),#REF!,16,FALSE)</f>
        <v>#REF!</v>
      </c>
      <c r="F444" s="2" t="e">
        <f t="shared" si="63"/>
        <v>#REF!</v>
      </c>
      <c r="G444" s="2" t="e">
        <f t="shared" si="64"/>
        <v>#REF!</v>
      </c>
    </row>
    <row r="445" spans="1:7" x14ac:dyDescent="0.25">
      <c r="A445" s="86">
        <v>2015</v>
      </c>
      <c r="B445" s="45" t="s">
        <v>170</v>
      </c>
      <c r="C445" s="77" t="e">
        <f>IF(VLOOKUP(CONCATENATE($U$6,$B445,$U$13,$U$14,$U$16,$A445),#REF!,14,FALSE)=0,"",VLOOKUP(CONCATENATE($U$6,$B445,$U$13,$U$14,$U$16,$A445),#REF!,14,FALSE))</f>
        <v>#REF!</v>
      </c>
      <c r="D445" s="2" t="e">
        <f>VLOOKUP(CONCATENATE($U$6,$B445,$U$13,$U$14,$U$16,$A445),#REF!,15,FALSE)</f>
        <v>#REF!</v>
      </c>
      <c r="E445" s="2" t="e">
        <f>VLOOKUP(CONCATENATE($U$6,$B445,$U$13,$U$14,$U$16,$A445),#REF!,16,FALSE)</f>
        <v>#REF!</v>
      </c>
      <c r="F445" s="2" t="e">
        <f t="shared" si="63"/>
        <v>#REF!</v>
      </c>
      <c r="G445" s="2" t="e">
        <f t="shared" si="64"/>
        <v>#REF!</v>
      </c>
    </row>
    <row r="446" spans="1:7" x14ac:dyDescent="0.25">
      <c r="A446" s="86">
        <v>2015</v>
      </c>
      <c r="B446" s="45" t="s">
        <v>176</v>
      </c>
      <c r="C446" s="77" t="e">
        <f>IF(VLOOKUP(CONCATENATE($U$6,$B446,$U$13,$U$14,$U$16,$A446),#REF!,14,FALSE)=0,"",VLOOKUP(CONCATENATE($U$6,$B446,$U$13,$U$14,$U$16,$A446),#REF!,14,FALSE))</f>
        <v>#REF!</v>
      </c>
      <c r="D446" s="2" t="e">
        <f>VLOOKUP(CONCATENATE($U$6,$B446,$U$13,$U$14,$U$16,$A446),#REF!,15,FALSE)</f>
        <v>#REF!</v>
      </c>
      <c r="E446" s="2" t="e">
        <f>VLOOKUP(CONCATENATE($U$6,$B446,$U$13,$U$14,$U$16,$A446),#REF!,16,FALSE)</f>
        <v>#REF!</v>
      </c>
      <c r="F446" s="2" t="e">
        <f t="shared" si="63"/>
        <v>#REF!</v>
      </c>
      <c r="G446" s="2" t="e">
        <f t="shared" si="64"/>
        <v>#REF!</v>
      </c>
    </row>
    <row r="447" spans="1:7" x14ac:dyDescent="0.25">
      <c r="A447" s="86">
        <v>2015</v>
      </c>
      <c r="B447" s="45" t="s">
        <v>152</v>
      </c>
      <c r="C447" s="77" t="e">
        <f>IF(VLOOKUP(CONCATENATE($U$6,$B447,$U$13,$U$14,$U$16,$A447),#REF!,14,FALSE)=0,"",VLOOKUP(CONCATENATE($U$6,$B447,$U$13,$U$14,$U$16,$A447),#REF!,14,FALSE))</f>
        <v>#REF!</v>
      </c>
      <c r="D447" s="2" t="e">
        <f>VLOOKUP(CONCATENATE($U$6,$B447,$U$13,$U$14,$U$16,$A447),#REF!,15,FALSE)</f>
        <v>#REF!</v>
      </c>
      <c r="E447" s="2" t="e">
        <f>VLOOKUP(CONCATENATE($U$6,$B447,$U$13,$U$14,$U$16,$A447),#REF!,16,FALSE)</f>
        <v>#REF!</v>
      </c>
      <c r="F447" s="2" t="e">
        <f t="shared" si="63"/>
        <v>#REF!</v>
      </c>
      <c r="G447" s="2" t="e">
        <f t="shared" si="64"/>
        <v>#REF!</v>
      </c>
    </row>
    <row r="448" spans="1:7" x14ac:dyDescent="0.25">
      <c r="A448" s="86">
        <v>2015</v>
      </c>
      <c r="B448" s="45" t="s">
        <v>150</v>
      </c>
      <c r="C448" s="77" t="e">
        <f>IF(VLOOKUP(CONCATENATE($U$6,$B448,$U$13,$U$14,$U$16,$A448),#REF!,14,FALSE)=0,"",VLOOKUP(CONCATENATE($U$6,$B448,$U$13,$U$14,$U$16,$A448),#REF!,14,FALSE))</f>
        <v>#REF!</v>
      </c>
      <c r="D448" s="2" t="e">
        <f>VLOOKUP(CONCATENATE($U$6,$B448,$U$13,$U$14,$U$16,$A448),#REF!,15,FALSE)</f>
        <v>#REF!</v>
      </c>
      <c r="E448" s="2" t="e">
        <f>VLOOKUP(CONCATENATE($U$6,$B448,$U$13,$U$14,$U$16,$A448),#REF!,16,FALSE)</f>
        <v>#REF!</v>
      </c>
      <c r="F448" s="2" t="e">
        <f t="shared" si="63"/>
        <v>#REF!</v>
      </c>
      <c r="G448" s="2" t="e">
        <f t="shared" si="64"/>
        <v>#REF!</v>
      </c>
    </row>
    <row r="449" spans="1:7" x14ac:dyDescent="0.25">
      <c r="A449" s="86">
        <v>2015</v>
      </c>
      <c r="B449" s="45" t="s">
        <v>163</v>
      </c>
      <c r="C449" s="77" t="e">
        <f>IF(VLOOKUP(CONCATENATE($U$6,$B449,$U$13,$U$14,$U$16,$A449),#REF!,14,FALSE)=0,"",VLOOKUP(CONCATENATE($U$6,$B449,$U$13,$U$14,$U$16,$A449),#REF!,14,FALSE))</f>
        <v>#REF!</v>
      </c>
      <c r="D449" s="2" t="e">
        <f>VLOOKUP(CONCATENATE($U$6,$B449,$U$13,$U$14,$U$16,$A449),#REF!,15,FALSE)</f>
        <v>#REF!</v>
      </c>
      <c r="E449" s="2" t="e">
        <f>VLOOKUP(CONCATENATE($U$6,$B449,$U$13,$U$14,$U$16,$A449),#REF!,16,FALSE)</f>
        <v>#REF!</v>
      </c>
      <c r="F449" s="2" t="e">
        <f t="shared" si="63"/>
        <v>#REF!</v>
      </c>
      <c r="G449" s="2" t="e">
        <f t="shared" si="64"/>
        <v>#REF!</v>
      </c>
    </row>
    <row r="450" spans="1:7" x14ac:dyDescent="0.25">
      <c r="A450" s="86">
        <v>2015</v>
      </c>
      <c r="B450" s="45" t="s">
        <v>180</v>
      </c>
      <c r="C450" s="77" t="e">
        <f>IF(VLOOKUP(CONCATENATE($U$6,$B450,$U$13,$U$14,$U$16,$A450),#REF!,14,FALSE)=0,"",VLOOKUP(CONCATENATE($U$6,$B450,$U$13,$U$14,$U$16,$A450),#REF!,14,FALSE))</f>
        <v>#REF!</v>
      </c>
      <c r="D450" s="2" t="e">
        <f>VLOOKUP(CONCATENATE($U$6,$B450,$U$13,$U$14,$U$16,$A450),#REF!,15,FALSE)</f>
        <v>#REF!</v>
      </c>
      <c r="E450" s="2" t="e">
        <f>VLOOKUP(CONCATENATE($U$6,$B450,$U$13,$U$14,$U$16,$A450),#REF!,16,FALSE)</f>
        <v>#REF!</v>
      </c>
      <c r="F450" s="2" t="e">
        <f t="shared" si="63"/>
        <v>#REF!</v>
      </c>
      <c r="G450" s="2" t="e">
        <f t="shared" si="64"/>
        <v>#REF!</v>
      </c>
    </row>
    <row r="451" spans="1:7" x14ac:dyDescent="0.25">
      <c r="A451" s="86">
        <v>2015</v>
      </c>
      <c r="B451" s="45" t="s">
        <v>154</v>
      </c>
      <c r="C451" s="77" t="e">
        <f>IF(VLOOKUP(CONCATENATE($U$6,$B451,$U$13,$U$14,$U$16,$A451),#REF!,14,FALSE)=0,"",VLOOKUP(CONCATENATE($U$6,$B451,$U$13,$U$14,$U$16,$A451),#REF!,14,FALSE))</f>
        <v>#REF!</v>
      </c>
      <c r="D451" s="2" t="e">
        <f>VLOOKUP(CONCATENATE($U$6,$B451,$U$13,$U$14,$U$16,$A451),#REF!,15,FALSE)</f>
        <v>#REF!</v>
      </c>
      <c r="E451" s="2" t="e">
        <f>VLOOKUP(CONCATENATE($U$6,$B451,$U$13,$U$14,$U$16,$A451),#REF!,16,FALSE)</f>
        <v>#REF!</v>
      </c>
      <c r="F451" s="2" t="e">
        <f t="shared" si="63"/>
        <v>#REF!</v>
      </c>
      <c r="G451" s="2" t="e">
        <f t="shared" si="64"/>
        <v>#REF!</v>
      </c>
    </row>
    <row r="452" spans="1:7" x14ac:dyDescent="0.25">
      <c r="A452" s="86">
        <v>2015</v>
      </c>
      <c r="B452" s="45" t="s">
        <v>173</v>
      </c>
      <c r="C452" s="77" t="e">
        <f>IF(VLOOKUP(CONCATENATE($U$6,$B452,$U$13,$U$14,$U$16,$A452),#REF!,14,FALSE)=0,"",VLOOKUP(CONCATENATE($U$6,$B452,$U$13,$U$14,$U$16,$A452),#REF!,14,FALSE))</f>
        <v>#REF!</v>
      </c>
      <c r="D452" s="2" t="e">
        <f>VLOOKUP(CONCATENATE($U$6,$B452,$U$13,$U$14,$U$16,$A452),#REF!,15,FALSE)</f>
        <v>#REF!</v>
      </c>
      <c r="E452" s="2" t="e">
        <f>VLOOKUP(CONCATENATE($U$6,$B452,$U$13,$U$14,$U$16,$A452),#REF!,16,FALSE)</f>
        <v>#REF!</v>
      </c>
      <c r="F452" s="2" t="e">
        <f t="shared" si="63"/>
        <v>#REF!</v>
      </c>
      <c r="G452" s="2" t="e">
        <f t="shared" si="64"/>
        <v>#REF!</v>
      </c>
    </row>
    <row r="453" spans="1:7" x14ac:dyDescent="0.25">
      <c r="A453" s="86">
        <v>2015</v>
      </c>
      <c r="B453" s="45" t="s">
        <v>165</v>
      </c>
      <c r="C453" s="77" t="e">
        <f>IF(VLOOKUP(CONCATENATE($U$6,$B453,$U$13,$U$14,$U$16,$A453),#REF!,14,FALSE)=0,"",VLOOKUP(CONCATENATE($U$6,$B453,$U$13,$U$14,$U$16,$A453),#REF!,14,FALSE))</f>
        <v>#REF!</v>
      </c>
      <c r="D453" s="2" t="e">
        <f>VLOOKUP(CONCATENATE($U$6,$B453,$U$13,$U$14,$U$16,$A453),#REF!,15,FALSE)</f>
        <v>#REF!</v>
      </c>
      <c r="E453" s="2" t="e">
        <f>VLOOKUP(CONCATENATE($U$6,$B453,$U$13,$U$14,$U$16,$A453),#REF!,16,FALSE)</f>
        <v>#REF!</v>
      </c>
      <c r="F453" s="2" t="e">
        <f t="shared" si="63"/>
        <v>#REF!</v>
      </c>
      <c r="G453" s="2" t="e">
        <f t="shared" si="64"/>
        <v>#REF!</v>
      </c>
    </row>
    <row r="454" spans="1:7" x14ac:dyDescent="0.25">
      <c r="A454" s="86">
        <v>2015</v>
      </c>
      <c r="B454" s="45" t="s">
        <v>149</v>
      </c>
      <c r="C454" s="77" t="e">
        <f>IF(VLOOKUP(CONCATENATE($U$6,$B454,$U$13,$U$14,$U$16,$A454),#REF!,14,FALSE)=0,"",VLOOKUP(CONCATENATE($U$6,$B454,$U$13,$U$14,$U$16,$A454),#REF!,14,FALSE))</f>
        <v>#REF!</v>
      </c>
      <c r="D454" s="2" t="e">
        <f>VLOOKUP(CONCATENATE($U$6,$B454,$U$13,$U$14,$U$16,$A454),#REF!,15,FALSE)</f>
        <v>#REF!</v>
      </c>
      <c r="E454" s="2" t="e">
        <f>VLOOKUP(CONCATENATE($U$6,$B454,$U$13,$U$14,$U$16,$A454),#REF!,16,FALSE)</f>
        <v>#REF!</v>
      </c>
      <c r="F454" s="2" t="e">
        <f t="shared" si="63"/>
        <v>#REF!</v>
      </c>
      <c r="G454" s="2" t="e">
        <f t="shared" si="64"/>
        <v>#REF!</v>
      </c>
    </row>
    <row r="455" spans="1:7" x14ac:dyDescent="0.25">
      <c r="A455" s="86">
        <v>2015</v>
      </c>
      <c r="B455" s="45" t="s">
        <v>177</v>
      </c>
      <c r="C455" s="77" t="e">
        <f>IF(VLOOKUP(CONCATENATE($U$6,$B455,$U$13,$U$14,$U$16,$A455),#REF!,14,FALSE)=0,"",VLOOKUP(CONCATENATE($U$6,$B455,$U$13,$U$14,$U$16,$A455),#REF!,14,FALSE))</f>
        <v>#REF!</v>
      </c>
      <c r="D455" s="2" t="e">
        <f>VLOOKUP(CONCATENATE($U$6,$B455,$U$13,$U$14,$U$16,$A455),#REF!,15,FALSE)</f>
        <v>#REF!</v>
      </c>
      <c r="E455" s="2" t="e">
        <f>VLOOKUP(CONCATENATE($U$6,$B455,$U$13,$U$14,$U$16,$A455),#REF!,16,FALSE)</f>
        <v>#REF!</v>
      </c>
      <c r="F455" s="2" t="e">
        <f t="shared" si="63"/>
        <v>#REF!</v>
      </c>
      <c r="G455" s="2" t="e">
        <f t="shared" si="64"/>
        <v>#REF!</v>
      </c>
    </row>
    <row r="456" spans="1:7" x14ac:dyDescent="0.25">
      <c r="A456" s="86">
        <v>2015</v>
      </c>
      <c r="B456" s="45" t="s">
        <v>153</v>
      </c>
      <c r="C456" s="77" t="e">
        <f>IF(VLOOKUP(CONCATENATE($U$6,$B456,$U$13,$U$14,$U$16,$A456),#REF!,14,FALSE)=0,"",VLOOKUP(CONCATENATE($U$6,$B456,$U$13,$U$14,$U$16,$A456),#REF!,14,FALSE))</f>
        <v>#REF!</v>
      </c>
      <c r="D456" s="2" t="e">
        <f>VLOOKUP(CONCATENATE($U$6,$B456,$U$13,$U$14,$U$16,$A456),#REF!,15,FALSE)</f>
        <v>#REF!</v>
      </c>
      <c r="E456" s="2" t="e">
        <f>VLOOKUP(CONCATENATE($U$6,$B456,$U$13,$U$14,$U$16,$A456),#REF!,16,FALSE)</f>
        <v>#REF!</v>
      </c>
      <c r="F456" s="2" t="e">
        <f t="shared" si="63"/>
        <v>#REF!</v>
      </c>
      <c r="G456" s="2" t="e">
        <f t="shared" si="64"/>
        <v>#REF!</v>
      </c>
    </row>
    <row r="457" spans="1:7" x14ac:dyDescent="0.25">
      <c r="A457" s="86">
        <v>2015</v>
      </c>
      <c r="B457" s="45" t="s">
        <v>179</v>
      </c>
      <c r="C457" s="77" t="e">
        <f>IF(VLOOKUP(CONCATENATE($U$6,$B457,$U$13,$U$14,$U$16,$A457),#REF!,14,FALSE)=0,"",VLOOKUP(CONCATENATE($U$6,$B457,$U$13,$U$14,$U$16,$A457),#REF!,14,FALSE))</f>
        <v>#REF!</v>
      </c>
      <c r="D457" s="2" t="e">
        <f>VLOOKUP(CONCATENATE($U$6,$B457,$U$13,$U$14,$U$16,$A457),#REF!,15,FALSE)</f>
        <v>#REF!</v>
      </c>
      <c r="E457" s="2" t="e">
        <f>VLOOKUP(CONCATENATE($U$6,$B457,$U$13,$U$14,$U$16,$A457),#REF!,16,FALSE)</f>
        <v>#REF!</v>
      </c>
      <c r="F457" s="2" t="e">
        <f t="shared" si="63"/>
        <v>#REF!</v>
      </c>
      <c r="G457" s="2" t="e">
        <f t="shared" si="64"/>
        <v>#REF!</v>
      </c>
    </row>
    <row r="458" spans="1:7" x14ac:dyDescent="0.25">
      <c r="A458" s="86">
        <v>2015</v>
      </c>
      <c r="B458" s="45" t="s">
        <v>161</v>
      </c>
      <c r="C458" s="77" t="e">
        <f>IF(VLOOKUP(CONCATENATE($U$6,$B458,$U$13,$U$14,$U$16,$A458),#REF!,14,FALSE)=0,"",VLOOKUP(CONCATENATE($U$6,$B458,$U$13,$U$14,$U$16,$A458),#REF!,14,FALSE))</f>
        <v>#REF!</v>
      </c>
      <c r="D458" s="2" t="e">
        <f>VLOOKUP(CONCATENATE($U$6,$B458,$U$13,$U$14,$U$16,$A458),#REF!,15,FALSE)</f>
        <v>#REF!</v>
      </c>
      <c r="E458" s="2" t="e">
        <f>VLOOKUP(CONCATENATE($U$6,$B458,$U$13,$U$14,$U$16,$A458),#REF!,16,FALSE)</f>
        <v>#REF!</v>
      </c>
      <c r="F458" s="2" t="e">
        <f t="shared" si="63"/>
        <v>#REF!</v>
      </c>
      <c r="G458" s="2" t="e">
        <f t="shared" si="64"/>
        <v>#REF!</v>
      </c>
    </row>
    <row r="459" spans="1:7" x14ac:dyDescent="0.25">
      <c r="A459" s="86">
        <v>2015</v>
      </c>
      <c r="B459" s="45" t="s">
        <v>158</v>
      </c>
      <c r="C459" s="77" t="e">
        <f>IF(VLOOKUP(CONCATENATE($U$6,$B459,$U$13,$U$14,$U$16,$A459),#REF!,14,FALSE)=0,"",VLOOKUP(CONCATENATE($U$6,$B459,$U$13,$U$14,$U$16,$A459),#REF!,14,FALSE))</f>
        <v>#REF!</v>
      </c>
      <c r="D459" s="2" t="e">
        <f>VLOOKUP(CONCATENATE($U$6,$B459,$U$13,$U$14,$U$16,$A459),#REF!,15,FALSE)</f>
        <v>#REF!</v>
      </c>
      <c r="E459" s="2" t="e">
        <f>VLOOKUP(CONCATENATE($U$6,$B459,$U$13,$U$14,$U$16,$A459),#REF!,16,FALSE)</f>
        <v>#REF!</v>
      </c>
      <c r="F459" s="2" t="e">
        <f t="shared" si="63"/>
        <v>#REF!</v>
      </c>
      <c r="G459" s="2" t="e">
        <f t="shared" si="64"/>
        <v>#REF!</v>
      </c>
    </row>
    <row r="460" spans="1:7" x14ac:dyDescent="0.25">
      <c r="A460" s="86">
        <v>2015</v>
      </c>
      <c r="B460" s="45" t="s">
        <v>169</v>
      </c>
      <c r="C460" s="77" t="e">
        <f>IF(VLOOKUP(CONCATENATE($U$6,$B460,$U$13,$U$14,$U$16,$A460),#REF!,14,FALSE)=0,"",VLOOKUP(CONCATENATE($U$6,$B460,$U$13,$U$14,$U$16,$A460),#REF!,14,FALSE))</f>
        <v>#REF!</v>
      </c>
      <c r="D460" s="2" t="e">
        <f>VLOOKUP(CONCATENATE($U$6,$B460,$U$13,$U$14,$U$16,$A460),#REF!,15,FALSE)</f>
        <v>#REF!</v>
      </c>
      <c r="E460" s="2" t="e">
        <f>VLOOKUP(CONCATENATE($U$6,$B460,$U$13,$U$14,$U$16,$A460),#REF!,16,FALSE)</f>
        <v>#REF!</v>
      </c>
      <c r="F460" s="2" t="e">
        <f t="shared" si="63"/>
        <v>#REF!</v>
      </c>
      <c r="G460" s="2" t="e">
        <f t="shared" si="64"/>
        <v>#REF!</v>
      </c>
    </row>
    <row r="461" spans="1:7" x14ac:dyDescent="0.25">
      <c r="A461" s="86">
        <v>2016</v>
      </c>
      <c r="B461" s="45" t="s">
        <v>166</v>
      </c>
      <c r="C461" s="77" t="e">
        <f>IF(VLOOKUP(CONCATENATE($U$6,$B461,$U$13,$U$14,$U$16,$A461),#REF!,14,FALSE)=0,"",VLOOKUP(CONCATENATE($U$6,$B461,$U$13,$U$14,$U$16,$A461),#REF!,14,FALSE))</f>
        <v>#REF!</v>
      </c>
      <c r="D461" s="2" t="e">
        <f>VLOOKUP(CONCATENATE($U$6,$B461,$U$13,$U$14,$U$16,$A461),#REF!,15,FALSE)</f>
        <v>#REF!</v>
      </c>
      <c r="E461" s="2" t="e">
        <f>VLOOKUP(CONCATENATE($U$6,$B461,$U$13,$U$14,$U$16,$A461),#REF!,16,FALSE)</f>
        <v>#REF!</v>
      </c>
      <c r="F461" s="2" t="e">
        <f t="shared" si="63"/>
        <v>#REF!</v>
      </c>
      <c r="G461" s="2" t="e">
        <f t="shared" si="64"/>
        <v>#REF!</v>
      </c>
    </row>
    <row r="462" spans="1:7" x14ac:dyDescent="0.25">
      <c r="A462" s="86">
        <v>2016</v>
      </c>
      <c r="B462" s="45" t="s">
        <v>160</v>
      </c>
      <c r="C462" s="77" t="e">
        <f>IF(VLOOKUP(CONCATENATE($U$6,$B462,$U$13,$U$14,$U$16,$A462),#REF!,14,FALSE)=0,"",VLOOKUP(CONCATENATE($U$6,$B462,$U$13,$U$14,$U$16,$A462),#REF!,14,FALSE))</f>
        <v>#REF!</v>
      </c>
      <c r="D462" s="2" t="e">
        <f>VLOOKUP(CONCATENATE($U$6,$B462,$U$13,$U$14,$U$16,$A462),#REF!,15,FALSE)</f>
        <v>#REF!</v>
      </c>
      <c r="E462" s="2" t="e">
        <f>VLOOKUP(CONCATENATE($U$6,$B462,$U$13,$U$14,$U$16,$A462),#REF!,16,FALSE)</f>
        <v>#REF!</v>
      </c>
      <c r="F462" s="2" t="e">
        <f t="shared" si="63"/>
        <v>#REF!</v>
      </c>
      <c r="G462" s="2" t="e">
        <f t="shared" si="64"/>
        <v>#REF!</v>
      </c>
    </row>
    <row r="463" spans="1:7" x14ac:dyDescent="0.25">
      <c r="A463" s="86">
        <v>2016</v>
      </c>
      <c r="B463" s="45" t="s">
        <v>162</v>
      </c>
      <c r="C463" s="77" t="e">
        <f>IF(VLOOKUP(CONCATENATE($U$6,$B463,$U$13,$U$14,$U$16,$A463),#REF!,14,FALSE)=0,"",VLOOKUP(CONCATENATE($U$6,$B463,$U$13,$U$14,$U$16,$A463),#REF!,14,FALSE))</f>
        <v>#REF!</v>
      </c>
      <c r="D463" s="2" t="e">
        <f>VLOOKUP(CONCATENATE($U$6,$B463,$U$13,$U$14,$U$16,$A463),#REF!,15,FALSE)</f>
        <v>#REF!</v>
      </c>
      <c r="E463" s="2" t="e">
        <f>VLOOKUP(CONCATENATE($U$6,$B463,$U$13,$U$14,$U$16,$A463),#REF!,16,FALSE)</f>
        <v>#REF!</v>
      </c>
      <c r="F463" s="2" t="e">
        <f t="shared" si="63"/>
        <v>#REF!</v>
      </c>
      <c r="G463" s="2" t="e">
        <f t="shared" si="64"/>
        <v>#REF!</v>
      </c>
    </row>
    <row r="464" spans="1:7" x14ac:dyDescent="0.25">
      <c r="A464" s="86">
        <v>2016</v>
      </c>
      <c r="B464" s="45" t="s">
        <v>155</v>
      </c>
      <c r="C464" s="77" t="e">
        <f>IF(VLOOKUP(CONCATENATE($U$6,$B464,$U$13,$U$14,$U$16,$A464),#REF!,14,FALSE)=0,"",VLOOKUP(CONCATENATE($U$6,$B464,$U$13,$U$14,$U$16,$A464),#REF!,14,FALSE))</f>
        <v>#REF!</v>
      </c>
      <c r="D464" s="2" t="e">
        <f>VLOOKUP(CONCATENATE($U$6,$B464,$U$13,$U$14,$U$16,$A464),#REF!,15,FALSE)</f>
        <v>#REF!</v>
      </c>
      <c r="E464" s="2" t="e">
        <f>VLOOKUP(CONCATENATE($U$6,$B464,$U$13,$U$14,$U$16,$A464),#REF!,16,FALSE)</f>
        <v>#REF!</v>
      </c>
      <c r="F464" s="2" t="e">
        <f t="shared" si="63"/>
        <v>#REF!</v>
      </c>
      <c r="G464" s="2" t="e">
        <f t="shared" si="64"/>
        <v>#REF!</v>
      </c>
    </row>
    <row r="465" spans="1:7" x14ac:dyDescent="0.25">
      <c r="A465" s="86">
        <v>2016</v>
      </c>
      <c r="B465" s="45" t="s">
        <v>151</v>
      </c>
      <c r="C465" s="77" t="e">
        <f>IF(VLOOKUP(CONCATENATE($U$6,$B465,$U$13,$U$14,$U$16,$A465),#REF!,14,FALSE)=0,"",VLOOKUP(CONCATENATE($U$6,$B465,$U$13,$U$14,$U$16,$A465),#REF!,14,FALSE))</f>
        <v>#REF!</v>
      </c>
      <c r="D465" s="2" t="e">
        <f>VLOOKUP(CONCATENATE($U$6,$B465,$U$13,$U$14,$U$16,$A465),#REF!,15,FALSE)</f>
        <v>#REF!</v>
      </c>
      <c r="E465" s="2" t="e">
        <f>VLOOKUP(CONCATENATE($U$6,$B465,$U$13,$U$14,$U$16,$A465),#REF!,16,FALSE)</f>
        <v>#REF!</v>
      </c>
      <c r="F465" s="2" t="e">
        <f t="shared" si="63"/>
        <v>#REF!</v>
      </c>
      <c r="G465" s="2" t="e">
        <f t="shared" si="64"/>
        <v>#REF!</v>
      </c>
    </row>
    <row r="466" spans="1:7" x14ac:dyDescent="0.25">
      <c r="A466" s="86">
        <v>2016</v>
      </c>
      <c r="B466" s="45" t="s">
        <v>167</v>
      </c>
      <c r="C466" s="77" t="e">
        <f>IF(VLOOKUP(CONCATENATE($U$6,$B466,$U$13,$U$14,$U$16,$A466),#REF!,14,FALSE)=0,"",VLOOKUP(CONCATENATE($U$6,$B466,$U$13,$U$14,$U$16,$A466),#REF!,14,FALSE))</f>
        <v>#REF!</v>
      </c>
      <c r="D466" s="2" t="e">
        <f>VLOOKUP(CONCATENATE($U$6,$B466,$U$13,$U$14,$U$16,$A466),#REF!,15,FALSE)</f>
        <v>#REF!</v>
      </c>
      <c r="E466" s="2" t="e">
        <f>VLOOKUP(CONCATENATE($U$6,$B466,$U$13,$U$14,$U$16,$A466),#REF!,16,FALSE)</f>
        <v>#REF!</v>
      </c>
      <c r="F466" s="2" t="e">
        <f t="shared" si="63"/>
        <v>#REF!</v>
      </c>
      <c r="G466" s="2" t="e">
        <f t="shared" si="64"/>
        <v>#REF!</v>
      </c>
    </row>
    <row r="467" spans="1:7" x14ac:dyDescent="0.25">
      <c r="A467" s="86">
        <v>2016</v>
      </c>
      <c r="B467" s="45" t="s">
        <v>181</v>
      </c>
      <c r="C467" s="77" t="e">
        <f>IF(VLOOKUP(CONCATENATE($U$6,$B467,$U$13,$U$14,$U$16,$A467),#REF!,14,FALSE)=0,"",VLOOKUP(CONCATENATE($U$6,$B467,$U$13,$U$14,$U$16,$A467),#REF!,14,FALSE))</f>
        <v>#REF!</v>
      </c>
      <c r="D467" s="2" t="e">
        <f>VLOOKUP(CONCATENATE($U$6,$B467,$U$13,$U$14,$U$16,$A467),#REF!,15,FALSE)</f>
        <v>#REF!</v>
      </c>
      <c r="E467" s="2" t="e">
        <f>VLOOKUP(CONCATENATE($U$6,$B467,$U$13,$U$14,$U$16,$A467),#REF!,16,FALSE)</f>
        <v>#REF!</v>
      </c>
      <c r="F467" s="2" t="e">
        <f t="shared" si="63"/>
        <v>#REF!</v>
      </c>
      <c r="G467" s="2" t="e">
        <f t="shared" si="64"/>
        <v>#REF!</v>
      </c>
    </row>
    <row r="468" spans="1:7" x14ac:dyDescent="0.25">
      <c r="A468" s="86">
        <v>2016</v>
      </c>
      <c r="B468" s="45" t="s">
        <v>171</v>
      </c>
      <c r="C468" s="77" t="e">
        <f>IF(VLOOKUP(CONCATENATE($U$6,$B468,$U$13,$U$14,$U$16,$A468),#REF!,14,FALSE)=0,"",VLOOKUP(CONCATENATE($U$6,$B468,$U$13,$U$14,$U$16,$A468),#REF!,14,FALSE))</f>
        <v>#REF!</v>
      </c>
      <c r="D468" s="2" t="e">
        <f>VLOOKUP(CONCATENATE($U$6,$B468,$U$13,$U$14,$U$16,$A468),#REF!,15,FALSE)</f>
        <v>#REF!</v>
      </c>
      <c r="E468" s="2" t="e">
        <f>VLOOKUP(CONCATENATE($U$6,$B468,$U$13,$U$14,$U$16,$A468),#REF!,16,FALSE)</f>
        <v>#REF!</v>
      </c>
      <c r="F468" s="2" t="e">
        <f t="shared" si="63"/>
        <v>#REF!</v>
      </c>
      <c r="G468" s="2" t="e">
        <f t="shared" si="64"/>
        <v>#REF!</v>
      </c>
    </row>
    <row r="469" spans="1:7" x14ac:dyDescent="0.25">
      <c r="A469" s="86">
        <v>2016</v>
      </c>
      <c r="B469" s="45" t="s">
        <v>159</v>
      </c>
      <c r="C469" s="77" t="e">
        <f>IF(VLOOKUP(CONCATENATE($U$6,$B469,$U$13,$U$14,$U$16,$A469),#REF!,14,FALSE)=0,"",VLOOKUP(CONCATENATE($U$6,$B469,$U$13,$U$14,$U$16,$A469),#REF!,14,FALSE))</f>
        <v>#REF!</v>
      </c>
      <c r="D469" s="2" t="e">
        <f>VLOOKUP(CONCATENATE($U$6,$B469,$U$13,$U$14,$U$16,$A469),#REF!,15,FALSE)</f>
        <v>#REF!</v>
      </c>
      <c r="E469" s="2" t="e">
        <f>VLOOKUP(CONCATENATE($U$6,$B469,$U$13,$U$14,$U$16,$A469),#REF!,16,FALSE)</f>
        <v>#REF!</v>
      </c>
      <c r="F469" s="2" t="e">
        <f t="shared" si="63"/>
        <v>#REF!</v>
      </c>
      <c r="G469" s="2" t="e">
        <f t="shared" si="64"/>
        <v>#REF!</v>
      </c>
    </row>
    <row r="470" spans="1:7" x14ac:dyDescent="0.25">
      <c r="A470" s="86">
        <v>2016</v>
      </c>
      <c r="B470" s="45" t="s">
        <v>174</v>
      </c>
      <c r="C470" s="77" t="e">
        <f>IF(VLOOKUP(CONCATENATE($U$6,$B470,$U$13,$U$14,$U$16,$A470),#REF!,14,FALSE)=0,"",VLOOKUP(CONCATENATE($U$6,$B470,$U$13,$U$14,$U$16,$A470),#REF!,14,FALSE))</f>
        <v>#REF!</v>
      </c>
      <c r="D470" s="2" t="e">
        <f>VLOOKUP(CONCATENATE($U$6,$B470,$U$13,$U$14,$U$16,$A470),#REF!,15,FALSE)</f>
        <v>#REF!</v>
      </c>
      <c r="E470" s="2" t="e">
        <f>VLOOKUP(CONCATENATE($U$6,$B470,$U$13,$U$14,$U$16,$A470),#REF!,16,FALSE)</f>
        <v>#REF!</v>
      </c>
      <c r="F470" s="2" t="e">
        <f t="shared" si="63"/>
        <v>#REF!</v>
      </c>
      <c r="G470" s="2" t="e">
        <f t="shared" si="64"/>
        <v>#REF!</v>
      </c>
    </row>
    <row r="471" spans="1:7" x14ac:dyDescent="0.25">
      <c r="A471" s="86">
        <v>2016</v>
      </c>
      <c r="B471" s="45" t="s">
        <v>178</v>
      </c>
      <c r="C471" s="77" t="e">
        <f>IF(VLOOKUP(CONCATENATE($U$6,$B471,$U$13,$U$14,$U$16,$A471),#REF!,14,FALSE)=0,"",VLOOKUP(CONCATENATE($U$6,$B471,$U$13,$U$14,$U$16,$A471),#REF!,14,FALSE))</f>
        <v>#REF!</v>
      </c>
      <c r="D471" s="2" t="e">
        <f>VLOOKUP(CONCATENATE($U$6,$B471,$U$13,$U$14,$U$16,$A471),#REF!,15,FALSE)</f>
        <v>#REF!</v>
      </c>
      <c r="E471" s="2" t="e">
        <f>VLOOKUP(CONCATENATE($U$6,$B471,$U$13,$U$14,$U$16,$A471),#REF!,16,FALSE)</f>
        <v>#REF!</v>
      </c>
      <c r="F471" s="2" t="e">
        <f t="shared" si="63"/>
        <v>#REF!</v>
      </c>
      <c r="G471" s="2" t="e">
        <f t="shared" si="64"/>
        <v>#REF!</v>
      </c>
    </row>
    <row r="472" spans="1:7" x14ac:dyDescent="0.25">
      <c r="A472" s="86">
        <v>2016</v>
      </c>
      <c r="B472" s="45" t="s">
        <v>175</v>
      </c>
      <c r="C472" s="77" t="e">
        <f>IF(VLOOKUP(CONCATENATE($U$6,$B472,$U$13,$U$14,$U$16,$A472),#REF!,14,FALSE)=0,"",VLOOKUP(CONCATENATE($U$6,$B472,$U$13,$U$14,$U$16,$A472),#REF!,14,FALSE))</f>
        <v>#REF!</v>
      </c>
      <c r="D472" s="2" t="e">
        <f>VLOOKUP(CONCATENATE($U$6,$B472,$U$13,$U$14,$U$16,$A472),#REF!,15,FALSE)</f>
        <v>#REF!</v>
      </c>
      <c r="E472" s="2" t="e">
        <f>VLOOKUP(CONCATENATE($U$6,$B472,$U$13,$U$14,$U$16,$A472),#REF!,16,FALSE)</f>
        <v>#REF!</v>
      </c>
      <c r="F472" s="2" t="e">
        <f t="shared" si="63"/>
        <v>#REF!</v>
      </c>
      <c r="G472" s="2" t="e">
        <f t="shared" si="64"/>
        <v>#REF!</v>
      </c>
    </row>
    <row r="473" spans="1:7" x14ac:dyDescent="0.25">
      <c r="A473" s="86">
        <v>2016</v>
      </c>
      <c r="B473" s="45" t="s">
        <v>156</v>
      </c>
      <c r="C473" s="77" t="e">
        <f>IF(VLOOKUP(CONCATENATE($U$6,$B473,$U$13,$U$14,$U$16,$A473),#REF!,14,FALSE)=0,"",VLOOKUP(CONCATENATE($U$6,$B473,$U$13,$U$14,$U$16,$A473),#REF!,14,FALSE))</f>
        <v>#REF!</v>
      </c>
      <c r="D473" s="2" t="e">
        <f>VLOOKUP(CONCATENATE($U$6,$B473,$U$13,$U$14,$U$16,$A473),#REF!,15,FALSE)</f>
        <v>#REF!</v>
      </c>
      <c r="E473" s="2" t="e">
        <f>VLOOKUP(CONCATENATE($U$6,$B473,$U$13,$U$14,$U$16,$A473),#REF!,16,FALSE)</f>
        <v>#REF!</v>
      </c>
      <c r="F473" s="2" t="e">
        <f t="shared" si="63"/>
        <v>#REF!</v>
      </c>
      <c r="G473" s="2" t="e">
        <f t="shared" si="64"/>
        <v>#REF!</v>
      </c>
    </row>
    <row r="474" spans="1:7" x14ac:dyDescent="0.25">
      <c r="A474" s="86">
        <v>2016</v>
      </c>
      <c r="B474" s="45" t="s">
        <v>168</v>
      </c>
      <c r="C474" s="77" t="e">
        <f>IF(VLOOKUP(CONCATENATE($U$6,$B474,$U$13,$U$14,$U$16,$A474),#REF!,14,FALSE)=0,"",VLOOKUP(CONCATENATE($U$6,$B474,$U$13,$U$14,$U$16,$A474),#REF!,14,FALSE))</f>
        <v>#REF!</v>
      </c>
      <c r="D474" s="2" t="e">
        <f>VLOOKUP(CONCATENATE($U$6,$B474,$U$13,$U$14,$U$16,$A474),#REF!,15,FALSE)</f>
        <v>#REF!</v>
      </c>
      <c r="E474" s="2" t="e">
        <f>VLOOKUP(CONCATENATE($U$6,$B474,$U$13,$U$14,$U$16,$A474),#REF!,16,FALSE)</f>
        <v>#REF!</v>
      </c>
      <c r="F474" s="2" t="e">
        <f t="shared" si="63"/>
        <v>#REF!</v>
      </c>
      <c r="G474" s="2" t="e">
        <f t="shared" si="64"/>
        <v>#REF!</v>
      </c>
    </row>
    <row r="475" spans="1:7" x14ac:dyDescent="0.25">
      <c r="A475" s="86">
        <v>2016</v>
      </c>
      <c r="B475" s="45" t="s">
        <v>164</v>
      </c>
      <c r="C475" s="77" t="e">
        <f>IF(VLOOKUP(CONCATENATE($U$6,$B475,$U$13,$U$14,$U$16,$A475),#REF!,14,FALSE)=0,"",VLOOKUP(CONCATENATE($U$6,$B475,$U$13,$U$14,$U$16,$A475),#REF!,14,FALSE))</f>
        <v>#REF!</v>
      </c>
      <c r="D475" s="2" t="e">
        <f>VLOOKUP(CONCATENATE($U$6,$B475,$U$13,$U$14,$U$16,$A475),#REF!,15,FALSE)</f>
        <v>#REF!</v>
      </c>
      <c r="E475" s="2" t="e">
        <f>VLOOKUP(CONCATENATE($U$6,$B475,$U$13,$U$14,$U$16,$A475),#REF!,16,FALSE)</f>
        <v>#REF!</v>
      </c>
      <c r="F475" s="2" t="e">
        <f t="shared" si="63"/>
        <v>#REF!</v>
      </c>
      <c r="G475" s="2" t="e">
        <f t="shared" si="64"/>
        <v>#REF!</v>
      </c>
    </row>
    <row r="476" spans="1:7" x14ac:dyDescent="0.25">
      <c r="A476" s="86">
        <v>2016</v>
      </c>
      <c r="B476" s="45" t="s">
        <v>172</v>
      </c>
      <c r="C476" s="77" t="e">
        <f>IF(VLOOKUP(CONCATENATE($U$6,$B476,$U$13,$U$14,$U$16,$A476),#REF!,14,FALSE)=0,"",VLOOKUP(CONCATENATE($U$6,$B476,$U$13,$U$14,$U$16,$A476),#REF!,14,FALSE))</f>
        <v>#REF!</v>
      </c>
      <c r="D476" s="2" t="e">
        <f>VLOOKUP(CONCATENATE($U$6,$B476,$U$13,$U$14,$U$16,$A476),#REF!,15,FALSE)</f>
        <v>#REF!</v>
      </c>
      <c r="E476" s="2" t="e">
        <f>VLOOKUP(CONCATENATE($U$6,$B476,$U$13,$U$14,$U$16,$A476),#REF!,16,FALSE)</f>
        <v>#REF!</v>
      </c>
      <c r="F476" s="2" t="e">
        <f t="shared" si="63"/>
        <v>#REF!</v>
      </c>
      <c r="G476" s="2" t="e">
        <f t="shared" si="64"/>
        <v>#REF!</v>
      </c>
    </row>
    <row r="477" spans="1:7" x14ac:dyDescent="0.25">
      <c r="A477" s="86">
        <v>2016</v>
      </c>
      <c r="B477" s="45" t="s">
        <v>157</v>
      </c>
      <c r="C477" s="77" t="e">
        <f>IF(VLOOKUP(CONCATENATE($U$6,$B477,$U$13,$U$14,$U$16,$A477),#REF!,14,FALSE)=0,"",VLOOKUP(CONCATENATE($U$6,$B477,$U$13,$U$14,$U$16,$A477),#REF!,14,FALSE))</f>
        <v>#REF!</v>
      </c>
      <c r="D477" s="2" t="e">
        <f>VLOOKUP(CONCATENATE($U$6,$B477,$U$13,$U$14,$U$16,$A477),#REF!,15,FALSE)</f>
        <v>#REF!</v>
      </c>
      <c r="E477" s="2" t="e">
        <f>VLOOKUP(CONCATENATE($U$6,$B477,$U$13,$U$14,$U$16,$A477),#REF!,16,FALSE)</f>
        <v>#REF!</v>
      </c>
      <c r="F477" s="2" t="e">
        <f t="shared" si="63"/>
        <v>#REF!</v>
      </c>
      <c r="G477" s="2" t="e">
        <f t="shared" si="64"/>
        <v>#REF!</v>
      </c>
    </row>
    <row r="478" spans="1:7" x14ac:dyDescent="0.25">
      <c r="A478" s="86">
        <v>2016</v>
      </c>
      <c r="B478" s="45" t="s">
        <v>170</v>
      </c>
      <c r="C478" s="77" t="e">
        <f>IF(VLOOKUP(CONCATENATE($U$6,$B478,$U$13,$U$14,$U$16,$A478),#REF!,14,FALSE)=0,"",VLOOKUP(CONCATENATE($U$6,$B478,$U$13,$U$14,$U$16,$A478),#REF!,14,FALSE))</f>
        <v>#REF!</v>
      </c>
      <c r="D478" s="2" t="e">
        <f>VLOOKUP(CONCATENATE($U$6,$B478,$U$13,$U$14,$U$16,$A478),#REF!,15,FALSE)</f>
        <v>#REF!</v>
      </c>
      <c r="E478" s="2" t="e">
        <f>VLOOKUP(CONCATENATE($U$6,$B478,$U$13,$U$14,$U$16,$A478),#REF!,16,FALSE)</f>
        <v>#REF!</v>
      </c>
      <c r="F478" s="2" t="e">
        <f t="shared" si="63"/>
        <v>#REF!</v>
      </c>
      <c r="G478" s="2" t="e">
        <f t="shared" si="64"/>
        <v>#REF!</v>
      </c>
    </row>
    <row r="479" spans="1:7" x14ac:dyDescent="0.25">
      <c r="A479" s="86">
        <v>2016</v>
      </c>
      <c r="B479" s="45" t="s">
        <v>176</v>
      </c>
      <c r="C479" s="77" t="e">
        <f>IF(VLOOKUP(CONCATENATE($U$6,$B479,$U$13,$U$14,$U$16,$A479),#REF!,14,FALSE)=0,"",VLOOKUP(CONCATENATE($U$6,$B479,$U$13,$U$14,$U$16,$A479),#REF!,14,FALSE))</f>
        <v>#REF!</v>
      </c>
      <c r="D479" s="2" t="e">
        <f>VLOOKUP(CONCATENATE($U$6,$B479,$U$13,$U$14,$U$16,$A479),#REF!,15,FALSE)</f>
        <v>#REF!</v>
      </c>
      <c r="E479" s="2" t="e">
        <f>VLOOKUP(CONCATENATE($U$6,$B479,$U$13,$U$14,$U$16,$A479),#REF!,16,FALSE)</f>
        <v>#REF!</v>
      </c>
      <c r="F479" s="2" t="e">
        <f t="shared" si="63"/>
        <v>#REF!</v>
      </c>
      <c r="G479" s="2" t="e">
        <f t="shared" si="64"/>
        <v>#REF!</v>
      </c>
    </row>
    <row r="480" spans="1:7" x14ac:dyDescent="0.25">
      <c r="A480" s="86">
        <v>2016</v>
      </c>
      <c r="B480" s="45" t="s">
        <v>152</v>
      </c>
      <c r="C480" s="77" t="e">
        <f>IF(VLOOKUP(CONCATENATE($U$6,$B480,$U$13,$U$14,$U$16,$A480),#REF!,14,FALSE)=0,"",VLOOKUP(CONCATENATE($U$6,$B480,$U$13,$U$14,$U$16,$A480),#REF!,14,FALSE))</f>
        <v>#REF!</v>
      </c>
      <c r="D480" s="2" t="e">
        <f>VLOOKUP(CONCATENATE($U$6,$B480,$U$13,$U$14,$U$16,$A480),#REF!,15,FALSE)</f>
        <v>#REF!</v>
      </c>
      <c r="E480" s="2" t="e">
        <f>VLOOKUP(CONCATENATE($U$6,$B480,$U$13,$U$14,$U$16,$A480),#REF!,16,FALSE)</f>
        <v>#REF!</v>
      </c>
      <c r="F480" s="2" t="e">
        <f t="shared" si="63"/>
        <v>#REF!</v>
      </c>
      <c r="G480" s="2" t="e">
        <f t="shared" si="64"/>
        <v>#REF!</v>
      </c>
    </row>
    <row r="481" spans="1:7" x14ac:dyDescent="0.25">
      <c r="A481" s="86">
        <v>2016</v>
      </c>
      <c r="B481" s="45" t="s">
        <v>150</v>
      </c>
      <c r="C481" s="77" t="e">
        <f>IF(VLOOKUP(CONCATENATE($U$6,$B481,$U$13,$U$14,$U$16,$A481),#REF!,14,FALSE)=0,"",VLOOKUP(CONCATENATE($U$6,$B481,$U$13,$U$14,$U$16,$A481),#REF!,14,FALSE))</f>
        <v>#REF!</v>
      </c>
      <c r="D481" s="2" t="e">
        <f>VLOOKUP(CONCATENATE($U$6,$B481,$U$13,$U$14,$U$16,$A481),#REF!,15,FALSE)</f>
        <v>#REF!</v>
      </c>
      <c r="E481" s="2" t="e">
        <f>VLOOKUP(CONCATENATE($U$6,$B481,$U$13,$U$14,$U$16,$A481),#REF!,16,FALSE)</f>
        <v>#REF!</v>
      </c>
      <c r="F481" s="2" t="e">
        <f t="shared" si="63"/>
        <v>#REF!</v>
      </c>
      <c r="G481" s="2" t="e">
        <f t="shared" si="64"/>
        <v>#REF!</v>
      </c>
    </row>
    <row r="482" spans="1:7" x14ac:dyDescent="0.25">
      <c r="A482" s="86">
        <v>2016</v>
      </c>
      <c r="B482" s="45" t="s">
        <v>163</v>
      </c>
      <c r="C482" s="77" t="e">
        <f>IF(VLOOKUP(CONCATENATE($U$6,$B482,$U$13,$U$14,$U$16,$A482),#REF!,14,FALSE)=0,"",VLOOKUP(CONCATENATE($U$6,$B482,$U$13,$U$14,$U$16,$A482),#REF!,14,FALSE))</f>
        <v>#REF!</v>
      </c>
      <c r="D482" s="2" t="e">
        <f>VLOOKUP(CONCATENATE($U$6,$B482,$U$13,$U$14,$U$16,$A482),#REF!,15,FALSE)</f>
        <v>#REF!</v>
      </c>
      <c r="E482" s="2" t="e">
        <f>VLOOKUP(CONCATENATE($U$6,$B482,$U$13,$U$14,$U$16,$A482),#REF!,16,FALSE)</f>
        <v>#REF!</v>
      </c>
      <c r="F482" s="2" t="e">
        <f t="shared" si="63"/>
        <v>#REF!</v>
      </c>
      <c r="G482" s="2" t="e">
        <f t="shared" si="64"/>
        <v>#REF!</v>
      </c>
    </row>
    <row r="483" spans="1:7" x14ac:dyDescent="0.25">
      <c r="A483" s="86">
        <v>2016</v>
      </c>
      <c r="B483" s="45" t="s">
        <v>180</v>
      </c>
      <c r="C483" s="77" t="e">
        <f>IF(VLOOKUP(CONCATENATE($U$6,$B483,$U$13,$U$14,$U$16,$A483),#REF!,14,FALSE)=0,"",VLOOKUP(CONCATENATE($U$6,$B483,$U$13,$U$14,$U$16,$A483),#REF!,14,FALSE))</f>
        <v>#REF!</v>
      </c>
      <c r="D483" s="2" t="e">
        <f>VLOOKUP(CONCATENATE($U$6,$B483,$U$13,$U$14,$U$16,$A483),#REF!,15,FALSE)</f>
        <v>#REF!</v>
      </c>
      <c r="E483" s="2" t="e">
        <f>VLOOKUP(CONCATENATE($U$6,$B483,$U$13,$U$14,$U$16,$A483),#REF!,16,FALSE)</f>
        <v>#REF!</v>
      </c>
      <c r="F483" s="2" t="e">
        <f t="shared" si="63"/>
        <v>#REF!</v>
      </c>
      <c r="G483" s="2" t="e">
        <f t="shared" si="64"/>
        <v>#REF!</v>
      </c>
    </row>
    <row r="484" spans="1:7" x14ac:dyDescent="0.25">
      <c r="A484" s="86">
        <v>2016</v>
      </c>
      <c r="B484" s="45" t="s">
        <v>154</v>
      </c>
      <c r="C484" s="77" t="e">
        <f>IF(VLOOKUP(CONCATENATE($U$6,$B484,$U$13,$U$14,$U$16,$A484),#REF!,14,FALSE)=0,"",VLOOKUP(CONCATENATE($U$6,$B484,$U$13,$U$14,$U$16,$A484),#REF!,14,FALSE))</f>
        <v>#REF!</v>
      </c>
      <c r="D484" s="2" t="e">
        <f>VLOOKUP(CONCATENATE($U$6,$B484,$U$13,$U$14,$U$16,$A484),#REF!,15,FALSE)</f>
        <v>#REF!</v>
      </c>
      <c r="E484" s="2" t="e">
        <f>VLOOKUP(CONCATENATE($U$6,$B484,$U$13,$U$14,$U$16,$A484),#REF!,16,FALSE)</f>
        <v>#REF!</v>
      </c>
      <c r="F484" s="2" t="e">
        <f t="shared" si="63"/>
        <v>#REF!</v>
      </c>
      <c r="G484" s="2" t="e">
        <f t="shared" si="64"/>
        <v>#REF!</v>
      </c>
    </row>
    <row r="485" spans="1:7" x14ac:dyDescent="0.25">
      <c r="A485" s="86">
        <v>2016</v>
      </c>
      <c r="B485" s="45" t="s">
        <v>173</v>
      </c>
      <c r="C485" s="77" t="e">
        <f>IF(VLOOKUP(CONCATENATE($U$6,$B485,$U$13,$U$14,$U$16,$A485),#REF!,14,FALSE)=0,"",VLOOKUP(CONCATENATE($U$6,$B485,$U$13,$U$14,$U$16,$A485),#REF!,14,FALSE))</f>
        <v>#REF!</v>
      </c>
      <c r="D485" s="2" t="e">
        <f>VLOOKUP(CONCATENATE($U$6,$B485,$U$13,$U$14,$U$16,$A485),#REF!,15,FALSE)</f>
        <v>#REF!</v>
      </c>
      <c r="E485" s="2" t="e">
        <f>VLOOKUP(CONCATENATE($U$6,$B485,$U$13,$U$14,$U$16,$A485),#REF!,16,FALSE)</f>
        <v>#REF!</v>
      </c>
      <c r="F485" s="2" t="e">
        <f t="shared" si="63"/>
        <v>#REF!</v>
      </c>
      <c r="G485" s="2" t="e">
        <f t="shared" si="64"/>
        <v>#REF!</v>
      </c>
    </row>
    <row r="486" spans="1:7" x14ac:dyDescent="0.25">
      <c r="A486" s="86">
        <v>2016</v>
      </c>
      <c r="B486" s="45" t="s">
        <v>165</v>
      </c>
      <c r="C486" s="77" t="e">
        <f>IF(VLOOKUP(CONCATENATE($U$6,$B486,$U$13,$U$14,$U$16,$A486),#REF!,14,FALSE)=0,"",VLOOKUP(CONCATENATE($U$6,$B486,$U$13,$U$14,$U$16,$A486),#REF!,14,FALSE))</f>
        <v>#REF!</v>
      </c>
      <c r="D486" s="2" t="e">
        <f>VLOOKUP(CONCATENATE($U$6,$B486,$U$13,$U$14,$U$16,$A486),#REF!,15,FALSE)</f>
        <v>#REF!</v>
      </c>
      <c r="E486" s="2" t="e">
        <f>VLOOKUP(CONCATENATE($U$6,$B486,$U$13,$U$14,$U$16,$A486),#REF!,16,FALSE)</f>
        <v>#REF!</v>
      </c>
      <c r="F486" s="2" t="e">
        <f t="shared" ref="F486:F549" si="65">C486-D486</f>
        <v>#REF!</v>
      </c>
      <c r="G486" s="2" t="e">
        <f t="shared" ref="G486:G549" si="66">E486-C486</f>
        <v>#REF!</v>
      </c>
    </row>
    <row r="487" spans="1:7" x14ac:dyDescent="0.25">
      <c r="A487" s="86">
        <v>2016</v>
      </c>
      <c r="B487" s="45" t="s">
        <v>149</v>
      </c>
      <c r="C487" s="77" t="e">
        <f>IF(VLOOKUP(CONCATENATE($U$6,$B487,$U$13,$U$14,$U$16,$A487),#REF!,14,FALSE)=0,"",VLOOKUP(CONCATENATE($U$6,$B487,$U$13,$U$14,$U$16,$A487),#REF!,14,FALSE))</f>
        <v>#REF!</v>
      </c>
      <c r="D487" s="2" t="e">
        <f>VLOOKUP(CONCATENATE($U$6,$B487,$U$13,$U$14,$U$16,$A487),#REF!,15,FALSE)</f>
        <v>#REF!</v>
      </c>
      <c r="E487" s="2" t="e">
        <f>VLOOKUP(CONCATENATE($U$6,$B487,$U$13,$U$14,$U$16,$A487),#REF!,16,FALSE)</f>
        <v>#REF!</v>
      </c>
      <c r="F487" s="2" t="e">
        <f t="shared" si="65"/>
        <v>#REF!</v>
      </c>
      <c r="G487" s="2" t="e">
        <f t="shared" si="66"/>
        <v>#REF!</v>
      </c>
    </row>
    <row r="488" spans="1:7" x14ac:dyDescent="0.25">
      <c r="A488" s="86">
        <v>2016</v>
      </c>
      <c r="B488" s="45" t="s">
        <v>177</v>
      </c>
      <c r="C488" s="77" t="e">
        <f>IF(VLOOKUP(CONCATENATE($U$6,$B488,$U$13,$U$14,$U$16,$A488),#REF!,14,FALSE)=0,"",VLOOKUP(CONCATENATE($U$6,$B488,$U$13,$U$14,$U$16,$A488),#REF!,14,FALSE))</f>
        <v>#REF!</v>
      </c>
      <c r="D488" s="2" t="e">
        <f>VLOOKUP(CONCATENATE($U$6,$B488,$U$13,$U$14,$U$16,$A488),#REF!,15,FALSE)</f>
        <v>#REF!</v>
      </c>
      <c r="E488" s="2" t="e">
        <f>VLOOKUP(CONCATENATE($U$6,$B488,$U$13,$U$14,$U$16,$A488),#REF!,16,FALSE)</f>
        <v>#REF!</v>
      </c>
      <c r="F488" s="2" t="e">
        <f t="shared" si="65"/>
        <v>#REF!</v>
      </c>
      <c r="G488" s="2" t="e">
        <f t="shared" si="66"/>
        <v>#REF!</v>
      </c>
    </row>
    <row r="489" spans="1:7" x14ac:dyDescent="0.25">
      <c r="A489" s="86">
        <v>2016</v>
      </c>
      <c r="B489" s="45" t="s">
        <v>153</v>
      </c>
      <c r="C489" s="77" t="e">
        <f>IF(VLOOKUP(CONCATENATE($U$6,$B489,$U$13,$U$14,$U$16,$A489),#REF!,14,FALSE)=0,"",VLOOKUP(CONCATENATE($U$6,$B489,$U$13,$U$14,$U$16,$A489),#REF!,14,FALSE))</f>
        <v>#REF!</v>
      </c>
      <c r="D489" s="2" t="e">
        <f>VLOOKUP(CONCATENATE($U$6,$B489,$U$13,$U$14,$U$16,$A489),#REF!,15,FALSE)</f>
        <v>#REF!</v>
      </c>
      <c r="E489" s="2" t="e">
        <f>VLOOKUP(CONCATENATE($U$6,$B489,$U$13,$U$14,$U$16,$A489),#REF!,16,FALSE)</f>
        <v>#REF!</v>
      </c>
      <c r="F489" s="2" t="e">
        <f t="shared" si="65"/>
        <v>#REF!</v>
      </c>
      <c r="G489" s="2" t="e">
        <f t="shared" si="66"/>
        <v>#REF!</v>
      </c>
    </row>
    <row r="490" spans="1:7" x14ac:dyDescent="0.25">
      <c r="A490" s="86">
        <v>2016</v>
      </c>
      <c r="B490" s="45" t="s">
        <v>179</v>
      </c>
      <c r="C490" s="77" t="e">
        <f>IF(VLOOKUP(CONCATENATE($U$6,$B490,$U$13,$U$14,$U$16,$A490),#REF!,14,FALSE)=0,"",VLOOKUP(CONCATENATE($U$6,$B490,$U$13,$U$14,$U$16,$A490),#REF!,14,FALSE))</f>
        <v>#REF!</v>
      </c>
      <c r="D490" s="2" t="e">
        <f>VLOOKUP(CONCATENATE($U$6,$B490,$U$13,$U$14,$U$16,$A490),#REF!,15,FALSE)</f>
        <v>#REF!</v>
      </c>
      <c r="E490" s="2" t="e">
        <f>VLOOKUP(CONCATENATE($U$6,$B490,$U$13,$U$14,$U$16,$A490),#REF!,16,FALSE)</f>
        <v>#REF!</v>
      </c>
      <c r="F490" s="2" t="e">
        <f t="shared" si="65"/>
        <v>#REF!</v>
      </c>
      <c r="G490" s="2" t="e">
        <f t="shared" si="66"/>
        <v>#REF!</v>
      </c>
    </row>
    <row r="491" spans="1:7" x14ac:dyDescent="0.25">
      <c r="A491" s="86">
        <v>2016</v>
      </c>
      <c r="B491" s="45" t="s">
        <v>161</v>
      </c>
      <c r="C491" s="77" t="e">
        <f>IF(VLOOKUP(CONCATENATE($U$6,$B491,$U$13,$U$14,$U$16,$A491),#REF!,14,FALSE)=0,"",VLOOKUP(CONCATENATE($U$6,$B491,$U$13,$U$14,$U$16,$A491),#REF!,14,FALSE))</f>
        <v>#REF!</v>
      </c>
      <c r="D491" s="2" t="e">
        <f>VLOOKUP(CONCATENATE($U$6,$B491,$U$13,$U$14,$U$16,$A491),#REF!,15,FALSE)</f>
        <v>#REF!</v>
      </c>
      <c r="E491" s="2" t="e">
        <f>VLOOKUP(CONCATENATE($U$6,$B491,$U$13,$U$14,$U$16,$A491),#REF!,16,FALSE)</f>
        <v>#REF!</v>
      </c>
      <c r="F491" s="2" t="e">
        <f t="shared" si="65"/>
        <v>#REF!</v>
      </c>
      <c r="G491" s="2" t="e">
        <f t="shared" si="66"/>
        <v>#REF!</v>
      </c>
    </row>
    <row r="492" spans="1:7" x14ac:dyDescent="0.25">
      <c r="A492" s="86">
        <v>2016</v>
      </c>
      <c r="B492" s="45" t="s">
        <v>158</v>
      </c>
      <c r="C492" s="77" t="e">
        <f>IF(VLOOKUP(CONCATENATE($U$6,$B492,$U$13,$U$14,$U$16,$A492),#REF!,14,FALSE)=0,"",VLOOKUP(CONCATENATE($U$6,$B492,$U$13,$U$14,$U$16,$A492),#REF!,14,FALSE))</f>
        <v>#REF!</v>
      </c>
      <c r="D492" s="2" t="e">
        <f>VLOOKUP(CONCATENATE($U$6,$B492,$U$13,$U$14,$U$16,$A492),#REF!,15,FALSE)</f>
        <v>#REF!</v>
      </c>
      <c r="E492" s="2" t="e">
        <f>VLOOKUP(CONCATENATE($U$6,$B492,$U$13,$U$14,$U$16,$A492),#REF!,16,FALSE)</f>
        <v>#REF!</v>
      </c>
      <c r="F492" s="2" t="e">
        <f t="shared" si="65"/>
        <v>#REF!</v>
      </c>
      <c r="G492" s="2" t="e">
        <f t="shared" si="66"/>
        <v>#REF!</v>
      </c>
    </row>
    <row r="493" spans="1:7" x14ac:dyDescent="0.25">
      <c r="A493" s="86">
        <v>2016</v>
      </c>
      <c r="B493" s="45" t="s">
        <v>169</v>
      </c>
      <c r="C493" s="77" t="e">
        <f>IF(VLOOKUP(CONCATENATE($U$6,$B493,$U$13,$U$14,$U$16,$A493),#REF!,14,FALSE)=0,"",VLOOKUP(CONCATENATE($U$6,$B493,$U$13,$U$14,$U$16,$A493),#REF!,14,FALSE))</f>
        <v>#REF!</v>
      </c>
      <c r="D493" s="2" t="e">
        <f>VLOOKUP(CONCATENATE($U$6,$B493,$U$13,$U$14,$U$16,$A493),#REF!,15,FALSE)</f>
        <v>#REF!</v>
      </c>
      <c r="E493" s="2" t="e">
        <f>VLOOKUP(CONCATENATE($U$6,$B493,$U$13,$U$14,$U$16,$A493),#REF!,16,FALSE)</f>
        <v>#REF!</v>
      </c>
      <c r="F493" s="2" t="e">
        <f t="shared" si="65"/>
        <v>#REF!</v>
      </c>
      <c r="G493" s="2" t="e">
        <f t="shared" si="66"/>
        <v>#REF!</v>
      </c>
    </row>
    <row r="494" spans="1:7" x14ac:dyDescent="0.25">
      <c r="A494" s="86">
        <v>2017</v>
      </c>
      <c r="B494" s="45" t="s">
        <v>166</v>
      </c>
      <c r="C494" s="77" t="e">
        <f>IF(VLOOKUP(CONCATENATE($U$6,$B494,$U$13,$U$14,$U$16,$A494),#REF!,14,FALSE)=0,"",VLOOKUP(CONCATENATE($U$6,$B494,$U$13,$U$14,$U$16,$A494),#REF!,14,FALSE))</f>
        <v>#REF!</v>
      </c>
      <c r="D494" s="2" t="e">
        <f>VLOOKUP(CONCATENATE($U$6,$B494,$U$13,$U$14,$U$16,$A494),#REF!,15,FALSE)</f>
        <v>#REF!</v>
      </c>
      <c r="E494" s="2" t="e">
        <f>VLOOKUP(CONCATENATE($U$6,$B494,$U$13,$U$14,$U$16,$A494),#REF!,16,FALSE)</f>
        <v>#REF!</v>
      </c>
      <c r="F494" s="2" t="e">
        <f t="shared" si="65"/>
        <v>#REF!</v>
      </c>
      <c r="G494" s="2" t="e">
        <f t="shared" si="66"/>
        <v>#REF!</v>
      </c>
    </row>
    <row r="495" spans="1:7" x14ac:dyDescent="0.25">
      <c r="A495" s="86">
        <v>2017</v>
      </c>
      <c r="B495" s="45" t="s">
        <v>160</v>
      </c>
      <c r="C495" s="77" t="e">
        <f>IF(VLOOKUP(CONCATENATE($U$6,$B495,$U$13,$U$14,$U$16,$A495),#REF!,14,FALSE)=0,"",VLOOKUP(CONCATENATE($U$6,$B495,$U$13,$U$14,$U$16,$A495),#REF!,14,FALSE))</f>
        <v>#REF!</v>
      </c>
      <c r="D495" s="2" t="e">
        <f>VLOOKUP(CONCATENATE($U$6,$B495,$U$13,$U$14,$U$16,$A495),#REF!,15,FALSE)</f>
        <v>#REF!</v>
      </c>
      <c r="E495" s="2" t="e">
        <f>VLOOKUP(CONCATENATE($U$6,$B495,$U$13,$U$14,$U$16,$A495),#REF!,16,FALSE)</f>
        <v>#REF!</v>
      </c>
      <c r="F495" s="2" t="e">
        <f t="shared" si="65"/>
        <v>#REF!</v>
      </c>
      <c r="G495" s="2" t="e">
        <f t="shared" si="66"/>
        <v>#REF!</v>
      </c>
    </row>
    <row r="496" spans="1:7" x14ac:dyDescent="0.25">
      <c r="A496" s="86">
        <v>2017</v>
      </c>
      <c r="B496" s="45" t="s">
        <v>162</v>
      </c>
      <c r="C496" s="77" t="e">
        <f>IF(VLOOKUP(CONCATENATE($U$6,$B496,$U$13,$U$14,$U$16,$A496),#REF!,14,FALSE)=0,"",VLOOKUP(CONCATENATE($U$6,$B496,$U$13,$U$14,$U$16,$A496),#REF!,14,FALSE))</f>
        <v>#REF!</v>
      </c>
      <c r="D496" s="2" t="e">
        <f>VLOOKUP(CONCATENATE($U$6,$B496,$U$13,$U$14,$U$16,$A496),#REF!,15,FALSE)</f>
        <v>#REF!</v>
      </c>
      <c r="E496" s="2" t="e">
        <f>VLOOKUP(CONCATENATE($U$6,$B496,$U$13,$U$14,$U$16,$A496),#REF!,16,FALSE)</f>
        <v>#REF!</v>
      </c>
      <c r="F496" s="2" t="e">
        <f t="shared" si="65"/>
        <v>#REF!</v>
      </c>
      <c r="G496" s="2" t="e">
        <f t="shared" si="66"/>
        <v>#REF!</v>
      </c>
    </row>
    <row r="497" spans="1:7" x14ac:dyDescent="0.25">
      <c r="A497" s="86">
        <v>2017</v>
      </c>
      <c r="B497" s="45" t="s">
        <v>155</v>
      </c>
      <c r="C497" s="77" t="e">
        <f>IF(VLOOKUP(CONCATENATE($U$6,$B497,$U$13,$U$14,$U$16,$A497),#REF!,14,FALSE)=0,"",VLOOKUP(CONCATENATE($U$6,$B497,$U$13,$U$14,$U$16,$A497),#REF!,14,FALSE))</f>
        <v>#REF!</v>
      </c>
      <c r="D497" s="2" t="e">
        <f>VLOOKUP(CONCATENATE($U$6,$B497,$U$13,$U$14,$U$16,$A497),#REF!,15,FALSE)</f>
        <v>#REF!</v>
      </c>
      <c r="E497" s="2" t="e">
        <f>VLOOKUP(CONCATENATE($U$6,$B497,$U$13,$U$14,$U$16,$A497),#REF!,16,FALSE)</f>
        <v>#REF!</v>
      </c>
      <c r="F497" s="2" t="e">
        <f t="shared" si="65"/>
        <v>#REF!</v>
      </c>
      <c r="G497" s="2" t="e">
        <f t="shared" si="66"/>
        <v>#REF!</v>
      </c>
    </row>
    <row r="498" spans="1:7" x14ac:dyDescent="0.25">
      <c r="A498" s="86">
        <v>2017</v>
      </c>
      <c r="B498" s="45" t="s">
        <v>151</v>
      </c>
      <c r="C498" s="77" t="e">
        <f>IF(VLOOKUP(CONCATENATE($U$6,$B498,$U$13,$U$14,$U$16,$A498),#REF!,14,FALSE)=0,"",VLOOKUP(CONCATENATE($U$6,$B498,$U$13,$U$14,$U$16,$A498),#REF!,14,FALSE))</f>
        <v>#REF!</v>
      </c>
      <c r="D498" s="2" t="e">
        <f>VLOOKUP(CONCATENATE($U$6,$B498,$U$13,$U$14,$U$16,$A498),#REF!,15,FALSE)</f>
        <v>#REF!</v>
      </c>
      <c r="E498" s="2" t="e">
        <f>VLOOKUP(CONCATENATE($U$6,$B498,$U$13,$U$14,$U$16,$A498),#REF!,16,FALSE)</f>
        <v>#REF!</v>
      </c>
      <c r="F498" s="2" t="e">
        <f t="shared" si="65"/>
        <v>#REF!</v>
      </c>
      <c r="G498" s="2" t="e">
        <f t="shared" si="66"/>
        <v>#REF!</v>
      </c>
    </row>
    <row r="499" spans="1:7" x14ac:dyDescent="0.25">
      <c r="A499" s="86">
        <v>2017</v>
      </c>
      <c r="B499" s="45" t="s">
        <v>167</v>
      </c>
      <c r="C499" s="77" t="e">
        <f>IF(VLOOKUP(CONCATENATE($U$6,$B499,$U$13,$U$14,$U$16,$A499),#REF!,14,FALSE)=0,"",VLOOKUP(CONCATENATE($U$6,$B499,$U$13,$U$14,$U$16,$A499),#REF!,14,FALSE))</f>
        <v>#REF!</v>
      </c>
      <c r="D499" s="2" t="e">
        <f>VLOOKUP(CONCATENATE($U$6,$B499,$U$13,$U$14,$U$16,$A499),#REF!,15,FALSE)</f>
        <v>#REF!</v>
      </c>
      <c r="E499" s="2" t="e">
        <f>VLOOKUP(CONCATENATE($U$6,$B499,$U$13,$U$14,$U$16,$A499),#REF!,16,FALSE)</f>
        <v>#REF!</v>
      </c>
      <c r="F499" s="2" t="e">
        <f t="shared" si="65"/>
        <v>#REF!</v>
      </c>
      <c r="G499" s="2" t="e">
        <f t="shared" si="66"/>
        <v>#REF!</v>
      </c>
    </row>
    <row r="500" spans="1:7" x14ac:dyDescent="0.25">
      <c r="A500" s="86">
        <v>2017</v>
      </c>
      <c r="B500" s="45" t="s">
        <v>181</v>
      </c>
      <c r="C500" s="77" t="e">
        <f>IF(VLOOKUP(CONCATENATE($U$6,$B500,$U$13,$U$14,$U$16,$A500),#REF!,14,FALSE)=0,"",VLOOKUP(CONCATENATE($U$6,$B500,$U$13,$U$14,$U$16,$A500),#REF!,14,FALSE))</f>
        <v>#REF!</v>
      </c>
      <c r="D500" s="2" t="e">
        <f>VLOOKUP(CONCATENATE($U$6,$B500,$U$13,$U$14,$U$16,$A500),#REF!,15,FALSE)</f>
        <v>#REF!</v>
      </c>
      <c r="E500" s="2" t="e">
        <f>VLOOKUP(CONCATENATE($U$6,$B500,$U$13,$U$14,$U$16,$A500),#REF!,16,FALSE)</f>
        <v>#REF!</v>
      </c>
      <c r="F500" s="2" t="e">
        <f t="shared" si="65"/>
        <v>#REF!</v>
      </c>
      <c r="G500" s="2" t="e">
        <f t="shared" si="66"/>
        <v>#REF!</v>
      </c>
    </row>
    <row r="501" spans="1:7" x14ac:dyDescent="0.25">
      <c r="A501" s="86">
        <v>2017</v>
      </c>
      <c r="B501" s="45" t="s">
        <v>171</v>
      </c>
      <c r="C501" s="77" t="e">
        <f>IF(VLOOKUP(CONCATENATE($U$6,$B501,$U$13,$U$14,$U$16,$A501),#REF!,14,FALSE)=0,"",VLOOKUP(CONCATENATE($U$6,$B501,$U$13,$U$14,$U$16,$A501),#REF!,14,FALSE))</f>
        <v>#REF!</v>
      </c>
      <c r="D501" s="2" t="e">
        <f>VLOOKUP(CONCATENATE($U$6,$B501,$U$13,$U$14,$U$16,$A501),#REF!,15,FALSE)</f>
        <v>#REF!</v>
      </c>
      <c r="E501" s="2" t="e">
        <f>VLOOKUP(CONCATENATE($U$6,$B501,$U$13,$U$14,$U$16,$A501),#REF!,16,FALSE)</f>
        <v>#REF!</v>
      </c>
      <c r="F501" s="2" t="e">
        <f t="shared" si="65"/>
        <v>#REF!</v>
      </c>
      <c r="G501" s="2" t="e">
        <f t="shared" si="66"/>
        <v>#REF!</v>
      </c>
    </row>
    <row r="502" spans="1:7" x14ac:dyDescent="0.25">
      <c r="A502" s="86">
        <v>2017</v>
      </c>
      <c r="B502" s="45" t="s">
        <v>159</v>
      </c>
      <c r="C502" s="77" t="e">
        <f>IF(VLOOKUP(CONCATENATE($U$6,$B502,$U$13,$U$14,$U$16,$A502),#REF!,14,FALSE)=0,"",VLOOKUP(CONCATENATE($U$6,$B502,$U$13,$U$14,$U$16,$A502),#REF!,14,FALSE))</f>
        <v>#REF!</v>
      </c>
      <c r="D502" s="2" t="e">
        <f>VLOOKUP(CONCATENATE($U$6,$B502,$U$13,$U$14,$U$16,$A502),#REF!,15,FALSE)</f>
        <v>#REF!</v>
      </c>
      <c r="E502" s="2" t="e">
        <f>VLOOKUP(CONCATENATE($U$6,$B502,$U$13,$U$14,$U$16,$A502),#REF!,16,FALSE)</f>
        <v>#REF!</v>
      </c>
      <c r="F502" s="2" t="e">
        <f t="shared" si="65"/>
        <v>#REF!</v>
      </c>
      <c r="G502" s="2" t="e">
        <f t="shared" si="66"/>
        <v>#REF!</v>
      </c>
    </row>
    <row r="503" spans="1:7" x14ac:dyDescent="0.25">
      <c r="A503" s="86">
        <v>2017</v>
      </c>
      <c r="B503" s="45" t="s">
        <v>174</v>
      </c>
      <c r="C503" s="77" t="e">
        <f>IF(VLOOKUP(CONCATENATE($U$6,$B503,$U$13,$U$14,$U$16,$A503),#REF!,14,FALSE)=0,"",VLOOKUP(CONCATENATE($U$6,$B503,$U$13,$U$14,$U$16,$A503),#REF!,14,FALSE))</f>
        <v>#REF!</v>
      </c>
      <c r="D503" s="2" t="e">
        <f>VLOOKUP(CONCATENATE($U$6,$B503,$U$13,$U$14,$U$16,$A503),#REF!,15,FALSE)</f>
        <v>#REF!</v>
      </c>
      <c r="E503" s="2" t="e">
        <f>VLOOKUP(CONCATENATE($U$6,$B503,$U$13,$U$14,$U$16,$A503),#REF!,16,FALSE)</f>
        <v>#REF!</v>
      </c>
      <c r="F503" s="2" t="e">
        <f t="shared" si="65"/>
        <v>#REF!</v>
      </c>
      <c r="G503" s="2" t="e">
        <f t="shared" si="66"/>
        <v>#REF!</v>
      </c>
    </row>
    <row r="504" spans="1:7" x14ac:dyDescent="0.25">
      <c r="A504" s="86">
        <v>2017</v>
      </c>
      <c r="B504" s="45" t="s">
        <v>178</v>
      </c>
      <c r="C504" s="77" t="e">
        <f>IF(VLOOKUP(CONCATENATE($U$6,$B504,$U$13,$U$14,$U$16,$A504),#REF!,14,FALSE)=0,"",VLOOKUP(CONCATENATE($U$6,$B504,$U$13,$U$14,$U$16,$A504),#REF!,14,FALSE))</f>
        <v>#REF!</v>
      </c>
      <c r="D504" s="2" t="e">
        <f>VLOOKUP(CONCATENATE($U$6,$B504,$U$13,$U$14,$U$16,$A504),#REF!,15,FALSE)</f>
        <v>#REF!</v>
      </c>
      <c r="E504" s="2" t="e">
        <f>VLOOKUP(CONCATENATE($U$6,$B504,$U$13,$U$14,$U$16,$A504),#REF!,16,FALSE)</f>
        <v>#REF!</v>
      </c>
      <c r="F504" s="2" t="e">
        <f t="shared" si="65"/>
        <v>#REF!</v>
      </c>
      <c r="G504" s="2" t="e">
        <f t="shared" si="66"/>
        <v>#REF!</v>
      </c>
    </row>
    <row r="505" spans="1:7" x14ac:dyDescent="0.25">
      <c r="A505" s="86">
        <v>2017</v>
      </c>
      <c r="B505" s="45" t="s">
        <v>175</v>
      </c>
      <c r="C505" s="77" t="e">
        <f>IF(VLOOKUP(CONCATENATE($U$6,$B505,$U$13,$U$14,$U$16,$A505),#REF!,14,FALSE)=0,"",VLOOKUP(CONCATENATE($U$6,$B505,$U$13,$U$14,$U$16,$A505),#REF!,14,FALSE))</f>
        <v>#REF!</v>
      </c>
      <c r="D505" s="2" t="e">
        <f>VLOOKUP(CONCATENATE($U$6,$B505,$U$13,$U$14,$U$16,$A505),#REF!,15,FALSE)</f>
        <v>#REF!</v>
      </c>
      <c r="E505" s="2" t="e">
        <f>VLOOKUP(CONCATENATE($U$6,$B505,$U$13,$U$14,$U$16,$A505),#REF!,16,FALSE)</f>
        <v>#REF!</v>
      </c>
      <c r="F505" s="2" t="e">
        <f t="shared" si="65"/>
        <v>#REF!</v>
      </c>
      <c r="G505" s="2" t="e">
        <f t="shared" si="66"/>
        <v>#REF!</v>
      </c>
    </row>
    <row r="506" spans="1:7" x14ac:dyDescent="0.25">
      <c r="A506" s="86">
        <v>2017</v>
      </c>
      <c r="B506" s="45" t="s">
        <v>156</v>
      </c>
      <c r="C506" s="77" t="e">
        <f>IF(VLOOKUP(CONCATENATE($U$6,$B506,$U$13,$U$14,$U$16,$A506),#REF!,14,FALSE)=0,"",VLOOKUP(CONCATENATE($U$6,$B506,$U$13,$U$14,$U$16,$A506),#REF!,14,FALSE))</f>
        <v>#REF!</v>
      </c>
      <c r="D506" s="2" t="e">
        <f>VLOOKUP(CONCATENATE($U$6,$B506,$U$13,$U$14,$U$16,$A506),#REF!,15,FALSE)</f>
        <v>#REF!</v>
      </c>
      <c r="E506" s="2" t="e">
        <f>VLOOKUP(CONCATENATE($U$6,$B506,$U$13,$U$14,$U$16,$A506),#REF!,16,FALSE)</f>
        <v>#REF!</v>
      </c>
      <c r="F506" s="2" t="e">
        <f t="shared" si="65"/>
        <v>#REF!</v>
      </c>
      <c r="G506" s="2" t="e">
        <f t="shared" si="66"/>
        <v>#REF!</v>
      </c>
    </row>
    <row r="507" spans="1:7" x14ac:dyDescent="0.25">
      <c r="A507" s="86">
        <v>2017</v>
      </c>
      <c r="B507" s="45" t="s">
        <v>168</v>
      </c>
      <c r="C507" s="77" t="e">
        <f>IF(VLOOKUP(CONCATENATE($U$6,$B507,$U$13,$U$14,$U$16,$A507),#REF!,14,FALSE)=0,"",VLOOKUP(CONCATENATE($U$6,$B507,$U$13,$U$14,$U$16,$A507),#REF!,14,FALSE))</f>
        <v>#REF!</v>
      </c>
      <c r="D507" s="2" t="e">
        <f>VLOOKUP(CONCATENATE($U$6,$B507,$U$13,$U$14,$U$16,$A507),#REF!,15,FALSE)</f>
        <v>#REF!</v>
      </c>
      <c r="E507" s="2" t="e">
        <f>VLOOKUP(CONCATENATE($U$6,$B507,$U$13,$U$14,$U$16,$A507),#REF!,16,FALSE)</f>
        <v>#REF!</v>
      </c>
      <c r="F507" s="2" t="e">
        <f t="shared" si="65"/>
        <v>#REF!</v>
      </c>
      <c r="G507" s="2" t="e">
        <f t="shared" si="66"/>
        <v>#REF!</v>
      </c>
    </row>
    <row r="508" spans="1:7" x14ac:dyDescent="0.25">
      <c r="A508" s="86">
        <v>2017</v>
      </c>
      <c r="B508" s="45" t="s">
        <v>164</v>
      </c>
      <c r="C508" s="77" t="e">
        <f>IF(VLOOKUP(CONCATENATE($U$6,$B508,$U$13,$U$14,$U$16,$A508),#REF!,14,FALSE)=0,"",VLOOKUP(CONCATENATE($U$6,$B508,$U$13,$U$14,$U$16,$A508),#REF!,14,FALSE))</f>
        <v>#REF!</v>
      </c>
      <c r="D508" s="2" t="e">
        <f>VLOOKUP(CONCATENATE($U$6,$B508,$U$13,$U$14,$U$16,$A508),#REF!,15,FALSE)</f>
        <v>#REF!</v>
      </c>
      <c r="E508" s="2" t="e">
        <f>VLOOKUP(CONCATENATE($U$6,$B508,$U$13,$U$14,$U$16,$A508),#REF!,16,FALSE)</f>
        <v>#REF!</v>
      </c>
      <c r="F508" s="2" t="e">
        <f t="shared" si="65"/>
        <v>#REF!</v>
      </c>
      <c r="G508" s="2" t="e">
        <f t="shared" si="66"/>
        <v>#REF!</v>
      </c>
    </row>
    <row r="509" spans="1:7" x14ac:dyDescent="0.25">
      <c r="A509" s="86">
        <v>2017</v>
      </c>
      <c r="B509" s="45" t="s">
        <v>172</v>
      </c>
      <c r="C509" s="77" t="e">
        <f>IF(VLOOKUP(CONCATENATE($U$6,$B509,$U$13,$U$14,$U$16,$A509),#REF!,14,FALSE)=0,"",VLOOKUP(CONCATENATE($U$6,$B509,$U$13,$U$14,$U$16,$A509),#REF!,14,FALSE))</f>
        <v>#REF!</v>
      </c>
      <c r="D509" s="2" t="e">
        <f>VLOOKUP(CONCATENATE($U$6,$B509,$U$13,$U$14,$U$16,$A509),#REF!,15,FALSE)</f>
        <v>#REF!</v>
      </c>
      <c r="E509" s="2" t="e">
        <f>VLOOKUP(CONCATENATE($U$6,$B509,$U$13,$U$14,$U$16,$A509),#REF!,16,FALSE)</f>
        <v>#REF!</v>
      </c>
      <c r="F509" s="2" t="e">
        <f t="shared" si="65"/>
        <v>#REF!</v>
      </c>
      <c r="G509" s="2" t="e">
        <f t="shared" si="66"/>
        <v>#REF!</v>
      </c>
    </row>
    <row r="510" spans="1:7" x14ac:dyDescent="0.25">
      <c r="A510" s="86">
        <v>2017</v>
      </c>
      <c r="B510" s="45" t="s">
        <v>157</v>
      </c>
      <c r="C510" s="77" t="e">
        <f>IF(VLOOKUP(CONCATENATE($U$6,$B510,$U$13,$U$14,$U$16,$A510),#REF!,14,FALSE)=0,"",VLOOKUP(CONCATENATE($U$6,$B510,$U$13,$U$14,$U$16,$A510),#REF!,14,FALSE))</f>
        <v>#REF!</v>
      </c>
      <c r="D510" s="2" t="e">
        <f>VLOOKUP(CONCATENATE($U$6,$B510,$U$13,$U$14,$U$16,$A510),#REF!,15,FALSE)</f>
        <v>#REF!</v>
      </c>
      <c r="E510" s="2" t="e">
        <f>VLOOKUP(CONCATENATE($U$6,$B510,$U$13,$U$14,$U$16,$A510),#REF!,16,FALSE)</f>
        <v>#REF!</v>
      </c>
      <c r="F510" s="2" t="e">
        <f t="shared" si="65"/>
        <v>#REF!</v>
      </c>
      <c r="G510" s="2" t="e">
        <f t="shared" si="66"/>
        <v>#REF!</v>
      </c>
    </row>
    <row r="511" spans="1:7" x14ac:dyDescent="0.25">
      <c r="A511" s="86">
        <v>2017</v>
      </c>
      <c r="B511" s="45" t="s">
        <v>170</v>
      </c>
      <c r="C511" s="77" t="e">
        <f>IF(VLOOKUP(CONCATENATE($U$6,$B511,$U$13,$U$14,$U$16,$A511),#REF!,14,FALSE)=0,"",VLOOKUP(CONCATENATE($U$6,$B511,$U$13,$U$14,$U$16,$A511),#REF!,14,FALSE))</f>
        <v>#REF!</v>
      </c>
      <c r="D511" s="2" t="e">
        <f>VLOOKUP(CONCATENATE($U$6,$B511,$U$13,$U$14,$U$16,$A511),#REF!,15,FALSE)</f>
        <v>#REF!</v>
      </c>
      <c r="E511" s="2" t="e">
        <f>VLOOKUP(CONCATENATE($U$6,$B511,$U$13,$U$14,$U$16,$A511),#REF!,16,FALSE)</f>
        <v>#REF!</v>
      </c>
      <c r="F511" s="2" t="e">
        <f t="shared" si="65"/>
        <v>#REF!</v>
      </c>
      <c r="G511" s="2" t="e">
        <f t="shared" si="66"/>
        <v>#REF!</v>
      </c>
    </row>
    <row r="512" spans="1:7" x14ac:dyDescent="0.25">
      <c r="A512" s="86">
        <v>2017</v>
      </c>
      <c r="B512" s="45" t="s">
        <v>176</v>
      </c>
      <c r="C512" s="77" t="e">
        <f>IF(VLOOKUP(CONCATENATE($U$6,$B512,$U$13,$U$14,$U$16,$A512),#REF!,14,FALSE)=0,"",VLOOKUP(CONCATENATE($U$6,$B512,$U$13,$U$14,$U$16,$A512),#REF!,14,FALSE))</f>
        <v>#REF!</v>
      </c>
      <c r="D512" s="2" t="e">
        <f>VLOOKUP(CONCATENATE($U$6,$B512,$U$13,$U$14,$U$16,$A512),#REF!,15,FALSE)</f>
        <v>#REF!</v>
      </c>
      <c r="E512" s="2" t="e">
        <f>VLOOKUP(CONCATENATE($U$6,$B512,$U$13,$U$14,$U$16,$A512),#REF!,16,FALSE)</f>
        <v>#REF!</v>
      </c>
      <c r="F512" s="2" t="e">
        <f t="shared" si="65"/>
        <v>#REF!</v>
      </c>
      <c r="G512" s="2" t="e">
        <f t="shared" si="66"/>
        <v>#REF!</v>
      </c>
    </row>
    <row r="513" spans="1:7" x14ac:dyDescent="0.25">
      <c r="A513" s="86">
        <v>2017</v>
      </c>
      <c r="B513" s="45" t="s">
        <v>152</v>
      </c>
      <c r="C513" s="77" t="e">
        <f>IF(VLOOKUP(CONCATENATE($U$6,$B513,$U$13,$U$14,$U$16,$A513),#REF!,14,FALSE)=0,"",VLOOKUP(CONCATENATE($U$6,$B513,$U$13,$U$14,$U$16,$A513),#REF!,14,FALSE))</f>
        <v>#REF!</v>
      </c>
      <c r="D513" s="2" t="e">
        <f>VLOOKUP(CONCATENATE($U$6,$B513,$U$13,$U$14,$U$16,$A513),#REF!,15,FALSE)</f>
        <v>#REF!</v>
      </c>
      <c r="E513" s="2" t="e">
        <f>VLOOKUP(CONCATENATE($U$6,$B513,$U$13,$U$14,$U$16,$A513),#REF!,16,FALSE)</f>
        <v>#REF!</v>
      </c>
      <c r="F513" s="2" t="e">
        <f t="shared" si="65"/>
        <v>#REF!</v>
      </c>
      <c r="G513" s="2" t="e">
        <f t="shared" si="66"/>
        <v>#REF!</v>
      </c>
    </row>
    <row r="514" spans="1:7" x14ac:dyDescent="0.25">
      <c r="A514" s="86">
        <v>2017</v>
      </c>
      <c r="B514" s="45" t="s">
        <v>150</v>
      </c>
      <c r="C514" s="77" t="e">
        <f>IF(VLOOKUP(CONCATENATE($U$6,$B514,$U$13,$U$14,$U$16,$A514),#REF!,14,FALSE)=0,"",VLOOKUP(CONCATENATE($U$6,$B514,$U$13,$U$14,$U$16,$A514),#REF!,14,FALSE))</f>
        <v>#REF!</v>
      </c>
      <c r="D514" s="2" t="e">
        <f>VLOOKUP(CONCATENATE($U$6,$B514,$U$13,$U$14,$U$16,$A514),#REF!,15,FALSE)</f>
        <v>#REF!</v>
      </c>
      <c r="E514" s="2" t="e">
        <f>VLOOKUP(CONCATENATE($U$6,$B514,$U$13,$U$14,$U$16,$A514),#REF!,16,FALSE)</f>
        <v>#REF!</v>
      </c>
      <c r="F514" s="2" t="e">
        <f t="shared" si="65"/>
        <v>#REF!</v>
      </c>
      <c r="G514" s="2" t="e">
        <f t="shared" si="66"/>
        <v>#REF!</v>
      </c>
    </row>
    <row r="515" spans="1:7" x14ac:dyDescent="0.25">
      <c r="A515" s="86">
        <v>2017</v>
      </c>
      <c r="B515" s="45" t="s">
        <v>163</v>
      </c>
      <c r="C515" s="77" t="e">
        <f>IF(VLOOKUP(CONCATENATE($U$6,$B515,$U$13,$U$14,$U$16,$A515),#REF!,14,FALSE)=0,"",VLOOKUP(CONCATENATE($U$6,$B515,$U$13,$U$14,$U$16,$A515),#REF!,14,FALSE))</f>
        <v>#REF!</v>
      </c>
      <c r="D515" s="2" t="e">
        <f>VLOOKUP(CONCATENATE($U$6,$B515,$U$13,$U$14,$U$16,$A515),#REF!,15,FALSE)</f>
        <v>#REF!</v>
      </c>
      <c r="E515" s="2" t="e">
        <f>VLOOKUP(CONCATENATE($U$6,$B515,$U$13,$U$14,$U$16,$A515),#REF!,16,FALSE)</f>
        <v>#REF!</v>
      </c>
      <c r="F515" s="2" t="e">
        <f t="shared" si="65"/>
        <v>#REF!</v>
      </c>
      <c r="G515" s="2" t="e">
        <f t="shared" si="66"/>
        <v>#REF!</v>
      </c>
    </row>
    <row r="516" spans="1:7" x14ac:dyDescent="0.25">
      <c r="A516" s="86">
        <v>2017</v>
      </c>
      <c r="B516" s="45" t="s">
        <v>180</v>
      </c>
      <c r="C516" s="77" t="e">
        <f>IF(VLOOKUP(CONCATENATE($U$6,$B516,$U$13,$U$14,$U$16,$A516),#REF!,14,FALSE)=0,"",VLOOKUP(CONCATENATE($U$6,$B516,$U$13,$U$14,$U$16,$A516),#REF!,14,FALSE))</f>
        <v>#REF!</v>
      </c>
      <c r="D516" s="2" t="e">
        <f>VLOOKUP(CONCATENATE($U$6,$B516,$U$13,$U$14,$U$16,$A516),#REF!,15,FALSE)</f>
        <v>#REF!</v>
      </c>
      <c r="E516" s="2" t="e">
        <f>VLOOKUP(CONCATENATE($U$6,$B516,$U$13,$U$14,$U$16,$A516),#REF!,16,FALSE)</f>
        <v>#REF!</v>
      </c>
      <c r="F516" s="2" t="e">
        <f t="shared" si="65"/>
        <v>#REF!</v>
      </c>
      <c r="G516" s="2" t="e">
        <f t="shared" si="66"/>
        <v>#REF!</v>
      </c>
    </row>
    <row r="517" spans="1:7" x14ac:dyDescent="0.25">
      <c r="A517" s="86">
        <v>2017</v>
      </c>
      <c r="B517" s="45" t="s">
        <v>154</v>
      </c>
      <c r="C517" s="77" t="e">
        <f>IF(VLOOKUP(CONCATENATE($U$6,$B517,$U$13,$U$14,$U$16,$A517),#REF!,14,FALSE)=0,"",VLOOKUP(CONCATENATE($U$6,$B517,$U$13,$U$14,$U$16,$A517),#REF!,14,FALSE))</f>
        <v>#REF!</v>
      </c>
      <c r="D517" s="2" t="e">
        <f>VLOOKUP(CONCATENATE($U$6,$B517,$U$13,$U$14,$U$16,$A517),#REF!,15,FALSE)</f>
        <v>#REF!</v>
      </c>
      <c r="E517" s="2" t="e">
        <f>VLOOKUP(CONCATENATE($U$6,$B517,$U$13,$U$14,$U$16,$A517),#REF!,16,FALSE)</f>
        <v>#REF!</v>
      </c>
      <c r="F517" s="2" t="e">
        <f t="shared" si="65"/>
        <v>#REF!</v>
      </c>
      <c r="G517" s="2" t="e">
        <f t="shared" si="66"/>
        <v>#REF!</v>
      </c>
    </row>
    <row r="518" spans="1:7" x14ac:dyDescent="0.25">
      <c r="A518" s="86">
        <v>2017</v>
      </c>
      <c r="B518" s="45" t="s">
        <v>173</v>
      </c>
      <c r="C518" s="77" t="e">
        <f>IF(VLOOKUP(CONCATENATE($U$6,$B518,$U$13,$U$14,$U$16,$A518),#REF!,14,FALSE)=0,"",VLOOKUP(CONCATENATE($U$6,$B518,$U$13,$U$14,$U$16,$A518),#REF!,14,FALSE))</f>
        <v>#REF!</v>
      </c>
      <c r="D518" s="2" t="e">
        <f>VLOOKUP(CONCATENATE($U$6,$B518,$U$13,$U$14,$U$16,$A518),#REF!,15,FALSE)</f>
        <v>#REF!</v>
      </c>
      <c r="E518" s="2" t="e">
        <f>VLOOKUP(CONCATENATE($U$6,$B518,$U$13,$U$14,$U$16,$A518),#REF!,16,FALSE)</f>
        <v>#REF!</v>
      </c>
      <c r="F518" s="2" t="e">
        <f t="shared" si="65"/>
        <v>#REF!</v>
      </c>
      <c r="G518" s="2" t="e">
        <f t="shared" si="66"/>
        <v>#REF!</v>
      </c>
    </row>
    <row r="519" spans="1:7" x14ac:dyDescent="0.25">
      <c r="A519" s="86">
        <v>2017</v>
      </c>
      <c r="B519" s="45" t="s">
        <v>165</v>
      </c>
      <c r="C519" s="77" t="e">
        <f>IF(VLOOKUP(CONCATENATE($U$6,$B519,$U$13,$U$14,$U$16,$A519),#REF!,14,FALSE)=0,"",VLOOKUP(CONCATENATE($U$6,$B519,$U$13,$U$14,$U$16,$A519),#REF!,14,FALSE))</f>
        <v>#REF!</v>
      </c>
      <c r="D519" s="2" t="e">
        <f>VLOOKUP(CONCATENATE($U$6,$B519,$U$13,$U$14,$U$16,$A519),#REF!,15,FALSE)</f>
        <v>#REF!</v>
      </c>
      <c r="E519" s="2" t="e">
        <f>VLOOKUP(CONCATENATE($U$6,$B519,$U$13,$U$14,$U$16,$A519),#REF!,16,FALSE)</f>
        <v>#REF!</v>
      </c>
      <c r="F519" s="2" t="e">
        <f t="shared" si="65"/>
        <v>#REF!</v>
      </c>
      <c r="G519" s="2" t="e">
        <f t="shared" si="66"/>
        <v>#REF!</v>
      </c>
    </row>
    <row r="520" spans="1:7" x14ac:dyDescent="0.25">
      <c r="A520" s="86">
        <v>2017</v>
      </c>
      <c r="B520" s="45" t="s">
        <v>149</v>
      </c>
      <c r="C520" s="77" t="e">
        <f>IF(VLOOKUP(CONCATENATE($U$6,$B520,$U$13,$U$14,$U$16,$A520),#REF!,14,FALSE)=0,"",VLOOKUP(CONCATENATE($U$6,$B520,$U$13,$U$14,$U$16,$A520),#REF!,14,FALSE))</f>
        <v>#REF!</v>
      </c>
      <c r="D520" s="2" t="e">
        <f>VLOOKUP(CONCATENATE($U$6,$B520,$U$13,$U$14,$U$16,$A520),#REF!,15,FALSE)</f>
        <v>#REF!</v>
      </c>
      <c r="E520" s="2" t="e">
        <f>VLOOKUP(CONCATENATE($U$6,$B520,$U$13,$U$14,$U$16,$A520),#REF!,16,FALSE)</f>
        <v>#REF!</v>
      </c>
      <c r="F520" s="2" t="e">
        <f t="shared" si="65"/>
        <v>#REF!</v>
      </c>
      <c r="G520" s="2" t="e">
        <f t="shared" si="66"/>
        <v>#REF!</v>
      </c>
    </row>
    <row r="521" spans="1:7" x14ac:dyDescent="0.25">
      <c r="A521" s="86">
        <v>2017</v>
      </c>
      <c r="B521" s="45" t="s">
        <v>177</v>
      </c>
      <c r="C521" s="77" t="e">
        <f>IF(VLOOKUP(CONCATENATE($U$6,$B521,$U$13,$U$14,$U$16,$A521),#REF!,14,FALSE)=0,"",VLOOKUP(CONCATENATE($U$6,$B521,$U$13,$U$14,$U$16,$A521),#REF!,14,FALSE))</f>
        <v>#REF!</v>
      </c>
      <c r="D521" s="2" t="e">
        <f>VLOOKUP(CONCATENATE($U$6,$B521,$U$13,$U$14,$U$16,$A521),#REF!,15,FALSE)</f>
        <v>#REF!</v>
      </c>
      <c r="E521" s="2" t="e">
        <f>VLOOKUP(CONCATENATE($U$6,$B521,$U$13,$U$14,$U$16,$A521),#REF!,16,FALSE)</f>
        <v>#REF!</v>
      </c>
      <c r="F521" s="2" t="e">
        <f t="shared" si="65"/>
        <v>#REF!</v>
      </c>
      <c r="G521" s="2" t="e">
        <f t="shared" si="66"/>
        <v>#REF!</v>
      </c>
    </row>
    <row r="522" spans="1:7" x14ac:dyDescent="0.25">
      <c r="A522" s="86">
        <v>2017</v>
      </c>
      <c r="B522" s="45" t="s">
        <v>153</v>
      </c>
      <c r="C522" s="77" t="e">
        <f>IF(VLOOKUP(CONCATENATE($U$6,$B522,$U$13,$U$14,$U$16,$A522),#REF!,14,FALSE)=0,"",VLOOKUP(CONCATENATE($U$6,$B522,$U$13,$U$14,$U$16,$A522),#REF!,14,FALSE))</f>
        <v>#REF!</v>
      </c>
      <c r="D522" s="2" t="e">
        <f>VLOOKUP(CONCATENATE($U$6,$B522,$U$13,$U$14,$U$16,$A522),#REF!,15,FALSE)</f>
        <v>#REF!</v>
      </c>
      <c r="E522" s="2" t="e">
        <f>VLOOKUP(CONCATENATE($U$6,$B522,$U$13,$U$14,$U$16,$A522),#REF!,16,FALSE)</f>
        <v>#REF!</v>
      </c>
      <c r="F522" s="2" t="e">
        <f t="shared" si="65"/>
        <v>#REF!</v>
      </c>
      <c r="G522" s="2" t="e">
        <f t="shared" si="66"/>
        <v>#REF!</v>
      </c>
    </row>
    <row r="523" spans="1:7" x14ac:dyDescent="0.25">
      <c r="A523" s="86">
        <v>2017</v>
      </c>
      <c r="B523" s="45" t="s">
        <v>179</v>
      </c>
      <c r="C523" s="77" t="e">
        <f>IF(VLOOKUP(CONCATENATE($U$6,$B523,$U$13,$U$14,$U$16,$A523),#REF!,14,FALSE)=0,"",VLOOKUP(CONCATENATE($U$6,$B523,$U$13,$U$14,$U$16,$A523),#REF!,14,FALSE))</f>
        <v>#REF!</v>
      </c>
      <c r="D523" s="2" t="e">
        <f>VLOOKUP(CONCATENATE($U$6,$B523,$U$13,$U$14,$U$16,$A523),#REF!,15,FALSE)</f>
        <v>#REF!</v>
      </c>
      <c r="E523" s="2" t="e">
        <f>VLOOKUP(CONCATENATE($U$6,$B523,$U$13,$U$14,$U$16,$A523),#REF!,16,FALSE)</f>
        <v>#REF!</v>
      </c>
      <c r="F523" s="2" t="e">
        <f t="shared" si="65"/>
        <v>#REF!</v>
      </c>
      <c r="G523" s="2" t="e">
        <f t="shared" si="66"/>
        <v>#REF!</v>
      </c>
    </row>
    <row r="524" spans="1:7" x14ac:dyDescent="0.25">
      <c r="A524" s="86">
        <v>2017</v>
      </c>
      <c r="B524" s="45" t="s">
        <v>161</v>
      </c>
      <c r="C524" s="77" t="e">
        <f>IF(VLOOKUP(CONCATENATE($U$6,$B524,$U$13,$U$14,$U$16,$A524),#REF!,14,FALSE)=0,"",VLOOKUP(CONCATENATE($U$6,$B524,$U$13,$U$14,$U$16,$A524),#REF!,14,FALSE))</f>
        <v>#REF!</v>
      </c>
      <c r="D524" s="2" t="e">
        <f>VLOOKUP(CONCATENATE($U$6,$B524,$U$13,$U$14,$U$16,$A524),#REF!,15,FALSE)</f>
        <v>#REF!</v>
      </c>
      <c r="E524" s="2" t="e">
        <f>VLOOKUP(CONCATENATE($U$6,$B524,$U$13,$U$14,$U$16,$A524),#REF!,16,FALSE)</f>
        <v>#REF!</v>
      </c>
      <c r="F524" s="2" t="e">
        <f t="shared" si="65"/>
        <v>#REF!</v>
      </c>
      <c r="G524" s="2" t="e">
        <f t="shared" si="66"/>
        <v>#REF!</v>
      </c>
    </row>
    <row r="525" spans="1:7" x14ac:dyDescent="0.25">
      <c r="A525" s="86">
        <v>2017</v>
      </c>
      <c r="B525" s="45" t="s">
        <v>158</v>
      </c>
      <c r="C525" s="77" t="e">
        <f>IF(VLOOKUP(CONCATENATE($U$6,$B525,$U$13,$U$14,$U$16,$A525),#REF!,14,FALSE)=0,"",VLOOKUP(CONCATENATE($U$6,$B525,$U$13,$U$14,$U$16,$A525),#REF!,14,FALSE))</f>
        <v>#REF!</v>
      </c>
      <c r="D525" s="2" t="e">
        <f>VLOOKUP(CONCATENATE($U$6,$B525,$U$13,$U$14,$U$16,$A525),#REF!,15,FALSE)</f>
        <v>#REF!</v>
      </c>
      <c r="E525" s="2" t="e">
        <f>VLOOKUP(CONCATENATE($U$6,$B525,$U$13,$U$14,$U$16,$A525),#REF!,16,FALSE)</f>
        <v>#REF!</v>
      </c>
      <c r="F525" s="2" t="e">
        <f t="shared" si="65"/>
        <v>#REF!</v>
      </c>
      <c r="G525" s="2" t="e">
        <f t="shared" si="66"/>
        <v>#REF!</v>
      </c>
    </row>
    <row r="526" spans="1:7" x14ac:dyDescent="0.25">
      <c r="A526" s="86">
        <v>2017</v>
      </c>
      <c r="B526" s="45" t="s">
        <v>169</v>
      </c>
      <c r="C526" s="77" t="e">
        <f>IF(VLOOKUP(CONCATENATE($U$6,$B526,$U$13,$U$14,$U$16,$A526),#REF!,14,FALSE)=0,"",VLOOKUP(CONCATENATE($U$6,$B526,$U$13,$U$14,$U$16,$A526),#REF!,14,FALSE))</f>
        <v>#REF!</v>
      </c>
      <c r="D526" s="2" t="e">
        <f>VLOOKUP(CONCATENATE($U$6,$B526,$U$13,$U$14,$U$16,$A526),#REF!,15,FALSE)</f>
        <v>#REF!</v>
      </c>
      <c r="E526" s="2" t="e">
        <f>VLOOKUP(CONCATENATE($U$6,$B526,$U$13,$U$14,$U$16,$A526),#REF!,16,FALSE)</f>
        <v>#REF!</v>
      </c>
      <c r="F526" s="2" t="e">
        <f t="shared" si="65"/>
        <v>#REF!</v>
      </c>
      <c r="G526" s="2" t="e">
        <f t="shared" si="66"/>
        <v>#REF!</v>
      </c>
    </row>
    <row r="527" spans="1:7" x14ac:dyDescent="0.25">
      <c r="A527" s="86">
        <v>2018</v>
      </c>
      <c r="B527" s="45" t="s">
        <v>166</v>
      </c>
      <c r="C527" s="77" t="e">
        <f>IF(VLOOKUP(CONCATENATE($U$6,$B527,$U$13,$U$14,$U$16,$A527),#REF!,14,FALSE)=0,"",VLOOKUP(CONCATENATE($U$6,$B527,$U$13,$U$14,$U$16,$A527),#REF!,14,FALSE))</f>
        <v>#REF!</v>
      </c>
      <c r="D527" s="2" t="e">
        <f>VLOOKUP(CONCATENATE($U$6,$B527,$U$13,$U$14,$U$16,$A527),#REF!,15,FALSE)</f>
        <v>#REF!</v>
      </c>
      <c r="E527" s="2" t="e">
        <f>VLOOKUP(CONCATENATE($U$6,$B527,$U$13,$U$14,$U$16,$A527),#REF!,16,FALSE)</f>
        <v>#REF!</v>
      </c>
      <c r="F527" s="2" t="e">
        <f t="shared" si="65"/>
        <v>#REF!</v>
      </c>
      <c r="G527" s="2" t="e">
        <f t="shared" si="66"/>
        <v>#REF!</v>
      </c>
    </row>
    <row r="528" spans="1:7" x14ac:dyDescent="0.25">
      <c r="A528" s="86">
        <v>2018</v>
      </c>
      <c r="B528" s="45" t="s">
        <v>160</v>
      </c>
      <c r="C528" s="77" t="e">
        <f>IF(VLOOKUP(CONCATENATE($U$6,$B528,$U$13,$U$14,$U$16,$A528),#REF!,14,FALSE)=0,"",VLOOKUP(CONCATENATE($U$6,$B528,$U$13,$U$14,$U$16,$A528),#REF!,14,FALSE))</f>
        <v>#REF!</v>
      </c>
      <c r="D528" s="2" t="e">
        <f>VLOOKUP(CONCATENATE($U$6,$B528,$U$13,$U$14,$U$16,$A528),#REF!,15,FALSE)</f>
        <v>#REF!</v>
      </c>
      <c r="E528" s="2" t="e">
        <f>VLOOKUP(CONCATENATE($U$6,$B528,$U$13,$U$14,$U$16,$A528),#REF!,16,FALSE)</f>
        <v>#REF!</v>
      </c>
      <c r="F528" s="2" t="e">
        <f t="shared" si="65"/>
        <v>#REF!</v>
      </c>
      <c r="G528" s="2" t="e">
        <f t="shared" si="66"/>
        <v>#REF!</v>
      </c>
    </row>
    <row r="529" spans="1:7" x14ac:dyDescent="0.25">
      <c r="A529" s="86">
        <v>2018</v>
      </c>
      <c r="B529" s="45" t="s">
        <v>162</v>
      </c>
      <c r="C529" s="77" t="e">
        <f>IF(VLOOKUP(CONCATENATE($U$6,$B529,$U$13,$U$14,$U$16,$A529),#REF!,14,FALSE)=0,"",VLOOKUP(CONCATENATE($U$6,$B529,$U$13,$U$14,$U$16,$A529),#REF!,14,FALSE))</f>
        <v>#REF!</v>
      </c>
      <c r="D529" s="2" t="e">
        <f>VLOOKUP(CONCATENATE($U$6,$B529,$U$13,$U$14,$U$16,$A529),#REF!,15,FALSE)</f>
        <v>#REF!</v>
      </c>
      <c r="E529" s="2" t="e">
        <f>VLOOKUP(CONCATENATE($U$6,$B529,$U$13,$U$14,$U$16,$A529),#REF!,16,FALSE)</f>
        <v>#REF!</v>
      </c>
      <c r="F529" s="2" t="e">
        <f t="shared" si="65"/>
        <v>#REF!</v>
      </c>
      <c r="G529" s="2" t="e">
        <f t="shared" si="66"/>
        <v>#REF!</v>
      </c>
    </row>
    <row r="530" spans="1:7" x14ac:dyDescent="0.25">
      <c r="A530" s="86">
        <v>2018</v>
      </c>
      <c r="B530" s="45" t="s">
        <v>155</v>
      </c>
      <c r="C530" s="77" t="e">
        <f>IF(VLOOKUP(CONCATENATE($U$6,$B530,$U$13,$U$14,$U$16,$A530),#REF!,14,FALSE)=0,"",VLOOKUP(CONCATENATE($U$6,$B530,$U$13,$U$14,$U$16,$A530),#REF!,14,FALSE))</f>
        <v>#REF!</v>
      </c>
      <c r="D530" s="2" t="e">
        <f>VLOOKUP(CONCATENATE($U$6,$B530,$U$13,$U$14,$U$16,$A530),#REF!,15,FALSE)</f>
        <v>#REF!</v>
      </c>
      <c r="E530" s="2" t="e">
        <f>VLOOKUP(CONCATENATE($U$6,$B530,$U$13,$U$14,$U$16,$A530),#REF!,16,FALSE)</f>
        <v>#REF!</v>
      </c>
      <c r="F530" s="2" t="e">
        <f t="shared" si="65"/>
        <v>#REF!</v>
      </c>
      <c r="G530" s="2" t="e">
        <f t="shared" si="66"/>
        <v>#REF!</v>
      </c>
    </row>
    <row r="531" spans="1:7" x14ac:dyDescent="0.25">
      <c r="A531" s="86">
        <v>2018</v>
      </c>
      <c r="B531" s="45" t="s">
        <v>151</v>
      </c>
      <c r="C531" s="77" t="e">
        <f>IF(VLOOKUP(CONCATENATE($U$6,$B531,$U$13,$U$14,$U$16,$A531),#REF!,14,FALSE)=0,"",VLOOKUP(CONCATENATE($U$6,$B531,$U$13,$U$14,$U$16,$A531),#REF!,14,FALSE))</f>
        <v>#REF!</v>
      </c>
      <c r="D531" s="2" t="e">
        <f>VLOOKUP(CONCATENATE($U$6,$B531,$U$13,$U$14,$U$16,$A531),#REF!,15,FALSE)</f>
        <v>#REF!</v>
      </c>
      <c r="E531" s="2" t="e">
        <f>VLOOKUP(CONCATENATE($U$6,$B531,$U$13,$U$14,$U$16,$A531),#REF!,16,FALSE)</f>
        <v>#REF!</v>
      </c>
      <c r="F531" s="2" t="e">
        <f t="shared" si="65"/>
        <v>#REF!</v>
      </c>
      <c r="G531" s="2" t="e">
        <f t="shared" si="66"/>
        <v>#REF!</v>
      </c>
    </row>
    <row r="532" spans="1:7" x14ac:dyDescent="0.25">
      <c r="A532" s="86">
        <v>2018</v>
      </c>
      <c r="B532" s="45" t="s">
        <v>167</v>
      </c>
      <c r="C532" s="77" t="e">
        <f>IF(VLOOKUP(CONCATENATE($U$6,$B532,$U$13,$U$14,$U$16,$A532),#REF!,14,FALSE)=0,"",VLOOKUP(CONCATENATE($U$6,$B532,$U$13,$U$14,$U$16,$A532),#REF!,14,FALSE))</f>
        <v>#REF!</v>
      </c>
      <c r="D532" s="2" t="e">
        <f>VLOOKUP(CONCATENATE($U$6,$B532,$U$13,$U$14,$U$16,$A532),#REF!,15,FALSE)</f>
        <v>#REF!</v>
      </c>
      <c r="E532" s="2" t="e">
        <f>VLOOKUP(CONCATENATE($U$6,$B532,$U$13,$U$14,$U$16,$A532),#REF!,16,FALSE)</f>
        <v>#REF!</v>
      </c>
      <c r="F532" s="2" t="e">
        <f t="shared" si="65"/>
        <v>#REF!</v>
      </c>
      <c r="G532" s="2" t="e">
        <f t="shared" si="66"/>
        <v>#REF!</v>
      </c>
    </row>
    <row r="533" spans="1:7" x14ac:dyDescent="0.25">
      <c r="A533" s="86">
        <v>2018</v>
      </c>
      <c r="B533" s="45" t="s">
        <v>181</v>
      </c>
      <c r="C533" s="77" t="e">
        <f>IF(VLOOKUP(CONCATENATE($U$6,$B533,$U$13,$U$14,$U$16,$A533),#REF!,14,FALSE)=0,"",VLOOKUP(CONCATENATE($U$6,$B533,$U$13,$U$14,$U$16,$A533),#REF!,14,FALSE))</f>
        <v>#REF!</v>
      </c>
      <c r="D533" s="2" t="e">
        <f>VLOOKUP(CONCATENATE($U$6,$B533,$U$13,$U$14,$U$16,$A533),#REF!,15,FALSE)</f>
        <v>#REF!</v>
      </c>
      <c r="E533" s="2" t="e">
        <f>VLOOKUP(CONCATENATE($U$6,$B533,$U$13,$U$14,$U$16,$A533),#REF!,16,FALSE)</f>
        <v>#REF!</v>
      </c>
      <c r="F533" s="2" t="e">
        <f t="shared" si="65"/>
        <v>#REF!</v>
      </c>
      <c r="G533" s="2" t="e">
        <f t="shared" si="66"/>
        <v>#REF!</v>
      </c>
    </row>
    <row r="534" spans="1:7" x14ac:dyDescent="0.25">
      <c r="A534" s="86">
        <v>2018</v>
      </c>
      <c r="B534" s="45" t="s">
        <v>171</v>
      </c>
      <c r="C534" s="77" t="e">
        <f>IF(VLOOKUP(CONCATENATE($U$6,$B534,$U$13,$U$14,$U$16,$A534),#REF!,14,FALSE)=0,"",VLOOKUP(CONCATENATE($U$6,$B534,$U$13,$U$14,$U$16,$A534),#REF!,14,FALSE))</f>
        <v>#REF!</v>
      </c>
      <c r="D534" s="2" t="e">
        <f>VLOOKUP(CONCATENATE($U$6,$B534,$U$13,$U$14,$U$16,$A534),#REF!,15,FALSE)</f>
        <v>#REF!</v>
      </c>
      <c r="E534" s="2" t="e">
        <f>VLOOKUP(CONCATENATE($U$6,$B534,$U$13,$U$14,$U$16,$A534),#REF!,16,FALSE)</f>
        <v>#REF!</v>
      </c>
      <c r="F534" s="2" t="e">
        <f t="shared" si="65"/>
        <v>#REF!</v>
      </c>
      <c r="G534" s="2" t="e">
        <f t="shared" si="66"/>
        <v>#REF!</v>
      </c>
    </row>
    <row r="535" spans="1:7" x14ac:dyDescent="0.25">
      <c r="A535" s="86">
        <v>2018</v>
      </c>
      <c r="B535" s="45" t="s">
        <v>159</v>
      </c>
      <c r="C535" s="77" t="e">
        <f>IF(VLOOKUP(CONCATENATE($U$6,$B535,$U$13,$U$14,$U$16,$A535),#REF!,14,FALSE)=0,"",VLOOKUP(CONCATENATE($U$6,$B535,$U$13,$U$14,$U$16,$A535),#REF!,14,FALSE))</f>
        <v>#REF!</v>
      </c>
      <c r="D535" s="2" t="e">
        <f>VLOOKUP(CONCATENATE($U$6,$B535,$U$13,$U$14,$U$16,$A535),#REF!,15,FALSE)</f>
        <v>#REF!</v>
      </c>
      <c r="E535" s="2" t="e">
        <f>VLOOKUP(CONCATENATE($U$6,$B535,$U$13,$U$14,$U$16,$A535),#REF!,16,FALSE)</f>
        <v>#REF!</v>
      </c>
      <c r="F535" s="2" t="e">
        <f t="shared" si="65"/>
        <v>#REF!</v>
      </c>
      <c r="G535" s="2" t="e">
        <f t="shared" si="66"/>
        <v>#REF!</v>
      </c>
    </row>
    <row r="536" spans="1:7" x14ac:dyDescent="0.25">
      <c r="A536" s="86">
        <v>2018</v>
      </c>
      <c r="B536" s="45" t="s">
        <v>174</v>
      </c>
      <c r="C536" s="77" t="e">
        <f>IF(VLOOKUP(CONCATENATE($U$6,$B536,$U$13,$U$14,$U$16,$A536),#REF!,14,FALSE)=0,"",VLOOKUP(CONCATENATE($U$6,$B536,$U$13,$U$14,$U$16,$A536),#REF!,14,FALSE))</f>
        <v>#REF!</v>
      </c>
      <c r="D536" s="2" t="e">
        <f>VLOOKUP(CONCATENATE($U$6,$B536,$U$13,$U$14,$U$16,$A536),#REF!,15,FALSE)</f>
        <v>#REF!</v>
      </c>
      <c r="E536" s="2" t="e">
        <f>VLOOKUP(CONCATENATE($U$6,$B536,$U$13,$U$14,$U$16,$A536),#REF!,16,FALSE)</f>
        <v>#REF!</v>
      </c>
      <c r="F536" s="2" t="e">
        <f t="shared" si="65"/>
        <v>#REF!</v>
      </c>
      <c r="G536" s="2" t="e">
        <f t="shared" si="66"/>
        <v>#REF!</v>
      </c>
    </row>
    <row r="537" spans="1:7" x14ac:dyDescent="0.25">
      <c r="A537" s="86">
        <v>2018</v>
      </c>
      <c r="B537" s="45" t="s">
        <v>178</v>
      </c>
      <c r="C537" s="77" t="e">
        <f>IF(VLOOKUP(CONCATENATE($U$6,$B537,$U$13,$U$14,$U$16,$A537),#REF!,14,FALSE)=0,"",VLOOKUP(CONCATENATE($U$6,$B537,$U$13,$U$14,$U$16,$A537),#REF!,14,FALSE))</f>
        <v>#REF!</v>
      </c>
      <c r="D537" s="2" t="e">
        <f>VLOOKUP(CONCATENATE($U$6,$B537,$U$13,$U$14,$U$16,$A537),#REF!,15,FALSE)</f>
        <v>#REF!</v>
      </c>
      <c r="E537" s="2" t="e">
        <f>VLOOKUP(CONCATENATE($U$6,$B537,$U$13,$U$14,$U$16,$A537),#REF!,16,FALSE)</f>
        <v>#REF!</v>
      </c>
      <c r="F537" s="2" t="e">
        <f t="shared" si="65"/>
        <v>#REF!</v>
      </c>
      <c r="G537" s="2" t="e">
        <f t="shared" si="66"/>
        <v>#REF!</v>
      </c>
    </row>
    <row r="538" spans="1:7" x14ac:dyDescent="0.25">
      <c r="A538" s="86">
        <v>2018</v>
      </c>
      <c r="B538" s="45" t="s">
        <v>175</v>
      </c>
      <c r="C538" s="77" t="e">
        <f>IF(VLOOKUP(CONCATENATE($U$6,$B538,$U$13,$U$14,$U$16,$A538),#REF!,14,FALSE)=0,"",VLOOKUP(CONCATENATE($U$6,$B538,$U$13,$U$14,$U$16,$A538),#REF!,14,FALSE))</f>
        <v>#REF!</v>
      </c>
      <c r="D538" s="2" t="e">
        <f>VLOOKUP(CONCATENATE($U$6,$B538,$U$13,$U$14,$U$16,$A538),#REF!,15,FALSE)</f>
        <v>#REF!</v>
      </c>
      <c r="E538" s="2" t="e">
        <f>VLOOKUP(CONCATENATE($U$6,$B538,$U$13,$U$14,$U$16,$A538),#REF!,16,FALSE)</f>
        <v>#REF!</v>
      </c>
      <c r="F538" s="2" t="e">
        <f t="shared" si="65"/>
        <v>#REF!</v>
      </c>
      <c r="G538" s="2" t="e">
        <f t="shared" si="66"/>
        <v>#REF!</v>
      </c>
    </row>
    <row r="539" spans="1:7" x14ac:dyDescent="0.25">
      <c r="A539" s="86">
        <v>2018</v>
      </c>
      <c r="B539" s="45" t="s">
        <v>156</v>
      </c>
      <c r="C539" s="77" t="e">
        <f>IF(VLOOKUP(CONCATENATE($U$6,$B539,$U$13,$U$14,$U$16,$A539),#REF!,14,FALSE)=0,"",VLOOKUP(CONCATENATE($U$6,$B539,$U$13,$U$14,$U$16,$A539),#REF!,14,FALSE))</f>
        <v>#REF!</v>
      </c>
      <c r="D539" s="2" t="e">
        <f>VLOOKUP(CONCATENATE($U$6,$B539,$U$13,$U$14,$U$16,$A539),#REF!,15,FALSE)</f>
        <v>#REF!</v>
      </c>
      <c r="E539" s="2" t="e">
        <f>VLOOKUP(CONCATENATE($U$6,$B539,$U$13,$U$14,$U$16,$A539),#REF!,16,FALSE)</f>
        <v>#REF!</v>
      </c>
      <c r="F539" s="2" t="e">
        <f t="shared" si="65"/>
        <v>#REF!</v>
      </c>
      <c r="G539" s="2" t="e">
        <f t="shared" si="66"/>
        <v>#REF!</v>
      </c>
    </row>
    <row r="540" spans="1:7" x14ac:dyDescent="0.25">
      <c r="A540" s="86">
        <v>2018</v>
      </c>
      <c r="B540" s="45" t="s">
        <v>168</v>
      </c>
      <c r="C540" s="77" t="e">
        <f>IF(VLOOKUP(CONCATENATE($U$6,$B540,$U$13,$U$14,$U$16,$A540),#REF!,14,FALSE)=0,"",VLOOKUP(CONCATENATE($U$6,$B540,$U$13,$U$14,$U$16,$A540),#REF!,14,FALSE))</f>
        <v>#REF!</v>
      </c>
      <c r="D540" s="2" t="e">
        <f>VLOOKUP(CONCATENATE($U$6,$B540,$U$13,$U$14,$U$16,$A540),#REF!,15,FALSE)</f>
        <v>#REF!</v>
      </c>
      <c r="E540" s="2" t="e">
        <f>VLOOKUP(CONCATENATE($U$6,$B540,$U$13,$U$14,$U$16,$A540),#REF!,16,FALSE)</f>
        <v>#REF!</v>
      </c>
      <c r="F540" s="2" t="e">
        <f t="shared" si="65"/>
        <v>#REF!</v>
      </c>
      <c r="G540" s="2" t="e">
        <f t="shared" si="66"/>
        <v>#REF!</v>
      </c>
    </row>
    <row r="541" spans="1:7" x14ac:dyDescent="0.25">
      <c r="A541" s="86">
        <v>2018</v>
      </c>
      <c r="B541" s="45" t="s">
        <v>164</v>
      </c>
      <c r="C541" s="77" t="e">
        <f>IF(VLOOKUP(CONCATENATE($U$6,$B541,$U$13,$U$14,$U$16,$A541),#REF!,14,FALSE)=0,"",VLOOKUP(CONCATENATE($U$6,$B541,$U$13,$U$14,$U$16,$A541),#REF!,14,FALSE))</f>
        <v>#REF!</v>
      </c>
      <c r="D541" s="2" t="e">
        <f>VLOOKUP(CONCATENATE($U$6,$B541,$U$13,$U$14,$U$16,$A541),#REF!,15,FALSE)</f>
        <v>#REF!</v>
      </c>
      <c r="E541" s="2" t="e">
        <f>VLOOKUP(CONCATENATE($U$6,$B541,$U$13,$U$14,$U$16,$A541),#REF!,16,FALSE)</f>
        <v>#REF!</v>
      </c>
      <c r="F541" s="2" t="e">
        <f t="shared" si="65"/>
        <v>#REF!</v>
      </c>
      <c r="G541" s="2" t="e">
        <f t="shared" si="66"/>
        <v>#REF!</v>
      </c>
    </row>
    <row r="542" spans="1:7" x14ac:dyDescent="0.25">
      <c r="A542" s="86">
        <v>2018</v>
      </c>
      <c r="B542" s="45" t="s">
        <v>172</v>
      </c>
      <c r="C542" s="77" t="e">
        <f>IF(VLOOKUP(CONCATENATE($U$6,$B542,$U$13,$U$14,$U$16,$A542),#REF!,14,FALSE)=0,"",VLOOKUP(CONCATENATE($U$6,$B542,$U$13,$U$14,$U$16,$A542),#REF!,14,FALSE))</f>
        <v>#REF!</v>
      </c>
      <c r="D542" s="2" t="e">
        <f>VLOOKUP(CONCATENATE($U$6,$B542,$U$13,$U$14,$U$16,$A542),#REF!,15,FALSE)</f>
        <v>#REF!</v>
      </c>
      <c r="E542" s="2" t="e">
        <f>VLOOKUP(CONCATENATE($U$6,$B542,$U$13,$U$14,$U$16,$A542),#REF!,16,FALSE)</f>
        <v>#REF!</v>
      </c>
      <c r="F542" s="2" t="e">
        <f t="shared" si="65"/>
        <v>#REF!</v>
      </c>
      <c r="G542" s="2" t="e">
        <f t="shared" si="66"/>
        <v>#REF!</v>
      </c>
    </row>
    <row r="543" spans="1:7" x14ac:dyDescent="0.25">
      <c r="A543" s="86">
        <v>2018</v>
      </c>
      <c r="B543" s="45" t="s">
        <v>157</v>
      </c>
      <c r="C543" s="77" t="e">
        <f>IF(VLOOKUP(CONCATENATE($U$6,$B543,$U$13,$U$14,$U$16,$A543),#REF!,14,FALSE)=0,"",VLOOKUP(CONCATENATE($U$6,$B543,$U$13,$U$14,$U$16,$A543),#REF!,14,FALSE))</f>
        <v>#REF!</v>
      </c>
      <c r="D543" s="2" t="e">
        <f>VLOOKUP(CONCATENATE($U$6,$B543,$U$13,$U$14,$U$16,$A543),#REF!,15,FALSE)</f>
        <v>#REF!</v>
      </c>
      <c r="E543" s="2" t="e">
        <f>VLOOKUP(CONCATENATE($U$6,$B543,$U$13,$U$14,$U$16,$A543),#REF!,16,FALSE)</f>
        <v>#REF!</v>
      </c>
      <c r="F543" s="2" t="e">
        <f t="shared" si="65"/>
        <v>#REF!</v>
      </c>
      <c r="G543" s="2" t="e">
        <f t="shared" si="66"/>
        <v>#REF!</v>
      </c>
    </row>
    <row r="544" spans="1:7" x14ac:dyDescent="0.25">
      <c r="A544" s="86">
        <v>2018</v>
      </c>
      <c r="B544" s="45" t="s">
        <v>170</v>
      </c>
      <c r="C544" s="77" t="e">
        <f>IF(VLOOKUP(CONCATENATE($U$6,$B544,$U$13,$U$14,$U$16,$A544),#REF!,14,FALSE)=0,"",VLOOKUP(CONCATENATE($U$6,$B544,$U$13,$U$14,$U$16,$A544),#REF!,14,FALSE))</f>
        <v>#REF!</v>
      </c>
      <c r="D544" s="2" t="e">
        <f>VLOOKUP(CONCATENATE($U$6,$B544,$U$13,$U$14,$U$16,$A544),#REF!,15,FALSE)</f>
        <v>#REF!</v>
      </c>
      <c r="E544" s="2" t="e">
        <f>VLOOKUP(CONCATENATE($U$6,$B544,$U$13,$U$14,$U$16,$A544),#REF!,16,FALSE)</f>
        <v>#REF!</v>
      </c>
      <c r="F544" s="2" t="e">
        <f t="shared" si="65"/>
        <v>#REF!</v>
      </c>
      <c r="G544" s="2" t="e">
        <f t="shared" si="66"/>
        <v>#REF!</v>
      </c>
    </row>
    <row r="545" spans="1:7" x14ac:dyDescent="0.25">
      <c r="A545" s="86">
        <v>2018</v>
      </c>
      <c r="B545" s="45" t="s">
        <v>176</v>
      </c>
      <c r="C545" s="77" t="e">
        <f>IF(VLOOKUP(CONCATENATE($U$6,$B545,$U$13,$U$14,$U$16,$A545),#REF!,14,FALSE)=0,"",VLOOKUP(CONCATENATE($U$6,$B545,$U$13,$U$14,$U$16,$A545),#REF!,14,FALSE))</f>
        <v>#REF!</v>
      </c>
      <c r="D545" s="2" t="e">
        <f>VLOOKUP(CONCATENATE($U$6,$B545,$U$13,$U$14,$U$16,$A545),#REF!,15,FALSE)</f>
        <v>#REF!</v>
      </c>
      <c r="E545" s="2" t="e">
        <f>VLOOKUP(CONCATENATE($U$6,$B545,$U$13,$U$14,$U$16,$A545),#REF!,16,FALSE)</f>
        <v>#REF!</v>
      </c>
      <c r="F545" s="2" t="e">
        <f t="shared" si="65"/>
        <v>#REF!</v>
      </c>
      <c r="G545" s="2" t="e">
        <f t="shared" si="66"/>
        <v>#REF!</v>
      </c>
    </row>
    <row r="546" spans="1:7" x14ac:dyDescent="0.25">
      <c r="A546" s="86">
        <v>2018</v>
      </c>
      <c r="B546" s="45" t="s">
        <v>152</v>
      </c>
      <c r="C546" s="77" t="e">
        <f>IF(VLOOKUP(CONCATENATE($U$6,$B546,$U$13,$U$14,$U$16,$A546),#REF!,14,FALSE)=0,"",VLOOKUP(CONCATENATE($U$6,$B546,$U$13,$U$14,$U$16,$A546),#REF!,14,FALSE))</f>
        <v>#REF!</v>
      </c>
      <c r="D546" s="2" t="e">
        <f>VLOOKUP(CONCATENATE($U$6,$B546,$U$13,$U$14,$U$16,$A546),#REF!,15,FALSE)</f>
        <v>#REF!</v>
      </c>
      <c r="E546" s="2" t="e">
        <f>VLOOKUP(CONCATENATE($U$6,$B546,$U$13,$U$14,$U$16,$A546),#REF!,16,FALSE)</f>
        <v>#REF!</v>
      </c>
      <c r="F546" s="2" t="e">
        <f t="shared" si="65"/>
        <v>#REF!</v>
      </c>
      <c r="G546" s="2" t="e">
        <f t="shared" si="66"/>
        <v>#REF!</v>
      </c>
    </row>
    <row r="547" spans="1:7" x14ac:dyDescent="0.25">
      <c r="A547" s="86">
        <v>2018</v>
      </c>
      <c r="B547" s="45" t="s">
        <v>150</v>
      </c>
      <c r="C547" s="77" t="e">
        <f>IF(VLOOKUP(CONCATENATE($U$6,$B547,$U$13,$U$14,$U$16,$A547),#REF!,14,FALSE)=0,"",VLOOKUP(CONCATENATE($U$6,$B547,$U$13,$U$14,$U$16,$A547),#REF!,14,FALSE))</f>
        <v>#REF!</v>
      </c>
      <c r="D547" s="2" t="e">
        <f>VLOOKUP(CONCATENATE($U$6,$B547,$U$13,$U$14,$U$16,$A547),#REF!,15,FALSE)</f>
        <v>#REF!</v>
      </c>
      <c r="E547" s="2" t="e">
        <f>VLOOKUP(CONCATENATE($U$6,$B547,$U$13,$U$14,$U$16,$A547),#REF!,16,FALSE)</f>
        <v>#REF!</v>
      </c>
      <c r="F547" s="2" t="e">
        <f t="shared" si="65"/>
        <v>#REF!</v>
      </c>
      <c r="G547" s="2" t="e">
        <f t="shared" si="66"/>
        <v>#REF!</v>
      </c>
    </row>
    <row r="548" spans="1:7" x14ac:dyDescent="0.25">
      <c r="A548" s="86">
        <v>2018</v>
      </c>
      <c r="B548" s="45" t="s">
        <v>163</v>
      </c>
      <c r="C548" s="77" t="e">
        <f>IF(VLOOKUP(CONCATENATE($U$6,$B548,$U$13,$U$14,$U$16,$A548),#REF!,14,FALSE)=0,"",VLOOKUP(CONCATENATE($U$6,$B548,$U$13,$U$14,$U$16,$A548),#REF!,14,FALSE))</f>
        <v>#REF!</v>
      </c>
      <c r="D548" s="2" t="e">
        <f>VLOOKUP(CONCATENATE($U$6,$B548,$U$13,$U$14,$U$16,$A548),#REF!,15,FALSE)</f>
        <v>#REF!</v>
      </c>
      <c r="E548" s="2" t="e">
        <f>VLOOKUP(CONCATENATE($U$6,$B548,$U$13,$U$14,$U$16,$A548),#REF!,16,FALSE)</f>
        <v>#REF!</v>
      </c>
      <c r="F548" s="2" t="e">
        <f t="shared" si="65"/>
        <v>#REF!</v>
      </c>
      <c r="G548" s="2" t="e">
        <f t="shared" si="66"/>
        <v>#REF!</v>
      </c>
    </row>
    <row r="549" spans="1:7" x14ac:dyDescent="0.25">
      <c r="A549" s="86">
        <v>2018</v>
      </c>
      <c r="B549" s="45" t="s">
        <v>180</v>
      </c>
      <c r="C549" s="77" t="e">
        <f>IF(VLOOKUP(CONCATENATE($U$6,$B549,$U$13,$U$14,$U$16,$A549),#REF!,14,FALSE)=0,"",VLOOKUP(CONCATENATE($U$6,$B549,$U$13,$U$14,$U$16,$A549),#REF!,14,FALSE))</f>
        <v>#REF!</v>
      </c>
      <c r="D549" s="2" t="e">
        <f>VLOOKUP(CONCATENATE($U$6,$B549,$U$13,$U$14,$U$16,$A549),#REF!,15,FALSE)</f>
        <v>#REF!</v>
      </c>
      <c r="E549" s="2" t="e">
        <f>VLOOKUP(CONCATENATE($U$6,$B549,$U$13,$U$14,$U$16,$A549),#REF!,16,FALSE)</f>
        <v>#REF!</v>
      </c>
      <c r="F549" s="2" t="e">
        <f t="shared" si="65"/>
        <v>#REF!</v>
      </c>
      <c r="G549" s="2" t="e">
        <f t="shared" si="66"/>
        <v>#REF!</v>
      </c>
    </row>
    <row r="550" spans="1:7" x14ac:dyDescent="0.25">
      <c r="A550" s="86">
        <v>2018</v>
      </c>
      <c r="B550" s="45" t="s">
        <v>154</v>
      </c>
      <c r="C550" s="77" t="e">
        <f>IF(VLOOKUP(CONCATENATE($U$6,$B550,$U$13,$U$14,$U$16,$A550),#REF!,14,FALSE)=0,"",VLOOKUP(CONCATENATE($U$6,$B550,$U$13,$U$14,$U$16,$A550),#REF!,14,FALSE))</f>
        <v>#REF!</v>
      </c>
      <c r="D550" s="2" t="e">
        <f>VLOOKUP(CONCATENATE($U$6,$B550,$U$13,$U$14,$U$16,$A550),#REF!,15,FALSE)</f>
        <v>#REF!</v>
      </c>
      <c r="E550" s="2" t="e">
        <f>VLOOKUP(CONCATENATE($U$6,$B550,$U$13,$U$14,$U$16,$A550),#REF!,16,FALSE)</f>
        <v>#REF!</v>
      </c>
      <c r="F550" s="2" t="e">
        <f t="shared" ref="F550:F613" si="67">C550-D550</f>
        <v>#REF!</v>
      </c>
      <c r="G550" s="2" t="e">
        <f t="shared" ref="G550:G613" si="68">E550-C550</f>
        <v>#REF!</v>
      </c>
    </row>
    <row r="551" spans="1:7" x14ac:dyDescent="0.25">
      <c r="A551" s="86">
        <v>2018</v>
      </c>
      <c r="B551" s="45" t="s">
        <v>173</v>
      </c>
      <c r="C551" s="77" t="e">
        <f>IF(VLOOKUP(CONCATENATE($U$6,$B551,$U$13,$U$14,$U$16,$A551),#REF!,14,FALSE)=0,"",VLOOKUP(CONCATENATE($U$6,$B551,$U$13,$U$14,$U$16,$A551),#REF!,14,FALSE))</f>
        <v>#REF!</v>
      </c>
      <c r="D551" s="2" t="e">
        <f>VLOOKUP(CONCATENATE($U$6,$B551,$U$13,$U$14,$U$16,$A551),#REF!,15,FALSE)</f>
        <v>#REF!</v>
      </c>
      <c r="E551" s="2" t="e">
        <f>VLOOKUP(CONCATENATE($U$6,$B551,$U$13,$U$14,$U$16,$A551),#REF!,16,FALSE)</f>
        <v>#REF!</v>
      </c>
      <c r="F551" s="2" t="e">
        <f t="shared" si="67"/>
        <v>#REF!</v>
      </c>
      <c r="G551" s="2" t="e">
        <f t="shared" si="68"/>
        <v>#REF!</v>
      </c>
    </row>
    <row r="552" spans="1:7" x14ac:dyDescent="0.25">
      <c r="A552" s="86">
        <v>2018</v>
      </c>
      <c r="B552" s="45" t="s">
        <v>165</v>
      </c>
      <c r="C552" s="77" t="e">
        <f>IF(VLOOKUP(CONCATENATE($U$6,$B552,$U$13,$U$14,$U$16,$A552),#REF!,14,FALSE)=0,"",VLOOKUP(CONCATENATE($U$6,$B552,$U$13,$U$14,$U$16,$A552),#REF!,14,FALSE))</f>
        <v>#REF!</v>
      </c>
      <c r="D552" s="2" t="e">
        <f>VLOOKUP(CONCATENATE($U$6,$B552,$U$13,$U$14,$U$16,$A552),#REF!,15,FALSE)</f>
        <v>#REF!</v>
      </c>
      <c r="E552" s="2" t="e">
        <f>VLOOKUP(CONCATENATE($U$6,$B552,$U$13,$U$14,$U$16,$A552),#REF!,16,FALSE)</f>
        <v>#REF!</v>
      </c>
      <c r="F552" s="2" t="e">
        <f t="shared" si="67"/>
        <v>#REF!</v>
      </c>
      <c r="G552" s="2" t="e">
        <f t="shared" si="68"/>
        <v>#REF!</v>
      </c>
    </row>
    <row r="553" spans="1:7" x14ac:dyDescent="0.25">
      <c r="A553" s="86">
        <v>2018</v>
      </c>
      <c r="B553" s="45" t="s">
        <v>149</v>
      </c>
      <c r="C553" s="77" t="e">
        <f>IF(VLOOKUP(CONCATENATE($U$6,$B553,$U$13,$U$14,$U$16,$A553),#REF!,14,FALSE)=0,"",VLOOKUP(CONCATENATE($U$6,$B553,$U$13,$U$14,$U$16,$A553),#REF!,14,FALSE))</f>
        <v>#REF!</v>
      </c>
      <c r="D553" s="2" t="e">
        <f>VLOOKUP(CONCATENATE($U$6,$B553,$U$13,$U$14,$U$16,$A553),#REF!,15,FALSE)</f>
        <v>#REF!</v>
      </c>
      <c r="E553" s="2" t="e">
        <f>VLOOKUP(CONCATENATE($U$6,$B553,$U$13,$U$14,$U$16,$A553),#REF!,16,FALSE)</f>
        <v>#REF!</v>
      </c>
      <c r="F553" s="2" t="e">
        <f t="shared" si="67"/>
        <v>#REF!</v>
      </c>
      <c r="G553" s="2" t="e">
        <f t="shared" si="68"/>
        <v>#REF!</v>
      </c>
    </row>
    <row r="554" spans="1:7" x14ac:dyDescent="0.25">
      <c r="A554" s="86">
        <v>2018</v>
      </c>
      <c r="B554" s="45" t="s">
        <v>177</v>
      </c>
      <c r="C554" s="77" t="e">
        <f>IF(VLOOKUP(CONCATENATE($U$6,$B554,$U$13,$U$14,$U$16,$A554),#REF!,14,FALSE)=0,"",VLOOKUP(CONCATENATE($U$6,$B554,$U$13,$U$14,$U$16,$A554),#REF!,14,FALSE))</f>
        <v>#REF!</v>
      </c>
      <c r="D554" s="2" t="e">
        <f>VLOOKUP(CONCATENATE($U$6,$B554,$U$13,$U$14,$U$16,$A554),#REF!,15,FALSE)</f>
        <v>#REF!</v>
      </c>
      <c r="E554" s="2" t="e">
        <f>VLOOKUP(CONCATENATE($U$6,$B554,$U$13,$U$14,$U$16,$A554),#REF!,16,FALSE)</f>
        <v>#REF!</v>
      </c>
      <c r="F554" s="2" t="e">
        <f t="shared" si="67"/>
        <v>#REF!</v>
      </c>
      <c r="G554" s="2" t="e">
        <f t="shared" si="68"/>
        <v>#REF!</v>
      </c>
    </row>
    <row r="555" spans="1:7" x14ac:dyDescent="0.25">
      <c r="A555" s="86">
        <v>2018</v>
      </c>
      <c r="B555" s="45" t="s">
        <v>153</v>
      </c>
      <c r="C555" s="77" t="e">
        <f>IF(VLOOKUP(CONCATENATE($U$6,$B555,$U$13,$U$14,$U$16,$A555),#REF!,14,FALSE)=0,"",VLOOKUP(CONCATENATE($U$6,$B555,$U$13,$U$14,$U$16,$A555),#REF!,14,FALSE))</f>
        <v>#REF!</v>
      </c>
      <c r="D555" s="2" t="e">
        <f>VLOOKUP(CONCATENATE($U$6,$B555,$U$13,$U$14,$U$16,$A555),#REF!,15,FALSE)</f>
        <v>#REF!</v>
      </c>
      <c r="E555" s="2" t="e">
        <f>VLOOKUP(CONCATENATE($U$6,$B555,$U$13,$U$14,$U$16,$A555),#REF!,16,FALSE)</f>
        <v>#REF!</v>
      </c>
      <c r="F555" s="2" t="e">
        <f t="shared" si="67"/>
        <v>#REF!</v>
      </c>
      <c r="G555" s="2" t="e">
        <f t="shared" si="68"/>
        <v>#REF!</v>
      </c>
    </row>
    <row r="556" spans="1:7" x14ac:dyDescent="0.25">
      <c r="A556" s="86">
        <v>2018</v>
      </c>
      <c r="B556" s="45" t="s">
        <v>179</v>
      </c>
      <c r="C556" s="77" t="e">
        <f>IF(VLOOKUP(CONCATENATE($U$6,$B556,$U$13,$U$14,$U$16,$A556),#REF!,14,FALSE)=0,"",VLOOKUP(CONCATENATE($U$6,$B556,$U$13,$U$14,$U$16,$A556),#REF!,14,FALSE))</f>
        <v>#REF!</v>
      </c>
      <c r="D556" s="2" t="e">
        <f>VLOOKUP(CONCATENATE($U$6,$B556,$U$13,$U$14,$U$16,$A556),#REF!,15,FALSE)</f>
        <v>#REF!</v>
      </c>
      <c r="E556" s="2" t="e">
        <f>VLOOKUP(CONCATENATE($U$6,$B556,$U$13,$U$14,$U$16,$A556),#REF!,16,FALSE)</f>
        <v>#REF!</v>
      </c>
      <c r="F556" s="2" t="e">
        <f t="shared" si="67"/>
        <v>#REF!</v>
      </c>
      <c r="G556" s="2" t="e">
        <f t="shared" si="68"/>
        <v>#REF!</v>
      </c>
    </row>
    <row r="557" spans="1:7" x14ac:dyDescent="0.25">
      <c r="A557" s="86">
        <v>2018</v>
      </c>
      <c r="B557" s="45" t="s">
        <v>161</v>
      </c>
      <c r="C557" s="77" t="e">
        <f>IF(VLOOKUP(CONCATENATE($U$6,$B557,$U$13,$U$14,$U$16,$A557),#REF!,14,FALSE)=0,"",VLOOKUP(CONCATENATE($U$6,$B557,$U$13,$U$14,$U$16,$A557),#REF!,14,FALSE))</f>
        <v>#REF!</v>
      </c>
      <c r="D557" s="2" t="e">
        <f>VLOOKUP(CONCATENATE($U$6,$B557,$U$13,$U$14,$U$16,$A557),#REF!,15,FALSE)</f>
        <v>#REF!</v>
      </c>
      <c r="E557" s="2" t="e">
        <f>VLOOKUP(CONCATENATE($U$6,$B557,$U$13,$U$14,$U$16,$A557),#REF!,16,FALSE)</f>
        <v>#REF!</v>
      </c>
      <c r="F557" s="2" t="e">
        <f t="shared" si="67"/>
        <v>#REF!</v>
      </c>
      <c r="G557" s="2" t="e">
        <f t="shared" si="68"/>
        <v>#REF!</v>
      </c>
    </row>
    <row r="558" spans="1:7" x14ac:dyDescent="0.25">
      <c r="A558" s="86">
        <v>2018</v>
      </c>
      <c r="B558" s="45" t="s">
        <v>158</v>
      </c>
      <c r="C558" s="77" t="e">
        <f>IF(VLOOKUP(CONCATENATE($U$6,$B558,$U$13,$U$14,$U$16,$A558),#REF!,14,FALSE)=0,"",VLOOKUP(CONCATENATE($U$6,$B558,$U$13,$U$14,$U$16,$A558),#REF!,14,FALSE))</f>
        <v>#REF!</v>
      </c>
      <c r="D558" s="2" t="e">
        <f>VLOOKUP(CONCATENATE($U$6,$B558,$U$13,$U$14,$U$16,$A558),#REF!,15,FALSE)</f>
        <v>#REF!</v>
      </c>
      <c r="E558" s="2" t="e">
        <f>VLOOKUP(CONCATENATE($U$6,$B558,$U$13,$U$14,$U$16,$A558),#REF!,16,FALSE)</f>
        <v>#REF!</v>
      </c>
      <c r="F558" s="2" t="e">
        <f t="shared" si="67"/>
        <v>#REF!</v>
      </c>
      <c r="G558" s="2" t="e">
        <f t="shared" si="68"/>
        <v>#REF!</v>
      </c>
    </row>
    <row r="559" spans="1:7" x14ac:dyDescent="0.25">
      <c r="A559" s="86">
        <v>2018</v>
      </c>
      <c r="B559" s="45" t="s">
        <v>169</v>
      </c>
      <c r="C559" s="77" t="e">
        <f>IF(VLOOKUP(CONCATENATE($U$6,$B559,$U$13,$U$14,$U$16,$A559),#REF!,14,FALSE)=0,"",VLOOKUP(CONCATENATE($U$6,$B559,$U$13,$U$14,$U$16,$A559),#REF!,14,FALSE))</f>
        <v>#REF!</v>
      </c>
      <c r="D559" s="2" t="e">
        <f>VLOOKUP(CONCATENATE($U$6,$B559,$U$13,$U$14,$U$16,$A559),#REF!,15,FALSE)</f>
        <v>#REF!</v>
      </c>
      <c r="E559" s="2" t="e">
        <f>VLOOKUP(CONCATENATE($U$6,$B559,$U$13,$U$14,$U$16,$A559),#REF!,16,FALSE)</f>
        <v>#REF!</v>
      </c>
      <c r="F559" s="2" t="e">
        <f t="shared" si="67"/>
        <v>#REF!</v>
      </c>
      <c r="G559" s="2" t="e">
        <f t="shared" si="68"/>
        <v>#REF!</v>
      </c>
    </row>
    <row r="560" spans="1:7" x14ac:dyDescent="0.25">
      <c r="A560" s="86">
        <v>2019</v>
      </c>
      <c r="B560" s="45" t="s">
        <v>166</v>
      </c>
      <c r="C560" s="77" t="e">
        <f>IF(VLOOKUP(CONCATENATE($U$6,$B560,$U$13,$U$14,$U$16,$A560),#REF!,14,FALSE)=0,"",VLOOKUP(CONCATENATE($U$6,$B560,$U$13,$U$14,$U$16,$A560),#REF!,14,FALSE))</f>
        <v>#REF!</v>
      </c>
      <c r="D560" s="2" t="e">
        <f>VLOOKUP(CONCATENATE($U$6,$B560,$U$13,$U$14,$U$16,$A560),#REF!,15,FALSE)</f>
        <v>#REF!</v>
      </c>
      <c r="E560" s="2" t="e">
        <f>VLOOKUP(CONCATENATE($U$6,$B560,$U$13,$U$14,$U$16,$A560),#REF!,16,FALSE)</f>
        <v>#REF!</v>
      </c>
      <c r="F560" s="2" t="e">
        <f t="shared" si="67"/>
        <v>#REF!</v>
      </c>
      <c r="G560" s="2" t="e">
        <f t="shared" si="68"/>
        <v>#REF!</v>
      </c>
    </row>
    <row r="561" spans="1:7" x14ac:dyDescent="0.25">
      <c r="A561" s="86">
        <v>2019</v>
      </c>
      <c r="B561" s="45" t="s">
        <v>160</v>
      </c>
      <c r="C561" s="77" t="e">
        <f>IF(VLOOKUP(CONCATENATE($U$6,$B561,$U$13,$U$14,$U$16,$A561),#REF!,14,FALSE)=0,"",VLOOKUP(CONCATENATE($U$6,$B561,$U$13,$U$14,$U$16,$A561),#REF!,14,FALSE))</f>
        <v>#REF!</v>
      </c>
      <c r="D561" s="2" t="e">
        <f>VLOOKUP(CONCATENATE($U$6,$B561,$U$13,$U$14,$U$16,$A561),#REF!,15,FALSE)</f>
        <v>#REF!</v>
      </c>
      <c r="E561" s="2" t="e">
        <f>VLOOKUP(CONCATENATE($U$6,$B561,$U$13,$U$14,$U$16,$A561),#REF!,16,FALSE)</f>
        <v>#REF!</v>
      </c>
      <c r="F561" s="2" t="e">
        <f t="shared" si="67"/>
        <v>#REF!</v>
      </c>
      <c r="G561" s="2" t="e">
        <f t="shared" si="68"/>
        <v>#REF!</v>
      </c>
    </row>
    <row r="562" spans="1:7" x14ac:dyDescent="0.25">
      <c r="A562" s="86">
        <v>2019</v>
      </c>
      <c r="B562" s="45" t="s">
        <v>162</v>
      </c>
      <c r="C562" s="77" t="e">
        <f>IF(VLOOKUP(CONCATENATE($U$6,$B562,$U$13,$U$14,$U$16,$A562),#REF!,14,FALSE)=0,"",VLOOKUP(CONCATENATE($U$6,$B562,$U$13,$U$14,$U$16,$A562),#REF!,14,FALSE))</f>
        <v>#REF!</v>
      </c>
      <c r="D562" s="2" t="e">
        <f>VLOOKUP(CONCATENATE($U$6,$B562,$U$13,$U$14,$U$16,$A562),#REF!,15,FALSE)</f>
        <v>#REF!</v>
      </c>
      <c r="E562" s="2" t="e">
        <f>VLOOKUP(CONCATENATE($U$6,$B562,$U$13,$U$14,$U$16,$A562),#REF!,16,FALSE)</f>
        <v>#REF!</v>
      </c>
      <c r="F562" s="2" t="e">
        <f t="shared" si="67"/>
        <v>#REF!</v>
      </c>
      <c r="G562" s="2" t="e">
        <f t="shared" si="68"/>
        <v>#REF!</v>
      </c>
    </row>
    <row r="563" spans="1:7" x14ac:dyDescent="0.25">
      <c r="A563" s="86">
        <v>2019</v>
      </c>
      <c r="B563" s="45" t="s">
        <v>155</v>
      </c>
      <c r="C563" s="77" t="e">
        <f>IF(VLOOKUP(CONCATENATE($U$6,$B563,$U$13,$U$14,$U$16,$A563),#REF!,14,FALSE)=0,"",VLOOKUP(CONCATENATE($U$6,$B563,$U$13,$U$14,$U$16,$A563),#REF!,14,FALSE))</f>
        <v>#REF!</v>
      </c>
      <c r="D563" s="2" t="e">
        <f>VLOOKUP(CONCATENATE($U$6,$B563,$U$13,$U$14,$U$16,$A563),#REF!,15,FALSE)</f>
        <v>#REF!</v>
      </c>
      <c r="E563" s="2" t="e">
        <f>VLOOKUP(CONCATENATE($U$6,$B563,$U$13,$U$14,$U$16,$A563),#REF!,16,FALSE)</f>
        <v>#REF!</v>
      </c>
      <c r="F563" s="2" t="e">
        <f t="shared" si="67"/>
        <v>#REF!</v>
      </c>
      <c r="G563" s="2" t="e">
        <f t="shared" si="68"/>
        <v>#REF!</v>
      </c>
    </row>
    <row r="564" spans="1:7" x14ac:dyDescent="0.25">
      <c r="A564" s="86">
        <v>2019</v>
      </c>
      <c r="B564" s="45" t="s">
        <v>151</v>
      </c>
      <c r="C564" s="77" t="e">
        <f>IF(VLOOKUP(CONCATENATE($U$6,$B564,$U$13,$U$14,$U$16,$A564),#REF!,14,FALSE)=0,"",VLOOKUP(CONCATENATE($U$6,$B564,$U$13,$U$14,$U$16,$A564),#REF!,14,FALSE))</f>
        <v>#REF!</v>
      </c>
      <c r="D564" s="2" t="e">
        <f>VLOOKUP(CONCATENATE($U$6,$B564,$U$13,$U$14,$U$16,$A564),#REF!,15,FALSE)</f>
        <v>#REF!</v>
      </c>
      <c r="E564" s="2" t="e">
        <f>VLOOKUP(CONCATENATE($U$6,$B564,$U$13,$U$14,$U$16,$A564),#REF!,16,FALSE)</f>
        <v>#REF!</v>
      </c>
      <c r="F564" s="2" t="e">
        <f t="shared" si="67"/>
        <v>#REF!</v>
      </c>
      <c r="G564" s="2" t="e">
        <f t="shared" si="68"/>
        <v>#REF!</v>
      </c>
    </row>
    <row r="565" spans="1:7" x14ac:dyDescent="0.25">
      <c r="A565" s="86">
        <v>2019</v>
      </c>
      <c r="B565" s="45" t="s">
        <v>167</v>
      </c>
      <c r="C565" s="77" t="e">
        <f>IF(VLOOKUP(CONCATENATE($U$6,$B565,$U$13,$U$14,$U$16,$A565),#REF!,14,FALSE)=0,"",VLOOKUP(CONCATENATE($U$6,$B565,$U$13,$U$14,$U$16,$A565),#REF!,14,FALSE))</f>
        <v>#REF!</v>
      </c>
      <c r="D565" s="2" t="e">
        <f>VLOOKUP(CONCATENATE($U$6,$B565,$U$13,$U$14,$U$16,$A565),#REF!,15,FALSE)</f>
        <v>#REF!</v>
      </c>
      <c r="E565" s="2" t="e">
        <f>VLOOKUP(CONCATENATE($U$6,$B565,$U$13,$U$14,$U$16,$A565),#REF!,16,FALSE)</f>
        <v>#REF!</v>
      </c>
      <c r="F565" s="2" t="e">
        <f t="shared" si="67"/>
        <v>#REF!</v>
      </c>
      <c r="G565" s="2" t="e">
        <f t="shared" si="68"/>
        <v>#REF!</v>
      </c>
    </row>
    <row r="566" spans="1:7" x14ac:dyDescent="0.25">
      <c r="A566" s="86">
        <v>2019</v>
      </c>
      <c r="B566" s="45" t="s">
        <v>181</v>
      </c>
      <c r="C566" s="77" t="e">
        <f>IF(VLOOKUP(CONCATENATE($U$6,$B566,$U$13,$U$14,$U$16,$A566),#REF!,14,FALSE)=0,"",VLOOKUP(CONCATENATE($U$6,$B566,$U$13,$U$14,$U$16,$A566),#REF!,14,FALSE))</f>
        <v>#REF!</v>
      </c>
      <c r="D566" s="2" t="e">
        <f>VLOOKUP(CONCATENATE($U$6,$B566,$U$13,$U$14,$U$16,$A566),#REF!,15,FALSE)</f>
        <v>#REF!</v>
      </c>
      <c r="E566" s="2" t="e">
        <f>VLOOKUP(CONCATENATE($U$6,$B566,$U$13,$U$14,$U$16,$A566),#REF!,16,FALSE)</f>
        <v>#REF!</v>
      </c>
      <c r="F566" s="2" t="e">
        <f t="shared" si="67"/>
        <v>#REF!</v>
      </c>
      <c r="G566" s="2" t="e">
        <f t="shared" si="68"/>
        <v>#REF!</v>
      </c>
    </row>
    <row r="567" spans="1:7" x14ac:dyDescent="0.25">
      <c r="A567" s="86">
        <v>2019</v>
      </c>
      <c r="B567" s="45" t="s">
        <v>171</v>
      </c>
      <c r="C567" s="77" t="e">
        <f>IF(VLOOKUP(CONCATENATE($U$6,$B567,$U$13,$U$14,$U$16,$A567),#REF!,14,FALSE)=0,"",VLOOKUP(CONCATENATE($U$6,$B567,$U$13,$U$14,$U$16,$A567),#REF!,14,FALSE))</f>
        <v>#REF!</v>
      </c>
      <c r="D567" s="2" t="e">
        <f>VLOOKUP(CONCATENATE($U$6,$B567,$U$13,$U$14,$U$16,$A567),#REF!,15,FALSE)</f>
        <v>#REF!</v>
      </c>
      <c r="E567" s="2" t="e">
        <f>VLOOKUP(CONCATENATE($U$6,$B567,$U$13,$U$14,$U$16,$A567),#REF!,16,FALSE)</f>
        <v>#REF!</v>
      </c>
      <c r="F567" s="2" t="e">
        <f t="shared" si="67"/>
        <v>#REF!</v>
      </c>
      <c r="G567" s="2" t="e">
        <f t="shared" si="68"/>
        <v>#REF!</v>
      </c>
    </row>
    <row r="568" spans="1:7" x14ac:dyDescent="0.25">
      <c r="A568" s="86">
        <v>2019</v>
      </c>
      <c r="B568" s="45" t="s">
        <v>159</v>
      </c>
      <c r="C568" s="77" t="e">
        <f>IF(VLOOKUP(CONCATENATE($U$6,$B568,$U$13,$U$14,$U$16,$A568),#REF!,14,FALSE)=0,"",VLOOKUP(CONCATENATE($U$6,$B568,$U$13,$U$14,$U$16,$A568),#REF!,14,FALSE))</f>
        <v>#REF!</v>
      </c>
      <c r="D568" s="2" t="e">
        <f>VLOOKUP(CONCATENATE($U$6,$B568,$U$13,$U$14,$U$16,$A568),#REF!,15,FALSE)</f>
        <v>#REF!</v>
      </c>
      <c r="E568" s="2" t="e">
        <f>VLOOKUP(CONCATENATE($U$6,$B568,$U$13,$U$14,$U$16,$A568),#REF!,16,FALSE)</f>
        <v>#REF!</v>
      </c>
      <c r="F568" s="2" t="e">
        <f t="shared" si="67"/>
        <v>#REF!</v>
      </c>
      <c r="G568" s="2" t="e">
        <f t="shared" si="68"/>
        <v>#REF!</v>
      </c>
    </row>
    <row r="569" spans="1:7" x14ac:dyDescent="0.25">
      <c r="A569" s="86">
        <v>2019</v>
      </c>
      <c r="B569" s="45" t="s">
        <v>174</v>
      </c>
      <c r="C569" s="77" t="e">
        <f>IF(VLOOKUP(CONCATENATE($U$6,$B569,$U$13,$U$14,$U$16,$A569),#REF!,14,FALSE)=0,"",VLOOKUP(CONCATENATE($U$6,$B569,$U$13,$U$14,$U$16,$A569),#REF!,14,FALSE))</f>
        <v>#REF!</v>
      </c>
      <c r="D569" s="2" t="e">
        <f>VLOOKUP(CONCATENATE($U$6,$B569,$U$13,$U$14,$U$16,$A569),#REF!,15,FALSE)</f>
        <v>#REF!</v>
      </c>
      <c r="E569" s="2" t="e">
        <f>VLOOKUP(CONCATENATE($U$6,$B569,$U$13,$U$14,$U$16,$A569),#REF!,16,FALSE)</f>
        <v>#REF!</v>
      </c>
      <c r="F569" s="2" t="e">
        <f t="shared" si="67"/>
        <v>#REF!</v>
      </c>
      <c r="G569" s="2" t="e">
        <f t="shared" si="68"/>
        <v>#REF!</v>
      </c>
    </row>
    <row r="570" spans="1:7" x14ac:dyDescent="0.25">
      <c r="A570" s="86">
        <v>2019</v>
      </c>
      <c r="B570" s="45" t="s">
        <v>178</v>
      </c>
      <c r="C570" s="77" t="e">
        <f>IF(VLOOKUP(CONCATENATE($U$6,$B570,$U$13,$U$14,$U$16,$A570),#REF!,14,FALSE)=0,"",VLOOKUP(CONCATENATE($U$6,$B570,$U$13,$U$14,$U$16,$A570),#REF!,14,FALSE))</f>
        <v>#REF!</v>
      </c>
      <c r="D570" s="2" t="e">
        <f>VLOOKUP(CONCATENATE($U$6,$B570,$U$13,$U$14,$U$16,$A570),#REF!,15,FALSE)</f>
        <v>#REF!</v>
      </c>
      <c r="E570" s="2" t="e">
        <f>VLOOKUP(CONCATENATE($U$6,$B570,$U$13,$U$14,$U$16,$A570),#REF!,16,FALSE)</f>
        <v>#REF!</v>
      </c>
      <c r="F570" s="2" t="e">
        <f t="shared" si="67"/>
        <v>#REF!</v>
      </c>
      <c r="G570" s="2" t="e">
        <f t="shared" si="68"/>
        <v>#REF!</v>
      </c>
    </row>
    <row r="571" spans="1:7" x14ac:dyDescent="0.25">
      <c r="A571" s="86">
        <v>2019</v>
      </c>
      <c r="B571" s="45" t="s">
        <v>175</v>
      </c>
      <c r="C571" s="77" t="e">
        <f>IF(VLOOKUP(CONCATENATE($U$6,$B571,$U$13,$U$14,$U$16,$A571),#REF!,14,FALSE)=0,"",VLOOKUP(CONCATENATE($U$6,$B571,$U$13,$U$14,$U$16,$A571),#REF!,14,FALSE))</f>
        <v>#REF!</v>
      </c>
      <c r="D571" s="2" t="e">
        <f>VLOOKUP(CONCATENATE($U$6,$B571,$U$13,$U$14,$U$16,$A571),#REF!,15,FALSE)</f>
        <v>#REF!</v>
      </c>
      <c r="E571" s="2" t="e">
        <f>VLOOKUP(CONCATENATE($U$6,$B571,$U$13,$U$14,$U$16,$A571),#REF!,16,FALSE)</f>
        <v>#REF!</v>
      </c>
      <c r="F571" s="2" t="e">
        <f t="shared" si="67"/>
        <v>#REF!</v>
      </c>
      <c r="G571" s="2" t="e">
        <f t="shared" si="68"/>
        <v>#REF!</v>
      </c>
    </row>
    <row r="572" spans="1:7" x14ac:dyDescent="0.25">
      <c r="A572" s="86">
        <v>2019</v>
      </c>
      <c r="B572" s="45" t="s">
        <v>156</v>
      </c>
      <c r="C572" s="77" t="e">
        <f>IF(VLOOKUP(CONCATENATE($U$6,$B572,$U$13,$U$14,$U$16,$A572),#REF!,14,FALSE)=0,"",VLOOKUP(CONCATENATE($U$6,$B572,$U$13,$U$14,$U$16,$A572),#REF!,14,FALSE))</f>
        <v>#REF!</v>
      </c>
      <c r="D572" s="2" t="e">
        <f>VLOOKUP(CONCATENATE($U$6,$B572,$U$13,$U$14,$U$16,$A572),#REF!,15,FALSE)</f>
        <v>#REF!</v>
      </c>
      <c r="E572" s="2" t="e">
        <f>VLOOKUP(CONCATENATE($U$6,$B572,$U$13,$U$14,$U$16,$A572),#REF!,16,FALSE)</f>
        <v>#REF!</v>
      </c>
      <c r="F572" s="2" t="e">
        <f t="shared" si="67"/>
        <v>#REF!</v>
      </c>
      <c r="G572" s="2" t="e">
        <f t="shared" si="68"/>
        <v>#REF!</v>
      </c>
    </row>
    <row r="573" spans="1:7" x14ac:dyDescent="0.25">
      <c r="A573" s="86">
        <v>2019</v>
      </c>
      <c r="B573" s="45" t="s">
        <v>168</v>
      </c>
      <c r="C573" s="77" t="e">
        <f>IF(VLOOKUP(CONCATENATE($U$6,$B573,$U$13,$U$14,$U$16,$A573),#REF!,14,FALSE)=0,"",VLOOKUP(CONCATENATE($U$6,$B573,$U$13,$U$14,$U$16,$A573),#REF!,14,FALSE))</f>
        <v>#REF!</v>
      </c>
      <c r="D573" s="2" t="e">
        <f>VLOOKUP(CONCATENATE($U$6,$B573,$U$13,$U$14,$U$16,$A573),#REF!,15,FALSE)</f>
        <v>#REF!</v>
      </c>
      <c r="E573" s="2" t="e">
        <f>VLOOKUP(CONCATENATE($U$6,$B573,$U$13,$U$14,$U$16,$A573),#REF!,16,FALSE)</f>
        <v>#REF!</v>
      </c>
      <c r="F573" s="2" t="e">
        <f t="shared" si="67"/>
        <v>#REF!</v>
      </c>
      <c r="G573" s="2" t="e">
        <f t="shared" si="68"/>
        <v>#REF!</v>
      </c>
    </row>
    <row r="574" spans="1:7" x14ac:dyDescent="0.25">
      <c r="A574" s="86">
        <v>2019</v>
      </c>
      <c r="B574" s="45" t="s">
        <v>164</v>
      </c>
      <c r="C574" s="77" t="e">
        <f>IF(VLOOKUP(CONCATENATE($U$6,$B574,$U$13,$U$14,$U$16,$A574),#REF!,14,FALSE)=0,"",VLOOKUP(CONCATENATE($U$6,$B574,$U$13,$U$14,$U$16,$A574),#REF!,14,FALSE))</f>
        <v>#REF!</v>
      </c>
      <c r="D574" s="2" t="e">
        <f>VLOOKUP(CONCATENATE($U$6,$B574,$U$13,$U$14,$U$16,$A574),#REF!,15,FALSE)</f>
        <v>#REF!</v>
      </c>
      <c r="E574" s="2" t="e">
        <f>VLOOKUP(CONCATENATE($U$6,$B574,$U$13,$U$14,$U$16,$A574),#REF!,16,FALSE)</f>
        <v>#REF!</v>
      </c>
      <c r="F574" s="2" t="e">
        <f t="shared" si="67"/>
        <v>#REF!</v>
      </c>
      <c r="G574" s="2" t="e">
        <f t="shared" si="68"/>
        <v>#REF!</v>
      </c>
    </row>
    <row r="575" spans="1:7" x14ac:dyDescent="0.25">
      <c r="A575" s="86">
        <v>2019</v>
      </c>
      <c r="B575" s="45" t="s">
        <v>172</v>
      </c>
      <c r="C575" s="77" t="e">
        <f>IF(VLOOKUP(CONCATENATE($U$6,$B575,$U$13,$U$14,$U$16,$A575),#REF!,14,FALSE)=0,"",VLOOKUP(CONCATENATE($U$6,$B575,$U$13,$U$14,$U$16,$A575),#REF!,14,FALSE))</f>
        <v>#REF!</v>
      </c>
      <c r="D575" s="2" t="e">
        <f>VLOOKUP(CONCATENATE($U$6,$B575,$U$13,$U$14,$U$16,$A575),#REF!,15,FALSE)</f>
        <v>#REF!</v>
      </c>
      <c r="E575" s="2" t="e">
        <f>VLOOKUP(CONCATENATE($U$6,$B575,$U$13,$U$14,$U$16,$A575),#REF!,16,FALSE)</f>
        <v>#REF!</v>
      </c>
      <c r="F575" s="2" t="e">
        <f t="shared" si="67"/>
        <v>#REF!</v>
      </c>
      <c r="G575" s="2" t="e">
        <f t="shared" si="68"/>
        <v>#REF!</v>
      </c>
    </row>
    <row r="576" spans="1:7" x14ac:dyDescent="0.25">
      <c r="A576" s="86">
        <v>2019</v>
      </c>
      <c r="B576" s="45" t="s">
        <v>157</v>
      </c>
      <c r="C576" s="77" t="e">
        <f>IF(VLOOKUP(CONCATENATE($U$6,$B576,$U$13,$U$14,$U$16,$A576),#REF!,14,FALSE)=0,"",VLOOKUP(CONCATENATE($U$6,$B576,$U$13,$U$14,$U$16,$A576),#REF!,14,FALSE))</f>
        <v>#REF!</v>
      </c>
      <c r="D576" s="2" t="e">
        <f>VLOOKUP(CONCATENATE($U$6,$B576,$U$13,$U$14,$U$16,$A576),#REF!,15,FALSE)</f>
        <v>#REF!</v>
      </c>
      <c r="E576" s="2" t="e">
        <f>VLOOKUP(CONCATENATE($U$6,$B576,$U$13,$U$14,$U$16,$A576),#REF!,16,FALSE)</f>
        <v>#REF!</v>
      </c>
      <c r="F576" s="2" t="e">
        <f t="shared" si="67"/>
        <v>#REF!</v>
      </c>
      <c r="G576" s="2" t="e">
        <f t="shared" si="68"/>
        <v>#REF!</v>
      </c>
    </row>
    <row r="577" spans="1:7" x14ac:dyDescent="0.25">
      <c r="A577" s="86">
        <v>2019</v>
      </c>
      <c r="B577" s="45" t="s">
        <v>170</v>
      </c>
      <c r="C577" s="77" t="e">
        <f>IF(VLOOKUP(CONCATENATE($U$6,$B577,$U$13,$U$14,$U$16,$A577),#REF!,14,FALSE)=0,"",VLOOKUP(CONCATENATE($U$6,$B577,$U$13,$U$14,$U$16,$A577),#REF!,14,FALSE))</f>
        <v>#REF!</v>
      </c>
      <c r="D577" s="2" t="e">
        <f>VLOOKUP(CONCATENATE($U$6,$B577,$U$13,$U$14,$U$16,$A577),#REF!,15,FALSE)</f>
        <v>#REF!</v>
      </c>
      <c r="E577" s="2" t="e">
        <f>VLOOKUP(CONCATENATE($U$6,$B577,$U$13,$U$14,$U$16,$A577),#REF!,16,FALSE)</f>
        <v>#REF!</v>
      </c>
      <c r="F577" s="2" t="e">
        <f t="shared" si="67"/>
        <v>#REF!</v>
      </c>
      <c r="G577" s="2" t="e">
        <f t="shared" si="68"/>
        <v>#REF!</v>
      </c>
    </row>
    <row r="578" spans="1:7" x14ac:dyDescent="0.25">
      <c r="A578" s="86">
        <v>2019</v>
      </c>
      <c r="B578" s="45" t="s">
        <v>176</v>
      </c>
      <c r="C578" s="77" t="e">
        <f>IF(VLOOKUP(CONCATENATE($U$6,$B578,$U$13,$U$14,$U$16,$A578),#REF!,14,FALSE)=0,"",VLOOKUP(CONCATENATE($U$6,$B578,$U$13,$U$14,$U$16,$A578),#REF!,14,FALSE))</f>
        <v>#REF!</v>
      </c>
      <c r="D578" s="2" t="e">
        <f>VLOOKUP(CONCATENATE($U$6,$B578,$U$13,$U$14,$U$16,$A578),#REF!,15,FALSE)</f>
        <v>#REF!</v>
      </c>
      <c r="E578" s="2" t="e">
        <f>VLOOKUP(CONCATENATE($U$6,$B578,$U$13,$U$14,$U$16,$A578),#REF!,16,FALSE)</f>
        <v>#REF!</v>
      </c>
      <c r="F578" s="2" t="e">
        <f t="shared" si="67"/>
        <v>#REF!</v>
      </c>
      <c r="G578" s="2" t="e">
        <f t="shared" si="68"/>
        <v>#REF!</v>
      </c>
    </row>
    <row r="579" spans="1:7" x14ac:dyDescent="0.25">
      <c r="A579" s="86">
        <v>2019</v>
      </c>
      <c r="B579" s="45" t="s">
        <v>152</v>
      </c>
      <c r="C579" s="77" t="e">
        <f>IF(VLOOKUP(CONCATENATE($U$6,$B579,$U$13,$U$14,$U$16,$A579),#REF!,14,FALSE)=0,"",VLOOKUP(CONCATENATE($U$6,$B579,$U$13,$U$14,$U$16,$A579),#REF!,14,FALSE))</f>
        <v>#REF!</v>
      </c>
      <c r="D579" s="2" t="e">
        <f>VLOOKUP(CONCATENATE($U$6,$B579,$U$13,$U$14,$U$16,$A579),#REF!,15,FALSE)</f>
        <v>#REF!</v>
      </c>
      <c r="E579" s="2" t="e">
        <f>VLOOKUP(CONCATENATE($U$6,$B579,$U$13,$U$14,$U$16,$A579),#REF!,16,FALSE)</f>
        <v>#REF!</v>
      </c>
      <c r="F579" s="2" t="e">
        <f t="shared" si="67"/>
        <v>#REF!</v>
      </c>
      <c r="G579" s="2" t="e">
        <f t="shared" si="68"/>
        <v>#REF!</v>
      </c>
    </row>
    <row r="580" spans="1:7" x14ac:dyDescent="0.25">
      <c r="A580" s="86">
        <v>2019</v>
      </c>
      <c r="B580" s="45" t="s">
        <v>150</v>
      </c>
      <c r="C580" s="77" t="e">
        <f>IF(VLOOKUP(CONCATENATE($U$6,$B580,$U$13,$U$14,$U$16,$A580),#REF!,14,FALSE)=0,"",VLOOKUP(CONCATENATE($U$6,$B580,$U$13,$U$14,$U$16,$A580),#REF!,14,FALSE))</f>
        <v>#REF!</v>
      </c>
      <c r="D580" s="2" t="e">
        <f>VLOOKUP(CONCATENATE($U$6,$B580,$U$13,$U$14,$U$16,$A580),#REF!,15,FALSE)</f>
        <v>#REF!</v>
      </c>
      <c r="E580" s="2" t="e">
        <f>VLOOKUP(CONCATENATE($U$6,$B580,$U$13,$U$14,$U$16,$A580),#REF!,16,FALSE)</f>
        <v>#REF!</v>
      </c>
      <c r="F580" s="2" t="e">
        <f t="shared" si="67"/>
        <v>#REF!</v>
      </c>
      <c r="G580" s="2" t="e">
        <f t="shared" si="68"/>
        <v>#REF!</v>
      </c>
    </row>
    <row r="581" spans="1:7" x14ac:dyDescent="0.25">
      <c r="A581" s="86">
        <v>2019</v>
      </c>
      <c r="B581" s="45" t="s">
        <v>163</v>
      </c>
      <c r="C581" s="77" t="e">
        <f>IF(VLOOKUP(CONCATENATE($U$6,$B581,$U$13,$U$14,$U$16,$A581),#REF!,14,FALSE)=0,"",VLOOKUP(CONCATENATE($U$6,$B581,$U$13,$U$14,$U$16,$A581),#REF!,14,FALSE))</f>
        <v>#REF!</v>
      </c>
      <c r="D581" s="2" t="e">
        <f>VLOOKUP(CONCATENATE($U$6,$B581,$U$13,$U$14,$U$16,$A581),#REF!,15,FALSE)</f>
        <v>#REF!</v>
      </c>
      <c r="E581" s="2" t="e">
        <f>VLOOKUP(CONCATENATE($U$6,$B581,$U$13,$U$14,$U$16,$A581),#REF!,16,FALSE)</f>
        <v>#REF!</v>
      </c>
      <c r="F581" s="2" t="e">
        <f t="shared" si="67"/>
        <v>#REF!</v>
      </c>
      <c r="G581" s="2" t="e">
        <f t="shared" si="68"/>
        <v>#REF!</v>
      </c>
    </row>
    <row r="582" spans="1:7" x14ac:dyDescent="0.25">
      <c r="A582" s="86">
        <v>2019</v>
      </c>
      <c r="B582" s="45" t="s">
        <v>180</v>
      </c>
      <c r="C582" s="77" t="e">
        <f>IF(VLOOKUP(CONCATENATE($U$6,$B582,$U$13,$U$14,$U$16,$A582),#REF!,14,FALSE)=0,"",VLOOKUP(CONCATENATE($U$6,$B582,$U$13,$U$14,$U$16,$A582),#REF!,14,FALSE))</f>
        <v>#REF!</v>
      </c>
      <c r="D582" s="2" t="e">
        <f>VLOOKUP(CONCATENATE($U$6,$B582,$U$13,$U$14,$U$16,$A582),#REF!,15,FALSE)</f>
        <v>#REF!</v>
      </c>
      <c r="E582" s="2" t="e">
        <f>VLOOKUP(CONCATENATE($U$6,$B582,$U$13,$U$14,$U$16,$A582),#REF!,16,FALSE)</f>
        <v>#REF!</v>
      </c>
      <c r="F582" s="2" t="e">
        <f t="shared" si="67"/>
        <v>#REF!</v>
      </c>
      <c r="G582" s="2" t="e">
        <f t="shared" si="68"/>
        <v>#REF!</v>
      </c>
    </row>
    <row r="583" spans="1:7" x14ac:dyDescent="0.25">
      <c r="A583" s="86">
        <v>2019</v>
      </c>
      <c r="B583" s="45" t="s">
        <v>154</v>
      </c>
      <c r="C583" s="77" t="e">
        <f>IF(VLOOKUP(CONCATENATE($U$6,$B583,$U$13,$U$14,$U$16,$A583),#REF!,14,FALSE)=0,"",VLOOKUP(CONCATENATE($U$6,$B583,$U$13,$U$14,$U$16,$A583),#REF!,14,FALSE))</f>
        <v>#REF!</v>
      </c>
      <c r="D583" s="2" t="e">
        <f>VLOOKUP(CONCATENATE($U$6,$B583,$U$13,$U$14,$U$16,$A583),#REF!,15,FALSE)</f>
        <v>#REF!</v>
      </c>
      <c r="E583" s="2" t="e">
        <f>VLOOKUP(CONCATENATE($U$6,$B583,$U$13,$U$14,$U$16,$A583),#REF!,16,FALSE)</f>
        <v>#REF!</v>
      </c>
      <c r="F583" s="2" t="e">
        <f t="shared" si="67"/>
        <v>#REF!</v>
      </c>
      <c r="G583" s="2" t="e">
        <f t="shared" si="68"/>
        <v>#REF!</v>
      </c>
    </row>
    <row r="584" spans="1:7" x14ac:dyDescent="0.25">
      <c r="A584" s="86">
        <v>2019</v>
      </c>
      <c r="B584" s="45" t="s">
        <v>173</v>
      </c>
      <c r="C584" s="77" t="e">
        <f>IF(VLOOKUP(CONCATENATE($U$6,$B584,$U$13,$U$14,$U$16,$A584),#REF!,14,FALSE)=0,"",VLOOKUP(CONCATENATE($U$6,$B584,$U$13,$U$14,$U$16,$A584),#REF!,14,FALSE))</f>
        <v>#REF!</v>
      </c>
      <c r="D584" s="2" t="e">
        <f>VLOOKUP(CONCATENATE($U$6,$B584,$U$13,$U$14,$U$16,$A584),#REF!,15,FALSE)</f>
        <v>#REF!</v>
      </c>
      <c r="E584" s="2" t="e">
        <f>VLOOKUP(CONCATENATE($U$6,$B584,$U$13,$U$14,$U$16,$A584),#REF!,16,FALSE)</f>
        <v>#REF!</v>
      </c>
      <c r="F584" s="2" t="e">
        <f t="shared" si="67"/>
        <v>#REF!</v>
      </c>
      <c r="G584" s="2" t="e">
        <f t="shared" si="68"/>
        <v>#REF!</v>
      </c>
    </row>
    <row r="585" spans="1:7" x14ac:dyDescent="0.25">
      <c r="A585" s="86">
        <v>2019</v>
      </c>
      <c r="B585" s="45" t="s">
        <v>165</v>
      </c>
      <c r="C585" s="77" t="e">
        <f>IF(VLOOKUP(CONCATENATE($U$6,$B585,$U$13,$U$14,$U$16,$A585),#REF!,14,FALSE)=0,"",VLOOKUP(CONCATENATE($U$6,$B585,$U$13,$U$14,$U$16,$A585),#REF!,14,FALSE))</f>
        <v>#REF!</v>
      </c>
      <c r="D585" s="2" t="e">
        <f>VLOOKUP(CONCATENATE($U$6,$B585,$U$13,$U$14,$U$16,$A585),#REF!,15,FALSE)</f>
        <v>#REF!</v>
      </c>
      <c r="E585" s="2" t="e">
        <f>VLOOKUP(CONCATENATE($U$6,$B585,$U$13,$U$14,$U$16,$A585),#REF!,16,FALSE)</f>
        <v>#REF!</v>
      </c>
      <c r="F585" s="2" t="e">
        <f t="shared" si="67"/>
        <v>#REF!</v>
      </c>
      <c r="G585" s="2" t="e">
        <f t="shared" si="68"/>
        <v>#REF!</v>
      </c>
    </row>
    <row r="586" spans="1:7" x14ac:dyDescent="0.25">
      <c r="A586" s="86">
        <v>2019</v>
      </c>
      <c r="B586" s="45" t="s">
        <v>149</v>
      </c>
      <c r="C586" s="77" t="e">
        <f>IF(VLOOKUP(CONCATENATE($U$6,$B586,$U$13,$U$14,$U$16,$A586),#REF!,14,FALSE)=0,"",VLOOKUP(CONCATENATE($U$6,$B586,$U$13,$U$14,$U$16,$A586),#REF!,14,FALSE))</f>
        <v>#REF!</v>
      </c>
      <c r="D586" s="2" t="e">
        <f>VLOOKUP(CONCATENATE($U$6,$B586,$U$13,$U$14,$U$16,$A586),#REF!,15,FALSE)</f>
        <v>#REF!</v>
      </c>
      <c r="E586" s="2" t="e">
        <f>VLOOKUP(CONCATENATE($U$6,$B586,$U$13,$U$14,$U$16,$A586),#REF!,16,FALSE)</f>
        <v>#REF!</v>
      </c>
      <c r="F586" s="2" t="e">
        <f t="shared" si="67"/>
        <v>#REF!</v>
      </c>
      <c r="G586" s="2" t="e">
        <f t="shared" si="68"/>
        <v>#REF!</v>
      </c>
    </row>
    <row r="587" spans="1:7" x14ac:dyDescent="0.25">
      <c r="A587" s="86">
        <v>2019</v>
      </c>
      <c r="B587" s="45" t="s">
        <v>177</v>
      </c>
      <c r="C587" s="77" t="e">
        <f>IF(VLOOKUP(CONCATENATE($U$6,$B587,$U$13,$U$14,$U$16,$A587),#REF!,14,FALSE)=0,"",VLOOKUP(CONCATENATE($U$6,$B587,$U$13,$U$14,$U$16,$A587),#REF!,14,FALSE))</f>
        <v>#REF!</v>
      </c>
      <c r="D587" s="2" t="e">
        <f>VLOOKUP(CONCATENATE($U$6,$B587,$U$13,$U$14,$U$16,$A587),#REF!,15,FALSE)</f>
        <v>#REF!</v>
      </c>
      <c r="E587" s="2" t="e">
        <f>VLOOKUP(CONCATENATE($U$6,$B587,$U$13,$U$14,$U$16,$A587),#REF!,16,FALSE)</f>
        <v>#REF!</v>
      </c>
      <c r="F587" s="2" t="e">
        <f t="shared" si="67"/>
        <v>#REF!</v>
      </c>
      <c r="G587" s="2" t="e">
        <f t="shared" si="68"/>
        <v>#REF!</v>
      </c>
    </row>
    <row r="588" spans="1:7" x14ac:dyDescent="0.25">
      <c r="A588" s="86">
        <v>2019</v>
      </c>
      <c r="B588" s="45" t="s">
        <v>153</v>
      </c>
      <c r="C588" s="77" t="e">
        <f>IF(VLOOKUP(CONCATENATE($U$6,$B588,$U$13,$U$14,$U$16,$A588),#REF!,14,FALSE)=0,"",VLOOKUP(CONCATENATE($U$6,$B588,$U$13,$U$14,$U$16,$A588),#REF!,14,FALSE))</f>
        <v>#REF!</v>
      </c>
      <c r="D588" s="2" t="e">
        <f>VLOOKUP(CONCATENATE($U$6,$B588,$U$13,$U$14,$U$16,$A588),#REF!,15,FALSE)</f>
        <v>#REF!</v>
      </c>
      <c r="E588" s="2" t="e">
        <f>VLOOKUP(CONCATENATE($U$6,$B588,$U$13,$U$14,$U$16,$A588),#REF!,16,FALSE)</f>
        <v>#REF!</v>
      </c>
      <c r="F588" s="2" t="e">
        <f t="shared" si="67"/>
        <v>#REF!</v>
      </c>
      <c r="G588" s="2" t="e">
        <f t="shared" si="68"/>
        <v>#REF!</v>
      </c>
    </row>
    <row r="589" spans="1:7" x14ac:dyDescent="0.25">
      <c r="A589" s="86">
        <v>2019</v>
      </c>
      <c r="B589" s="45" t="s">
        <v>179</v>
      </c>
      <c r="C589" s="77" t="e">
        <f>IF(VLOOKUP(CONCATENATE($U$6,$B589,$U$13,$U$14,$U$16,$A589),#REF!,14,FALSE)=0,"",VLOOKUP(CONCATENATE($U$6,$B589,$U$13,$U$14,$U$16,$A589),#REF!,14,FALSE))</f>
        <v>#REF!</v>
      </c>
      <c r="D589" s="2" t="e">
        <f>VLOOKUP(CONCATENATE($U$6,$B589,$U$13,$U$14,$U$16,$A589),#REF!,15,FALSE)</f>
        <v>#REF!</v>
      </c>
      <c r="E589" s="2" t="e">
        <f>VLOOKUP(CONCATENATE($U$6,$B589,$U$13,$U$14,$U$16,$A589),#REF!,16,FALSE)</f>
        <v>#REF!</v>
      </c>
      <c r="F589" s="2" t="e">
        <f t="shared" si="67"/>
        <v>#REF!</v>
      </c>
      <c r="G589" s="2" t="e">
        <f t="shared" si="68"/>
        <v>#REF!</v>
      </c>
    </row>
    <row r="590" spans="1:7" x14ac:dyDescent="0.25">
      <c r="A590" s="86">
        <v>2019</v>
      </c>
      <c r="B590" s="45" t="s">
        <v>161</v>
      </c>
      <c r="C590" s="77" t="e">
        <f>IF(VLOOKUP(CONCATENATE($U$6,$B590,$U$13,$U$14,$U$16,$A590),#REF!,14,FALSE)=0,"",VLOOKUP(CONCATENATE($U$6,$B590,$U$13,$U$14,$U$16,$A590),#REF!,14,FALSE))</f>
        <v>#REF!</v>
      </c>
      <c r="D590" s="2" t="e">
        <f>VLOOKUP(CONCATENATE($U$6,$B590,$U$13,$U$14,$U$16,$A590),#REF!,15,FALSE)</f>
        <v>#REF!</v>
      </c>
      <c r="E590" s="2" t="e">
        <f>VLOOKUP(CONCATENATE($U$6,$B590,$U$13,$U$14,$U$16,$A590),#REF!,16,FALSE)</f>
        <v>#REF!</v>
      </c>
      <c r="F590" s="2" t="e">
        <f t="shared" si="67"/>
        <v>#REF!</v>
      </c>
      <c r="G590" s="2" t="e">
        <f t="shared" si="68"/>
        <v>#REF!</v>
      </c>
    </row>
    <row r="591" spans="1:7" x14ac:dyDescent="0.25">
      <c r="A591" s="86">
        <v>2019</v>
      </c>
      <c r="B591" s="45" t="s">
        <v>158</v>
      </c>
      <c r="C591" s="77" t="e">
        <f>IF(VLOOKUP(CONCATENATE($U$6,$B591,$U$13,$U$14,$U$16,$A591),#REF!,14,FALSE)=0,"",VLOOKUP(CONCATENATE($U$6,$B591,$U$13,$U$14,$U$16,$A591),#REF!,14,FALSE))</f>
        <v>#REF!</v>
      </c>
      <c r="D591" s="2" t="e">
        <f>VLOOKUP(CONCATENATE($U$6,$B591,$U$13,$U$14,$U$16,$A591),#REF!,15,FALSE)</f>
        <v>#REF!</v>
      </c>
      <c r="E591" s="2" t="e">
        <f>VLOOKUP(CONCATENATE($U$6,$B591,$U$13,$U$14,$U$16,$A591),#REF!,16,FALSE)</f>
        <v>#REF!</v>
      </c>
      <c r="F591" s="2" t="e">
        <f t="shared" si="67"/>
        <v>#REF!</v>
      </c>
      <c r="G591" s="2" t="e">
        <f t="shared" si="68"/>
        <v>#REF!</v>
      </c>
    </row>
    <row r="592" spans="1:7" x14ac:dyDescent="0.25">
      <c r="A592" s="86">
        <v>2019</v>
      </c>
      <c r="B592" s="45" t="s">
        <v>169</v>
      </c>
      <c r="C592" s="77" t="e">
        <f>IF(VLOOKUP(CONCATENATE($U$6,$B592,$U$13,$U$14,$U$16,$A592),#REF!,14,FALSE)=0,"",VLOOKUP(CONCATENATE($U$6,$B592,$U$13,$U$14,$U$16,$A592),#REF!,14,FALSE))</f>
        <v>#REF!</v>
      </c>
      <c r="D592" s="2" t="e">
        <f>VLOOKUP(CONCATENATE($U$6,$B592,$U$13,$U$14,$U$16,$A592),#REF!,15,FALSE)</f>
        <v>#REF!</v>
      </c>
      <c r="E592" s="2" t="e">
        <f>VLOOKUP(CONCATENATE($U$6,$B592,$U$13,$U$14,$U$16,$A592),#REF!,16,FALSE)</f>
        <v>#REF!</v>
      </c>
      <c r="F592" s="2" t="e">
        <f t="shared" si="67"/>
        <v>#REF!</v>
      </c>
      <c r="G592" s="2" t="e">
        <f t="shared" si="68"/>
        <v>#REF!</v>
      </c>
    </row>
    <row r="593" spans="1:7" x14ac:dyDescent="0.25">
      <c r="A593" s="86">
        <v>2020</v>
      </c>
      <c r="B593" s="45" t="s">
        <v>166</v>
      </c>
      <c r="C593" s="77" t="e">
        <f>IF(VLOOKUP(CONCATENATE($U$6,$B593,$U$13,$U$14,$U$16,$A593),#REF!,14,FALSE)=0,"",VLOOKUP(CONCATENATE($U$6,$B593,$U$13,$U$14,$U$16,$A593),#REF!,14,FALSE))</f>
        <v>#REF!</v>
      </c>
      <c r="D593" s="2" t="e">
        <f>VLOOKUP(CONCATENATE($U$6,$B593,$U$13,$U$14,$U$16,$A593),#REF!,15,FALSE)</f>
        <v>#REF!</v>
      </c>
      <c r="E593" s="2" t="e">
        <f>VLOOKUP(CONCATENATE($U$6,$B593,$U$13,$U$14,$U$16,$A593),#REF!,16,FALSE)</f>
        <v>#REF!</v>
      </c>
      <c r="F593" s="2" t="e">
        <f t="shared" si="67"/>
        <v>#REF!</v>
      </c>
      <c r="G593" s="2" t="e">
        <f t="shared" si="68"/>
        <v>#REF!</v>
      </c>
    </row>
    <row r="594" spans="1:7" x14ac:dyDescent="0.25">
      <c r="A594" s="86">
        <v>2020</v>
      </c>
      <c r="B594" s="45" t="s">
        <v>160</v>
      </c>
      <c r="C594" s="77" t="e">
        <f>IF(VLOOKUP(CONCATENATE($U$6,$B594,$U$13,$U$14,$U$16,$A594),#REF!,14,FALSE)=0,"",VLOOKUP(CONCATENATE($U$6,$B594,$U$13,$U$14,$U$16,$A594),#REF!,14,FALSE))</f>
        <v>#REF!</v>
      </c>
      <c r="D594" s="2" t="e">
        <f>VLOOKUP(CONCATENATE($U$6,$B594,$U$13,$U$14,$U$16,$A594),#REF!,15,FALSE)</f>
        <v>#REF!</v>
      </c>
      <c r="E594" s="2" t="e">
        <f>VLOOKUP(CONCATENATE($U$6,$B594,$U$13,$U$14,$U$16,$A594),#REF!,16,FALSE)</f>
        <v>#REF!</v>
      </c>
      <c r="F594" s="2" t="e">
        <f t="shared" si="67"/>
        <v>#REF!</v>
      </c>
      <c r="G594" s="2" t="e">
        <f t="shared" si="68"/>
        <v>#REF!</v>
      </c>
    </row>
    <row r="595" spans="1:7" x14ac:dyDescent="0.25">
      <c r="A595" s="86">
        <v>2020</v>
      </c>
      <c r="B595" s="45" t="s">
        <v>162</v>
      </c>
      <c r="C595" s="77" t="e">
        <f>IF(VLOOKUP(CONCATENATE($U$6,$B595,$U$13,$U$14,$U$16,$A595),#REF!,14,FALSE)=0,"",VLOOKUP(CONCATENATE($U$6,$B595,$U$13,$U$14,$U$16,$A595),#REF!,14,FALSE))</f>
        <v>#REF!</v>
      </c>
      <c r="D595" s="2" t="e">
        <f>VLOOKUP(CONCATENATE($U$6,$B595,$U$13,$U$14,$U$16,$A595),#REF!,15,FALSE)</f>
        <v>#REF!</v>
      </c>
      <c r="E595" s="2" t="e">
        <f>VLOOKUP(CONCATENATE($U$6,$B595,$U$13,$U$14,$U$16,$A595),#REF!,16,FALSE)</f>
        <v>#REF!</v>
      </c>
      <c r="F595" s="2" t="e">
        <f t="shared" si="67"/>
        <v>#REF!</v>
      </c>
      <c r="G595" s="2" t="e">
        <f t="shared" si="68"/>
        <v>#REF!</v>
      </c>
    </row>
    <row r="596" spans="1:7" x14ac:dyDescent="0.25">
      <c r="A596" s="86">
        <v>2020</v>
      </c>
      <c r="B596" s="45" t="s">
        <v>155</v>
      </c>
      <c r="C596" s="77" t="e">
        <f>IF(VLOOKUP(CONCATENATE($U$6,$B596,$U$13,$U$14,$U$16,$A596),#REF!,14,FALSE)=0,"",VLOOKUP(CONCATENATE($U$6,$B596,$U$13,$U$14,$U$16,$A596),#REF!,14,FALSE))</f>
        <v>#REF!</v>
      </c>
      <c r="D596" s="2" t="e">
        <f>VLOOKUP(CONCATENATE($U$6,$B596,$U$13,$U$14,$U$16,$A596),#REF!,15,FALSE)</f>
        <v>#REF!</v>
      </c>
      <c r="E596" s="2" t="e">
        <f>VLOOKUP(CONCATENATE($U$6,$B596,$U$13,$U$14,$U$16,$A596),#REF!,16,FALSE)</f>
        <v>#REF!</v>
      </c>
      <c r="F596" s="2" t="e">
        <f t="shared" si="67"/>
        <v>#REF!</v>
      </c>
      <c r="G596" s="2" t="e">
        <f t="shared" si="68"/>
        <v>#REF!</v>
      </c>
    </row>
    <row r="597" spans="1:7" x14ac:dyDescent="0.25">
      <c r="A597" s="86">
        <v>2020</v>
      </c>
      <c r="B597" s="45" t="s">
        <v>151</v>
      </c>
      <c r="C597" s="77" t="e">
        <f>IF(VLOOKUP(CONCATENATE($U$6,$B597,$U$13,$U$14,$U$16,$A597),#REF!,14,FALSE)=0,"",VLOOKUP(CONCATENATE($U$6,$B597,$U$13,$U$14,$U$16,$A597),#REF!,14,FALSE))</f>
        <v>#REF!</v>
      </c>
      <c r="D597" s="2" t="e">
        <f>VLOOKUP(CONCATENATE($U$6,$B597,$U$13,$U$14,$U$16,$A597),#REF!,15,FALSE)</f>
        <v>#REF!</v>
      </c>
      <c r="E597" s="2" t="e">
        <f>VLOOKUP(CONCATENATE($U$6,$B597,$U$13,$U$14,$U$16,$A597),#REF!,16,FALSE)</f>
        <v>#REF!</v>
      </c>
      <c r="F597" s="2" t="e">
        <f t="shared" si="67"/>
        <v>#REF!</v>
      </c>
      <c r="G597" s="2" t="e">
        <f t="shared" si="68"/>
        <v>#REF!</v>
      </c>
    </row>
    <row r="598" spans="1:7" x14ac:dyDescent="0.25">
      <c r="A598" s="86">
        <v>2020</v>
      </c>
      <c r="B598" s="45" t="s">
        <v>167</v>
      </c>
      <c r="C598" s="77" t="e">
        <f>IF(VLOOKUP(CONCATENATE($U$6,$B598,$U$13,$U$14,$U$16,$A598),#REF!,14,FALSE)=0,"",VLOOKUP(CONCATENATE($U$6,$B598,$U$13,$U$14,$U$16,$A598),#REF!,14,FALSE))</f>
        <v>#REF!</v>
      </c>
      <c r="D598" s="2" t="e">
        <f>VLOOKUP(CONCATENATE($U$6,$B598,$U$13,$U$14,$U$16,$A598),#REF!,15,FALSE)</f>
        <v>#REF!</v>
      </c>
      <c r="E598" s="2" t="e">
        <f>VLOOKUP(CONCATENATE($U$6,$B598,$U$13,$U$14,$U$16,$A598),#REF!,16,FALSE)</f>
        <v>#REF!</v>
      </c>
      <c r="F598" s="2" t="e">
        <f t="shared" si="67"/>
        <v>#REF!</v>
      </c>
      <c r="G598" s="2" t="e">
        <f t="shared" si="68"/>
        <v>#REF!</v>
      </c>
    </row>
    <row r="599" spans="1:7" x14ac:dyDescent="0.25">
      <c r="A599" s="86">
        <v>2020</v>
      </c>
      <c r="B599" s="45" t="s">
        <v>181</v>
      </c>
      <c r="C599" s="77" t="e">
        <f>IF(VLOOKUP(CONCATENATE($U$6,$B599,$U$13,$U$14,$U$16,$A599),#REF!,14,FALSE)=0,"",VLOOKUP(CONCATENATE($U$6,$B599,$U$13,$U$14,$U$16,$A599),#REF!,14,FALSE))</f>
        <v>#REF!</v>
      </c>
      <c r="D599" s="2" t="e">
        <f>VLOOKUP(CONCATENATE($U$6,$B599,$U$13,$U$14,$U$16,$A599),#REF!,15,FALSE)</f>
        <v>#REF!</v>
      </c>
      <c r="E599" s="2" t="e">
        <f>VLOOKUP(CONCATENATE($U$6,$B599,$U$13,$U$14,$U$16,$A599),#REF!,16,FALSE)</f>
        <v>#REF!</v>
      </c>
      <c r="F599" s="2" t="e">
        <f t="shared" si="67"/>
        <v>#REF!</v>
      </c>
      <c r="G599" s="2" t="e">
        <f t="shared" si="68"/>
        <v>#REF!</v>
      </c>
    </row>
    <row r="600" spans="1:7" x14ac:dyDescent="0.25">
      <c r="A600" s="86">
        <v>2020</v>
      </c>
      <c r="B600" s="45" t="s">
        <v>171</v>
      </c>
      <c r="C600" s="77" t="e">
        <f>IF(VLOOKUP(CONCATENATE($U$6,$B600,$U$13,$U$14,$U$16,$A600),#REF!,14,FALSE)=0,"",VLOOKUP(CONCATENATE($U$6,$B600,$U$13,$U$14,$U$16,$A600),#REF!,14,FALSE))</f>
        <v>#REF!</v>
      </c>
      <c r="D600" s="2" t="e">
        <f>VLOOKUP(CONCATENATE($U$6,$B600,$U$13,$U$14,$U$16,$A600),#REF!,15,FALSE)</f>
        <v>#REF!</v>
      </c>
      <c r="E600" s="2" t="e">
        <f>VLOOKUP(CONCATENATE($U$6,$B600,$U$13,$U$14,$U$16,$A600),#REF!,16,FALSE)</f>
        <v>#REF!</v>
      </c>
      <c r="F600" s="2" t="e">
        <f t="shared" si="67"/>
        <v>#REF!</v>
      </c>
      <c r="G600" s="2" t="e">
        <f t="shared" si="68"/>
        <v>#REF!</v>
      </c>
    </row>
    <row r="601" spans="1:7" x14ac:dyDescent="0.25">
      <c r="A601" s="86">
        <v>2020</v>
      </c>
      <c r="B601" s="45" t="s">
        <v>159</v>
      </c>
      <c r="C601" s="77" t="e">
        <f>IF(VLOOKUP(CONCATENATE($U$6,$B601,$U$13,$U$14,$U$16,$A601),#REF!,14,FALSE)=0,"",VLOOKUP(CONCATENATE($U$6,$B601,$U$13,$U$14,$U$16,$A601),#REF!,14,FALSE))</f>
        <v>#REF!</v>
      </c>
      <c r="D601" s="2" t="e">
        <f>VLOOKUP(CONCATENATE($U$6,$B601,$U$13,$U$14,$U$16,$A601),#REF!,15,FALSE)</f>
        <v>#REF!</v>
      </c>
      <c r="E601" s="2" t="e">
        <f>VLOOKUP(CONCATENATE($U$6,$B601,$U$13,$U$14,$U$16,$A601),#REF!,16,FALSE)</f>
        <v>#REF!</v>
      </c>
      <c r="F601" s="2" t="e">
        <f t="shared" si="67"/>
        <v>#REF!</v>
      </c>
      <c r="G601" s="2" t="e">
        <f t="shared" si="68"/>
        <v>#REF!</v>
      </c>
    </row>
    <row r="602" spans="1:7" x14ac:dyDescent="0.25">
      <c r="A602" s="86">
        <v>2020</v>
      </c>
      <c r="B602" s="45" t="s">
        <v>174</v>
      </c>
      <c r="C602" s="77" t="e">
        <f>IF(VLOOKUP(CONCATENATE($U$6,$B602,$U$13,$U$14,$U$16,$A602),#REF!,14,FALSE)=0,"",VLOOKUP(CONCATENATE($U$6,$B602,$U$13,$U$14,$U$16,$A602),#REF!,14,FALSE))</f>
        <v>#REF!</v>
      </c>
      <c r="D602" s="2" t="e">
        <f>VLOOKUP(CONCATENATE($U$6,$B602,$U$13,$U$14,$U$16,$A602),#REF!,15,FALSE)</f>
        <v>#REF!</v>
      </c>
      <c r="E602" s="2" t="e">
        <f>VLOOKUP(CONCATENATE($U$6,$B602,$U$13,$U$14,$U$16,$A602),#REF!,16,FALSE)</f>
        <v>#REF!</v>
      </c>
      <c r="F602" s="2" t="e">
        <f t="shared" si="67"/>
        <v>#REF!</v>
      </c>
      <c r="G602" s="2" t="e">
        <f t="shared" si="68"/>
        <v>#REF!</v>
      </c>
    </row>
    <row r="603" spans="1:7" x14ac:dyDescent="0.25">
      <c r="A603" s="86">
        <v>2020</v>
      </c>
      <c r="B603" s="45" t="s">
        <v>178</v>
      </c>
      <c r="C603" s="77" t="e">
        <f>IF(VLOOKUP(CONCATENATE($U$6,$B603,$U$13,$U$14,$U$16,$A603),#REF!,14,FALSE)=0,"",VLOOKUP(CONCATENATE($U$6,$B603,$U$13,$U$14,$U$16,$A603),#REF!,14,FALSE))</f>
        <v>#REF!</v>
      </c>
      <c r="D603" s="2" t="e">
        <f>VLOOKUP(CONCATENATE($U$6,$B603,$U$13,$U$14,$U$16,$A603),#REF!,15,FALSE)</f>
        <v>#REF!</v>
      </c>
      <c r="E603" s="2" t="e">
        <f>VLOOKUP(CONCATENATE($U$6,$B603,$U$13,$U$14,$U$16,$A603),#REF!,16,FALSE)</f>
        <v>#REF!</v>
      </c>
      <c r="F603" s="2" t="e">
        <f t="shared" si="67"/>
        <v>#REF!</v>
      </c>
      <c r="G603" s="2" t="e">
        <f t="shared" si="68"/>
        <v>#REF!</v>
      </c>
    </row>
    <row r="604" spans="1:7" x14ac:dyDescent="0.25">
      <c r="A604" s="86">
        <v>2020</v>
      </c>
      <c r="B604" s="45" t="s">
        <v>175</v>
      </c>
      <c r="C604" s="77" t="e">
        <f>IF(VLOOKUP(CONCATENATE($U$6,$B604,$U$13,$U$14,$U$16,$A604),#REF!,14,FALSE)=0,"",VLOOKUP(CONCATENATE($U$6,$B604,$U$13,$U$14,$U$16,$A604),#REF!,14,FALSE))</f>
        <v>#REF!</v>
      </c>
      <c r="D604" s="2" t="e">
        <f>VLOOKUP(CONCATENATE($U$6,$B604,$U$13,$U$14,$U$16,$A604),#REF!,15,FALSE)</f>
        <v>#REF!</v>
      </c>
      <c r="E604" s="2" t="e">
        <f>VLOOKUP(CONCATENATE($U$6,$B604,$U$13,$U$14,$U$16,$A604),#REF!,16,FALSE)</f>
        <v>#REF!</v>
      </c>
      <c r="F604" s="2" t="e">
        <f t="shared" si="67"/>
        <v>#REF!</v>
      </c>
      <c r="G604" s="2" t="e">
        <f t="shared" si="68"/>
        <v>#REF!</v>
      </c>
    </row>
    <row r="605" spans="1:7" x14ac:dyDescent="0.25">
      <c r="A605" s="86">
        <v>2020</v>
      </c>
      <c r="B605" s="45" t="s">
        <v>156</v>
      </c>
      <c r="C605" s="77" t="e">
        <f>IF(VLOOKUP(CONCATENATE($U$6,$B605,$U$13,$U$14,$U$16,$A605),#REF!,14,FALSE)=0,"",VLOOKUP(CONCATENATE($U$6,$B605,$U$13,$U$14,$U$16,$A605),#REF!,14,FALSE))</f>
        <v>#REF!</v>
      </c>
      <c r="D605" s="2" t="e">
        <f>VLOOKUP(CONCATENATE($U$6,$B605,$U$13,$U$14,$U$16,$A605),#REF!,15,FALSE)</f>
        <v>#REF!</v>
      </c>
      <c r="E605" s="2" t="e">
        <f>VLOOKUP(CONCATENATE($U$6,$B605,$U$13,$U$14,$U$16,$A605),#REF!,16,FALSE)</f>
        <v>#REF!</v>
      </c>
      <c r="F605" s="2" t="e">
        <f t="shared" si="67"/>
        <v>#REF!</v>
      </c>
      <c r="G605" s="2" t="e">
        <f t="shared" si="68"/>
        <v>#REF!</v>
      </c>
    </row>
    <row r="606" spans="1:7" x14ac:dyDescent="0.25">
      <c r="A606" s="86">
        <v>2020</v>
      </c>
      <c r="B606" s="45" t="s">
        <v>168</v>
      </c>
      <c r="C606" s="77" t="e">
        <f>IF(VLOOKUP(CONCATENATE($U$6,$B606,$U$13,$U$14,$U$16,$A606),#REF!,14,FALSE)=0,"",VLOOKUP(CONCATENATE($U$6,$B606,$U$13,$U$14,$U$16,$A606),#REF!,14,FALSE))</f>
        <v>#REF!</v>
      </c>
      <c r="D606" s="2" t="e">
        <f>VLOOKUP(CONCATENATE($U$6,$B606,$U$13,$U$14,$U$16,$A606),#REF!,15,FALSE)</f>
        <v>#REF!</v>
      </c>
      <c r="E606" s="2" t="e">
        <f>VLOOKUP(CONCATENATE($U$6,$B606,$U$13,$U$14,$U$16,$A606),#REF!,16,FALSE)</f>
        <v>#REF!</v>
      </c>
      <c r="F606" s="2" t="e">
        <f t="shared" si="67"/>
        <v>#REF!</v>
      </c>
      <c r="G606" s="2" t="e">
        <f t="shared" si="68"/>
        <v>#REF!</v>
      </c>
    </row>
    <row r="607" spans="1:7" x14ac:dyDescent="0.25">
      <c r="A607" s="86">
        <v>2020</v>
      </c>
      <c r="B607" s="45" t="s">
        <v>164</v>
      </c>
      <c r="C607" s="77" t="e">
        <f>IF(VLOOKUP(CONCATENATE($U$6,$B607,$U$13,$U$14,$U$16,$A607),#REF!,14,FALSE)=0,"",VLOOKUP(CONCATENATE($U$6,$B607,$U$13,$U$14,$U$16,$A607),#REF!,14,FALSE))</f>
        <v>#REF!</v>
      </c>
      <c r="D607" s="2" t="e">
        <f>VLOOKUP(CONCATENATE($U$6,$B607,$U$13,$U$14,$U$16,$A607),#REF!,15,FALSE)</f>
        <v>#REF!</v>
      </c>
      <c r="E607" s="2" t="e">
        <f>VLOOKUP(CONCATENATE($U$6,$B607,$U$13,$U$14,$U$16,$A607),#REF!,16,FALSE)</f>
        <v>#REF!</v>
      </c>
      <c r="F607" s="2" t="e">
        <f t="shared" si="67"/>
        <v>#REF!</v>
      </c>
      <c r="G607" s="2" t="e">
        <f t="shared" si="68"/>
        <v>#REF!</v>
      </c>
    </row>
    <row r="608" spans="1:7" x14ac:dyDescent="0.25">
      <c r="A608" s="86">
        <v>2020</v>
      </c>
      <c r="B608" s="45" t="s">
        <v>172</v>
      </c>
      <c r="C608" s="77" t="e">
        <f>IF(VLOOKUP(CONCATENATE($U$6,$B608,$U$13,$U$14,$U$16,$A608),#REF!,14,FALSE)=0,"",VLOOKUP(CONCATENATE($U$6,$B608,$U$13,$U$14,$U$16,$A608),#REF!,14,FALSE))</f>
        <v>#REF!</v>
      </c>
      <c r="D608" s="2" t="e">
        <f>VLOOKUP(CONCATENATE($U$6,$B608,$U$13,$U$14,$U$16,$A608),#REF!,15,FALSE)</f>
        <v>#REF!</v>
      </c>
      <c r="E608" s="2" t="e">
        <f>VLOOKUP(CONCATENATE($U$6,$B608,$U$13,$U$14,$U$16,$A608),#REF!,16,FALSE)</f>
        <v>#REF!</v>
      </c>
      <c r="F608" s="2" t="e">
        <f t="shared" si="67"/>
        <v>#REF!</v>
      </c>
      <c r="G608" s="2" t="e">
        <f t="shared" si="68"/>
        <v>#REF!</v>
      </c>
    </row>
    <row r="609" spans="1:7" x14ac:dyDescent="0.25">
      <c r="A609" s="86">
        <v>2020</v>
      </c>
      <c r="B609" s="45" t="s">
        <v>157</v>
      </c>
      <c r="C609" s="77" t="e">
        <f>IF(VLOOKUP(CONCATENATE($U$6,$B609,$U$13,$U$14,$U$16,$A609),#REF!,14,FALSE)=0,"",VLOOKUP(CONCATENATE($U$6,$B609,$U$13,$U$14,$U$16,$A609),#REF!,14,FALSE))</f>
        <v>#REF!</v>
      </c>
      <c r="D609" s="2" t="e">
        <f>VLOOKUP(CONCATENATE($U$6,$B609,$U$13,$U$14,$U$16,$A609),#REF!,15,FALSE)</f>
        <v>#REF!</v>
      </c>
      <c r="E609" s="2" t="e">
        <f>VLOOKUP(CONCATENATE($U$6,$B609,$U$13,$U$14,$U$16,$A609),#REF!,16,FALSE)</f>
        <v>#REF!</v>
      </c>
      <c r="F609" s="2" t="e">
        <f t="shared" si="67"/>
        <v>#REF!</v>
      </c>
      <c r="G609" s="2" t="e">
        <f t="shared" si="68"/>
        <v>#REF!</v>
      </c>
    </row>
    <row r="610" spans="1:7" x14ac:dyDescent="0.25">
      <c r="A610" s="86">
        <v>2020</v>
      </c>
      <c r="B610" s="45" t="s">
        <v>170</v>
      </c>
      <c r="C610" s="77" t="e">
        <f>IF(VLOOKUP(CONCATENATE($U$6,$B610,$U$13,$U$14,$U$16,$A610),#REF!,14,FALSE)=0,"",VLOOKUP(CONCATENATE($U$6,$B610,$U$13,$U$14,$U$16,$A610),#REF!,14,FALSE))</f>
        <v>#REF!</v>
      </c>
      <c r="D610" s="2" t="e">
        <f>VLOOKUP(CONCATENATE($U$6,$B610,$U$13,$U$14,$U$16,$A610),#REF!,15,FALSE)</f>
        <v>#REF!</v>
      </c>
      <c r="E610" s="2" t="e">
        <f>VLOOKUP(CONCATENATE($U$6,$B610,$U$13,$U$14,$U$16,$A610),#REF!,16,FALSE)</f>
        <v>#REF!</v>
      </c>
      <c r="F610" s="2" t="e">
        <f t="shared" si="67"/>
        <v>#REF!</v>
      </c>
      <c r="G610" s="2" t="e">
        <f t="shared" si="68"/>
        <v>#REF!</v>
      </c>
    </row>
    <row r="611" spans="1:7" x14ac:dyDescent="0.25">
      <c r="A611" s="86">
        <v>2020</v>
      </c>
      <c r="B611" s="45" t="s">
        <v>176</v>
      </c>
      <c r="C611" s="77" t="e">
        <f>IF(VLOOKUP(CONCATENATE($U$6,$B611,$U$13,$U$14,$U$16,$A611),#REF!,14,FALSE)=0,"",VLOOKUP(CONCATENATE($U$6,$B611,$U$13,$U$14,$U$16,$A611),#REF!,14,FALSE))</f>
        <v>#REF!</v>
      </c>
      <c r="D611" s="2" t="e">
        <f>VLOOKUP(CONCATENATE($U$6,$B611,$U$13,$U$14,$U$16,$A611),#REF!,15,FALSE)</f>
        <v>#REF!</v>
      </c>
      <c r="E611" s="2" t="e">
        <f>VLOOKUP(CONCATENATE($U$6,$B611,$U$13,$U$14,$U$16,$A611),#REF!,16,FALSE)</f>
        <v>#REF!</v>
      </c>
      <c r="F611" s="2" t="e">
        <f t="shared" si="67"/>
        <v>#REF!</v>
      </c>
      <c r="G611" s="2" t="e">
        <f t="shared" si="68"/>
        <v>#REF!</v>
      </c>
    </row>
    <row r="612" spans="1:7" x14ac:dyDescent="0.25">
      <c r="A612" s="86">
        <v>2020</v>
      </c>
      <c r="B612" s="45" t="s">
        <v>152</v>
      </c>
      <c r="C612" s="77" t="e">
        <f>IF(VLOOKUP(CONCATENATE($U$6,$B612,$U$13,$U$14,$U$16,$A612),#REF!,14,FALSE)=0,"",VLOOKUP(CONCATENATE($U$6,$B612,$U$13,$U$14,$U$16,$A612),#REF!,14,FALSE))</f>
        <v>#REF!</v>
      </c>
      <c r="D612" s="2" t="e">
        <f>VLOOKUP(CONCATENATE($U$6,$B612,$U$13,$U$14,$U$16,$A612),#REF!,15,FALSE)</f>
        <v>#REF!</v>
      </c>
      <c r="E612" s="2" t="e">
        <f>VLOOKUP(CONCATENATE($U$6,$B612,$U$13,$U$14,$U$16,$A612),#REF!,16,FALSE)</f>
        <v>#REF!</v>
      </c>
      <c r="F612" s="2" t="e">
        <f t="shared" si="67"/>
        <v>#REF!</v>
      </c>
      <c r="G612" s="2" t="e">
        <f t="shared" si="68"/>
        <v>#REF!</v>
      </c>
    </row>
    <row r="613" spans="1:7" x14ac:dyDescent="0.25">
      <c r="A613" s="86">
        <v>2020</v>
      </c>
      <c r="B613" s="45" t="s">
        <v>150</v>
      </c>
      <c r="C613" s="77" t="e">
        <f>IF(VLOOKUP(CONCATENATE($U$6,$B613,$U$13,$U$14,$U$16,$A613),#REF!,14,FALSE)=0,"",VLOOKUP(CONCATENATE($U$6,$B613,$U$13,$U$14,$U$16,$A613),#REF!,14,FALSE))</f>
        <v>#REF!</v>
      </c>
      <c r="D613" s="2" t="e">
        <f>VLOOKUP(CONCATENATE($U$6,$B613,$U$13,$U$14,$U$16,$A613),#REF!,15,FALSE)</f>
        <v>#REF!</v>
      </c>
      <c r="E613" s="2" t="e">
        <f>VLOOKUP(CONCATENATE($U$6,$B613,$U$13,$U$14,$U$16,$A613),#REF!,16,FALSE)</f>
        <v>#REF!</v>
      </c>
      <c r="F613" s="2" t="e">
        <f t="shared" si="67"/>
        <v>#REF!</v>
      </c>
      <c r="G613" s="2" t="e">
        <f t="shared" si="68"/>
        <v>#REF!</v>
      </c>
    </row>
    <row r="614" spans="1:7" x14ac:dyDescent="0.25">
      <c r="A614" s="86">
        <v>2020</v>
      </c>
      <c r="B614" s="45" t="s">
        <v>163</v>
      </c>
      <c r="C614" s="77" t="e">
        <f>IF(VLOOKUP(CONCATENATE($U$6,$B614,$U$13,$U$14,$U$16,$A614),#REF!,14,FALSE)=0,"",VLOOKUP(CONCATENATE($U$6,$B614,$U$13,$U$14,$U$16,$A614),#REF!,14,FALSE))</f>
        <v>#REF!</v>
      </c>
      <c r="D614" s="2" t="e">
        <f>VLOOKUP(CONCATENATE($U$6,$B614,$U$13,$U$14,$U$16,$A614),#REF!,15,FALSE)</f>
        <v>#REF!</v>
      </c>
      <c r="E614" s="2" t="e">
        <f>VLOOKUP(CONCATENATE($U$6,$B614,$U$13,$U$14,$U$16,$A614),#REF!,16,FALSE)</f>
        <v>#REF!</v>
      </c>
      <c r="F614" s="2" t="e">
        <f t="shared" ref="F614:F658" si="69">C614-D614</f>
        <v>#REF!</v>
      </c>
      <c r="G614" s="2" t="e">
        <f t="shared" ref="G614:G658" si="70">E614-C614</f>
        <v>#REF!</v>
      </c>
    </row>
    <row r="615" spans="1:7" x14ac:dyDescent="0.25">
      <c r="A615" s="86">
        <v>2020</v>
      </c>
      <c r="B615" s="45" t="s">
        <v>180</v>
      </c>
      <c r="C615" s="77" t="e">
        <f>IF(VLOOKUP(CONCATENATE($U$6,$B615,$U$13,$U$14,$U$16,$A615),#REF!,14,FALSE)=0,"",VLOOKUP(CONCATENATE($U$6,$B615,$U$13,$U$14,$U$16,$A615),#REF!,14,FALSE))</f>
        <v>#REF!</v>
      </c>
      <c r="D615" s="2" t="e">
        <f>VLOOKUP(CONCATENATE($U$6,$B615,$U$13,$U$14,$U$16,$A615),#REF!,15,FALSE)</f>
        <v>#REF!</v>
      </c>
      <c r="E615" s="2" t="e">
        <f>VLOOKUP(CONCATENATE($U$6,$B615,$U$13,$U$14,$U$16,$A615),#REF!,16,FALSE)</f>
        <v>#REF!</v>
      </c>
      <c r="F615" s="2" t="e">
        <f t="shared" si="69"/>
        <v>#REF!</v>
      </c>
      <c r="G615" s="2" t="e">
        <f t="shared" si="70"/>
        <v>#REF!</v>
      </c>
    </row>
    <row r="616" spans="1:7" x14ac:dyDescent="0.25">
      <c r="A616" s="86">
        <v>2020</v>
      </c>
      <c r="B616" s="45" t="s">
        <v>154</v>
      </c>
      <c r="C616" s="77" t="e">
        <f>IF(VLOOKUP(CONCATENATE($U$6,$B616,$U$13,$U$14,$U$16,$A616),#REF!,14,FALSE)=0,"",VLOOKUP(CONCATENATE($U$6,$B616,$U$13,$U$14,$U$16,$A616),#REF!,14,FALSE))</f>
        <v>#REF!</v>
      </c>
      <c r="D616" s="2" t="e">
        <f>VLOOKUP(CONCATENATE($U$6,$B616,$U$13,$U$14,$U$16,$A616),#REF!,15,FALSE)</f>
        <v>#REF!</v>
      </c>
      <c r="E616" s="2" t="e">
        <f>VLOOKUP(CONCATENATE($U$6,$B616,$U$13,$U$14,$U$16,$A616),#REF!,16,FALSE)</f>
        <v>#REF!</v>
      </c>
      <c r="F616" s="2" t="e">
        <f t="shared" si="69"/>
        <v>#REF!</v>
      </c>
      <c r="G616" s="2" t="e">
        <f t="shared" si="70"/>
        <v>#REF!</v>
      </c>
    </row>
    <row r="617" spans="1:7" x14ac:dyDescent="0.25">
      <c r="A617" s="86">
        <v>2020</v>
      </c>
      <c r="B617" s="45" t="s">
        <v>173</v>
      </c>
      <c r="C617" s="77" t="e">
        <f>IF(VLOOKUP(CONCATENATE($U$6,$B617,$U$13,$U$14,$U$16,$A617),#REF!,14,FALSE)=0,"",VLOOKUP(CONCATENATE($U$6,$B617,$U$13,$U$14,$U$16,$A617),#REF!,14,FALSE))</f>
        <v>#REF!</v>
      </c>
      <c r="D617" s="2" t="e">
        <f>VLOOKUP(CONCATENATE($U$6,$B617,$U$13,$U$14,$U$16,$A617),#REF!,15,FALSE)</f>
        <v>#REF!</v>
      </c>
      <c r="E617" s="2" t="e">
        <f>VLOOKUP(CONCATENATE($U$6,$B617,$U$13,$U$14,$U$16,$A617),#REF!,16,FALSE)</f>
        <v>#REF!</v>
      </c>
      <c r="F617" s="2" t="e">
        <f t="shared" si="69"/>
        <v>#REF!</v>
      </c>
      <c r="G617" s="2" t="e">
        <f t="shared" si="70"/>
        <v>#REF!</v>
      </c>
    </row>
    <row r="618" spans="1:7" x14ac:dyDescent="0.25">
      <c r="A618" s="86">
        <v>2020</v>
      </c>
      <c r="B618" s="45" t="s">
        <v>165</v>
      </c>
      <c r="C618" s="77" t="e">
        <f>IF(VLOOKUP(CONCATENATE($U$6,$B618,$U$13,$U$14,$U$16,$A618),#REF!,14,FALSE)=0,"",VLOOKUP(CONCATENATE($U$6,$B618,$U$13,$U$14,$U$16,$A618),#REF!,14,FALSE))</f>
        <v>#REF!</v>
      </c>
      <c r="D618" s="2" t="e">
        <f>VLOOKUP(CONCATENATE($U$6,$B618,$U$13,$U$14,$U$16,$A618),#REF!,15,FALSE)</f>
        <v>#REF!</v>
      </c>
      <c r="E618" s="2" t="e">
        <f>VLOOKUP(CONCATENATE($U$6,$B618,$U$13,$U$14,$U$16,$A618),#REF!,16,FALSE)</f>
        <v>#REF!</v>
      </c>
      <c r="F618" s="2" t="e">
        <f t="shared" si="69"/>
        <v>#REF!</v>
      </c>
      <c r="G618" s="2" t="e">
        <f t="shared" si="70"/>
        <v>#REF!</v>
      </c>
    </row>
    <row r="619" spans="1:7" x14ac:dyDescent="0.25">
      <c r="A619" s="86">
        <v>2020</v>
      </c>
      <c r="B619" s="45" t="s">
        <v>149</v>
      </c>
      <c r="C619" s="77" t="e">
        <f>IF(VLOOKUP(CONCATENATE($U$6,$B619,$U$13,$U$14,$U$16,$A619),#REF!,14,FALSE)=0,"",VLOOKUP(CONCATENATE($U$6,$B619,$U$13,$U$14,$U$16,$A619),#REF!,14,FALSE))</f>
        <v>#REF!</v>
      </c>
      <c r="D619" s="2" t="e">
        <f>VLOOKUP(CONCATENATE($U$6,$B619,$U$13,$U$14,$U$16,$A619),#REF!,15,FALSE)</f>
        <v>#REF!</v>
      </c>
      <c r="E619" s="2" t="e">
        <f>VLOOKUP(CONCATENATE($U$6,$B619,$U$13,$U$14,$U$16,$A619),#REF!,16,FALSE)</f>
        <v>#REF!</v>
      </c>
      <c r="F619" s="2" t="e">
        <f t="shared" si="69"/>
        <v>#REF!</v>
      </c>
      <c r="G619" s="2" t="e">
        <f t="shared" si="70"/>
        <v>#REF!</v>
      </c>
    </row>
    <row r="620" spans="1:7" x14ac:dyDescent="0.25">
      <c r="A620" s="86">
        <v>2020</v>
      </c>
      <c r="B620" s="45" t="s">
        <v>177</v>
      </c>
      <c r="C620" s="77" t="e">
        <f>IF(VLOOKUP(CONCATENATE($U$6,$B620,$U$13,$U$14,$U$16,$A620),#REF!,14,FALSE)=0,"",VLOOKUP(CONCATENATE($U$6,$B620,$U$13,$U$14,$U$16,$A620),#REF!,14,FALSE))</f>
        <v>#REF!</v>
      </c>
      <c r="D620" s="2" t="e">
        <f>VLOOKUP(CONCATENATE($U$6,$B620,$U$13,$U$14,$U$16,$A620),#REF!,15,FALSE)</f>
        <v>#REF!</v>
      </c>
      <c r="E620" s="2" t="e">
        <f>VLOOKUP(CONCATENATE($U$6,$B620,$U$13,$U$14,$U$16,$A620),#REF!,16,FALSE)</f>
        <v>#REF!</v>
      </c>
      <c r="F620" s="2" t="e">
        <f t="shared" si="69"/>
        <v>#REF!</v>
      </c>
      <c r="G620" s="2" t="e">
        <f t="shared" si="70"/>
        <v>#REF!</v>
      </c>
    </row>
    <row r="621" spans="1:7" x14ac:dyDescent="0.25">
      <c r="A621" s="86">
        <v>2020</v>
      </c>
      <c r="B621" s="45" t="s">
        <v>153</v>
      </c>
      <c r="C621" s="77" t="e">
        <f>IF(VLOOKUP(CONCATENATE($U$6,$B621,$U$13,$U$14,$U$16,$A621),#REF!,14,FALSE)=0,"",VLOOKUP(CONCATENATE($U$6,$B621,$U$13,$U$14,$U$16,$A621),#REF!,14,FALSE))</f>
        <v>#REF!</v>
      </c>
      <c r="D621" s="2" t="e">
        <f>VLOOKUP(CONCATENATE($U$6,$B621,$U$13,$U$14,$U$16,$A621),#REF!,15,FALSE)</f>
        <v>#REF!</v>
      </c>
      <c r="E621" s="2" t="e">
        <f>VLOOKUP(CONCATENATE($U$6,$B621,$U$13,$U$14,$U$16,$A621),#REF!,16,FALSE)</f>
        <v>#REF!</v>
      </c>
      <c r="F621" s="2" t="e">
        <f t="shared" si="69"/>
        <v>#REF!</v>
      </c>
      <c r="G621" s="2" t="e">
        <f t="shared" si="70"/>
        <v>#REF!</v>
      </c>
    </row>
    <row r="622" spans="1:7" x14ac:dyDescent="0.25">
      <c r="A622" s="86">
        <v>2020</v>
      </c>
      <c r="B622" s="45" t="s">
        <v>179</v>
      </c>
      <c r="C622" s="77" t="e">
        <f>IF(VLOOKUP(CONCATENATE($U$6,$B622,$U$13,$U$14,$U$16,$A622),#REF!,14,FALSE)=0,"",VLOOKUP(CONCATENATE($U$6,$B622,$U$13,$U$14,$U$16,$A622),#REF!,14,FALSE))</f>
        <v>#REF!</v>
      </c>
      <c r="D622" s="2" t="e">
        <f>VLOOKUP(CONCATENATE($U$6,$B622,$U$13,$U$14,$U$16,$A622),#REF!,15,FALSE)</f>
        <v>#REF!</v>
      </c>
      <c r="E622" s="2" t="e">
        <f>VLOOKUP(CONCATENATE($U$6,$B622,$U$13,$U$14,$U$16,$A622),#REF!,16,FALSE)</f>
        <v>#REF!</v>
      </c>
      <c r="F622" s="2" t="e">
        <f t="shared" si="69"/>
        <v>#REF!</v>
      </c>
      <c r="G622" s="2" t="e">
        <f t="shared" si="70"/>
        <v>#REF!</v>
      </c>
    </row>
    <row r="623" spans="1:7" x14ac:dyDescent="0.25">
      <c r="A623" s="86">
        <v>2020</v>
      </c>
      <c r="B623" s="45" t="s">
        <v>161</v>
      </c>
      <c r="C623" s="77" t="e">
        <f>IF(VLOOKUP(CONCATENATE($U$6,$B623,$U$13,$U$14,$U$16,$A623),#REF!,14,FALSE)=0,"",VLOOKUP(CONCATENATE($U$6,$B623,$U$13,$U$14,$U$16,$A623),#REF!,14,FALSE))</f>
        <v>#REF!</v>
      </c>
      <c r="D623" s="2" t="e">
        <f>VLOOKUP(CONCATENATE($U$6,$B623,$U$13,$U$14,$U$16,$A623),#REF!,15,FALSE)</f>
        <v>#REF!</v>
      </c>
      <c r="E623" s="2" t="e">
        <f>VLOOKUP(CONCATENATE($U$6,$B623,$U$13,$U$14,$U$16,$A623),#REF!,16,FALSE)</f>
        <v>#REF!</v>
      </c>
      <c r="F623" s="2" t="e">
        <f t="shared" si="69"/>
        <v>#REF!</v>
      </c>
      <c r="G623" s="2" t="e">
        <f t="shared" si="70"/>
        <v>#REF!</v>
      </c>
    </row>
    <row r="624" spans="1:7" x14ac:dyDescent="0.25">
      <c r="A624" s="86">
        <v>2020</v>
      </c>
      <c r="B624" s="45" t="s">
        <v>158</v>
      </c>
      <c r="C624" s="77" t="e">
        <f>IF(VLOOKUP(CONCATENATE($U$6,$B624,$U$13,$U$14,$U$16,$A624),#REF!,14,FALSE)=0,"",VLOOKUP(CONCATENATE($U$6,$B624,$U$13,$U$14,$U$16,$A624),#REF!,14,FALSE))</f>
        <v>#REF!</v>
      </c>
      <c r="D624" s="2" t="e">
        <f>VLOOKUP(CONCATENATE($U$6,$B624,$U$13,$U$14,$U$16,$A624),#REF!,15,FALSE)</f>
        <v>#REF!</v>
      </c>
      <c r="E624" s="2" t="e">
        <f>VLOOKUP(CONCATENATE($U$6,$B624,$U$13,$U$14,$U$16,$A624),#REF!,16,FALSE)</f>
        <v>#REF!</v>
      </c>
      <c r="F624" s="2" t="e">
        <f t="shared" si="69"/>
        <v>#REF!</v>
      </c>
      <c r="G624" s="2" t="e">
        <f t="shared" si="70"/>
        <v>#REF!</v>
      </c>
    </row>
    <row r="625" spans="1:7" x14ac:dyDescent="0.25">
      <c r="A625" s="86">
        <v>2020</v>
      </c>
      <c r="B625" s="45" t="s">
        <v>169</v>
      </c>
      <c r="C625" s="77" t="e">
        <f>IF(VLOOKUP(CONCATENATE($U$6,$B625,$U$13,$U$14,$U$16,$A625),#REF!,14,FALSE)=0,"",VLOOKUP(CONCATENATE($U$6,$B625,$U$13,$U$14,$U$16,$A625),#REF!,14,FALSE))</f>
        <v>#REF!</v>
      </c>
      <c r="D625" s="2" t="e">
        <f>VLOOKUP(CONCATENATE($U$6,$B625,$U$13,$U$14,$U$16,$A625),#REF!,15,FALSE)</f>
        <v>#REF!</v>
      </c>
      <c r="E625" s="2" t="e">
        <f>VLOOKUP(CONCATENATE($U$6,$B625,$U$13,$U$14,$U$16,$A625),#REF!,16,FALSE)</f>
        <v>#REF!</v>
      </c>
      <c r="F625" s="2" t="e">
        <f t="shared" si="69"/>
        <v>#REF!</v>
      </c>
      <c r="G625" s="2" t="e">
        <f t="shared" si="70"/>
        <v>#REF!</v>
      </c>
    </row>
    <row r="626" spans="1:7" x14ac:dyDescent="0.25">
      <c r="A626" s="86">
        <v>2021</v>
      </c>
      <c r="B626" s="45" t="s">
        <v>166</v>
      </c>
      <c r="C626" s="77" t="e">
        <f>IF(VLOOKUP(CONCATENATE($U$6,$B626,$U$13,$U$14,$U$16,$A626),#REF!,14,FALSE)=0,"",VLOOKUP(CONCATENATE($U$6,$B626,$U$13,$U$14,$U$16,$A626),#REF!,14,FALSE))</f>
        <v>#REF!</v>
      </c>
      <c r="D626" s="2" t="e">
        <f>VLOOKUP(CONCATENATE($U$6,$B626,$U$13,$U$14,$U$16,$A626),#REF!,15,FALSE)</f>
        <v>#REF!</v>
      </c>
      <c r="E626" s="2" t="e">
        <f>VLOOKUP(CONCATENATE($U$6,$B626,$U$13,$U$14,$U$16,$A626),#REF!,16,FALSE)</f>
        <v>#REF!</v>
      </c>
      <c r="F626" s="2" t="e">
        <f t="shared" si="69"/>
        <v>#REF!</v>
      </c>
      <c r="G626" s="2" t="e">
        <f t="shared" si="70"/>
        <v>#REF!</v>
      </c>
    </row>
    <row r="627" spans="1:7" x14ac:dyDescent="0.25">
      <c r="A627" s="86">
        <v>2021</v>
      </c>
      <c r="B627" s="45" t="s">
        <v>160</v>
      </c>
      <c r="C627" s="77" t="e">
        <f>IF(VLOOKUP(CONCATENATE($U$6,$B627,$U$13,$U$14,$U$16,$A627),#REF!,14,FALSE)=0,"",VLOOKUP(CONCATENATE($U$6,$B627,$U$13,$U$14,$U$16,$A627),#REF!,14,FALSE))</f>
        <v>#REF!</v>
      </c>
      <c r="D627" s="2" t="e">
        <f>VLOOKUP(CONCATENATE($U$6,$B627,$U$13,$U$14,$U$16,$A627),#REF!,15,FALSE)</f>
        <v>#REF!</v>
      </c>
      <c r="E627" s="2" t="e">
        <f>VLOOKUP(CONCATENATE($U$6,$B627,$U$13,$U$14,$U$16,$A627),#REF!,16,FALSE)</f>
        <v>#REF!</v>
      </c>
      <c r="F627" s="2" t="e">
        <f t="shared" si="69"/>
        <v>#REF!</v>
      </c>
      <c r="G627" s="2" t="e">
        <f t="shared" si="70"/>
        <v>#REF!</v>
      </c>
    </row>
    <row r="628" spans="1:7" x14ac:dyDescent="0.25">
      <c r="A628" s="86">
        <v>2021</v>
      </c>
      <c r="B628" s="45" t="s">
        <v>162</v>
      </c>
      <c r="C628" s="77" t="e">
        <f>IF(VLOOKUP(CONCATENATE($U$6,$B628,$U$13,$U$14,$U$16,$A628),#REF!,14,FALSE)=0,"",VLOOKUP(CONCATENATE($U$6,$B628,$U$13,$U$14,$U$16,$A628),#REF!,14,FALSE))</f>
        <v>#REF!</v>
      </c>
      <c r="D628" s="2" t="e">
        <f>VLOOKUP(CONCATENATE($U$6,$B628,$U$13,$U$14,$U$16,$A628),#REF!,15,FALSE)</f>
        <v>#REF!</v>
      </c>
      <c r="E628" s="2" t="e">
        <f>VLOOKUP(CONCATENATE($U$6,$B628,$U$13,$U$14,$U$16,$A628),#REF!,16,FALSE)</f>
        <v>#REF!</v>
      </c>
      <c r="F628" s="2" t="e">
        <f t="shared" si="69"/>
        <v>#REF!</v>
      </c>
      <c r="G628" s="2" t="e">
        <f t="shared" si="70"/>
        <v>#REF!</v>
      </c>
    </row>
    <row r="629" spans="1:7" x14ac:dyDescent="0.25">
      <c r="A629" s="86">
        <v>2021</v>
      </c>
      <c r="B629" s="45" t="s">
        <v>155</v>
      </c>
      <c r="C629" s="77" t="e">
        <f>IF(VLOOKUP(CONCATENATE($U$6,$B629,$U$13,$U$14,$U$16,$A629),#REF!,14,FALSE)=0,"",VLOOKUP(CONCATENATE($U$6,$B629,$U$13,$U$14,$U$16,$A629),#REF!,14,FALSE))</f>
        <v>#REF!</v>
      </c>
      <c r="D629" s="2" t="e">
        <f>VLOOKUP(CONCATENATE($U$6,$B629,$U$13,$U$14,$U$16,$A629),#REF!,15,FALSE)</f>
        <v>#REF!</v>
      </c>
      <c r="E629" s="2" t="e">
        <f>VLOOKUP(CONCATENATE($U$6,$B629,$U$13,$U$14,$U$16,$A629),#REF!,16,FALSE)</f>
        <v>#REF!</v>
      </c>
      <c r="F629" s="2" t="e">
        <f t="shared" si="69"/>
        <v>#REF!</v>
      </c>
      <c r="G629" s="2" t="e">
        <f t="shared" si="70"/>
        <v>#REF!</v>
      </c>
    </row>
    <row r="630" spans="1:7" x14ac:dyDescent="0.25">
      <c r="A630" s="86">
        <v>2021</v>
      </c>
      <c r="B630" s="45" t="s">
        <v>151</v>
      </c>
      <c r="C630" s="77" t="e">
        <f>IF(VLOOKUP(CONCATENATE($U$6,$B630,$U$13,$U$14,$U$16,$A630),#REF!,14,FALSE)=0,"",VLOOKUP(CONCATENATE($U$6,$B630,$U$13,$U$14,$U$16,$A630),#REF!,14,FALSE))</f>
        <v>#REF!</v>
      </c>
      <c r="D630" s="2" t="e">
        <f>VLOOKUP(CONCATENATE($U$6,$B630,$U$13,$U$14,$U$16,$A630),#REF!,15,FALSE)</f>
        <v>#REF!</v>
      </c>
      <c r="E630" s="2" t="e">
        <f>VLOOKUP(CONCATENATE($U$6,$B630,$U$13,$U$14,$U$16,$A630),#REF!,16,FALSE)</f>
        <v>#REF!</v>
      </c>
      <c r="F630" s="2" t="e">
        <f t="shared" si="69"/>
        <v>#REF!</v>
      </c>
      <c r="G630" s="2" t="e">
        <f t="shared" si="70"/>
        <v>#REF!</v>
      </c>
    </row>
    <row r="631" spans="1:7" x14ac:dyDescent="0.25">
      <c r="A631" s="86">
        <v>2021</v>
      </c>
      <c r="B631" s="45" t="s">
        <v>167</v>
      </c>
      <c r="C631" s="77" t="e">
        <f>IF(VLOOKUP(CONCATENATE($U$6,$B631,$U$13,$U$14,$U$16,$A631),#REF!,14,FALSE)=0,"",VLOOKUP(CONCATENATE($U$6,$B631,$U$13,$U$14,$U$16,$A631),#REF!,14,FALSE))</f>
        <v>#REF!</v>
      </c>
      <c r="D631" s="2" t="e">
        <f>VLOOKUP(CONCATENATE($U$6,$B631,$U$13,$U$14,$U$16,$A631),#REF!,15,FALSE)</f>
        <v>#REF!</v>
      </c>
      <c r="E631" s="2" t="e">
        <f>VLOOKUP(CONCATENATE($U$6,$B631,$U$13,$U$14,$U$16,$A631),#REF!,16,FALSE)</f>
        <v>#REF!</v>
      </c>
      <c r="F631" s="2" t="e">
        <f t="shared" si="69"/>
        <v>#REF!</v>
      </c>
      <c r="G631" s="2" t="e">
        <f t="shared" si="70"/>
        <v>#REF!</v>
      </c>
    </row>
    <row r="632" spans="1:7" x14ac:dyDescent="0.25">
      <c r="A632" s="86">
        <v>2021</v>
      </c>
      <c r="B632" s="45" t="s">
        <v>181</v>
      </c>
      <c r="C632" s="77" t="e">
        <f>IF(VLOOKUP(CONCATENATE($U$6,$B632,$U$13,$U$14,$U$16,$A632),#REF!,14,FALSE)=0,"",VLOOKUP(CONCATENATE($U$6,$B632,$U$13,$U$14,$U$16,$A632),#REF!,14,FALSE))</f>
        <v>#REF!</v>
      </c>
      <c r="D632" s="2" t="e">
        <f>VLOOKUP(CONCATENATE($U$6,$B632,$U$13,$U$14,$U$16,$A632),#REF!,15,FALSE)</f>
        <v>#REF!</v>
      </c>
      <c r="E632" s="2" t="e">
        <f>VLOOKUP(CONCATENATE($U$6,$B632,$U$13,$U$14,$U$16,$A632),#REF!,16,FALSE)</f>
        <v>#REF!</v>
      </c>
      <c r="F632" s="2" t="e">
        <f t="shared" si="69"/>
        <v>#REF!</v>
      </c>
      <c r="G632" s="2" t="e">
        <f t="shared" si="70"/>
        <v>#REF!</v>
      </c>
    </row>
    <row r="633" spans="1:7" x14ac:dyDescent="0.25">
      <c r="A633" s="86">
        <v>2021</v>
      </c>
      <c r="B633" s="45" t="s">
        <v>171</v>
      </c>
      <c r="C633" s="77" t="e">
        <f>IF(VLOOKUP(CONCATENATE($U$6,$B633,$U$13,$U$14,$U$16,$A633),#REF!,14,FALSE)=0,"",VLOOKUP(CONCATENATE($U$6,$B633,$U$13,$U$14,$U$16,$A633),#REF!,14,FALSE))</f>
        <v>#REF!</v>
      </c>
      <c r="D633" s="2" t="e">
        <f>VLOOKUP(CONCATENATE($U$6,$B633,$U$13,$U$14,$U$16,$A633),#REF!,15,FALSE)</f>
        <v>#REF!</v>
      </c>
      <c r="E633" s="2" t="e">
        <f>VLOOKUP(CONCATENATE($U$6,$B633,$U$13,$U$14,$U$16,$A633),#REF!,16,FALSE)</f>
        <v>#REF!</v>
      </c>
      <c r="F633" s="2" t="e">
        <f t="shared" si="69"/>
        <v>#REF!</v>
      </c>
      <c r="G633" s="2" t="e">
        <f t="shared" si="70"/>
        <v>#REF!</v>
      </c>
    </row>
    <row r="634" spans="1:7" x14ac:dyDescent="0.25">
      <c r="A634" s="86">
        <v>2021</v>
      </c>
      <c r="B634" s="45" t="s">
        <v>159</v>
      </c>
      <c r="C634" s="77" t="e">
        <f>IF(VLOOKUP(CONCATENATE($U$6,$B634,$U$13,$U$14,$U$16,$A634),#REF!,14,FALSE)=0,"",VLOOKUP(CONCATENATE($U$6,$B634,$U$13,$U$14,$U$16,$A634),#REF!,14,FALSE))</f>
        <v>#REF!</v>
      </c>
      <c r="D634" s="2" t="e">
        <f>VLOOKUP(CONCATENATE($U$6,$B634,$U$13,$U$14,$U$16,$A634),#REF!,15,FALSE)</f>
        <v>#REF!</v>
      </c>
      <c r="E634" s="2" t="e">
        <f>VLOOKUP(CONCATENATE($U$6,$B634,$U$13,$U$14,$U$16,$A634),#REF!,16,FALSE)</f>
        <v>#REF!</v>
      </c>
      <c r="F634" s="2" t="e">
        <f t="shared" si="69"/>
        <v>#REF!</v>
      </c>
      <c r="G634" s="2" t="e">
        <f t="shared" si="70"/>
        <v>#REF!</v>
      </c>
    </row>
    <row r="635" spans="1:7" x14ac:dyDescent="0.25">
      <c r="A635" s="86">
        <v>2021</v>
      </c>
      <c r="B635" s="45" t="s">
        <v>174</v>
      </c>
      <c r="C635" s="77" t="e">
        <f>IF(VLOOKUP(CONCATENATE($U$6,$B635,$U$13,$U$14,$U$16,$A635),#REF!,14,FALSE)=0,"",VLOOKUP(CONCATENATE($U$6,$B635,$U$13,$U$14,$U$16,$A635),#REF!,14,FALSE))</f>
        <v>#REF!</v>
      </c>
      <c r="D635" s="2" t="e">
        <f>VLOOKUP(CONCATENATE($U$6,$B635,$U$13,$U$14,$U$16,$A635),#REF!,15,FALSE)</f>
        <v>#REF!</v>
      </c>
      <c r="E635" s="2" t="e">
        <f>VLOOKUP(CONCATENATE($U$6,$B635,$U$13,$U$14,$U$16,$A635),#REF!,16,FALSE)</f>
        <v>#REF!</v>
      </c>
      <c r="F635" s="2" t="e">
        <f t="shared" si="69"/>
        <v>#REF!</v>
      </c>
      <c r="G635" s="2" t="e">
        <f t="shared" si="70"/>
        <v>#REF!</v>
      </c>
    </row>
    <row r="636" spans="1:7" x14ac:dyDescent="0.25">
      <c r="A636" s="86">
        <v>2021</v>
      </c>
      <c r="B636" s="45" t="s">
        <v>178</v>
      </c>
      <c r="C636" s="77" t="e">
        <f>IF(VLOOKUP(CONCATENATE($U$6,$B636,$U$13,$U$14,$U$16,$A636),#REF!,14,FALSE)=0,"",VLOOKUP(CONCATENATE($U$6,$B636,$U$13,$U$14,$U$16,$A636),#REF!,14,FALSE))</f>
        <v>#REF!</v>
      </c>
      <c r="D636" s="2" t="e">
        <f>VLOOKUP(CONCATENATE($U$6,$B636,$U$13,$U$14,$U$16,$A636),#REF!,15,FALSE)</f>
        <v>#REF!</v>
      </c>
      <c r="E636" s="2" t="e">
        <f>VLOOKUP(CONCATENATE($U$6,$B636,$U$13,$U$14,$U$16,$A636),#REF!,16,FALSE)</f>
        <v>#REF!</v>
      </c>
      <c r="F636" s="2" t="e">
        <f t="shared" si="69"/>
        <v>#REF!</v>
      </c>
      <c r="G636" s="2" t="e">
        <f t="shared" si="70"/>
        <v>#REF!</v>
      </c>
    </row>
    <row r="637" spans="1:7" x14ac:dyDescent="0.25">
      <c r="A637" s="86">
        <v>2021</v>
      </c>
      <c r="B637" s="45" t="s">
        <v>175</v>
      </c>
      <c r="C637" s="77" t="e">
        <f>IF(VLOOKUP(CONCATENATE($U$6,$B637,$U$13,$U$14,$U$16,$A637),#REF!,14,FALSE)=0,"",VLOOKUP(CONCATENATE($U$6,$B637,$U$13,$U$14,$U$16,$A637),#REF!,14,FALSE))</f>
        <v>#REF!</v>
      </c>
      <c r="D637" s="2" t="e">
        <f>VLOOKUP(CONCATENATE($U$6,$B637,$U$13,$U$14,$U$16,$A637),#REF!,15,FALSE)</f>
        <v>#REF!</v>
      </c>
      <c r="E637" s="2" t="e">
        <f>VLOOKUP(CONCATENATE($U$6,$B637,$U$13,$U$14,$U$16,$A637),#REF!,16,FALSE)</f>
        <v>#REF!</v>
      </c>
      <c r="F637" s="2" t="e">
        <f t="shared" si="69"/>
        <v>#REF!</v>
      </c>
      <c r="G637" s="2" t="e">
        <f t="shared" si="70"/>
        <v>#REF!</v>
      </c>
    </row>
    <row r="638" spans="1:7" x14ac:dyDescent="0.25">
      <c r="A638" s="86">
        <v>2021</v>
      </c>
      <c r="B638" s="45" t="s">
        <v>156</v>
      </c>
      <c r="C638" s="77" t="e">
        <f>IF(VLOOKUP(CONCATENATE($U$6,$B638,$U$13,$U$14,$U$16,$A638),#REF!,14,FALSE)=0,"",VLOOKUP(CONCATENATE($U$6,$B638,$U$13,$U$14,$U$16,$A638),#REF!,14,FALSE))</f>
        <v>#REF!</v>
      </c>
      <c r="D638" s="2" t="e">
        <f>VLOOKUP(CONCATENATE($U$6,$B638,$U$13,$U$14,$U$16,$A638),#REF!,15,FALSE)</f>
        <v>#REF!</v>
      </c>
      <c r="E638" s="2" t="e">
        <f>VLOOKUP(CONCATENATE($U$6,$B638,$U$13,$U$14,$U$16,$A638),#REF!,16,FALSE)</f>
        <v>#REF!</v>
      </c>
      <c r="F638" s="2" t="e">
        <f t="shared" si="69"/>
        <v>#REF!</v>
      </c>
      <c r="G638" s="2" t="e">
        <f t="shared" si="70"/>
        <v>#REF!</v>
      </c>
    </row>
    <row r="639" spans="1:7" x14ac:dyDescent="0.25">
      <c r="A639" s="86">
        <v>2021</v>
      </c>
      <c r="B639" s="45" t="s">
        <v>168</v>
      </c>
      <c r="C639" s="77" t="e">
        <f>IF(VLOOKUP(CONCATENATE($U$6,$B639,$U$13,$U$14,$U$16,$A639),#REF!,14,FALSE)=0,"",VLOOKUP(CONCATENATE($U$6,$B639,$U$13,$U$14,$U$16,$A639),#REF!,14,FALSE))</f>
        <v>#REF!</v>
      </c>
      <c r="D639" s="2" t="e">
        <f>VLOOKUP(CONCATENATE($U$6,$B639,$U$13,$U$14,$U$16,$A639),#REF!,15,FALSE)</f>
        <v>#REF!</v>
      </c>
      <c r="E639" s="2" t="e">
        <f>VLOOKUP(CONCATENATE($U$6,$B639,$U$13,$U$14,$U$16,$A639),#REF!,16,FALSE)</f>
        <v>#REF!</v>
      </c>
      <c r="F639" s="2" t="e">
        <f t="shared" si="69"/>
        <v>#REF!</v>
      </c>
      <c r="G639" s="2" t="e">
        <f t="shared" si="70"/>
        <v>#REF!</v>
      </c>
    </row>
    <row r="640" spans="1:7" x14ac:dyDescent="0.25">
      <c r="A640" s="86">
        <v>2021</v>
      </c>
      <c r="B640" s="45" t="s">
        <v>164</v>
      </c>
      <c r="C640" s="77" t="e">
        <f>IF(VLOOKUP(CONCATENATE($U$6,$B640,$U$13,$U$14,$U$16,$A640),#REF!,14,FALSE)=0,"",VLOOKUP(CONCATENATE($U$6,$B640,$U$13,$U$14,$U$16,$A640),#REF!,14,FALSE))</f>
        <v>#REF!</v>
      </c>
      <c r="D640" s="2" t="e">
        <f>VLOOKUP(CONCATENATE($U$6,$B640,$U$13,$U$14,$U$16,$A640),#REF!,15,FALSE)</f>
        <v>#REF!</v>
      </c>
      <c r="E640" s="2" t="e">
        <f>VLOOKUP(CONCATENATE($U$6,$B640,$U$13,$U$14,$U$16,$A640),#REF!,16,FALSE)</f>
        <v>#REF!</v>
      </c>
      <c r="F640" s="2" t="e">
        <f t="shared" si="69"/>
        <v>#REF!</v>
      </c>
      <c r="G640" s="2" t="e">
        <f t="shared" si="70"/>
        <v>#REF!</v>
      </c>
    </row>
    <row r="641" spans="1:7" x14ac:dyDescent="0.25">
      <c r="A641" s="86">
        <v>2021</v>
      </c>
      <c r="B641" s="45" t="s">
        <v>172</v>
      </c>
      <c r="C641" s="77" t="e">
        <f>IF(VLOOKUP(CONCATENATE($U$6,$B641,$U$13,$U$14,$U$16,$A641),#REF!,14,FALSE)=0,"",VLOOKUP(CONCATENATE($U$6,$B641,$U$13,$U$14,$U$16,$A641),#REF!,14,FALSE))</f>
        <v>#REF!</v>
      </c>
      <c r="D641" s="2" t="e">
        <f>VLOOKUP(CONCATENATE($U$6,$B641,$U$13,$U$14,$U$16,$A641),#REF!,15,FALSE)</f>
        <v>#REF!</v>
      </c>
      <c r="E641" s="2" t="e">
        <f>VLOOKUP(CONCATENATE($U$6,$B641,$U$13,$U$14,$U$16,$A641),#REF!,16,FALSE)</f>
        <v>#REF!</v>
      </c>
      <c r="F641" s="2" t="e">
        <f t="shared" si="69"/>
        <v>#REF!</v>
      </c>
      <c r="G641" s="2" t="e">
        <f t="shared" si="70"/>
        <v>#REF!</v>
      </c>
    </row>
    <row r="642" spans="1:7" x14ac:dyDescent="0.25">
      <c r="A642" s="86">
        <v>2021</v>
      </c>
      <c r="B642" s="45" t="s">
        <v>157</v>
      </c>
      <c r="C642" s="77" t="e">
        <f>IF(VLOOKUP(CONCATENATE($U$6,$B642,$U$13,$U$14,$U$16,$A642),#REF!,14,FALSE)=0,"",VLOOKUP(CONCATENATE($U$6,$B642,$U$13,$U$14,$U$16,$A642),#REF!,14,FALSE))</f>
        <v>#REF!</v>
      </c>
      <c r="D642" s="2" t="e">
        <f>VLOOKUP(CONCATENATE($U$6,$B642,$U$13,$U$14,$U$16,$A642),#REF!,15,FALSE)</f>
        <v>#REF!</v>
      </c>
      <c r="E642" s="2" t="e">
        <f>VLOOKUP(CONCATENATE($U$6,$B642,$U$13,$U$14,$U$16,$A642),#REF!,16,FALSE)</f>
        <v>#REF!</v>
      </c>
      <c r="F642" s="2" t="e">
        <f t="shared" si="69"/>
        <v>#REF!</v>
      </c>
      <c r="G642" s="2" t="e">
        <f t="shared" si="70"/>
        <v>#REF!</v>
      </c>
    </row>
    <row r="643" spans="1:7" x14ac:dyDescent="0.25">
      <c r="A643" s="86">
        <v>2021</v>
      </c>
      <c r="B643" s="45" t="s">
        <v>170</v>
      </c>
      <c r="C643" s="77" t="e">
        <f>IF(VLOOKUP(CONCATENATE($U$6,$B643,$U$13,$U$14,$U$16,$A643),#REF!,14,FALSE)=0,"",VLOOKUP(CONCATENATE($U$6,$B643,$U$13,$U$14,$U$16,$A643),#REF!,14,FALSE))</f>
        <v>#REF!</v>
      </c>
      <c r="D643" s="2" t="e">
        <f>VLOOKUP(CONCATENATE($U$6,$B643,$U$13,$U$14,$U$16,$A643),#REF!,15,FALSE)</f>
        <v>#REF!</v>
      </c>
      <c r="E643" s="2" t="e">
        <f>VLOOKUP(CONCATENATE($U$6,$B643,$U$13,$U$14,$U$16,$A643),#REF!,16,FALSE)</f>
        <v>#REF!</v>
      </c>
      <c r="F643" s="2" t="e">
        <f t="shared" si="69"/>
        <v>#REF!</v>
      </c>
      <c r="G643" s="2" t="e">
        <f t="shared" si="70"/>
        <v>#REF!</v>
      </c>
    </row>
    <row r="644" spans="1:7" x14ac:dyDescent="0.25">
      <c r="A644" s="86">
        <v>2021</v>
      </c>
      <c r="B644" s="45" t="s">
        <v>176</v>
      </c>
      <c r="C644" s="77" t="e">
        <f>IF(VLOOKUP(CONCATENATE($U$6,$B644,$U$13,$U$14,$U$16,$A644),#REF!,14,FALSE)=0,"",VLOOKUP(CONCATENATE($U$6,$B644,$U$13,$U$14,$U$16,$A644),#REF!,14,FALSE))</f>
        <v>#REF!</v>
      </c>
      <c r="D644" s="2" t="e">
        <f>VLOOKUP(CONCATENATE($U$6,$B644,$U$13,$U$14,$U$16,$A644),#REF!,15,FALSE)</f>
        <v>#REF!</v>
      </c>
      <c r="E644" s="2" t="e">
        <f>VLOOKUP(CONCATENATE($U$6,$B644,$U$13,$U$14,$U$16,$A644),#REF!,16,FALSE)</f>
        <v>#REF!</v>
      </c>
      <c r="F644" s="2" t="e">
        <f t="shared" si="69"/>
        <v>#REF!</v>
      </c>
      <c r="G644" s="2" t="e">
        <f t="shared" si="70"/>
        <v>#REF!</v>
      </c>
    </row>
    <row r="645" spans="1:7" x14ac:dyDescent="0.25">
      <c r="A645" s="86">
        <v>2021</v>
      </c>
      <c r="B645" s="45" t="s">
        <v>152</v>
      </c>
      <c r="C645" s="77" t="e">
        <f>IF(VLOOKUP(CONCATENATE($U$6,$B645,$U$13,$U$14,$U$16,$A645),#REF!,14,FALSE)=0,"",VLOOKUP(CONCATENATE($U$6,$B645,$U$13,$U$14,$U$16,$A645),#REF!,14,FALSE))</f>
        <v>#REF!</v>
      </c>
      <c r="D645" s="2" t="e">
        <f>VLOOKUP(CONCATENATE($U$6,$B645,$U$13,$U$14,$U$16,$A645),#REF!,15,FALSE)</f>
        <v>#REF!</v>
      </c>
      <c r="E645" s="2" t="e">
        <f>VLOOKUP(CONCATENATE($U$6,$B645,$U$13,$U$14,$U$16,$A645),#REF!,16,FALSE)</f>
        <v>#REF!</v>
      </c>
      <c r="F645" s="2" t="e">
        <f t="shared" si="69"/>
        <v>#REF!</v>
      </c>
      <c r="G645" s="2" t="e">
        <f t="shared" si="70"/>
        <v>#REF!</v>
      </c>
    </row>
    <row r="646" spans="1:7" x14ac:dyDescent="0.25">
      <c r="A646" s="86">
        <v>2021</v>
      </c>
      <c r="B646" s="45" t="s">
        <v>150</v>
      </c>
      <c r="C646" s="77" t="e">
        <f>IF(VLOOKUP(CONCATENATE($U$6,$B646,$U$13,$U$14,$U$16,$A646),#REF!,14,FALSE)=0,"",VLOOKUP(CONCATENATE($U$6,$B646,$U$13,$U$14,$U$16,$A646),#REF!,14,FALSE))</f>
        <v>#REF!</v>
      </c>
      <c r="D646" s="2" t="e">
        <f>VLOOKUP(CONCATENATE($U$6,$B646,$U$13,$U$14,$U$16,$A646),#REF!,15,FALSE)</f>
        <v>#REF!</v>
      </c>
      <c r="E646" s="2" t="e">
        <f>VLOOKUP(CONCATENATE($U$6,$B646,$U$13,$U$14,$U$16,$A646),#REF!,16,FALSE)</f>
        <v>#REF!</v>
      </c>
      <c r="F646" s="2" t="e">
        <f t="shared" si="69"/>
        <v>#REF!</v>
      </c>
      <c r="G646" s="2" t="e">
        <f t="shared" si="70"/>
        <v>#REF!</v>
      </c>
    </row>
    <row r="647" spans="1:7" x14ac:dyDescent="0.25">
      <c r="A647" s="86">
        <v>2021</v>
      </c>
      <c r="B647" s="45" t="s">
        <v>163</v>
      </c>
      <c r="C647" s="77" t="e">
        <f>IF(VLOOKUP(CONCATENATE($U$6,$B647,$U$13,$U$14,$U$16,$A647),#REF!,14,FALSE)=0,"",VLOOKUP(CONCATENATE($U$6,$B647,$U$13,$U$14,$U$16,$A647),#REF!,14,FALSE))</f>
        <v>#REF!</v>
      </c>
      <c r="D647" s="2" t="e">
        <f>VLOOKUP(CONCATENATE($U$6,$B647,$U$13,$U$14,$U$16,$A647),#REF!,15,FALSE)</f>
        <v>#REF!</v>
      </c>
      <c r="E647" s="2" t="e">
        <f>VLOOKUP(CONCATENATE($U$6,$B647,$U$13,$U$14,$U$16,$A647),#REF!,16,FALSE)</f>
        <v>#REF!</v>
      </c>
      <c r="F647" s="2" t="e">
        <f t="shared" si="69"/>
        <v>#REF!</v>
      </c>
      <c r="G647" s="2" t="e">
        <f t="shared" si="70"/>
        <v>#REF!</v>
      </c>
    </row>
    <row r="648" spans="1:7" x14ac:dyDescent="0.25">
      <c r="A648" s="86">
        <v>2021</v>
      </c>
      <c r="B648" s="45" t="s">
        <v>180</v>
      </c>
      <c r="C648" s="77" t="e">
        <f>IF(VLOOKUP(CONCATENATE($U$6,$B648,$U$13,$U$14,$U$16,$A648),#REF!,14,FALSE)=0,"",VLOOKUP(CONCATENATE($U$6,$B648,$U$13,$U$14,$U$16,$A648),#REF!,14,FALSE))</f>
        <v>#REF!</v>
      </c>
      <c r="D648" s="2" t="e">
        <f>VLOOKUP(CONCATENATE($U$6,$B648,$U$13,$U$14,$U$16,$A648),#REF!,15,FALSE)</f>
        <v>#REF!</v>
      </c>
      <c r="E648" s="2" t="e">
        <f>VLOOKUP(CONCATENATE($U$6,$B648,$U$13,$U$14,$U$16,$A648),#REF!,16,FALSE)</f>
        <v>#REF!</v>
      </c>
      <c r="F648" s="2" t="e">
        <f t="shared" si="69"/>
        <v>#REF!</v>
      </c>
      <c r="G648" s="2" t="e">
        <f t="shared" si="70"/>
        <v>#REF!</v>
      </c>
    </row>
    <row r="649" spans="1:7" x14ac:dyDescent="0.25">
      <c r="A649" s="86">
        <v>2021</v>
      </c>
      <c r="B649" s="45" t="s">
        <v>154</v>
      </c>
      <c r="C649" s="77" t="e">
        <f>IF(VLOOKUP(CONCATENATE($U$6,$B649,$U$13,$U$14,$U$16,$A649),#REF!,14,FALSE)=0,"",VLOOKUP(CONCATENATE($U$6,$B649,$U$13,$U$14,$U$16,$A649),#REF!,14,FALSE))</f>
        <v>#REF!</v>
      </c>
      <c r="D649" s="2" t="e">
        <f>VLOOKUP(CONCATENATE($U$6,$B649,$U$13,$U$14,$U$16,$A649),#REF!,15,FALSE)</f>
        <v>#REF!</v>
      </c>
      <c r="E649" s="2" t="e">
        <f>VLOOKUP(CONCATENATE($U$6,$B649,$U$13,$U$14,$U$16,$A649),#REF!,16,FALSE)</f>
        <v>#REF!</v>
      </c>
      <c r="F649" s="2" t="e">
        <f t="shared" si="69"/>
        <v>#REF!</v>
      </c>
      <c r="G649" s="2" t="e">
        <f t="shared" si="70"/>
        <v>#REF!</v>
      </c>
    </row>
    <row r="650" spans="1:7" x14ac:dyDescent="0.25">
      <c r="A650" s="86">
        <v>2021</v>
      </c>
      <c r="B650" s="45" t="s">
        <v>173</v>
      </c>
      <c r="C650" s="77" t="e">
        <f>IF(VLOOKUP(CONCATENATE($U$6,$B650,$U$13,$U$14,$U$16,$A650),#REF!,14,FALSE)=0,"",VLOOKUP(CONCATENATE($U$6,$B650,$U$13,$U$14,$U$16,$A650),#REF!,14,FALSE))</f>
        <v>#REF!</v>
      </c>
      <c r="D650" s="2" t="e">
        <f>VLOOKUP(CONCATENATE($U$6,$B650,$U$13,$U$14,$U$16,$A650),#REF!,15,FALSE)</f>
        <v>#REF!</v>
      </c>
      <c r="E650" s="2" t="e">
        <f>VLOOKUP(CONCATENATE($U$6,$B650,$U$13,$U$14,$U$16,$A650),#REF!,16,FALSE)</f>
        <v>#REF!</v>
      </c>
      <c r="F650" s="2" t="e">
        <f t="shared" si="69"/>
        <v>#REF!</v>
      </c>
      <c r="G650" s="2" t="e">
        <f t="shared" si="70"/>
        <v>#REF!</v>
      </c>
    </row>
    <row r="651" spans="1:7" x14ac:dyDescent="0.25">
      <c r="A651" s="86">
        <v>2021</v>
      </c>
      <c r="B651" s="45" t="s">
        <v>165</v>
      </c>
      <c r="C651" s="77" t="e">
        <f>IF(VLOOKUP(CONCATENATE($U$6,$B651,$U$13,$U$14,$U$16,$A651),#REF!,14,FALSE)=0,"",VLOOKUP(CONCATENATE($U$6,$B651,$U$13,$U$14,$U$16,$A651),#REF!,14,FALSE))</f>
        <v>#REF!</v>
      </c>
      <c r="D651" s="2" t="e">
        <f>VLOOKUP(CONCATENATE($U$6,$B651,$U$13,$U$14,$U$16,$A651),#REF!,15,FALSE)</f>
        <v>#REF!</v>
      </c>
      <c r="E651" s="2" t="e">
        <f>VLOOKUP(CONCATENATE($U$6,$B651,$U$13,$U$14,$U$16,$A651),#REF!,16,FALSE)</f>
        <v>#REF!</v>
      </c>
      <c r="F651" s="2" t="e">
        <f t="shared" si="69"/>
        <v>#REF!</v>
      </c>
      <c r="G651" s="2" t="e">
        <f t="shared" si="70"/>
        <v>#REF!</v>
      </c>
    </row>
    <row r="652" spans="1:7" x14ac:dyDescent="0.25">
      <c r="A652" s="86">
        <v>2021</v>
      </c>
      <c r="B652" s="45" t="s">
        <v>149</v>
      </c>
      <c r="C652" s="77" t="e">
        <f>IF(VLOOKUP(CONCATENATE($U$6,$B652,$U$13,$U$14,$U$16,$A652),#REF!,14,FALSE)=0,"",VLOOKUP(CONCATENATE($U$6,$B652,$U$13,$U$14,$U$16,$A652),#REF!,14,FALSE))</f>
        <v>#REF!</v>
      </c>
      <c r="D652" s="2" t="e">
        <f>VLOOKUP(CONCATENATE($U$6,$B652,$U$13,$U$14,$U$16,$A652),#REF!,15,FALSE)</f>
        <v>#REF!</v>
      </c>
      <c r="E652" s="2" t="e">
        <f>VLOOKUP(CONCATENATE($U$6,$B652,$U$13,$U$14,$U$16,$A652),#REF!,16,FALSE)</f>
        <v>#REF!</v>
      </c>
      <c r="F652" s="2" t="e">
        <f t="shared" si="69"/>
        <v>#REF!</v>
      </c>
      <c r="G652" s="2" t="e">
        <f t="shared" si="70"/>
        <v>#REF!</v>
      </c>
    </row>
    <row r="653" spans="1:7" x14ac:dyDescent="0.25">
      <c r="A653" s="86">
        <v>2021</v>
      </c>
      <c r="B653" s="45" t="s">
        <v>177</v>
      </c>
      <c r="C653" s="77" t="e">
        <f>IF(VLOOKUP(CONCATENATE($U$6,$B653,$U$13,$U$14,$U$16,$A653),#REF!,14,FALSE)=0,"",VLOOKUP(CONCATENATE($U$6,$B653,$U$13,$U$14,$U$16,$A653),#REF!,14,FALSE))</f>
        <v>#REF!</v>
      </c>
      <c r="D653" s="2" t="e">
        <f>VLOOKUP(CONCATENATE($U$6,$B653,$U$13,$U$14,$U$16,$A653),#REF!,15,FALSE)</f>
        <v>#REF!</v>
      </c>
      <c r="E653" s="2" t="e">
        <f>VLOOKUP(CONCATENATE($U$6,$B653,$U$13,$U$14,$U$16,$A653),#REF!,16,FALSE)</f>
        <v>#REF!</v>
      </c>
      <c r="F653" s="2" t="e">
        <f t="shared" si="69"/>
        <v>#REF!</v>
      </c>
      <c r="G653" s="2" t="e">
        <f t="shared" si="70"/>
        <v>#REF!</v>
      </c>
    </row>
    <row r="654" spans="1:7" x14ac:dyDescent="0.25">
      <c r="A654" s="86">
        <v>2021</v>
      </c>
      <c r="B654" s="45" t="s">
        <v>153</v>
      </c>
      <c r="C654" s="77" t="e">
        <f>IF(VLOOKUP(CONCATENATE($U$6,$B654,$U$13,$U$14,$U$16,$A654),#REF!,14,FALSE)=0,"",VLOOKUP(CONCATENATE($U$6,$B654,$U$13,$U$14,$U$16,$A654),#REF!,14,FALSE))</f>
        <v>#REF!</v>
      </c>
      <c r="D654" s="2" t="e">
        <f>VLOOKUP(CONCATENATE($U$6,$B654,$U$13,$U$14,$U$16,$A654),#REF!,15,FALSE)</f>
        <v>#REF!</v>
      </c>
      <c r="E654" s="2" t="e">
        <f>VLOOKUP(CONCATENATE($U$6,$B654,$U$13,$U$14,$U$16,$A654),#REF!,16,FALSE)</f>
        <v>#REF!</v>
      </c>
      <c r="F654" s="2" t="e">
        <f t="shared" si="69"/>
        <v>#REF!</v>
      </c>
      <c r="G654" s="2" t="e">
        <f t="shared" si="70"/>
        <v>#REF!</v>
      </c>
    </row>
    <row r="655" spans="1:7" x14ac:dyDescent="0.25">
      <c r="A655" s="86">
        <v>2021</v>
      </c>
      <c r="B655" s="45" t="s">
        <v>179</v>
      </c>
      <c r="C655" s="77" t="e">
        <f>IF(VLOOKUP(CONCATENATE($U$6,$B655,$U$13,$U$14,$U$16,$A655),#REF!,14,FALSE)=0,"",VLOOKUP(CONCATENATE($U$6,$B655,$U$13,$U$14,$U$16,$A655),#REF!,14,FALSE))</f>
        <v>#REF!</v>
      </c>
      <c r="D655" s="2" t="e">
        <f>VLOOKUP(CONCATENATE($U$6,$B655,$U$13,$U$14,$U$16,$A655),#REF!,15,FALSE)</f>
        <v>#REF!</v>
      </c>
      <c r="E655" s="2" t="e">
        <f>VLOOKUP(CONCATENATE($U$6,$B655,$U$13,$U$14,$U$16,$A655),#REF!,16,FALSE)</f>
        <v>#REF!</v>
      </c>
      <c r="F655" s="2" t="e">
        <f t="shared" si="69"/>
        <v>#REF!</v>
      </c>
      <c r="G655" s="2" t="e">
        <f t="shared" si="70"/>
        <v>#REF!</v>
      </c>
    </row>
    <row r="656" spans="1:7" x14ac:dyDescent="0.25">
      <c r="A656" s="86">
        <v>2021</v>
      </c>
      <c r="B656" s="45" t="s">
        <v>161</v>
      </c>
      <c r="C656" s="77" t="e">
        <f>IF(VLOOKUP(CONCATENATE($U$6,$B656,$U$13,$U$14,$U$16,$A656),#REF!,14,FALSE)=0,"",VLOOKUP(CONCATENATE($U$6,$B656,$U$13,$U$14,$U$16,$A656),#REF!,14,FALSE))</f>
        <v>#REF!</v>
      </c>
      <c r="D656" s="2" t="e">
        <f>VLOOKUP(CONCATENATE($U$6,$B656,$U$13,$U$14,$U$16,$A656),#REF!,15,FALSE)</f>
        <v>#REF!</v>
      </c>
      <c r="E656" s="2" t="e">
        <f>VLOOKUP(CONCATENATE($U$6,$B656,$U$13,$U$14,$U$16,$A656),#REF!,16,FALSE)</f>
        <v>#REF!</v>
      </c>
      <c r="F656" s="2" t="e">
        <f t="shared" si="69"/>
        <v>#REF!</v>
      </c>
      <c r="G656" s="2" t="e">
        <f t="shared" si="70"/>
        <v>#REF!</v>
      </c>
    </row>
    <row r="657" spans="1:7" x14ac:dyDescent="0.25">
      <c r="A657" s="86">
        <v>2021</v>
      </c>
      <c r="B657" s="45" t="s">
        <v>158</v>
      </c>
      <c r="C657" s="77" t="e">
        <f>IF(VLOOKUP(CONCATENATE($U$6,$B657,$U$13,$U$14,$U$16,$A657),#REF!,14,FALSE)=0,"",VLOOKUP(CONCATENATE($U$6,$B657,$U$13,$U$14,$U$16,$A657),#REF!,14,FALSE))</f>
        <v>#REF!</v>
      </c>
      <c r="D657" s="2" t="e">
        <f>VLOOKUP(CONCATENATE($U$6,$B657,$U$13,$U$14,$U$16,$A657),#REF!,15,FALSE)</f>
        <v>#REF!</v>
      </c>
      <c r="E657" s="2" t="e">
        <f>VLOOKUP(CONCATENATE($U$6,$B657,$U$13,$U$14,$U$16,$A657),#REF!,16,FALSE)</f>
        <v>#REF!</v>
      </c>
      <c r="F657" s="2" t="e">
        <f t="shared" si="69"/>
        <v>#REF!</v>
      </c>
      <c r="G657" s="2" t="e">
        <f t="shared" si="70"/>
        <v>#REF!</v>
      </c>
    </row>
    <row r="658" spans="1:7" x14ac:dyDescent="0.25">
      <c r="A658" s="86">
        <v>2021</v>
      </c>
      <c r="B658" s="45" t="s">
        <v>169</v>
      </c>
      <c r="C658" s="77" t="e">
        <f>IF(VLOOKUP(CONCATENATE($U$6,$B658,$U$13,$U$14,$U$16,$A658),#REF!,14,FALSE)=0,"",VLOOKUP(CONCATENATE($U$6,$B658,$U$13,$U$14,$U$16,$A658),#REF!,14,FALSE))</f>
        <v>#REF!</v>
      </c>
      <c r="D658" s="2" t="e">
        <f>VLOOKUP(CONCATENATE($U$6,$B658,$U$13,$U$14,$U$16,$A658),#REF!,15,FALSE)</f>
        <v>#REF!</v>
      </c>
      <c r="E658" s="2" t="e">
        <f>VLOOKUP(CONCATENATE($U$6,$B658,$U$13,$U$14,$U$16,$A658),#REF!,16,FALSE)</f>
        <v>#REF!</v>
      </c>
      <c r="F658" s="2" t="e">
        <f t="shared" si="69"/>
        <v>#REF!</v>
      </c>
      <c r="G658" s="2" t="e">
        <f t="shared" si="70"/>
        <v>#REF!</v>
      </c>
    </row>
    <row r="659" spans="1:7" x14ac:dyDescent="0.25">
      <c r="A659" s="86">
        <v>2022</v>
      </c>
      <c r="B659" s="45" t="s">
        <v>166</v>
      </c>
      <c r="C659" s="77" t="e">
        <f>IF(VLOOKUP(CONCATENATE($U$6,$B659,$U$13,$U$14,$U$16,$A659),#REF!,14,FALSE)=0,"",VLOOKUP(CONCATENATE($U$6,$B659,$U$13,$U$14,$U$16,$A659),#REF!,14,FALSE))</f>
        <v>#REF!</v>
      </c>
      <c r="D659" s="2" t="e">
        <f>VLOOKUP(CONCATENATE($U$6,$B659,$U$13,$U$14,$U$16,$A659),#REF!,15,FALSE)</f>
        <v>#REF!</v>
      </c>
      <c r="E659" s="2" t="e">
        <f>VLOOKUP(CONCATENATE($U$6,$B659,$U$13,$U$14,$U$16,$A659),#REF!,16,FALSE)</f>
        <v>#REF!</v>
      </c>
      <c r="F659" s="2" t="e">
        <f t="shared" ref="F659:F691" si="71">C659-D659</f>
        <v>#REF!</v>
      </c>
      <c r="G659" s="2" t="e">
        <f t="shared" ref="G659:G691" si="72">E659-C659</f>
        <v>#REF!</v>
      </c>
    </row>
    <row r="660" spans="1:7" x14ac:dyDescent="0.25">
      <c r="A660" s="86">
        <v>2022</v>
      </c>
      <c r="B660" s="45" t="s">
        <v>160</v>
      </c>
      <c r="C660" s="77" t="e">
        <f>IF(VLOOKUP(CONCATENATE($U$6,$B660,$U$13,$U$14,$U$16,$A660),#REF!,14,FALSE)=0,"",VLOOKUP(CONCATENATE($U$6,$B660,$U$13,$U$14,$U$16,$A660),#REF!,14,FALSE))</f>
        <v>#REF!</v>
      </c>
      <c r="D660" s="2" t="e">
        <f>VLOOKUP(CONCATENATE($U$6,$B660,$U$13,$U$14,$U$16,$A660),#REF!,15,FALSE)</f>
        <v>#REF!</v>
      </c>
      <c r="E660" s="2" t="e">
        <f>VLOOKUP(CONCATENATE($U$6,$B660,$U$13,$U$14,$U$16,$A660),#REF!,16,FALSE)</f>
        <v>#REF!</v>
      </c>
      <c r="F660" s="2" t="e">
        <f t="shared" si="71"/>
        <v>#REF!</v>
      </c>
      <c r="G660" s="2" t="e">
        <f t="shared" si="72"/>
        <v>#REF!</v>
      </c>
    </row>
    <row r="661" spans="1:7" x14ac:dyDescent="0.25">
      <c r="A661" s="86">
        <v>2022</v>
      </c>
      <c r="B661" s="45" t="s">
        <v>162</v>
      </c>
      <c r="C661" s="77" t="e">
        <f>IF(VLOOKUP(CONCATENATE($U$6,$B661,$U$13,$U$14,$U$16,$A661),#REF!,14,FALSE)=0,"",VLOOKUP(CONCATENATE($U$6,$B661,$U$13,$U$14,$U$16,$A661),#REF!,14,FALSE))</f>
        <v>#REF!</v>
      </c>
      <c r="D661" s="2" t="e">
        <f>VLOOKUP(CONCATENATE($U$6,$B661,$U$13,$U$14,$U$16,$A661),#REF!,15,FALSE)</f>
        <v>#REF!</v>
      </c>
      <c r="E661" s="2" t="e">
        <f>VLOOKUP(CONCATENATE($U$6,$B661,$U$13,$U$14,$U$16,$A661),#REF!,16,FALSE)</f>
        <v>#REF!</v>
      </c>
      <c r="F661" s="2" t="e">
        <f t="shared" si="71"/>
        <v>#REF!</v>
      </c>
      <c r="G661" s="2" t="e">
        <f t="shared" si="72"/>
        <v>#REF!</v>
      </c>
    </row>
    <row r="662" spans="1:7" x14ac:dyDescent="0.25">
      <c r="A662" s="86">
        <v>2022</v>
      </c>
      <c r="B662" s="45" t="s">
        <v>155</v>
      </c>
      <c r="C662" s="77" t="e">
        <f>IF(VLOOKUP(CONCATENATE($U$6,$B662,$U$13,$U$14,$U$16,$A662),#REF!,14,FALSE)=0,"",VLOOKUP(CONCATENATE($U$6,$B662,$U$13,$U$14,$U$16,$A662),#REF!,14,FALSE))</f>
        <v>#REF!</v>
      </c>
      <c r="D662" s="2" t="e">
        <f>VLOOKUP(CONCATENATE($U$6,$B662,$U$13,$U$14,$U$16,$A662),#REF!,15,FALSE)</f>
        <v>#REF!</v>
      </c>
      <c r="E662" s="2" t="e">
        <f>VLOOKUP(CONCATENATE($U$6,$B662,$U$13,$U$14,$U$16,$A662),#REF!,16,FALSE)</f>
        <v>#REF!</v>
      </c>
      <c r="F662" s="2" t="e">
        <f t="shared" si="71"/>
        <v>#REF!</v>
      </c>
      <c r="G662" s="2" t="e">
        <f t="shared" si="72"/>
        <v>#REF!</v>
      </c>
    </row>
    <row r="663" spans="1:7" x14ac:dyDescent="0.25">
      <c r="A663" s="86">
        <v>2022</v>
      </c>
      <c r="B663" s="45" t="s">
        <v>151</v>
      </c>
      <c r="C663" s="77" t="e">
        <f>IF(VLOOKUP(CONCATENATE($U$6,$B663,$U$13,$U$14,$U$16,$A663),#REF!,14,FALSE)=0,"",VLOOKUP(CONCATENATE($U$6,$B663,$U$13,$U$14,$U$16,$A663),#REF!,14,FALSE))</f>
        <v>#REF!</v>
      </c>
      <c r="D663" s="2" t="e">
        <f>VLOOKUP(CONCATENATE($U$6,$B663,$U$13,$U$14,$U$16,$A663),#REF!,15,FALSE)</f>
        <v>#REF!</v>
      </c>
      <c r="E663" s="2" t="e">
        <f>VLOOKUP(CONCATENATE($U$6,$B663,$U$13,$U$14,$U$16,$A663),#REF!,16,FALSE)</f>
        <v>#REF!</v>
      </c>
      <c r="F663" s="2" t="e">
        <f t="shared" si="71"/>
        <v>#REF!</v>
      </c>
      <c r="G663" s="2" t="e">
        <f t="shared" si="72"/>
        <v>#REF!</v>
      </c>
    </row>
    <row r="664" spans="1:7" x14ac:dyDescent="0.25">
      <c r="A664" s="86">
        <v>2022</v>
      </c>
      <c r="B664" s="45" t="s">
        <v>167</v>
      </c>
      <c r="C664" s="77" t="e">
        <f>IF(VLOOKUP(CONCATENATE($U$6,$B664,$U$13,$U$14,$U$16,$A664),#REF!,14,FALSE)=0,"",VLOOKUP(CONCATENATE($U$6,$B664,$U$13,$U$14,$U$16,$A664),#REF!,14,FALSE))</f>
        <v>#REF!</v>
      </c>
      <c r="D664" s="2" t="e">
        <f>VLOOKUP(CONCATENATE($U$6,$B664,$U$13,$U$14,$U$16,$A664),#REF!,15,FALSE)</f>
        <v>#REF!</v>
      </c>
      <c r="E664" s="2" t="e">
        <f>VLOOKUP(CONCATENATE($U$6,$B664,$U$13,$U$14,$U$16,$A664),#REF!,16,FALSE)</f>
        <v>#REF!</v>
      </c>
      <c r="F664" s="2" t="e">
        <f t="shared" si="71"/>
        <v>#REF!</v>
      </c>
      <c r="G664" s="2" t="e">
        <f t="shared" si="72"/>
        <v>#REF!</v>
      </c>
    </row>
    <row r="665" spans="1:7" x14ac:dyDescent="0.25">
      <c r="A665" s="86">
        <v>2022</v>
      </c>
      <c r="B665" s="45" t="s">
        <v>181</v>
      </c>
      <c r="C665" s="77" t="e">
        <f>IF(VLOOKUP(CONCATENATE($U$6,$B665,$U$13,$U$14,$U$16,$A665),#REF!,14,FALSE)=0,"",VLOOKUP(CONCATENATE($U$6,$B665,$U$13,$U$14,$U$16,$A665),#REF!,14,FALSE))</f>
        <v>#REF!</v>
      </c>
      <c r="D665" s="2" t="e">
        <f>VLOOKUP(CONCATENATE($U$6,$B665,$U$13,$U$14,$U$16,$A665),#REF!,15,FALSE)</f>
        <v>#REF!</v>
      </c>
      <c r="E665" s="2" t="e">
        <f>VLOOKUP(CONCATENATE($U$6,$B665,$U$13,$U$14,$U$16,$A665),#REF!,16,FALSE)</f>
        <v>#REF!</v>
      </c>
      <c r="F665" s="2" t="e">
        <f t="shared" si="71"/>
        <v>#REF!</v>
      </c>
      <c r="G665" s="2" t="e">
        <f t="shared" si="72"/>
        <v>#REF!</v>
      </c>
    </row>
    <row r="666" spans="1:7" x14ac:dyDescent="0.25">
      <c r="A666" s="86">
        <v>2022</v>
      </c>
      <c r="B666" s="45" t="s">
        <v>171</v>
      </c>
      <c r="C666" s="77" t="e">
        <f>IF(VLOOKUP(CONCATENATE($U$6,$B666,$U$13,$U$14,$U$16,$A666),#REF!,14,FALSE)=0,"",VLOOKUP(CONCATENATE($U$6,$B666,$U$13,$U$14,$U$16,$A666),#REF!,14,FALSE))</f>
        <v>#REF!</v>
      </c>
      <c r="D666" s="2" t="e">
        <f>VLOOKUP(CONCATENATE($U$6,$B666,$U$13,$U$14,$U$16,$A666),#REF!,15,FALSE)</f>
        <v>#REF!</v>
      </c>
      <c r="E666" s="2" t="e">
        <f>VLOOKUP(CONCATENATE($U$6,$B666,$U$13,$U$14,$U$16,$A666),#REF!,16,FALSE)</f>
        <v>#REF!</v>
      </c>
      <c r="F666" s="2" t="e">
        <f t="shared" si="71"/>
        <v>#REF!</v>
      </c>
      <c r="G666" s="2" t="e">
        <f t="shared" si="72"/>
        <v>#REF!</v>
      </c>
    </row>
    <row r="667" spans="1:7" x14ac:dyDescent="0.25">
      <c r="A667" s="86">
        <v>2022</v>
      </c>
      <c r="B667" s="45" t="s">
        <v>159</v>
      </c>
      <c r="C667" s="77" t="e">
        <f>IF(VLOOKUP(CONCATENATE($U$6,$B667,$U$13,$U$14,$U$16,$A667),#REF!,14,FALSE)=0,"",VLOOKUP(CONCATENATE($U$6,$B667,$U$13,$U$14,$U$16,$A667),#REF!,14,FALSE))</f>
        <v>#REF!</v>
      </c>
      <c r="D667" s="2" t="e">
        <f>VLOOKUP(CONCATENATE($U$6,$B667,$U$13,$U$14,$U$16,$A667),#REF!,15,FALSE)</f>
        <v>#REF!</v>
      </c>
      <c r="E667" s="2" t="e">
        <f>VLOOKUP(CONCATENATE($U$6,$B667,$U$13,$U$14,$U$16,$A667),#REF!,16,FALSE)</f>
        <v>#REF!</v>
      </c>
      <c r="F667" s="2" t="e">
        <f t="shared" si="71"/>
        <v>#REF!</v>
      </c>
      <c r="G667" s="2" t="e">
        <f t="shared" si="72"/>
        <v>#REF!</v>
      </c>
    </row>
    <row r="668" spans="1:7" x14ac:dyDescent="0.25">
      <c r="A668" s="86">
        <v>2022</v>
      </c>
      <c r="B668" s="45" t="s">
        <v>174</v>
      </c>
      <c r="C668" s="77" t="e">
        <f>IF(VLOOKUP(CONCATENATE($U$6,$B668,$U$13,$U$14,$U$16,$A668),#REF!,14,FALSE)=0,"",VLOOKUP(CONCATENATE($U$6,$B668,$U$13,$U$14,$U$16,$A668),#REF!,14,FALSE))</f>
        <v>#REF!</v>
      </c>
      <c r="D668" s="2" t="e">
        <f>VLOOKUP(CONCATENATE($U$6,$B668,$U$13,$U$14,$U$16,$A668),#REF!,15,FALSE)</f>
        <v>#REF!</v>
      </c>
      <c r="E668" s="2" t="e">
        <f>VLOOKUP(CONCATENATE($U$6,$B668,$U$13,$U$14,$U$16,$A668),#REF!,16,FALSE)</f>
        <v>#REF!</v>
      </c>
      <c r="F668" s="2" t="e">
        <f t="shared" si="71"/>
        <v>#REF!</v>
      </c>
      <c r="G668" s="2" t="e">
        <f t="shared" si="72"/>
        <v>#REF!</v>
      </c>
    </row>
    <row r="669" spans="1:7" x14ac:dyDescent="0.25">
      <c r="A669" s="86">
        <v>2022</v>
      </c>
      <c r="B669" s="45" t="s">
        <v>178</v>
      </c>
      <c r="C669" s="77" t="e">
        <f>IF(VLOOKUP(CONCATENATE($U$6,$B669,$U$13,$U$14,$U$16,$A669),#REF!,14,FALSE)=0,"",VLOOKUP(CONCATENATE($U$6,$B669,$U$13,$U$14,$U$16,$A669),#REF!,14,FALSE))</f>
        <v>#REF!</v>
      </c>
      <c r="D669" s="2" t="e">
        <f>VLOOKUP(CONCATENATE($U$6,$B669,$U$13,$U$14,$U$16,$A669),#REF!,15,FALSE)</f>
        <v>#REF!</v>
      </c>
      <c r="E669" s="2" t="e">
        <f>VLOOKUP(CONCATENATE($U$6,$B669,$U$13,$U$14,$U$16,$A669),#REF!,16,FALSE)</f>
        <v>#REF!</v>
      </c>
      <c r="F669" s="2" t="e">
        <f t="shared" si="71"/>
        <v>#REF!</v>
      </c>
      <c r="G669" s="2" t="e">
        <f t="shared" si="72"/>
        <v>#REF!</v>
      </c>
    </row>
    <row r="670" spans="1:7" x14ac:dyDescent="0.25">
      <c r="A670" s="86">
        <v>2022</v>
      </c>
      <c r="B670" s="45" t="s">
        <v>175</v>
      </c>
      <c r="C670" s="77" t="e">
        <f>IF(VLOOKUP(CONCATENATE($U$6,$B670,$U$13,$U$14,$U$16,$A670),#REF!,14,FALSE)=0,"",VLOOKUP(CONCATENATE($U$6,$B670,$U$13,$U$14,$U$16,$A670),#REF!,14,FALSE))</f>
        <v>#REF!</v>
      </c>
      <c r="D670" s="2" t="e">
        <f>VLOOKUP(CONCATENATE($U$6,$B670,$U$13,$U$14,$U$16,$A670),#REF!,15,FALSE)</f>
        <v>#REF!</v>
      </c>
      <c r="E670" s="2" t="e">
        <f>VLOOKUP(CONCATENATE($U$6,$B670,$U$13,$U$14,$U$16,$A670),#REF!,16,FALSE)</f>
        <v>#REF!</v>
      </c>
      <c r="F670" s="2" t="e">
        <f t="shared" si="71"/>
        <v>#REF!</v>
      </c>
      <c r="G670" s="2" t="e">
        <f t="shared" si="72"/>
        <v>#REF!</v>
      </c>
    </row>
    <row r="671" spans="1:7" x14ac:dyDescent="0.25">
      <c r="A671" s="86">
        <v>2022</v>
      </c>
      <c r="B671" s="45" t="s">
        <v>156</v>
      </c>
      <c r="C671" s="77" t="e">
        <f>IF(VLOOKUP(CONCATENATE($U$6,$B671,$U$13,$U$14,$U$16,$A671),#REF!,14,FALSE)=0,"",VLOOKUP(CONCATENATE($U$6,$B671,$U$13,$U$14,$U$16,$A671),#REF!,14,FALSE))</f>
        <v>#REF!</v>
      </c>
      <c r="D671" s="2" t="e">
        <f>VLOOKUP(CONCATENATE($U$6,$B671,$U$13,$U$14,$U$16,$A671),#REF!,15,FALSE)</f>
        <v>#REF!</v>
      </c>
      <c r="E671" s="2" t="e">
        <f>VLOOKUP(CONCATENATE($U$6,$B671,$U$13,$U$14,$U$16,$A671),#REF!,16,FALSE)</f>
        <v>#REF!</v>
      </c>
      <c r="F671" s="2" t="e">
        <f t="shared" si="71"/>
        <v>#REF!</v>
      </c>
      <c r="G671" s="2" t="e">
        <f t="shared" si="72"/>
        <v>#REF!</v>
      </c>
    </row>
    <row r="672" spans="1:7" x14ac:dyDescent="0.25">
      <c r="A672" s="86">
        <v>2022</v>
      </c>
      <c r="B672" s="45" t="s">
        <v>168</v>
      </c>
      <c r="C672" s="77" t="e">
        <f>IF(VLOOKUP(CONCATENATE($U$6,$B672,$U$13,$U$14,$U$16,$A672),#REF!,14,FALSE)=0,"",VLOOKUP(CONCATENATE($U$6,$B672,$U$13,$U$14,$U$16,$A672),#REF!,14,FALSE))</f>
        <v>#REF!</v>
      </c>
      <c r="D672" s="2" t="e">
        <f>VLOOKUP(CONCATENATE($U$6,$B672,$U$13,$U$14,$U$16,$A672),#REF!,15,FALSE)</f>
        <v>#REF!</v>
      </c>
      <c r="E672" s="2" t="e">
        <f>VLOOKUP(CONCATENATE($U$6,$B672,$U$13,$U$14,$U$16,$A672),#REF!,16,FALSE)</f>
        <v>#REF!</v>
      </c>
      <c r="F672" s="2" t="e">
        <f t="shared" si="71"/>
        <v>#REF!</v>
      </c>
      <c r="G672" s="2" t="e">
        <f t="shared" si="72"/>
        <v>#REF!</v>
      </c>
    </row>
    <row r="673" spans="1:7" x14ac:dyDescent="0.25">
      <c r="A673" s="86">
        <v>2022</v>
      </c>
      <c r="B673" s="45" t="s">
        <v>164</v>
      </c>
      <c r="C673" s="77" t="e">
        <f>IF(VLOOKUP(CONCATENATE($U$6,$B673,$U$13,$U$14,$U$16,$A673),#REF!,14,FALSE)=0,"",VLOOKUP(CONCATENATE($U$6,$B673,$U$13,$U$14,$U$16,$A673),#REF!,14,FALSE))</f>
        <v>#REF!</v>
      </c>
      <c r="D673" s="2" t="e">
        <f>VLOOKUP(CONCATENATE($U$6,$B673,$U$13,$U$14,$U$16,$A673),#REF!,15,FALSE)</f>
        <v>#REF!</v>
      </c>
      <c r="E673" s="2" t="e">
        <f>VLOOKUP(CONCATENATE($U$6,$B673,$U$13,$U$14,$U$16,$A673),#REF!,16,FALSE)</f>
        <v>#REF!</v>
      </c>
      <c r="F673" s="2" t="e">
        <f t="shared" si="71"/>
        <v>#REF!</v>
      </c>
      <c r="G673" s="2" t="e">
        <f t="shared" si="72"/>
        <v>#REF!</v>
      </c>
    </row>
    <row r="674" spans="1:7" x14ac:dyDescent="0.25">
      <c r="A674" s="86">
        <v>2022</v>
      </c>
      <c r="B674" s="45" t="s">
        <v>172</v>
      </c>
      <c r="C674" s="77" t="e">
        <f>IF(VLOOKUP(CONCATENATE($U$6,$B674,$U$13,$U$14,$U$16,$A674),#REF!,14,FALSE)=0,"",VLOOKUP(CONCATENATE($U$6,$B674,$U$13,$U$14,$U$16,$A674),#REF!,14,FALSE))</f>
        <v>#REF!</v>
      </c>
      <c r="D674" s="2" t="e">
        <f>VLOOKUP(CONCATENATE($U$6,$B674,$U$13,$U$14,$U$16,$A674),#REF!,15,FALSE)</f>
        <v>#REF!</v>
      </c>
      <c r="E674" s="2" t="e">
        <f>VLOOKUP(CONCATENATE($U$6,$B674,$U$13,$U$14,$U$16,$A674),#REF!,16,FALSE)</f>
        <v>#REF!</v>
      </c>
      <c r="F674" s="2" t="e">
        <f t="shared" si="71"/>
        <v>#REF!</v>
      </c>
      <c r="G674" s="2" t="e">
        <f t="shared" si="72"/>
        <v>#REF!</v>
      </c>
    </row>
    <row r="675" spans="1:7" x14ac:dyDescent="0.25">
      <c r="A675" s="86">
        <v>2022</v>
      </c>
      <c r="B675" s="45" t="s">
        <v>157</v>
      </c>
      <c r="C675" s="77" t="e">
        <f>IF(VLOOKUP(CONCATENATE($U$6,$B675,$U$13,$U$14,$U$16,$A675),#REF!,14,FALSE)=0,"",VLOOKUP(CONCATENATE($U$6,$B675,$U$13,$U$14,$U$16,$A675),#REF!,14,FALSE))</f>
        <v>#REF!</v>
      </c>
      <c r="D675" s="2" t="e">
        <f>VLOOKUP(CONCATENATE($U$6,$B675,$U$13,$U$14,$U$16,$A675),#REF!,15,FALSE)</f>
        <v>#REF!</v>
      </c>
      <c r="E675" s="2" t="e">
        <f>VLOOKUP(CONCATENATE($U$6,$B675,$U$13,$U$14,$U$16,$A675),#REF!,16,FALSE)</f>
        <v>#REF!</v>
      </c>
      <c r="F675" s="2" t="e">
        <f t="shared" si="71"/>
        <v>#REF!</v>
      </c>
      <c r="G675" s="2" t="e">
        <f t="shared" si="72"/>
        <v>#REF!</v>
      </c>
    </row>
    <row r="676" spans="1:7" x14ac:dyDescent="0.25">
      <c r="A676" s="86">
        <v>2022</v>
      </c>
      <c r="B676" s="45" t="s">
        <v>170</v>
      </c>
      <c r="C676" s="77" t="e">
        <f>IF(VLOOKUP(CONCATENATE($U$6,$B676,$U$13,$U$14,$U$16,$A676),#REF!,14,FALSE)=0,"",VLOOKUP(CONCATENATE($U$6,$B676,$U$13,$U$14,$U$16,$A676),#REF!,14,FALSE))</f>
        <v>#REF!</v>
      </c>
      <c r="D676" s="2" t="e">
        <f>VLOOKUP(CONCATENATE($U$6,$B676,$U$13,$U$14,$U$16,$A676),#REF!,15,FALSE)</f>
        <v>#REF!</v>
      </c>
      <c r="E676" s="2" t="e">
        <f>VLOOKUP(CONCATENATE($U$6,$B676,$U$13,$U$14,$U$16,$A676),#REF!,16,FALSE)</f>
        <v>#REF!</v>
      </c>
      <c r="F676" s="2" t="e">
        <f t="shared" si="71"/>
        <v>#REF!</v>
      </c>
      <c r="G676" s="2" t="e">
        <f t="shared" si="72"/>
        <v>#REF!</v>
      </c>
    </row>
    <row r="677" spans="1:7" x14ac:dyDescent="0.25">
      <c r="A677" s="86">
        <v>2022</v>
      </c>
      <c r="B677" s="45" t="s">
        <v>176</v>
      </c>
      <c r="C677" s="77" t="e">
        <f>IF(VLOOKUP(CONCATENATE($U$6,$B677,$U$13,$U$14,$U$16,$A677),#REF!,14,FALSE)=0,"",VLOOKUP(CONCATENATE($U$6,$B677,$U$13,$U$14,$U$16,$A677),#REF!,14,FALSE))</f>
        <v>#REF!</v>
      </c>
      <c r="D677" s="2" t="e">
        <f>VLOOKUP(CONCATENATE($U$6,$B677,$U$13,$U$14,$U$16,$A677),#REF!,15,FALSE)</f>
        <v>#REF!</v>
      </c>
      <c r="E677" s="2" t="e">
        <f>VLOOKUP(CONCATENATE($U$6,$B677,$U$13,$U$14,$U$16,$A677),#REF!,16,FALSE)</f>
        <v>#REF!</v>
      </c>
      <c r="F677" s="2" t="e">
        <f t="shared" si="71"/>
        <v>#REF!</v>
      </c>
      <c r="G677" s="2" t="e">
        <f t="shared" si="72"/>
        <v>#REF!</v>
      </c>
    </row>
    <row r="678" spans="1:7" x14ac:dyDescent="0.25">
      <c r="A678" s="86">
        <v>2022</v>
      </c>
      <c r="B678" s="45" t="s">
        <v>152</v>
      </c>
      <c r="C678" s="77" t="e">
        <f>IF(VLOOKUP(CONCATENATE($U$6,$B678,$U$13,$U$14,$U$16,$A678),#REF!,14,FALSE)=0,"",VLOOKUP(CONCATENATE($U$6,$B678,$U$13,$U$14,$U$16,$A678),#REF!,14,FALSE))</f>
        <v>#REF!</v>
      </c>
      <c r="D678" s="2" t="e">
        <f>VLOOKUP(CONCATENATE($U$6,$B678,$U$13,$U$14,$U$16,$A678),#REF!,15,FALSE)</f>
        <v>#REF!</v>
      </c>
      <c r="E678" s="2" t="e">
        <f>VLOOKUP(CONCATENATE($U$6,$B678,$U$13,$U$14,$U$16,$A678),#REF!,16,FALSE)</f>
        <v>#REF!</v>
      </c>
      <c r="F678" s="2" t="e">
        <f t="shared" si="71"/>
        <v>#REF!</v>
      </c>
      <c r="G678" s="2" t="e">
        <f t="shared" si="72"/>
        <v>#REF!</v>
      </c>
    </row>
    <row r="679" spans="1:7" x14ac:dyDescent="0.25">
      <c r="A679" s="86">
        <v>2022</v>
      </c>
      <c r="B679" s="45" t="s">
        <v>150</v>
      </c>
      <c r="C679" s="77" t="e">
        <f>IF(VLOOKUP(CONCATENATE($U$6,$B679,$U$13,$U$14,$U$16,$A679),#REF!,14,FALSE)=0,"",VLOOKUP(CONCATENATE($U$6,$B679,$U$13,$U$14,$U$16,$A679),#REF!,14,FALSE))</f>
        <v>#REF!</v>
      </c>
      <c r="D679" s="2" t="e">
        <f>VLOOKUP(CONCATENATE($U$6,$B679,$U$13,$U$14,$U$16,$A679),#REF!,15,FALSE)</f>
        <v>#REF!</v>
      </c>
      <c r="E679" s="2" t="e">
        <f>VLOOKUP(CONCATENATE($U$6,$B679,$U$13,$U$14,$U$16,$A679),#REF!,16,FALSE)</f>
        <v>#REF!</v>
      </c>
      <c r="F679" s="2" t="e">
        <f t="shared" si="71"/>
        <v>#REF!</v>
      </c>
      <c r="G679" s="2" t="e">
        <f t="shared" si="72"/>
        <v>#REF!</v>
      </c>
    </row>
    <row r="680" spans="1:7" x14ac:dyDescent="0.25">
      <c r="A680" s="86">
        <v>2022</v>
      </c>
      <c r="B680" s="45" t="s">
        <v>163</v>
      </c>
      <c r="C680" s="77" t="e">
        <f>IF(VLOOKUP(CONCATENATE($U$6,$B680,$U$13,$U$14,$U$16,$A680),#REF!,14,FALSE)=0,"",VLOOKUP(CONCATENATE($U$6,$B680,$U$13,$U$14,$U$16,$A680),#REF!,14,FALSE))</f>
        <v>#REF!</v>
      </c>
      <c r="D680" s="2" t="e">
        <f>VLOOKUP(CONCATENATE($U$6,$B680,$U$13,$U$14,$U$16,$A680),#REF!,15,FALSE)</f>
        <v>#REF!</v>
      </c>
      <c r="E680" s="2" t="e">
        <f>VLOOKUP(CONCATENATE($U$6,$B680,$U$13,$U$14,$U$16,$A680),#REF!,16,FALSE)</f>
        <v>#REF!</v>
      </c>
      <c r="F680" s="2" t="e">
        <f t="shared" si="71"/>
        <v>#REF!</v>
      </c>
      <c r="G680" s="2" t="e">
        <f t="shared" si="72"/>
        <v>#REF!</v>
      </c>
    </row>
    <row r="681" spans="1:7" x14ac:dyDescent="0.25">
      <c r="A681" s="86">
        <v>2022</v>
      </c>
      <c r="B681" s="45" t="s">
        <v>180</v>
      </c>
      <c r="C681" s="77" t="e">
        <f>IF(VLOOKUP(CONCATENATE($U$6,$B681,$U$13,$U$14,$U$16,$A681),#REF!,14,FALSE)=0,"",VLOOKUP(CONCATENATE($U$6,$B681,$U$13,$U$14,$U$16,$A681),#REF!,14,FALSE))</f>
        <v>#REF!</v>
      </c>
      <c r="D681" s="2" t="e">
        <f>VLOOKUP(CONCATENATE($U$6,$B681,$U$13,$U$14,$U$16,$A681),#REF!,15,FALSE)</f>
        <v>#REF!</v>
      </c>
      <c r="E681" s="2" t="e">
        <f>VLOOKUP(CONCATENATE($U$6,$B681,$U$13,$U$14,$U$16,$A681),#REF!,16,FALSE)</f>
        <v>#REF!</v>
      </c>
      <c r="F681" s="2" t="e">
        <f t="shared" si="71"/>
        <v>#REF!</v>
      </c>
      <c r="G681" s="2" t="e">
        <f t="shared" si="72"/>
        <v>#REF!</v>
      </c>
    </row>
    <row r="682" spans="1:7" x14ac:dyDescent="0.25">
      <c r="A682" s="86">
        <v>2022</v>
      </c>
      <c r="B682" s="45" t="s">
        <v>154</v>
      </c>
      <c r="C682" s="77" t="e">
        <f>IF(VLOOKUP(CONCATENATE($U$6,$B682,$U$13,$U$14,$U$16,$A682),#REF!,14,FALSE)=0,"",VLOOKUP(CONCATENATE($U$6,$B682,$U$13,$U$14,$U$16,$A682),#REF!,14,FALSE))</f>
        <v>#REF!</v>
      </c>
      <c r="D682" s="2" t="e">
        <f>VLOOKUP(CONCATENATE($U$6,$B682,$U$13,$U$14,$U$16,$A682),#REF!,15,FALSE)</f>
        <v>#REF!</v>
      </c>
      <c r="E682" s="2" t="e">
        <f>VLOOKUP(CONCATENATE($U$6,$B682,$U$13,$U$14,$U$16,$A682),#REF!,16,FALSE)</f>
        <v>#REF!</v>
      </c>
      <c r="F682" s="2" t="e">
        <f t="shared" si="71"/>
        <v>#REF!</v>
      </c>
      <c r="G682" s="2" t="e">
        <f t="shared" si="72"/>
        <v>#REF!</v>
      </c>
    </row>
    <row r="683" spans="1:7" x14ac:dyDescent="0.25">
      <c r="A683" s="86">
        <v>2022</v>
      </c>
      <c r="B683" s="45" t="s">
        <v>173</v>
      </c>
      <c r="C683" s="77" t="e">
        <f>IF(VLOOKUP(CONCATENATE($U$6,$B683,$U$13,$U$14,$U$16,$A683),#REF!,14,FALSE)=0,"",VLOOKUP(CONCATENATE($U$6,$B683,$U$13,$U$14,$U$16,$A683),#REF!,14,FALSE))</f>
        <v>#REF!</v>
      </c>
      <c r="D683" s="2" t="e">
        <f>VLOOKUP(CONCATENATE($U$6,$B683,$U$13,$U$14,$U$16,$A683),#REF!,15,FALSE)</f>
        <v>#REF!</v>
      </c>
      <c r="E683" s="2" t="e">
        <f>VLOOKUP(CONCATENATE($U$6,$B683,$U$13,$U$14,$U$16,$A683),#REF!,16,FALSE)</f>
        <v>#REF!</v>
      </c>
      <c r="F683" s="2" t="e">
        <f t="shared" si="71"/>
        <v>#REF!</v>
      </c>
      <c r="G683" s="2" t="e">
        <f t="shared" si="72"/>
        <v>#REF!</v>
      </c>
    </row>
    <row r="684" spans="1:7" x14ac:dyDescent="0.25">
      <c r="A684" s="86">
        <v>2022</v>
      </c>
      <c r="B684" s="45" t="s">
        <v>165</v>
      </c>
      <c r="C684" s="77" t="e">
        <f>IF(VLOOKUP(CONCATENATE($U$6,$B684,$U$13,$U$14,$U$16,$A684),#REF!,14,FALSE)=0,"",VLOOKUP(CONCATENATE($U$6,$B684,$U$13,$U$14,$U$16,$A684),#REF!,14,FALSE))</f>
        <v>#REF!</v>
      </c>
      <c r="D684" s="2" t="e">
        <f>VLOOKUP(CONCATENATE($U$6,$B684,$U$13,$U$14,$U$16,$A684),#REF!,15,FALSE)</f>
        <v>#REF!</v>
      </c>
      <c r="E684" s="2" t="e">
        <f>VLOOKUP(CONCATENATE($U$6,$B684,$U$13,$U$14,$U$16,$A684),#REF!,16,FALSE)</f>
        <v>#REF!</v>
      </c>
      <c r="F684" s="2" t="e">
        <f t="shared" si="71"/>
        <v>#REF!</v>
      </c>
      <c r="G684" s="2" t="e">
        <f t="shared" si="72"/>
        <v>#REF!</v>
      </c>
    </row>
    <row r="685" spans="1:7" x14ac:dyDescent="0.25">
      <c r="A685" s="86">
        <v>2022</v>
      </c>
      <c r="B685" s="45" t="s">
        <v>149</v>
      </c>
      <c r="C685" s="77" t="e">
        <f>IF(VLOOKUP(CONCATENATE($U$6,$B685,$U$13,$U$14,$U$16,$A685),#REF!,14,FALSE)=0,"",VLOOKUP(CONCATENATE($U$6,$B685,$U$13,$U$14,$U$16,$A685),#REF!,14,FALSE))</f>
        <v>#REF!</v>
      </c>
      <c r="D685" s="2" t="e">
        <f>VLOOKUP(CONCATENATE($U$6,$B685,$U$13,$U$14,$U$16,$A685),#REF!,15,FALSE)</f>
        <v>#REF!</v>
      </c>
      <c r="E685" s="2" t="e">
        <f>VLOOKUP(CONCATENATE($U$6,$B685,$U$13,$U$14,$U$16,$A685),#REF!,16,FALSE)</f>
        <v>#REF!</v>
      </c>
      <c r="F685" s="2" t="e">
        <f t="shared" si="71"/>
        <v>#REF!</v>
      </c>
      <c r="G685" s="2" t="e">
        <f t="shared" si="72"/>
        <v>#REF!</v>
      </c>
    </row>
    <row r="686" spans="1:7" x14ac:dyDescent="0.25">
      <c r="A686" s="86">
        <v>2022</v>
      </c>
      <c r="B686" s="45" t="s">
        <v>177</v>
      </c>
      <c r="C686" s="77" t="e">
        <f>IF(VLOOKUP(CONCATENATE($U$6,$B686,$U$13,$U$14,$U$16,$A686),#REF!,14,FALSE)=0,"",VLOOKUP(CONCATENATE($U$6,$B686,$U$13,$U$14,$U$16,$A686),#REF!,14,FALSE))</f>
        <v>#REF!</v>
      </c>
      <c r="D686" s="2" t="e">
        <f>VLOOKUP(CONCATENATE($U$6,$B686,$U$13,$U$14,$U$16,$A686),#REF!,15,FALSE)</f>
        <v>#REF!</v>
      </c>
      <c r="E686" s="2" t="e">
        <f>VLOOKUP(CONCATENATE($U$6,$B686,$U$13,$U$14,$U$16,$A686),#REF!,16,FALSE)</f>
        <v>#REF!</v>
      </c>
      <c r="F686" s="2" t="e">
        <f t="shared" si="71"/>
        <v>#REF!</v>
      </c>
      <c r="G686" s="2" t="e">
        <f t="shared" si="72"/>
        <v>#REF!</v>
      </c>
    </row>
    <row r="687" spans="1:7" x14ac:dyDescent="0.25">
      <c r="A687" s="86">
        <v>2022</v>
      </c>
      <c r="B687" s="45" t="s">
        <v>153</v>
      </c>
      <c r="C687" s="77" t="e">
        <f>IF(VLOOKUP(CONCATENATE($U$6,$B687,$U$13,$U$14,$U$16,$A687),#REF!,14,FALSE)=0,"",VLOOKUP(CONCATENATE($U$6,$B687,$U$13,$U$14,$U$16,$A687),#REF!,14,FALSE))</f>
        <v>#REF!</v>
      </c>
      <c r="D687" s="2" t="e">
        <f>VLOOKUP(CONCATENATE($U$6,$B687,$U$13,$U$14,$U$16,$A687),#REF!,15,FALSE)</f>
        <v>#REF!</v>
      </c>
      <c r="E687" s="2" t="e">
        <f>VLOOKUP(CONCATENATE($U$6,$B687,$U$13,$U$14,$U$16,$A687),#REF!,16,FALSE)</f>
        <v>#REF!</v>
      </c>
      <c r="F687" s="2" t="e">
        <f t="shared" si="71"/>
        <v>#REF!</v>
      </c>
      <c r="G687" s="2" t="e">
        <f t="shared" si="72"/>
        <v>#REF!</v>
      </c>
    </row>
    <row r="688" spans="1:7" x14ac:dyDescent="0.25">
      <c r="A688" s="86">
        <v>2022</v>
      </c>
      <c r="B688" s="45" t="s">
        <v>179</v>
      </c>
      <c r="C688" s="77" t="e">
        <f>IF(VLOOKUP(CONCATENATE($U$6,$B688,$U$13,$U$14,$U$16,$A688),#REF!,14,FALSE)=0,"",VLOOKUP(CONCATENATE($U$6,$B688,$U$13,$U$14,$U$16,$A688),#REF!,14,FALSE))</f>
        <v>#REF!</v>
      </c>
      <c r="D688" s="2" t="e">
        <f>VLOOKUP(CONCATENATE($U$6,$B688,$U$13,$U$14,$U$16,$A688),#REF!,15,FALSE)</f>
        <v>#REF!</v>
      </c>
      <c r="E688" s="2" t="e">
        <f>VLOOKUP(CONCATENATE($U$6,$B688,$U$13,$U$14,$U$16,$A688),#REF!,16,FALSE)</f>
        <v>#REF!</v>
      </c>
      <c r="F688" s="2" t="e">
        <f t="shared" si="71"/>
        <v>#REF!</v>
      </c>
      <c r="G688" s="2" t="e">
        <f t="shared" si="72"/>
        <v>#REF!</v>
      </c>
    </row>
    <row r="689" spans="1:7" x14ac:dyDescent="0.25">
      <c r="A689" s="86">
        <v>2022</v>
      </c>
      <c r="B689" s="45" t="s">
        <v>161</v>
      </c>
      <c r="C689" s="77" t="e">
        <f>IF(VLOOKUP(CONCATENATE($U$6,$B689,$U$13,$U$14,$U$16,$A689),#REF!,14,FALSE)=0,"",VLOOKUP(CONCATENATE($U$6,$B689,$U$13,$U$14,$U$16,$A689),#REF!,14,FALSE))</f>
        <v>#REF!</v>
      </c>
      <c r="D689" s="2" t="e">
        <f>VLOOKUP(CONCATENATE($U$6,$B689,$U$13,$U$14,$U$16,$A689),#REF!,15,FALSE)</f>
        <v>#REF!</v>
      </c>
      <c r="E689" s="2" t="e">
        <f>VLOOKUP(CONCATENATE($U$6,$B689,$U$13,$U$14,$U$16,$A689),#REF!,16,FALSE)</f>
        <v>#REF!</v>
      </c>
      <c r="F689" s="2" t="e">
        <f t="shared" si="71"/>
        <v>#REF!</v>
      </c>
      <c r="G689" s="2" t="e">
        <f t="shared" si="72"/>
        <v>#REF!</v>
      </c>
    </row>
    <row r="690" spans="1:7" x14ac:dyDescent="0.25">
      <c r="A690" s="86">
        <v>2022</v>
      </c>
      <c r="B690" s="45" t="s">
        <v>158</v>
      </c>
      <c r="C690" s="77" t="e">
        <f>IF(VLOOKUP(CONCATENATE($U$6,$B690,$U$13,$U$14,$U$16,$A690),#REF!,14,FALSE)=0,"",VLOOKUP(CONCATENATE($U$6,$B690,$U$13,$U$14,$U$16,$A690),#REF!,14,FALSE))</f>
        <v>#REF!</v>
      </c>
      <c r="D690" s="2" t="e">
        <f>VLOOKUP(CONCATENATE($U$6,$B690,$U$13,$U$14,$U$16,$A690),#REF!,15,FALSE)</f>
        <v>#REF!</v>
      </c>
      <c r="E690" s="2" t="e">
        <f>VLOOKUP(CONCATENATE($U$6,$B690,$U$13,$U$14,$U$16,$A690),#REF!,16,FALSE)</f>
        <v>#REF!</v>
      </c>
      <c r="F690" s="2" t="e">
        <f t="shared" si="71"/>
        <v>#REF!</v>
      </c>
      <c r="G690" s="2" t="e">
        <f t="shared" si="72"/>
        <v>#REF!</v>
      </c>
    </row>
    <row r="691" spans="1:7" x14ac:dyDescent="0.25">
      <c r="A691" s="86">
        <v>2022</v>
      </c>
      <c r="B691" s="45" t="s">
        <v>169</v>
      </c>
      <c r="C691" s="77" t="e">
        <f>IF(VLOOKUP(CONCATENATE($U$6,$B691,$U$13,$U$14,$U$16,$A691),#REF!,14,FALSE)=0,"",VLOOKUP(CONCATENATE($U$6,$B691,$U$13,$U$14,$U$16,$A691),#REF!,14,FALSE))</f>
        <v>#REF!</v>
      </c>
      <c r="D691" s="2" t="e">
        <f>VLOOKUP(CONCATENATE($U$6,$B691,$U$13,$U$14,$U$16,$A691),#REF!,15,FALSE)</f>
        <v>#REF!</v>
      </c>
      <c r="E691" s="2" t="e">
        <f>VLOOKUP(CONCATENATE($U$6,$B691,$U$13,$U$14,$U$16,$A691),#REF!,16,FALSE)</f>
        <v>#REF!</v>
      </c>
      <c r="F691" s="2" t="e">
        <f t="shared" si="71"/>
        <v>#REF!</v>
      </c>
      <c r="G691" s="2" t="e">
        <f t="shared" si="72"/>
        <v>#REF!</v>
      </c>
    </row>
    <row r="692" spans="1:7" x14ac:dyDescent="0.25">
      <c r="A692" s="86">
        <v>2023</v>
      </c>
      <c r="B692" s="45" t="s">
        <v>166</v>
      </c>
      <c r="C692" s="77" t="e">
        <f>IF(VLOOKUP(CONCATENATE($U$6,$B692,$U$13,$U$14,$U$16,$A692),#REF!,14,FALSE)=0,"",VLOOKUP(CONCATENATE($U$6,$B692,$U$13,$U$14,$U$16,$A692),#REF!,14,FALSE))</f>
        <v>#REF!</v>
      </c>
      <c r="D692" s="2" t="e">
        <f>VLOOKUP(CONCATENATE($U$6,$B692,$U$13,$U$14,$U$16,$A692),#REF!,15,FALSE)</f>
        <v>#REF!</v>
      </c>
      <c r="E692" s="2" t="e">
        <f>VLOOKUP(CONCATENATE($U$6,$B692,$U$13,$U$14,$U$16,$A692),#REF!,16,FALSE)</f>
        <v>#REF!</v>
      </c>
      <c r="F692" s="2" t="e">
        <f t="shared" ref="F692:F755" si="73">C692-D692</f>
        <v>#REF!</v>
      </c>
      <c r="G692" s="2" t="e">
        <f t="shared" ref="G692:G755" si="74">E692-C692</f>
        <v>#REF!</v>
      </c>
    </row>
    <row r="693" spans="1:7" x14ac:dyDescent="0.25">
      <c r="A693" s="86">
        <v>2023</v>
      </c>
      <c r="B693" s="45" t="s">
        <v>160</v>
      </c>
      <c r="C693" s="77" t="e">
        <f>IF(VLOOKUP(CONCATENATE($U$6,$B693,$U$13,$U$14,$U$16,$A693),#REF!,14,FALSE)=0,"",VLOOKUP(CONCATENATE($U$6,$B693,$U$13,$U$14,$U$16,$A693),#REF!,14,FALSE))</f>
        <v>#REF!</v>
      </c>
      <c r="D693" s="2" t="e">
        <f>VLOOKUP(CONCATENATE($U$6,$B693,$U$13,$U$14,$U$16,$A693),#REF!,15,FALSE)</f>
        <v>#REF!</v>
      </c>
      <c r="E693" s="2" t="e">
        <f>VLOOKUP(CONCATENATE($U$6,$B693,$U$13,$U$14,$U$16,$A693),#REF!,16,FALSE)</f>
        <v>#REF!</v>
      </c>
      <c r="F693" s="2" t="e">
        <f t="shared" si="73"/>
        <v>#REF!</v>
      </c>
      <c r="G693" s="2" t="e">
        <f t="shared" si="74"/>
        <v>#REF!</v>
      </c>
    </row>
    <row r="694" spans="1:7" x14ac:dyDescent="0.25">
      <c r="A694" s="86">
        <v>2023</v>
      </c>
      <c r="B694" s="45" t="s">
        <v>162</v>
      </c>
      <c r="C694" s="77" t="e">
        <f>IF(VLOOKUP(CONCATENATE($U$6,$B694,$U$13,$U$14,$U$16,$A694),#REF!,14,FALSE)=0,"",VLOOKUP(CONCATENATE($U$6,$B694,$U$13,$U$14,$U$16,$A694),#REF!,14,FALSE))</f>
        <v>#REF!</v>
      </c>
      <c r="D694" s="2" t="e">
        <f>VLOOKUP(CONCATENATE($U$6,$B694,$U$13,$U$14,$U$16,$A694),#REF!,15,FALSE)</f>
        <v>#REF!</v>
      </c>
      <c r="E694" s="2" t="e">
        <f>VLOOKUP(CONCATENATE($U$6,$B694,$U$13,$U$14,$U$16,$A694),#REF!,16,FALSE)</f>
        <v>#REF!</v>
      </c>
      <c r="F694" s="2" t="e">
        <f t="shared" si="73"/>
        <v>#REF!</v>
      </c>
      <c r="G694" s="2" t="e">
        <f t="shared" si="74"/>
        <v>#REF!</v>
      </c>
    </row>
    <row r="695" spans="1:7" x14ac:dyDescent="0.25">
      <c r="A695" s="86">
        <v>2023</v>
      </c>
      <c r="B695" s="45" t="s">
        <v>155</v>
      </c>
      <c r="C695" s="77" t="e">
        <f>IF(VLOOKUP(CONCATENATE($U$6,$B695,$U$13,$U$14,$U$16,$A695),#REF!,14,FALSE)=0,"",VLOOKUP(CONCATENATE($U$6,$B695,$U$13,$U$14,$U$16,$A695),#REF!,14,FALSE))</f>
        <v>#REF!</v>
      </c>
      <c r="D695" s="2" t="e">
        <f>VLOOKUP(CONCATENATE($U$6,$B695,$U$13,$U$14,$U$16,$A695),#REF!,15,FALSE)</f>
        <v>#REF!</v>
      </c>
      <c r="E695" s="2" t="e">
        <f>VLOOKUP(CONCATENATE($U$6,$B695,$U$13,$U$14,$U$16,$A695),#REF!,16,FALSE)</f>
        <v>#REF!</v>
      </c>
      <c r="F695" s="2" t="e">
        <f t="shared" si="73"/>
        <v>#REF!</v>
      </c>
      <c r="G695" s="2" t="e">
        <f t="shared" si="74"/>
        <v>#REF!</v>
      </c>
    </row>
    <row r="696" spans="1:7" x14ac:dyDescent="0.25">
      <c r="A696" s="86">
        <v>2023</v>
      </c>
      <c r="B696" s="45" t="s">
        <v>151</v>
      </c>
      <c r="C696" s="77" t="e">
        <f>IF(VLOOKUP(CONCATENATE($U$6,$B696,$U$13,$U$14,$U$16,$A696),#REF!,14,FALSE)=0,"",VLOOKUP(CONCATENATE($U$6,$B696,$U$13,$U$14,$U$16,$A696),#REF!,14,FALSE))</f>
        <v>#REF!</v>
      </c>
      <c r="D696" s="2" t="e">
        <f>VLOOKUP(CONCATENATE($U$6,$B696,$U$13,$U$14,$U$16,$A696),#REF!,15,FALSE)</f>
        <v>#REF!</v>
      </c>
      <c r="E696" s="2" t="e">
        <f>VLOOKUP(CONCATENATE($U$6,$B696,$U$13,$U$14,$U$16,$A696),#REF!,16,FALSE)</f>
        <v>#REF!</v>
      </c>
      <c r="F696" s="2" t="e">
        <f t="shared" si="73"/>
        <v>#REF!</v>
      </c>
      <c r="G696" s="2" t="e">
        <f t="shared" si="74"/>
        <v>#REF!</v>
      </c>
    </row>
    <row r="697" spans="1:7" x14ac:dyDescent="0.25">
      <c r="A697" s="86">
        <v>2023</v>
      </c>
      <c r="B697" s="45" t="s">
        <v>167</v>
      </c>
      <c r="C697" s="77" t="e">
        <f>IF(VLOOKUP(CONCATENATE($U$6,$B697,$U$13,$U$14,$U$16,$A697),#REF!,14,FALSE)=0,"",VLOOKUP(CONCATENATE($U$6,$B697,$U$13,$U$14,$U$16,$A697),#REF!,14,FALSE))</f>
        <v>#REF!</v>
      </c>
      <c r="D697" s="2" t="e">
        <f>VLOOKUP(CONCATENATE($U$6,$B697,$U$13,$U$14,$U$16,$A697),#REF!,15,FALSE)</f>
        <v>#REF!</v>
      </c>
      <c r="E697" s="2" t="e">
        <f>VLOOKUP(CONCATENATE($U$6,$B697,$U$13,$U$14,$U$16,$A697),#REF!,16,FALSE)</f>
        <v>#REF!</v>
      </c>
      <c r="F697" s="2" t="e">
        <f t="shared" si="73"/>
        <v>#REF!</v>
      </c>
      <c r="G697" s="2" t="e">
        <f t="shared" si="74"/>
        <v>#REF!</v>
      </c>
    </row>
    <row r="698" spans="1:7" x14ac:dyDescent="0.25">
      <c r="A698" s="86">
        <v>2023</v>
      </c>
      <c r="B698" s="45" t="s">
        <v>181</v>
      </c>
      <c r="C698" s="77" t="e">
        <f>IF(VLOOKUP(CONCATENATE($U$6,$B698,$U$13,$U$14,$U$16,$A698),#REF!,14,FALSE)=0,"",VLOOKUP(CONCATENATE($U$6,$B698,$U$13,$U$14,$U$16,$A698),#REF!,14,FALSE))</f>
        <v>#REF!</v>
      </c>
      <c r="D698" s="2" t="e">
        <f>VLOOKUP(CONCATENATE($U$6,$B698,$U$13,$U$14,$U$16,$A698),#REF!,15,FALSE)</f>
        <v>#REF!</v>
      </c>
      <c r="E698" s="2" t="e">
        <f>VLOOKUP(CONCATENATE($U$6,$B698,$U$13,$U$14,$U$16,$A698),#REF!,16,FALSE)</f>
        <v>#REF!</v>
      </c>
      <c r="F698" s="2" t="e">
        <f t="shared" si="73"/>
        <v>#REF!</v>
      </c>
      <c r="G698" s="2" t="e">
        <f t="shared" si="74"/>
        <v>#REF!</v>
      </c>
    </row>
    <row r="699" spans="1:7" x14ac:dyDescent="0.25">
      <c r="A699" s="86">
        <v>2023</v>
      </c>
      <c r="B699" s="45" t="s">
        <v>171</v>
      </c>
      <c r="C699" s="77" t="e">
        <f>IF(VLOOKUP(CONCATENATE($U$6,$B699,$U$13,$U$14,$U$16,$A699),#REF!,14,FALSE)=0,"",VLOOKUP(CONCATENATE($U$6,$B699,$U$13,$U$14,$U$16,$A699),#REF!,14,FALSE))</f>
        <v>#REF!</v>
      </c>
      <c r="D699" s="2" t="e">
        <f>VLOOKUP(CONCATENATE($U$6,$B699,$U$13,$U$14,$U$16,$A699),#REF!,15,FALSE)</f>
        <v>#REF!</v>
      </c>
      <c r="E699" s="2" t="e">
        <f>VLOOKUP(CONCATENATE($U$6,$B699,$U$13,$U$14,$U$16,$A699),#REF!,16,FALSE)</f>
        <v>#REF!</v>
      </c>
      <c r="F699" s="2" t="e">
        <f t="shared" si="73"/>
        <v>#REF!</v>
      </c>
      <c r="G699" s="2" t="e">
        <f t="shared" si="74"/>
        <v>#REF!</v>
      </c>
    </row>
    <row r="700" spans="1:7" x14ac:dyDescent="0.25">
      <c r="A700" s="86">
        <v>2023</v>
      </c>
      <c r="B700" s="45" t="s">
        <v>159</v>
      </c>
      <c r="C700" s="77" t="e">
        <f>IF(VLOOKUP(CONCATENATE($U$6,$B700,$U$13,$U$14,$U$16,$A700),#REF!,14,FALSE)=0,"",VLOOKUP(CONCATENATE($U$6,$B700,$U$13,$U$14,$U$16,$A700),#REF!,14,FALSE))</f>
        <v>#REF!</v>
      </c>
      <c r="D700" s="2" t="e">
        <f>VLOOKUP(CONCATENATE($U$6,$B700,$U$13,$U$14,$U$16,$A700),#REF!,15,FALSE)</f>
        <v>#REF!</v>
      </c>
      <c r="E700" s="2" t="e">
        <f>VLOOKUP(CONCATENATE($U$6,$B700,$U$13,$U$14,$U$16,$A700),#REF!,16,FALSE)</f>
        <v>#REF!</v>
      </c>
      <c r="F700" s="2" t="e">
        <f t="shared" si="73"/>
        <v>#REF!</v>
      </c>
      <c r="G700" s="2" t="e">
        <f t="shared" si="74"/>
        <v>#REF!</v>
      </c>
    </row>
    <row r="701" spans="1:7" x14ac:dyDescent="0.25">
      <c r="A701" s="86">
        <v>2023</v>
      </c>
      <c r="B701" s="45" t="s">
        <v>174</v>
      </c>
      <c r="C701" s="77" t="e">
        <f>IF(VLOOKUP(CONCATENATE($U$6,$B701,$U$13,$U$14,$U$16,$A701),#REF!,14,FALSE)=0,"",VLOOKUP(CONCATENATE($U$6,$B701,$U$13,$U$14,$U$16,$A701),#REF!,14,FALSE))</f>
        <v>#REF!</v>
      </c>
      <c r="D701" s="2" t="e">
        <f>VLOOKUP(CONCATENATE($U$6,$B701,$U$13,$U$14,$U$16,$A701),#REF!,15,FALSE)</f>
        <v>#REF!</v>
      </c>
      <c r="E701" s="2" t="e">
        <f>VLOOKUP(CONCATENATE($U$6,$B701,$U$13,$U$14,$U$16,$A701),#REF!,16,FALSE)</f>
        <v>#REF!</v>
      </c>
      <c r="F701" s="2" t="e">
        <f t="shared" si="73"/>
        <v>#REF!</v>
      </c>
      <c r="G701" s="2" t="e">
        <f t="shared" si="74"/>
        <v>#REF!</v>
      </c>
    </row>
    <row r="702" spans="1:7" x14ac:dyDescent="0.25">
      <c r="A702" s="86">
        <v>2023</v>
      </c>
      <c r="B702" s="45" t="s">
        <v>178</v>
      </c>
      <c r="C702" s="77" t="e">
        <f>IF(VLOOKUP(CONCATENATE($U$6,$B702,$U$13,$U$14,$U$16,$A702),#REF!,14,FALSE)=0,"",VLOOKUP(CONCATENATE($U$6,$B702,$U$13,$U$14,$U$16,$A702),#REF!,14,FALSE))</f>
        <v>#REF!</v>
      </c>
      <c r="D702" s="2" t="e">
        <f>VLOOKUP(CONCATENATE($U$6,$B702,$U$13,$U$14,$U$16,$A702),#REF!,15,FALSE)</f>
        <v>#REF!</v>
      </c>
      <c r="E702" s="2" t="e">
        <f>VLOOKUP(CONCATENATE($U$6,$B702,$U$13,$U$14,$U$16,$A702),#REF!,16,FALSE)</f>
        <v>#REF!</v>
      </c>
      <c r="F702" s="2" t="e">
        <f t="shared" si="73"/>
        <v>#REF!</v>
      </c>
      <c r="G702" s="2" t="e">
        <f t="shared" si="74"/>
        <v>#REF!</v>
      </c>
    </row>
    <row r="703" spans="1:7" x14ac:dyDescent="0.25">
      <c r="A703" s="86">
        <v>2023</v>
      </c>
      <c r="B703" s="45" t="s">
        <v>175</v>
      </c>
      <c r="C703" s="77" t="e">
        <f>IF(VLOOKUP(CONCATENATE($U$6,$B703,$U$13,$U$14,$U$16,$A703),#REF!,14,FALSE)=0,"",VLOOKUP(CONCATENATE($U$6,$B703,$U$13,$U$14,$U$16,$A703),#REF!,14,FALSE))</f>
        <v>#REF!</v>
      </c>
      <c r="D703" s="2" t="e">
        <f>VLOOKUP(CONCATENATE($U$6,$B703,$U$13,$U$14,$U$16,$A703),#REF!,15,FALSE)</f>
        <v>#REF!</v>
      </c>
      <c r="E703" s="2" t="e">
        <f>VLOOKUP(CONCATENATE($U$6,$B703,$U$13,$U$14,$U$16,$A703),#REF!,16,FALSE)</f>
        <v>#REF!</v>
      </c>
      <c r="F703" s="2" t="e">
        <f t="shared" si="73"/>
        <v>#REF!</v>
      </c>
      <c r="G703" s="2" t="e">
        <f t="shared" si="74"/>
        <v>#REF!</v>
      </c>
    </row>
    <row r="704" spans="1:7" x14ac:dyDescent="0.25">
      <c r="A704" s="86">
        <v>2023</v>
      </c>
      <c r="B704" s="45" t="s">
        <v>156</v>
      </c>
      <c r="C704" s="77" t="e">
        <f>IF(VLOOKUP(CONCATENATE($U$6,$B704,$U$13,$U$14,$U$16,$A704),#REF!,14,FALSE)=0,"",VLOOKUP(CONCATENATE($U$6,$B704,$U$13,$U$14,$U$16,$A704),#REF!,14,FALSE))</f>
        <v>#REF!</v>
      </c>
      <c r="D704" s="2" t="e">
        <f>VLOOKUP(CONCATENATE($U$6,$B704,$U$13,$U$14,$U$16,$A704),#REF!,15,FALSE)</f>
        <v>#REF!</v>
      </c>
      <c r="E704" s="2" t="e">
        <f>VLOOKUP(CONCATENATE($U$6,$B704,$U$13,$U$14,$U$16,$A704),#REF!,16,FALSE)</f>
        <v>#REF!</v>
      </c>
      <c r="F704" s="2" t="e">
        <f t="shared" si="73"/>
        <v>#REF!</v>
      </c>
      <c r="G704" s="2" t="e">
        <f t="shared" si="74"/>
        <v>#REF!</v>
      </c>
    </row>
    <row r="705" spans="1:7" x14ac:dyDescent="0.25">
      <c r="A705" s="86">
        <v>2023</v>
      </c>
      <c r="B705" s="45" t="s">
        <v>168</v>
      </c>
      <c r="C705" s="77" t="e">
        <f>IF(VLOOKUP(CONCATENATE($U$6,$B705,$U$13,$U$14,$U$16,$A705),#REF!,14,FALSE)=0,"",VLOOKUP(CONCATENATE($U$6,$B705,$U$13,$U$14,$U$16,$A705),#REF!,14,FALSE))</f>
        <v>#REF!</v>
      </c>
      <c r="D705" s="2" t="e">
        <f>VLOOKUP(CONCATENATE($U$6,$B705,$U$13,$U$14,$U$16,$A705),#REF!,15,FALSE)</f>
        <v>#REF!</v>
      </c>
      <c r="E705" s="2" t="e">
        <f>VLOOKUP(CONCATENATE($U$6,$B705,$U$13,$U$14,$U$16,$A705),#REF!,16,FALSE)</f>
        <v>#REF!</v>
      </c>
      <c r="F705" s="2" t="e">
        <f t="shared" si="73"/>
        <v>#REF!</v>
      </c>
      <c r="G705" s="2" t="e">
        <f t="shared" si="74"/>
        <v>#REF!</v>
      </c>
    </row>
    <row r="706" spans="1:7" x14ac:dyDescent="0.25">
      <c r="A706" s="86">
        <v>2023</v>
      </c>
      <c r="B706" s="45" t="s">
        <v>164</v>
      </c>
      <c r="C706" s="77" t="e">
        <f>IF(VLOOKUP(CONCATENATE($U$6,$B706,$U$13,$U$14,$U$16,$A706),#REF!,14,FALSE)=0,"",VLOOKUP(CONCATENATE($U$6,$B706,$U$13,$U$14,$U$16,$A706),#REF!,14,FALSE))</f>
        <v>#REF!</v>
      </c>
      <c r="D706" s="2" t="e">
        <f>VLOOKUP(CONCATENATE($U$6,$B706,$U$13,$U$14,$U$16,$A706),#REF!,15,FALSE)</f>
        <v>#REF!</v>
      </c>
      <c r="E706" s="2" t="e">
        <f>VLOOKUP(CONCATENATE($U$6,$B706,$U$13,$U$14,$U$16,$A706),#REF!,16,FALSE)</f>
        <v>#REF!</v>
      </c>
      <c r="F706" s="2" t="e">
        <f t="shared" si="73"/>
        <v>#REF!</v>
      </c>
      <c r="G706" s="2" t="e">
        <f t="shared" si="74"/>
        <v>#REF!</v>
      </c>
    </row>
    <row r="707" spans="1:7" x14ac:dyDescent="0.25">
      <c r="A707" s="86">
        <v>2023</v>
      </c>
      <c r="B707" s="45" t="s">
        <v>172</v>
      </c>
      <c r="C707" s="77" t="e">
        <f>IF(VLOOKUP(CONCATENATE($U$6,$B707,$U$13,$U$14,$U$16,$A707),#REF!,14,FALSE)=0,"",VLOOKUP(CONCATENATE($U$6,$B707,$U$13,$U$14,$U$16,$A707),#REF!,14,FALSE))</f>
        <v>#REF!</v>
      </c>
      <c r="D707" s="2" t="e">
        <f>VLOOKUP(CONCATENATE($U$6,$B707,$U$13,$U$14,$U$16,$A707),#REF!,15,FALSE)</f>
        <v>#REF!</v>
      </c>
      <c r="E707" s="2" t="e">
        <f>VLOOKUP(CONCATENATE($U$6,$B707,$U$13,$U$14,$U$16,$A707),#REF!,16,FALSE)</f>
        <v>#REF!</v>
      </c>
      <c r="F707" s="2" t="e">
        <f t="shared" si="73"/>
        <v>#REF!</v>
      </c>
      <c r="G707" s="2" t="e">
        <f t="shared" si="74"/>
        <v>#REF!</v>
      </c>
    </row>
    <row r="708" spans="1:7" x14ac:dyDescent="0.25">
      <c r="A708" s="86">
        <v>2023</v>
      </c>
      <c r="B708" s="45" t="s">
        <v>157</v>
      </c>
      <c r="C708" s="77" t="e">
        <f>IF(VLOOKUP(CONCATENATE($U$6,$B708,$U$13,$U$14,$U$16,$A708),#REF!,14,FALSE)=0,"",VLOOKUP(CONCATENATE($U$6,$B708,$U$13,$U$14,$U$16,$A708),#REF!,14,FALSE))</f>
        <v>#REF!</v>
      </c>
      <c r="D708" s="2" t="e">
        <f>VLOOKUP(CONCATENATE($U$6,$B708,$U$13,$U$14,$U$16,$A708),#REF!,15,FALSE)</f>
        <v>#REF!</v>
      </c>
      <c r="E708" s="2" t="e">
        <f>VLOOKUP(CONCATENATE($U$6,$B708,$U$13,$U$14,$U$16,$A708),#REF!,16,FALSE)</f>
        <v>#REF!</v>
      </c>
      <c r="F708" s="2" t="e">
        <f t="shared" si="73"/>
        <v>#REF!</v>
      </c>
      <c r="G708" s="2" t="e">
        <f t="shared" si="74"/>
        <v>#REF!</v>
      </c>
    </row>
    <row r="709" spans="1:7" x14ac:dyDescent="0.25">
      <c r="A709" s="86">
        <v>2023</v>
      </c>
      <c r="B709" s="45" t="s">
        <v>170</v>
      </c>
      <c r="C709" s="77" t="e">
        <f>IF(VLOOKUP(CONCATENATE($U$6,$B709,$U$13,$U$14,$U$16,$A709),#REF!,14,FALSE)=0,"",VLOOKUP(CONCATENATE($U$6,$B709,$U$13,$U$14,$U$16,$A709),#REF!,14,FALSE))</f>
        <v>#REF!</v>
      </c>
      <c r="D709" s="2" t="e">
        <f>VLOOKUP(CONCATENATE($U$6,$B709,$U$13,$U$14,$U$16,$A709),#REF!,15,FALSE)</f>
        <v>#REF!</v>
      </c>
      <c r="E709" s="2" t="e">
        <f>VLOOKUP(CONCATENATE($U$6,$B709,$U$13,$U$14,$U$16,$A709),#REF!,16,FALSE)</f>
        <v>#REF!</v>
      </c>
      <c r="F709" s="2" t="e">
        <f t="shared" si="73"/>
        <v>#REF!</v>
      </c>
      <c r="G709" s="2" t="e">
        <f t="shared" si="74"/>
        <v>#REF!</v>
      </c>
    </row>
    <row r="710" spans="1:7" x14ac:dyDescent="0.25">
      <c r="A710" s="86">
        <v>2023</v>
      </c>
      <c r="B710" s="45" t="s">
        <v>176</v>
      </c>
      <c r="C710" s="77" t="e">
        <f>IF(VLOOKUP(CONCATENATE($U$6,$B710,$U$13,$U$14,$U$16,$A710),#REF!,14,FALSE)=0,"",VLOOKUP(CONCATENATE($U$6,$B710,$U$13,$U$14,$U$16,$A710),#REF!,14,FALSE))</f>
        <v>#REF!</v>
      </c>
      <c r="D710" s="2" t="e">
        <f>VLOOKUP(CONCATENATE($U$6,$B710,$U$13,$U$14,$U$16,$A710),#REF!,15,FALSE)</f>
        <v>#REF!</v>
      </c>
      <c r="E710" s="2" t="e">
        <f>VLOOKUP(CONCATENATE($U$6,$B710,$U$13,$U$14,$U$16,$A710),#REF!,16,FALSE)</f>
        <v>#REF!</v>
      </c>
      <c r="F710" s="2" t="e">
        <f t="shared" si="73"/>
        <v>#REF!</v>
      </c>
      <c r="G710" s="2" t="e">
        <f t="shared" si="74"/>
        <v>#REF!</v>
      </c>
    </row>
    <row r="711" spans="1:7" x14ac:dyDescent="0.25">
      <c r="A711" s="86">
        <v>2023</v>
      </c>
      <c r="B711" s="45" t="s">
        <v>152</v>
      </c>
      <c r="C711" s="77" t="e">
        <f>IF(VLOOKUP(CONCATENATE($U$6,$B711,$U$13,$U$14,$U$16,$A711),#REF!,14,FALSE)=0,"",VLOOKUP(CONCATENATE($U$6,$B711,$U$13,$U$14,$U$16,$A711),#REF!,14,FALSE))</f>
        <v>#REF!</v>
      </c>
      <c r="D711" s="2" t="e">
        <f>VLOOKUP(CONCATENATE($U$6,$B711,$U$13,$U$14,$U$16,$A711),#REF!,15,FALSE)</f>
        <v>#REF!</v>
      </c>
      <c r="E711" s="2" t="e">
        <f>VLOOKUP(CONCATENATE($U$6,$B711,$U$13,$U$14,$U$16,$A711),#REF!,16,FALSE)</f>
        <v>#REF!</v>
      </c>
      <c r="F711" s="2" t="e">
        <f t="shared" si="73"/>
        <v>#REF!</v>
      </c>
      <c r="G711" s="2" t="e">
        <f t="shared" si="74"/>
        <v>#REF!</v>
      </c>
    </row>
    <row r="712" spans="1:7" x14ac:dyDescent="0.25">
      <c r="A712" s="86">
        <v>2023</v>
      </c>
      <c r="B712" s="45" t="s">
        <v>150</v>
      </c>
      <c r="C712" s="77" t="e">
        <f>IF(VLOOKUP(CONCATENATE($U$6,$B712,$U$13,$U$14,$U$16,$A712),#REF!,14,FALSE)=0,"",VLOOKUP(CONCATENATE($U$6,$B712,$U$13,$U$14,$U$16,$A712),#REF!,14,FALSE))</f>
        <v>#REF!</v>
      </c>
      <c r="D712" s="2" t="e">
        <f>VLOOKUP(CONCATENATE($U$6,$B712,$U$13,$U$14,$U$16,$A712),#REF!,15,FALSE)</f>
        <v>#REF!</v>
      </c>
      <c r="E712" s="2" t="e">
        <f>VLOOKUP(CONCATENATE($U$6,$B712,$U$13,$U$14,$U$16,$A712),#REF!,16,FALSE)</f>
        <v>#REF!</v>
      </c>
      <c r="F712" s="2" t="e">
        <f t="shared" si="73"/>
        <v>#REF!</v>
      </c>
      <c r="G712" s="2" t="e">
        <f t="shared" si="74"/>
        <v>#REF!</v>
      </c>
    </row>
    <row r="713" spans="1:7" x14ac:dyDescent="0.25">
      <c r="A713" s="86">
        <v>2023</v>
      </c>
      <c r="B713" s="45" t="s">
        <v>163</v>
      </c>
      <c r="C713" s="77" t="e">
        <f>IF(VLOOKUP(CONCATENATE($U$6,$B713,$U$13,$U$14,$U$16,$A713),#REF!,14,FALSE)=0,"",VLOOKUP(CONCATENATE($U$6,$B713,$U$13,$U$14,$U$16,$A713),#REF!,14,FALSE))</f>
        <v>#REF!</v>
      </c>
      <c r="D713" s="2" t="e">
        <f>VLOOKUP(CONCATENATE($U$6,$B713,$U$13,$U$14,$U$16,$A713),#REF!,15,FALSE)</f>
        <v>#REF!</v>
      </c>
      <c r="E713" s="2" t="e">
        <f>VLOOKUP(CONCATENATE($U$6,$B713,$U$13,$U$14,$U$16,$A713),#REF!,16,FALSE)</f>
        <v>#REF!</v>
      </c>
      <c r="F713" s="2" t="e">
        <f t="shared" si="73"/>
        <v>#REF!</v>
      </c>
      <c r="G713" s="2" t="e">
        <f t="shared" si="74"/>
        <v>#REF!</v>
      </c>
    </row>
    <row r="714" spans="1:7" x14ac:dyDescent="0.25">
      <c r="A714" s="86">
        <v>2023</v>
      </c>
      <c r="B714" s="45" t="s">
        <v>180</v>
      </c>
      <c r="C714" s="77" t="e">
        <f>IF(VLOOKUP(CONCATENATE($U$6,$B714,$U$13,$U$14,$U$16,$A714),#REF!,14,FALSE)=0,"",VLOOKUP(CONCATENATE($U$6,$B714,$U$13,$U$14,$U$16,$A714),#REF!,14,FALSE))</f>
        <v>#REF!</v>
      </c>
      <c r="D714" s="2" t="e">
        <f>VLOOKUP(CONCATENATE($U$6,$B714,$U$13,$U$14,$U$16,$A714),#REF!,15,FALSE)</f>
        <v>#REF!</v>
      </c>
      <c r="E714" s="2" t="e">
        <f>VLOOKUP(CONCATENATE($U$6,$B714,$U$13,$U$14,$U$16,$A714),#REF!,16,FALSE)</f>
        <v>#REF!</v>
      </c>
      <c r="F714" s="2" t="e">
        <f t="shared" si="73"/>
        <v>#REF!</v>
      </c>
      <c r="G714" s="2" t="e">
        <f t="shared" si="74"/>
        <v>#REF!</v>
      </c>
    </row>
    <row r="715" spans="1:7" x14ac:dyDescent="0.25">
      <c r="A715" s="86">
        <v>2023</v>
      </c>
      <c r="B715" s="45" t="s">
        <v>154</v>
      </c>
      <c r="C715" s="77" t="e">
        <f>IF(VLOOKUP(CONCATENATE($U$6,$B715,$U$13,$U$14,$U$16,$A715),#REF!,14,FALSE)=0,"",VLOOKUP(CONCATENATE($U$6,$B715,$U$13,$U$14,$U$16,$A715),#REF!,14,FALSE))</f>
        <v>#REF!</v>
      </c>
      <c r="D715" s="2" t="e">
        <f>VLOOKUP(CONCATENATE($U$6,$B715,$U$13,$U$14,$U$16,$A715),#REF!,15,FALSE)</f>
        <v>#REF!</v>
      </c>
      <c r="E715" s="2" t="e">
        <f>VLOOKUP(CONCATENATE($U$6,$B715,$U$13,$U$14,$U$16,$A715),#REF!,16,FALSE)</f>
        <v>#REF!</v>
      </c>
      <c r="F715" s="2" t="e">
        <f t="shared" si="73"/>
        <v>#REF!</v>
      </c>
      <c r="G715" s="2" t="e">
        <f t="shared" si="74"/>
        <v>#REF!</v>
      </c>
    </row>
    <row r="716" spans="1:7" x14ac:dyDescent="0.25">
      <c r="A716" s="86">
        <v>2023</v>
      </c>
      <c r="B716" s="45" t="s">
        <v>173</v>
      </c>
      <c r="C716" s="77" t="e">
        <f>IF(VLOOKUP(CONCATENATE($U$6,$B716,$U$13,$U$14,$U$16,$A716),#REF!,14,FALSE)=0,"",VLOOKUP(CONCATENATE($U$6,$B716,$U$13,$U$14,$U$16,$A716),#REF!,14,FALSE))</f>
        <v>#REF!</v>
      </c>
      <c r="D716" s="2" t="e">
        <f>VLOOKUP(CONCATENATE($U$6,$B716,$U$13,$U$14,$U$16,$A716),#REF!,15,FALSE)</f>
        <v>#REF!</v>
      </c>
      <c r="E716" s="2" t="e">
        <f>VLOOKUP(CONCATENATE($U$6,$B716,$U$13,$U$14,$U$16,$A716),#REF!,16,FALSE)</f>
        <v>#REF!</v>
      </c>
      <c r="F716" s="2" t="e">
        <f t="shared" si="73"/>
        <v>#REF!</v>
      </c>
      <c r="G716" s="2" t="e">
        <f t="shared" si="74"/>
        <v>#REF!</v>
      </c>
    </row>
    <row r="717" spans="1:7" x14ac:dyDescent="0.25">
      <c r="A717" s="86">
        <v>2023</v>
      </c>
      <c r="B717" s="45" t="s">
        <v>165</v>
      </c>
      <c r="C717" s="77" t="e">
        <f>IF(VLOOKUP(CONCATENATE($U$6,$B717,$U$13,$U$14,$U$16,$A717),#REF!,14,FALSE)=0,"",VLOOKUP(CONCATENATE($U$6,$B717,$U$13,$U$14,$U$16,$A717),#REF!,14,FALSE))</f>
        <v>#REF!</v>
      </c>
      <c r="D717" s="2" t="e">
        <f>VLOOKUP(CONCATENATE($U$6,$B717,$U$13,$U$14,$U$16,$A717),#REF!,15,FALSE)</f>
        <v>#REF!</v>
      </c>
      <c r="E717" s="2" t="e">
        <f>VLOOKUP(CONCATENATE($U$6,$B717,$U$13,$U$14,$U$16,$A717),#REF!,16,FALSE)</f>
        <v>#REF!</v>
      </c>
      <c r="F717" s="2" t="e">
        <f t="shared" si="73"/>
        <v>#REF!</v>
      </c>
      <c r="G717" s="2" t="e">
        <f t="shared" si="74"/>
        <v>#REF!</v>
      </c>
    </row>
    <row r="718" spans="1:7" x14ac:dyDescent="0.25">
      <c r="A718" s="86">
        <v>2023</v>
      </c>
      <c r="B718" s="45" t="s">
        <v>149</v>
      </c>
      <c r="C718" s="77" t="e">
        <f>IF(VLOOKUP(CONCATENATE($U$6,$B718,$U$13,$U$14,$U$16,$A718),#REF!,14,FALSE)=0,"",VLOOKUP(CONCATENATE($U$6,$B718,$U$13,$U$14,$U$16,$A718),#REF!,14,FALSE))</f>
        <v>#REF!</v>
      </c>
      <c r="D718" s="2" t="e">
        <f>VLOOKUP(CONCATENATE($U$6,$B718,$U$13,$U$14,$U$16,$A718),#REF!,15,FALSE)</f>
        <v>#REF!</v>
      </c>
      <c r="E718" s="2" t="e">
        <f>VLOOKUP(CONCATENATE($U$6,$B718,$U$13,$U$14,$U$16,$A718),#REF!,16,FALSE)</f>
        <v>#REF!</v>
      </c>
      <c r="F718" s="2" t="e">
        <f t="shared" si="73"/>
        <v>#REF!</v>
      </c>
      <c r="G718" s="2" t="e">
        <f t="shared" si="74"/>
        <v>#REF!</v>
      </c>
    </row>
    <row r="719" spans="1:7" x14ac:dyDescent="0.25">
      <c r="A719" s="86">
        <v>2023</v>
      </c>
      <c r="B719" s="45" t="s">
        <v>177</v>
      </c>
      <c r="C719" s="77" t="e">
        <f>IF(VLOOKUP(CONCATENATE($U$6,$B719,$U$13,$U$14,$U$16,$A719),#REF!,14,FALSE)=0,"",VLOOKUP(CONCATENATE($U$6,$B719,$U$13,$U$14,$U$16,$A719),#REF!,14,FALSE))</f>
        <v>#REF!</v>
      </c>
      <c r="D719" s="2" t="e">
        <f>VLOOKUP(CONCATENATE($U$6,$B719,$U$13,$U$14,$U$16,$A719),#REF!,15,FALSE)</f>
        <v>#REF!</v>
      </c>
      <c r="E719" s="2" t="e">
        <f>VLOOKUP(CONCATENATE($U$6,$B719,$U$13,$U$14,$U$16,$A719),#REF!,16,FALSE)</f>
        <v>#REF!</v>
      </c>
      <c r="F719" s="2" t="e">
        <f t="shared" si="73"/>
        <v>#REF!</v>
      </c>
      <c r="G719" s="2" t="e">
        <f t="shared" si="74"/>
        <v>#REF!</v>
      </c>
    </row>
    <row r="720" spans="1:7" x14ac:dyDescent="0.25">
      <c r="A720" s="86">
        <v>2023</v>
      </c>
      <c r="B720" s="45" t="s">
        <v>153</v>
      </c>
      <c r="C720" s="77" t="e">
        <f>IF(VLOOKUP(CONCATENATE($U$6,$B720,$U$13,$U$14,$U$16,$A720),#REF!,14,FALSE)=0,"",VLOOKUP(CONCATENATE($U$6,$B720,$U$13,$U$14,$U$16,$A720),#REF!,14,FALSE))</f>
        <v>#REF!</v>
      </c>
      <c r="D720" s="2" t="e">
        <f>VLOOKUP(CONCATENATE($U$6,$B720,$U$13,$U$14,$U$16,$A720),#REF!,15,FALSE)</f>
        <v>#REF!</v>
      </c>
      <c r="E720" s="2" t="e">
        <f>VLOOKUP(CONCATENATE($U$6,$B720,$U$13,$U$14,$U$16,$A720),#REF!,16,FALSE)</f>
        <v>#REF!</v>
      </c>
      <c r="F720" s="2" t="e">
        <f t="shared" si="73"/>
        <v>#REF!</v>
      </c>
      <c r="G720" s="2" t="e">
        <f t="shared" si="74"/>
        <v>#REF!</v>
      </c>
    </row>
    <row r="721" spans="1:7" x14ac:dyDescent="0.25">
      <c r="A721" s="86">
        <v>2023</v>
      </c>
      <c r="B721" s="45" t="s">
        <v>179</v>
      </c>
      <c r="C721" s="77" t="e">
        <f>IF(VLOOKUP(CONCATENATE($U$6,$B721,$U$13,$U$14,$U$16,$A721),#REF!,14,FALSE)=0,"",VLOOKUP(CONCATENATE($U$6,$B721,$U$13,$U$14,$U$16,$A721),#REF!,14,FALSE))</f>
        <v>#REF!</v>
      </c>
      <c r="D721" s="2" t="e">
        <f>VLOOKUP(CONCATENATE($U$6,$B721,$U$13,$U$14,$U$16,$A721),#REF!,15,FALSE)</f>
        <v>#REF!</v>
      </c>
      <c r="E721" s="2" t="e">
        <f>VLOOKUP(CONCATENATE($U$6,$B721,$U$13,$U$14,$U$16,$A721),#REF!,16,FALSE)</f>
        <v>#REF!</v>
      </c>
      <c r="F721" s="2" t="e">
        <f t="shared" si="73"/>
        <v>#REF!</v>
      </c>
      <c r="G721" s="2" t="e">
        <f t="shared" si="74"/>
        <v>#REF!</v>
      </c>
    </row>
    <row r="722" spans="1:7" x14ac:dyDescent="0.25">
      <c r="A722" s="86">
        <v>2023</v>
      </c>
      <c r="B722" s="45" t="s">
        <v>161</v>
      </c>
      <c r="C722" s="77" t="e">
        <f>IF(VLOOKUP(CONCATENATE($U$6,$B722,$U$13,$U$14,$U$16,$A722),#REF!,14,FALSE)=0,"",VLOOKUP(CONCATENATE($U$6,$B722,$U$13,$U$14,$U$16,$A722),#REF!,14,FALSE))</f>
        <v>#REF!</v>
      </c>
      <c r="D722" s="2" t="e">
        <f>VLOOKUP(CONCATENATE($U$6,$B722,$U$13,$U$14,$U$16,$A722),#REF!,15,FALSE)</f>
        <v>#REF!</v>
      </c>
      <c r="E722" s="2" t="e">
        <f>VLOOKUP(CONCATENATE($U$6,$B722,$U$13,$U$14,$U$16,$A722),#REF!,16,FALSE)</f>
        <v>#REF!</v>
      </c>
      <c r="F722" s="2" t="e">
        <f t="shared" si="73"/>
        <v>#REF!</v>
      </c>
      <c r="G722" s="2" t="e">
        <f t="shared" si="74"/>
        <v>#REF!</v>
      </c>
    </row>
    <row r="723" spans="1:7" x14ac:dyDescent="0.25">
      <c r="A723" s="86">
        <v>2023</v>
      </c>
      <c r="B723" s="45" t="s">
        <v>158</v>
      </c>
      <c r="C723" s="77" t="e">
        <f>IF(VLOOKUP(CONCATENATE($U$6,$B723,$U$13,$U$14,$U$16,$A723),#REF!,14,FALSE)=0,"",VLOOKUP(CONCATENATE($U$6,$B723,$U$13,$U$14,$U$16,$A723),#REF!,14,FALSE))</f>
        <v>#REF!</v>
      </c>
      <c r="D723" s="2" t="e">
        <f>VLOOKUP(CONCATENATE($U$6,$B723,$U$13,$U$14,$U$16,$A723),#REF!,15,FALSE)</f>
        <v>#REF!</v>
      </c>
      <c r="E723" s="2" t="e">
        <f>VLOOKUP(CONCATENATE($U$6,$B723,$U$13,$U$14,$U$16,$A723),#REF!,16,FALSE)</f>
        <v>#REF!</v>
      </c>
      <c r="F723" s="2" t="e">
        <f t="shared" si="73"/>
        <v>#REF!</v>
      </c>
      <c r="G723" s="2" t="e">
        <f t="shared" si="74"/>
        <v>#REF!</v>
      </c>
    </row>
    <row r="724" spans="1:7" x14ac:dyDescent="0.25">
      <c r="A724" s="86">
        <v>2023</v>
      </c>
      <c r="B724" s="45" t="s">
        <v>169</v>
      </c>
      <c r="C724" s="77" t="e">
        <f>IF(VLOOKUP(CONCATENATE($U$6,$B724,$U$13,$U$14,$U$16,$A724),#REF!,14,FALSE)=0,"",VLOOKUP(CONCATENATE($U$6,$B724,$U$13,$U$14,$U$16,$A724),#REF!,14,FALSE))</f>
        <v>#REF!</v>
      </c>
      <c r="D724" s="2" t="e">
        <f>VLOOKUP(CONCATENATE($U$6,$B724,$U$13,$U$14,$U$16,$A724),#REF!,15,FALSE)</f>
        <v>#REF!</v>
      </c>
      <c r="E724" s="2" t="e">
        <f>VLOOKUP(CONCATENATE($U$6,$B724,$U$13,$U$14,$U$16,$A724),#REF!,16,FALSE)</f>
        <v>#REF!</v>
      </c>
      <c r="F724" s="2" t="e">
        <f t="shared" si="73"/>
        <v>#REF!</v>
      </c>
      <c r="G724" s="2" t="e">
        <f t="shared" si="74"/>
        <v>#REF!</v>
      </c>
    </row>
    <row r="725" spans="1:7" x14ac:dyDescent="0.25">
      <c r="A725" s="86">
        <v>2024</v>
      </c>
      <c r="B725" s="45" t="s">
        <v>166</v>
      </c>
      <c r="C725" s="77" t="e">
        <f>IF(VLOOKUP(CONCATENATE($U$6,$B725,$U$13,$U$14,$U$16,$A725),#REF!,14,FALSE)=0,"",VLOOKUP(CONCATENATE($U$6,$B725,$U$13,$U$14,$U$16,$A725),#REF!,14,FALSE))</f>
        <v>#REF!</v>
      </c>
      <c r="D725" s="2" t="e">
        <f>VLOOKUP(CONCATENATE($U$6,$B725,$U$13,$U$14,$U$16,$A725),#REF!,15,FALSE)</f>
        <v>#REF!</v>
      </c>
      <c r="E725" s="2" t="e">
        <f>VLOOKUP(CONCATENATE($U$6,$B725,$U$13,$U$14,$U$16,$A725),#REF!,16,FALSE)</f>
        <v>#REF!</v>
      </c>
      <c r="F725" s="2" t="e">
        <f t="shared" si="73"/>
        <v>#REF!</v>
      </c>
      <c r="G725" s="2" t="e">
        <f t="shared" si="74"/>
        <v>#REF!</v>
      </c>
    </row>
    <row r="726" spans="1:7" x14ac:dyDescent="0.25">
      <c r="A726" s="86">
        <v>2024</v>
      </c>
      <c r="B726" s="45" t="s">
        <v>160</v>
      </c>
      <c r="C726" s="77" t="e">
        <f>IF(VLOOKUP(CONCATENATE($U$6,$B726,$U$13,$U$14,$U$16,$A726),#REF!,14,FALSE)=0,"",VLOOKUP(CONCATENATE($U$6,$B726,$U$13,$U$14,$U$16,$A726),#REF!,14,FALSE))</f>
        <v>#REF!</v>
      </c>
      <c r="D726" s="2" t="e">
        <f>VLOOKUP(CONCATENATE($U$6,$B726,$U$13,$U$14,$U$16,$A726),#REF!,15,FALSE)</f>
        <v>#REF!</v>
      </c>
      <c r="E726" s="2" t="e">
        <f>VLOOKUP(CONCATENATE($U$6,$B726,$U$13,$U$14,$U$16,$A726),#REF!,16,FALSE)</f>
        <v>#REF!</v>
      </c>
      <c r="F726" s="2" t="e">
        <f t="shared" si="73"/>
        <v>#REF!</v>
      </c>
      <c r="G726" s="2" t="e">
        <f t="shared" si="74"/>
        <v>#REF!</v>
      </c>
    </row>
    <row r="727" spans="1:7" x14ac:dyDescent="0.25">
      <c r="A727" s="86">
        <v>2024</v>
      </c>
      <c r="B727" s="45" t="s">
        <v>162</v>
      </c>
      <c r="C727" s="77" t="e">
        <f>IF(VLOOKUP(CONCATENATE($U$6,$B727,$U$13,$U$14,$U$16,$A727),#REF!,14,FALSE)=0,"",VLOOKUP(CONCATENATE($U$6,$B727,$U$13,$U$14,$U$16,$A727),#REF!,14,FALSE))</f>
        <v>#REF!</v>
      </c>
      <c r="D727" s="2" t="e">
        <f>VLOOKUP(CONCATENATE($U$6,$B727,$U$13,$U$14,$U$16,$A727),#REF!,15,FALSE)</f>
        <v>#REF!</v>
      </c>
      <c r="E727" s="2" t="e">
        <f>VLOOKUP(CONCATENATE($U$6,$B727,$U$13,$U$14,$U$16,$A727),#REF!,16,FALSE)</f>
        <v>#REF!</v>
      </c>
      <c r="F727" s="2" t="e">
        <f t="shared" si="73"/>
        <v>#REF!</v>
      </c>
      <c r="G727" s="2" t="e">
        <f t="shared" si="74"/>
        <v>#REF!</v>
      </c>
    </row>
    <row r="728" spans="1:7" x14ac:dyDescent="0.25">
      <c r="A728" s="86">
        <v>2024</v>
      </c>
      <c r="B728" s="45" t="s">
        <v>155</v>
      </c>
      <c r="C728" s="77" t="e">
        <f>IF(VLOOKUP(CONCATENATE($U$6,$B728,$U$13,$U$14,$U$16,$A728),#REF!,14,FALSE)=0,"",VLOOKUP(CONCATENATE($U$6,$B728,$U$13,$U$14,$U$16,$A728),#REF!,14,FALSE))</f>
        <v>#REF!</v>
      </c>
      <c r="D728" s="2" t="e">
        <f>VLOOKUP(CONCATENATE($U$6,$B728,$U$13,$U$14,$U$16,$A728),#REF!,15,FALSE)</f>
        <v>#REF!</v>
      </c>
      <c r="E728" s="2" t="e">
        <f>VLOOKUP(CONCATENATE($U$6,$B728,$U$13,$U$14,$U$16,$A728),#REF!,16,FALSE)</f>
        <v>#REF!</v>
      </c>
      <c r="F728" s="2" t="e">
        <f t="shared" si="73"/>
        <v>#REF!</v>
      </c>
      <c r="G728" s="2" t="e">
        <f t="shared" si="74"/>
        <v>#REF!</v>
      </c>
    </row>
    <row r="729" spans="1:7" x14ac:dyDescent="0.25">
      <c r="A729" s="86">
        <v>2024</v>
      </c>
      <c r="B729" s="45" t="s">
        <v>151</v>
      </c>
      <c r="C729" s="77" t="e">
        <f>IF(VLOOKUP(CONCATENATE($U$6,$B729,$U$13,$U$14,$U$16,$A729),#REF!,14,FALSE)=0,"",VLOOKUP(CONCATENATE($U$6,$B729,$U$13,$U$14,$U$16,$A729),#REF!,14,FALSE))</f>
        <v>#REF!</v>
      </c>
      <c r="D729" s="2" t="e">
        <f>VLOOKUP(CONCATENATE($U$6,$B729,$U$13,$U$14,$U$16,$A729),#REF!,15,FALSE)</f>
        <v>#REF!</v>
      </c>
      <c r="E729" s="2" t="e">
        <f>VLOOKUP(CONCATENATE($U$6,$B729,$U$13,$U$14,$U$16,$A729),#REF!,16,FALSE)</f>
        <v>#REF!</v>
      </c>
      <c r="F729" s="2" t="e">
        <f t="shared" si="73"/>
        <v>#REF!</v>
      </c>
      <c r="G729" s="2" t="e">
        <f t="shared" si="74"/>
        <v>#REF!</v>
      </c>
    </row>
    <row r="730" spans="1:7" x14ac:dyDescent="0.25">
      <c r="A730" s="86">
        <v>2024</v>
      </c>
      <c r="B730" s="45" t="s">
        <v>167</v>
      </c>
      <c r="C730" s="77" t="e">
        <f>IF(VLOOKUP(CONCATENATE($U$6,$B730,$U$13,$U$14,$U$16,$A730),#REF!,14,FALSE)=0,"",VLOOKUP(CONCATENATE($U$6,$B730,$U$13,$U$14,$U$16,$A730),#REF!,14,FALSE))</f>
        <v>#REF!</v>
      </c>
      <c r="D730" s="2" t="e">
        <f>VLOOKUP(CONCATENATE($U$6,$B730,$U$13,$U$14,$U$16,$A730),#REF!,15,FALSE)</f>
        <v>#REF!</v>
      </c>
      <c r="E730" s="2" t="e">
        <f>VLOOKUP(CONCATENATE($U$6,$B730,$U$13,$U$14,$U$16,$A730),#REF!,16,FALSE)</f>
        <v>#REF!</v>
      </c>
      <c r="F730" s="2" t="e">
        <f t="shared" si="73"/>
        <v>#REF!</v>
      </c>
      <c r="G730" s="2" t="e">
        <f t="shared" si="74"/>
        <v>#REF!</v>
      </c>
    </row>
    <row r="731" spans="1:7" x14ac:dyDescent="0.25">
      <c r="A731" s="86">
        <v>2024</v>
      </c>
      <c r="B731" s="45" t="s">
        <v>181</v>
      </c>
      <c r="C731" s="77" t="e">
        <f>IF(VLOOKUP(CONCATENATE($U$6,$B731,$U$13,$U$14,$U$16,$A731),#REF!,14,FALSE)=0,"",VLOOKUP(CONCATENATE($U$6,$B731,$U$13,$U$14,$U$16,$A731),#REF!,14,FALSE))</f>
        <v>#REF!</v>
      </c>
      <c r="D731" s="2" t="e">
        <f>VLOOKUP(CONCATENATE($U$6,$B731,$U$13,$U$14,$U$16,$A731),#REF!,15,FALSE)</f>
        <v>#REF!</v>
      </c>
      <c r="E731" s="2" t="e">
        <f>VLOOKUP(CONCATENATE($U$6,$B731,$U$13,$U$14,$U$16,$A731),#REF!,16,FALSE)</f>
        <v>#REF!</v>
      </c>
      <c r="F731" s="2" t="e">
        <f t="shared" si="73"/>
        <v>#REF!</v>
      </c>
      <c r="G731" s="2" t="e">
        <f t="shared" si="74"/>
        <v>#REF!</v>
      </c>
    </row>
    <row r="732" spans="1:7" x14ac:dyDescent="0.25">
      <c r="A732" s="86">
        <v>2024</v>
      </c>
      <c r="B732" s="45" t="s">
        <v>171</v>
      </c>
      <c r="C732" s="77" t="e">
        <f>IF(VLOOKUP(CONCATENATE($U$6,$B732,$U$13,$U$14,$U$16,$A732),#REF!,14,FALSE)=0,"",VLOOKUP(CONCATENATE($U$6,$B732,$U$13,$U$14,$U$16,$A732),#REF!,14,FALSE))</f>
        <v>#REF!</v>
      </c>
      <c r="D732" s="2" t="e">
        <f>VLOOKUP(CONCATENATE($U$6,$B732,$U$13,$U$14,$U$16,$A732),#REF!,15,FALSE)</f>
        <v>#REF!</v>
      </c>
      <c r="E732" s="2" t="e">
        <f>VLOOKUP(CONCATENATE($U$6,$B732,$U$13,$U$14,$U$16,$A732),#REF!,16,FALSE)</f>
        <v>#REF!</v>
      </c>
      <c r="F732" s="2" t="e">
        <f t="shared" si="73"/>
        <v>#REF!</v>
      </c>
      <c r="G732" s="2" t="e">
        <f t="shared" si="74"/>
        <v>#REF!</v>
      </c>
    </row>
    <row r="733" spans="1:7" x14ac:dyDescent="0.25">
      <c r="A733" s="86">
        <v>2024</v>
      </c>
      <c r="B733" s="45" t="s">
        <v>159</v>
      </c>
      <c r="C733" s="77" t="e">
        <f>IF(VLOOKUP(CONCATENATE($U$6,$B733,$U$13,$U$14,$U$16,$A733),#REF!,14,FALSE)=0,"",VLOOKUP(CONCATENATE($U$6,$B733,$U$13,$U$14,$U$16,$A733),#REF!,14,FALSE))</f>
        <v>#REF!</v>
      </c>
      <c r="D733" s="2" t="e">
        <f>VLOOKUP(CONCATENATE($U$6,$B733,$U$13,$U$14,$U$16,$A733),#REF!,15,FALSE)</f>
        <v>#REF!</v>
      </c>
      <c r="E733" s="2" t="e">
        <f>VLOOKUP(CONCATENATE($U$6,$B733,$U$13,$U$14,$U$16,$A733),#REF!,16,FALSE)</f>
        <v>#REF!</v>
      </c>
      <c r="F733" s="2" t="e">
        <f t="shared" si="73"/>
        <v>#REF!</v>
      </c>
      <c r="G733" s="2" t="e">
        <f t="shared" si="74"/>
        <v>#REF!</v>
      </c>
    </row>
    <row r="734" spans="1:7" x14ac:dyDescent="0.25">
      <c r="A734" s="86">
        <v>2024</v>
      </c>
      <c r="B734" s="45" t="s">
        <v>174</v>
      </c>
      <c r="C734" s="77" t="e">
        <f>IF(VLOOKUP(CONCATENATE($U$6,$B734,$U$13,$U$14,$U$16,$A734),#REF!,14,FALSE)=0,"",VLOOKUP(CONCATENATE($U$6,$B734,$U$13,$U$14,$U$16,$A734),#REF!,14,FALSE))</f>
        <v>#REF!</v>
      </c>
      <c r="D734" s="2" t="e">
        <f>VLOOKUP(CONCATENATE($U$6,$B734,$U$13,$U$14,$U$16,$A734),#REF!,15,FALSE)</f>
        <v>#REF!</v>
      </c>
      <c r="E734" s="2" t="e">
        <f>VLOOKUP(CONCATENATE($U$6,$B734,$U$13,$U$14,$U$16,$A734),#REF!,16,FALSE)</f>
        <v>#REF!</v>
      </c>
      <c r="F734" s="2" t="e">
        <f t="shared" si="73"/>
        <v>#REF!</v>
      </c>
      <c r="G734" s="2" t="e">
        <f t="shared" si="74"/>
        <v>#REF!</v>
      </c>
    </row>
    <row r="735" spans="1:7" x14ac:dyDescent="0.25">
      <c r="A735" s="86">
        <v>2024</v>
      </c>
      <c r="B735" s="45" t="s">
        <v>178</v>
      </c>
      <c r="C735" s="77" t="e">
        <f>IF(VLOOKUP(CONCATENATE($U$6,$B735,$U$13,$U$14,$U$16,$A735),#REF!,14,FALSE)=0,"",VLOOKUP(CONCATENATE($U$6,$B735,$U$13,$U$14,$U$16,$A735),#REF!,14,FALSE))</f>
        <v>#REF!</v>
      </c>
      <c r="D735" s="2" t="e">
        <f>VLOOKUP(CONCATENATE($U$6,$B735,$U$13,$U$14,$U$16,$A735),#REF!,15,FALSE)</f>
        <v>#REF!</v>
      </c>
      <c r="E735" s="2" t="e">
        <f>VLOOKUP(CONCATENATE($U$6,$B735,$U$13,$U$14,$U$16,$A735),#REF!,16,FALSE)</f>
        <v>#REF!</v>
      </c>
      <c r="F735" s="2" t="e">
        <f t="shared" si="73"/>
        <v>#REF!</v>
      </c>
      <c r="G735" s="2" t="e">
        <f t="shared" si="74"/>
        <v>#REF!</v>
      </c>
    </row>
    <row r="736" spans="1:7" x14ac:dyDescent="0.25">
      <c r="A736" s="86">
        <v>2024</v>
      </c>
      <c r="B736" s="45" t="s">
        <v>175</v>
      </c>
      <c r="C736" s="77" t="e">
        <f>IF(VLOOKUP(CONCATENATE($U$6,$B736,$U$13,$U$14,$U$16,$A736),#REF!,14,FALSE)=0,"",VLOOKUP(CONCATENATE($U$6,$B736,$U$13,$U$14,$U$16,$A736),#REF!,14,FALSE))</f>
        <v>#REF!</v>
      </c>
      <c r="D736" s="2" t="e">
        <f>VLOOKUP(CONCATENATE($U$6,$B736,$U$13,$U$14,$U$16,$A736),#REF!,15,FALSE)</f>
        <v>#REF!</v>
      </c>
      <c r="E736" s="2" t="e">
        <f>VLOOKUP(CONCATENATE($U$6,$B736,$U$13,$U$14,$U$16,$A736),#REF!,16,FALSE)</f>
        <v>#REF!</v>
      </c>
      <c r="F736" s="2" t="e">
        <f t="shared" si="73"/>
        <v>#REF!</v>
      </c>
      <c r="G736" s="2" t="e">
        <f t="shared" si="74"/>
        <v>#REF!</v>
      </c>
    </row>
    <row r="737" spans="1:7" x14ac:dyDescent="0.25">
      <c r="A737" s="86">
        <v>2024</v>
      </c>
      <c r="B737" s="45" t="s">
        <v>156</v>
      </c>
      <c r="C737" s="77" t="e">
        <f>IF(VLOOKUP(CONCATENATE($U$6,$B737,$U$13,$U$14,$U$16,$A737),#REF!,14,FALSE)=0,"",VLOOKUP(CONCATENATE($U$6,$B737,$U$13,$U$14,$U$16,$A737),#REF!,14,FALSE))</f>
        <v>#REF!</v>
      </c>
      <c r="D737" s="2" t="e">
        <f>VLOOKUP(CONCATENATE($U$6,$B737,$U$13,$U$14,$U$16,$A737),#REF!,15,FALSE)</f>
        <v>#REF!</v>
      </c>
      <c r="E737" s="2" t="e">
        <f>VLOOKUP(CONCATENATE($U$6,$B737,$U$13,$U$14,$U$16,$A737),#REF!,16,FALSE)</f>
        <v>#REF!</v>
      </c>
      <c r="F737" s="2" t="e">
        <f t="shared" si="73"/>
        <v>#REF!</v>
      </c>
      <c r="G737" s="2" t="e">
        <f t="shared" si="74"/>
        <v>#REF!</v>
      </c>
    </row>
    <row r="738" spans="1:7" x14ac:dyDescent="0.25">
      <c r="A738" s="86">
        <v>2024</v>
      </c>
      <c r="B738" s="45" t="s">
        <v>168</v>
      </c>
      <c r="C738" s="77" t="e">
        <f>IF(VLOOKUP(CONCATENATE($U$6,$B738,$U$13,$U$14,$U$16,$A738),#REF!,14,FALSE)=0,"",VLOOKUP(CONCATENATE($U$6,$B738,$U$13,$U$14,$U$16,$A738),#REF!,14,FALSE))</f>
        <v>#REF!</v>
      </c>
      <c r="D738" s="2" t="e">
        <f>VLOOKUP(CONCATENATE($U$6,$B738,$U$13,$U$14,$U$16,$A738),#REF!,15,FALSE)</f>
        <v>#REF!</v>
      </c>
      <c r="E738" s="2" t="e">
        <f>VLOOKUP(CONCATENATE($U$6,$B738,$U$13,$U$14,$U$16,$A738),#REF!,16,FALSE)</f>
        <v>#REF!</v>
      </c>
      <c r="F738" s="2" t="e">
        <f t="shared" si="73"/>
        <v>#REF!</v>
      </c>
      <c r="G738" s="2" t="e">
        <f t="shared" si="74"/>
        <v>#REF!</v>
      </c>
    </row>
    <row r="739" spans="1:7" x14ac:dyDescent="0.25">
      <c r="A739" s="86">
        <v>2024</v>
      </c>
      <c r="B739" s="45" t="s">
        <v>164</v>
      </c>
      <c r="C739" s="77" t="e">
        <f>IF(VLOOKUP(CONCATENATE($U$6,$B739,$U$13,$U$14,$U$16,$A739),#REF!,14,FALSE)=0,"",VLOOKUP(CONCATENATE($U$6,$B739,$U$13,$U$14,$U$16,$A739),#REF!,14,FALSE))</f>
        <v>#REF!</v>
      </c>
      <c r="D739" s="2" t="e">
        <f>VLOOKUP(CONCATENATE($U$6,$B739,$U$13,$U$14,$U$16,$A739),#REF!,15,FALSE)</f>
        <v>#REF!</v>
      </c>
      <c r="E739" s="2" t="e">
        <f>VLOOKUP(CONCATENATE($U$6,$B739,$U$13,$U$14,$U$16,$A739),#REF!,16,FALSE)</f>
        <v>#REF!</v>
      </c>
      <c r="F739" s="2" t="e">
        <f t="shared" si="73"/>
        <v>#REF!</v>
      </c>
      <c r="G739" s="2" t="e">
        <f t="shared" si="74"/>
        <v>#REF!</v>
      </c>
    </row>
    <row r="740" spans="1:7" x14ac:dyDescent="0.25">
      <c r="A740" s="86">
        <v>2024</v>
      </c>
      <c r="B740" s="45" t="s">
        <v>172</v>
      </c>
      <c r="C740" s="77" t="e">
        <f>IF(VLOOKUP(CONCATENATE($U$6,$B740,$U$13,$U$14,$U$16,$A740),#REF!,14,FALSE)=0,"",VLOOKUP(CONCATENATE($U$6,$B740,$U$13,$U$14,$U$16,$A740),#REF!,14,FALSE))</f>
        <v>#REF!</v>
      </c>
      <c r="D740" s="2" t="e">
        <f>VLOOKUP(CONCATENATE($U$6,$B740,$U$13,$U$14,$U$16,$A740),#REF!,15,FALSE)</f>
        <v>#REF!</v>
      </c>
      <c r="E740" s="2" t="e">
        <f>VLOOKUP(CONCATENATE($U$6,$B740,$U$13,$U$14,$U$16,$A740),#REF!,16,FALSE)</f>
        <v>#REF!</v>
      </c>
      <c r="F740" s="2" t="e">
        <f t="shared" si="73"/>
        <v>#REF!</v>
      </c>
      <c r="G740" s="2" t="e">
        <f t="shared" si="74"/>
        <v>#REF!</v>
      </c>
    </row>
    <row r="741" spans="1:7" x14ac:dyDescent="0.25">
      <c r="A741" s="86">
        <v>2024</v>
      </c>
      <c r="B741" s="45" t="s">
        <v>157</v>
      </c>
      <c r="C741" s="77" t="e">
        <f>IF(VLOOKUP(CONCATENATE($U$6,$B741,$U$13,$U$14,$U$16,$A741),#REF!,14,FALSE)=0,"",VLOOKUP(CONCATENATE($U$6,$B741,$U$13,$U$14,$U$16,$A741),#REF!,14,FALSE))</f>
        <v>#REF!</v>
      </c>
      <c r="D741" s="2" t="e">
        <f>VLOOKUP(CONCATENATE($U$6,$B741,$U$13,$U$14,$U$16,$A741),#REF!,15,FALSE)</f>
        <v>#REF!</v>
      </c>
      <c r="E741" s="2" t="e">
        <f>VLOOKUP(CONCATENATE($U$6,$B741,$U$13,$U$14,$U$16,$A741),#REF!,16,FALSE)</f>
        <v>#REF!</v>
      </c>
      <c r="F741" s="2" t="e">
        <f t="shared" si="73"/>
        <v>#REF!</v>
      </c>
      <c r="G741" s="2" t="e">
        <f t="shared" si="74"/>
        <v>#REF!</v>
      </c>
    </row>
    <row r="742" spans="1:7" x14ac:dyDescent="0.25">
      <c r="A742" s="86">
        <v>2024</v>
      </c>
      <c r="B742" s="45" t="s">
        <v>170</v>
      </c>
      <c r="C742" s="77" t="e">
        <f>IF(VLOOKUP(CONCATENATE($U$6,$B742,$U$13,$U$14,$U$16,$A742),#REF!,14,FALSE)=0,"",VLOOKUP(CONCATENATE($U$6,$B742,$U$13,$U$14,$U$16,$A742),#REF!,14,FALSE))</f>
        <v>#REF!</v>
      </c>
      <c r="D742" s="2" t="e">
        <f>VLOOKUP(CONCATENATE($U$6,$B742,$U$13,$U$14,$U$16,$A742),#REF!,15,FALSE)</f>
        <v>#REF!</v>
      </c>
      <c r="E742" s="2" t="e">
        <f>VLOOKUP(CONCATENATE($U$6,$B742,$U$13,$U$14,$U$16,$A742),#REF!,16,FALSE)</f>
        <v>#REF!</v>
      </c>
      <c r="F742" s="2" t="e">
        <f t="shared" si="73"/>
        <v>#REF!</v>
      </c>
      <c r="G742" s="2" t="e">
        <f t="shared" si="74"/>
        <v>#REF!</v>
      </c>
    </row>
    <row r="743" spans="1:7" x14ac:dyDescent="0.25">
      <c r="A743" s="86">
        <v>2024</v>
      </c>
      <c r="B743" s="45" t="s">
        <v>176</v>
      </c>
      <c r="C743" s="77" t="e">
        <f>IF(VLOOKUP(CONCATENATE($U$6,$B743,$U$13,$U$14,$U$16,$A743),#REF!,14,FALSE)=0,"",VLOOKUP(CONCATENATE($U$6,$B743,$U$13,$U$14,$U$16,$A743),#REF!,14,FALSE))</f>
        <v>#REF!</v>
      </c>
      <c r="D743" s="2" t="e">
        <f>VLOOKUP(CONCATENATE($U$6,$B743,$U$13,$U$14,$U$16,$A743),#REF!,15,FALSE)</f>
        <v>#REF!</v>
      </c>
      <c r="E743" s="2" t="e">
        <f>VLOOKUP(CONCATENATE($U$6,$B743,$U$13,$U$14,$U$16,$A743),#REF!,16,FALSE)</f>
        <v>#REF!</v>
      </c>
      <c r="F743" s="2" t="e">
        <f t="shared" si="73"/>
        <v>#REF!</v>
      </c>
      <c r="G743" s="2" t="e">
        <f t="shared" si="74"/>
        <v>#REF!</v>
      </c>
    </row>
    <row r="744" spans="1:7" x14ac:dyDescent="0.25">
      <c r="A744" s="86">
        <v>2024</v>
      </c>
      <c r="B744" s="45" t="s">
        <v>152</v>
      </c>
      <c r="C744" s="77" t="e">
        <f>IF(VLOOKUP(CONCATENATE($U$6,$B744,$U$13,$U$14,$U$16,$A744),#REF!,14,FALSE)=0,"",VLOOKUP(CONCATENATE($U$6,$B744,$U$13,$U$14,$U$16,$A744),#REF!,14,FALSE))</f>
        <v>#REF!</v>
      </c>
      <c r="D744" s="2" t="e">
        <f>VLOOKUP(CONCATENATE($U$6,$B744,$U$13,$U$14,$U$16,$A744),#REF!,15,FALSE)</f>
        <v>#REF!</v>
      </c>
      <c r="E744" s="2" t="e">
        <f>VLOOKUP(CONCATENATE($U$6,$B744,$U$13,$U$14,$U$16,$A744),#REF!,16,FALSE)</f>
        <v>#REF!</v>
      </c>
      <c r="F744" s="2" t="e">
        <f t="shared" si="73"/>
        <v>#REF!</v>
      </c>
      <c r="G744" s="2" t="e">
        <f t="shared" si="74"/>
        <v>#REF!</v>
      </c>
    </row>
    <row r="745" spans="1:7" x14ac:dyDescent="0.25">
      <c r="A745" s="86">
        <v>2024</v>
      </c>
      <c r="B745" s="45" t="s">
        <v>150</v>
      </c>
      <c r="C745" s="77" t="e">
        <f>IF(VLOOKUP(CONCATENATE($U$6,$B745,$U$13,$U$14,$U$16,$A745),#REF!,14,FALSE)=0,"",VLOOKUP(CONCATENATE($U$6,$B745,$U$13,$U$14,$U$16,$A745),#REF!,14,FALSE))</f>
        <v>#REF!</v>
      </c>
      <c r="D745" s="2" t="e">
        <f>VLOOKUP(CONCATENATE($U$6,$B745,$U$13,$U$14,$U$16,$A745),#REF!,15,FALSE)</f>
        <v>#REF!</v>
      </c>
      <c r="E745" s="2" t="e">
        <f>VLOOKUP(CONCATENATE($U$6,$B745,$U$13,$U$14,$U$16,$A745),#REF!,16,FALSE)</f>
        <v>#REF!</v>
      </c>
      <c r="F745" s="2" t="e">
        <f t="shared" si="73"/>
        <v>#REF!</v>
      </c>
      <c r="G745" s="2" t="e">
        <f t="shared" si="74"/>
        <v>#REF!</v>
      </c>
    </row>
    <row r="746" spans="1:7" x14ac:dyDescent="0.25">
      <c r="A746" s="86">
        <v>2024</v>
      </c>
      <c r="B746" s="45" t="s">
        <v>163</v>
      </c>
      <c r="C746" s="77" t="e">
        <f>IF(VLOOKUP(CONCATENATE($U$6,$B746,$U$13,$U$14,$U$16,$A746),#REF!,14,FALSE)=0,"",VLOOKUP(CONCATENATE($U$6,$B746,$U$13,$U$14,$U$16,$A746),#REF!,14,FALSE))</f>
        <v>#REF!</v>
      </c>
      <c r="D746" s="2" t="e">
        <f>VLOOKUP(CONCATENATE($U$6,$B746,$U$13,$U$14,$U$16,$A746),#REF!,15,FALSE)</f>
        <v>#REF!</v>
      </c>
      <c r="E746" s="2" t="e">
        <f>VLOOKUP(CONCATENATE($U$6,$B746,$U$13,$U$14,$U$16,$A746),#REF!,16,FALSE)</f>
        <v>#REF!</v>
      </c>
      <c r="F746" s="2" t="e">
        <f t="shared" si="73"/>
        <v>#REF!</v>
      </c>
      <c r="G746" s="2" t="e">
        <f t="shared" si="74"/>
        <v>#REF!</v>
      </c>
    </row>
    <row r="747" spans="1:7" x14ac:dyDescent="0.25">
      <c r="A747" s="86">
        <v>2024</v>
      </c>
      <c r="B747" s="45" t="s">
        <v>180</v>
      </c>
      <c r="C747" s="77" t="e">
        <f>IF(VLOOKUP(CONCATENATE($U$6,$B747,$U$13,$U$14,$U$16,$A747),#REF!,14,FALSE)=0,"",VLOOKUP(CONCATENATE($U$6,$B747,$U$13,$U$14,$U$16,$A747),#REF!,14,FALSE))</f>
        <v>#REF!</v>
      </c>
      <c r="D747" s="2" t="e">
        <f>VLOOKUP(CONCATENATE($U$6,$B747,$U$13,$U$14,$U$16,$A747),#REF!,15,FALSE)</f>
        <v>#REF!</v>
      </c>
      <c r="E747" s="2" t="e">
        <f>VLOOKUP(CONCATENATE($U$6,$B747,$U$13,$U$14,$U$16,$A747),#REF!,16,FALSE)</f>
        <v>#REF!</v>
      </c>
      <c r="F747" s="2" t="e">
        <f t="shared" si="73"/>
        <v>#REF!</v>
      </c>
      <c r="G747" s="2" t="e">
        <f t="shared" si="74"/>
        <v>#REF!</v>
      </c>
    </row>
    <row r="748" spans="1:7" x14ac:dyDescent="0.25">
      <c r="A748" s="86">
        <v>2024</v>
      </c>
      <c r="B748" s="45" t="s">
        <v>154</v>
      </c>
      <c r="C748" s="77" t="e">
        <f>IF(VLOOKUP(CONCATENATE($U$6,$B748,$U$13,$U$14,$U$16,$A748),#REF!,14,FALSE)=0,"",VLOOKUP(CONCATENATE($U$6,$B748,$U$13,$U$14,$U$16,$A748),#REF!,14,FALSE))</f>
        <v>#REF!</v>
      </c>
      <c r="D748" s="2" t="e">
        <f>VLOOKUP(CONCATENATE($U$6,$B748,$U$13,$U$14,$U$16,$A748),#REF!,15,FALSE)</f>
        <v>#REF!</v>
      </c>
      <c r="E748" s="2" t="e">
        <f>VLOOKUP(CONCATENATE($U$6,$B748,$U$13,$U$14,$U$16,$A748),#REF!,16,FALSE)</f>
        <v>#REF!</v>
      </c>
      <c r="F748" s="2" t="e">
        <f t="shared" si="73"/>
        <v>#REF!</v>
      </c>
      <c r="G748" s="2" t="e">
        <f t="shared" si="74"/>
        <v>#REF!</v>
      </c>
    </row>
    <row r="749" spans="1:7" x14ac:dyDescent="0.25">
      <c r="A749" s="86">
        <v>2024</v>
      </c>
      <c r="B749" s="45" t="s">
        <v>173</v>
      </c>
      <c r="C749" s="77" t="e">
        <f>IF(VLOOKUP(CONCATENATE($U$6,$B749,$U$13,$U$14,$U$16,$A749),#REF!,14,FALSE)=0,"",VLOOKUP(CONCATENATE($U$6,$B749,$U$13,$U$14,$U$16,$A749),#REF!,14,FALSE))</f>
        <v>#REF!</v>
      </c>
      <c r="D749" s="2" t="e">
        <f>VLOOKUP(CONCATENATE($U$6,$B749,$U$13,$U$14,$U$16,$A749),#REF!,15,FALSE)</f>
        <v>#REF!</v>
      </c>
      <c r="E749" s="2" t="e">
        <f>VLOOKUP(CONCATENATE($U$6,$B749,$U$13,$U$14,$U$16,$A749),#REF!,16,FALSE)</f>
        <v>#REF!</v>
      </c>
      <c r="F749" s="2" t="e">
        <f t="shared" si="73"/>
        <v>#REF!</v>
      </c>
      <c r="G749" s="2" t="e">
        <f t="shared" si="74"/>
        <v>#REF!</v>
      </c>
    </row>
    <row r="750" spans="1:7" x14ac:dyDescent="0.25">
      <c r="A750" s="86">
        <v>2024</v>
      </c>
      <c r="B750" s="45" t="s">
        <v>165</v>
      </c>
      <c r="C750" s="77" t="e">
        <f>IF(VLOOKUP(CONCATENATE($U$6,$B750,$U$13,$U$14,$U$16,$A750),#REF!,14,FALSE)=0,"",VLOOKUP(CONCATENATE($U$6,$B750,$U$13,$U$14,$U$16,$A750),#REF!,14,FALSE))</f>
        <v>#REF!</v>
      </c>
      <c r="D750" s="2" t="e">
        <f>VLOOKUP(CONCATENATE($U$6,$B750,$U$13,$U$14,$U$16,$A750),#REF!,15,FALSE)</f>
        <v>#REF!</v>
      </c>
      <c r="E750" s="2" t="e">
        <f>VLOOKUP(CONCATENATE($U$6,$B750,$U$13,$U$14,$U$16,$A750),#REF!,16,FALSE)</f>
        <v>#REF!</v>
      </c>
      <c r="F750" s="2" t="e">
        <f t="shared" si="73"/>
        <v>#REF!</v>
      </c>
      <c r="G750" s="2" t="e">
        <f t="shared" si="74"/>
        <v>#REF!</v>
      </c>
    </row>
    <row r="751" spans="1:7" x14ac:dyDescent="0.25">
      <c r="A751" s="86">
        <v>2024</v>
      </c>
      <c r="B751" s="45" t="s">
        <v>149</v>
      </c>
      <c r="C751" s="77" t="e">
        <f>IF(VLOOKUP(CONCATENATE($U$6,$B751,$U$13,$U$14,$U$16,$A751),#REF!,14,FALSE)=0,"",VLOOKUP(CONCATENATE($U$6,$B751,$U$13,$U$14,$U$16,$A751),#REF!,14,FALSE))</f>
        <v>#REF!</v>
      </c>
      <c r="D751" s="2" t="e">
        <f>VLOOKUP(CONCATENATE($U$6,$B751,$U$13,$U$14,$U$16,$A751),#REF!,15,FALSE)</f>
        <v>#REF!</v>
      </c>
      <c r="E751" s="2" t="e">
        <f>VLOOKUP(CONCATENATE($U$6,$B751,$U$13,$U$14,$U$16,$A751),#REF!,16,FALSE)</f>
        <v>#REF!</v>
      </c>
      <c r="F751" s="2" t="e">
        <f t="shared" si="73"/>
        <v>#REF!</v>
      </c>
      <c r="G751" s="2" t="e">
        <f t="shared" si="74"/>
        <v>#REF!</v>
      </c>
    </row>
    <row r="752" spans="1:7" x14ac:dyDescent="0.25">
      <c r="A752" s="86">
        <v>2024</v>
      </c>
      <c r="B752" s="45" t="s">
        <v>177</v>
      </c>
      <c r="C752" s="77" t="e">
        <f>IF(VLOOKUP(CONCATENATE($U$6,$B752,$U$13,$U$14,$U$16,$A752),#REF!,14,FALSE)=0,"",VLOOKUP(CONCATENATE($U$6,$B752,$U$13,$U$14,$U$16,$A752),#REF!,14,FALSE))</f>
        <v>#REF!</v>
      </c>
      <c r="D752" s="2" t="e">
        <f>VLOOKUP(CONCATENATE($U$6,$B752,$U$13,$U$14,$U$16,$A752),#REF!,15,FALSE)</f>
        <v>#REF!</v>
      </c>
      <c r="E752" s="2" t="e">
        <f>VLOOKUP(CONCATENATE($U$6,$B752,$U$13,$U$14,$U$16,$A752),#REF!,16,FALSE)</f>
        <v>#REF!</v>
      </c>
      <c r="F752" s="2" t="e">
        <f t="shared" si="73"/>
        <v>#REF!</v>
      </c>
      <c r="G752" s="2" t="e">
        <f t="shared" si="74"/>
        <v>#REF!</v>
      </c>
    </row>
    <row r="753" spans="1:7" x14ac:dyDescent="0.25">
      <c r="A753" s="86">
        <v>2024</v>
      </c>
      <c r="B753" s="45" t="s">
        <v>153</v>
      </c>
      <c r="C753" s="77" t="e">
        <f>IF(VLOOKUP(CONCATENATE($U$6,$B753,$U$13,$U$14,$U$16,$A753),#REF!,14,FALSE)=0,"",VLOOKUP(CONCATENATE($U$6,$B753,$U$13,$U$14,$U$16,$A753),#REF!,14,FALSE))</f>
        <v>#REF!</v>
      </c>
      <c r="D753" s="2" t="e">
        <f>VLOOKUP(CONCATENATE($U$6,$B753,$U$13,$U$14,$U$16,$A753),#REF!,15,FALSE)</f>
        <v>#REF!</v>
      </c>
      <c r="E753" s="2" t="e">
        <f>VLOOKUP(CONCATENATE($U$6,$B753,$U$13,$U$14,$U$16,$A753),#REF!,16,FALSE)</f>
        <v>#REF!</v>
      </c>
      <c r="F753" s="2" t="e">
        <f t="shared" si="73"/>
        <v>#REF!</v>
      </c>
      <c r="G753" s="2" t="e">
        <f t="shared" si="74"/>
        <v>#REF!</v>
      </c>
    </row>
    <row r="754" spans="1:7" x14ac:dyDescent="0.25">
      <c r="A754" s="86">
        <v>2024</v>
      </c>
      <c r="B754" s="45" t="s">
        <v>179</v>
      </c>
      <c r="C754" s="77" t="e">
        <f>IF(VLOOKUP(CONCATENATE($U$6,$B754,$U$13,$U$14,$U$16,$A754),#REF!,14,FALSE)=0,"",VLOOKUP(CONCATENATE($U$6,$B754,$U$13,$U$14,$U$16,$A754),#REF!,14,FALSE))</f>
        <v>#REF!</v>
      </c>
      <c r="D754" s="2" t="e">
        <f>VLOOKUP(CONCATENATE($U$6,$B754,$U$13,$U$14,$U$16,$A754),#REF!,15,FALSE)</f>
        <v>#REF!</v>
      </c>
      <c r="E754" s="2" t="e">
        <f>VLOOKUP(CONCATENATE($U$6,$B754,$U$13,$U$14,$U$16,$A754),#REF!,16,FALSE)</f>
        <v>#REF!</v>
      </c>
      <c r="F754" s="2" t="e">
        <f t="shared" si="73"/>
        <v>#REF!</v>
      </c>
      <c r="G754" s="2" t="e">
        <f t="shared" si="74"/>
        <v>#REF!</v>
      </c>
    </row>
    <row r="755" spans="1:7" x14ac:dyDescent="0.25">
      <c r="A755" s="86">
        <v>2024</v>
      </c>
      <c r="B755" s="45" t="s">
        <v>161</v>
      </c>
      <c r="C755" s="77" t="e">
        <f>IF(VLOOKUP(CONCATENATE($U$6,$B755,$U$13,$U$14,$U$16,$A755),#REF!,14,FALSE)=0,"",VLOOKUP(CONCATENATE($U$6,$B755,$U$13,$U$14,$U$16,$A755),#REF!,14,FALSE))</f>
        <v>#REF!</v>
      </c>
      <c r="D755" s="2" t="e">
        <f>VLOOKUP(CONCATENATE($U$6,$B755,$U$13,$U$14,$U$16,$A755),#REF!,15,FALSE)</f>
        <v>#REF!</v>
      </c>
      <c r="E755" s="2" t="e">
        <f>VLOOKUP(CONCATENATE($U$6,$B755,$U$13,$U$14,$U$16,$A755),#REF!,16,FALSE)</f>
        <v>#REF!</v>
      </c>
      <c r="F755" s="2" t="e">
        <f t="shared" si="73"/>
        <v>#REF!</v>
      </c>
      <c r="G755" s="2" t="e">
        <f t="shared" si="74"/>
        <v>#REF!</v>
      </c>
    </row>
    <row r="756" spans="1:7" x14ac:dyDescent="0.25">
      <c r="A756" s="86">
        <v>2024</v>
      </c>
      <c r="B756" s="45" t="s">
        <v>158</v>
      </c>
      <c r="C756" s="77" t="e">
        <f>IF(VLOOKUP(CONCATENATE($U$6,$B756,$U$13,$U$14,$U$16,$A756),#REF!,14,FALSE)=0,"",VLOOKUP(CONCATENATE($U$6,$B756,$U$13,$U$14,$U$16,$A756),#REF!,14,FALSE))</f>
        <v>#REF!</v>
      </c>
      <c r="D756" s="2" t="e">
        <f>VLOOKUP(CONCATENATE($U$6,$B756,$U$13,$U$14,$U$16,$A756),#REF!,15,FALSE)</f>
        <v>#REF!</v>
      </c>
      <c r="E756" s="2" t="e">
        <f>VLOOKUP(CONCATENATE($U$6,$B756,$U$13,$U$14,$U$16,$A756),#REF!,16,FALSE)</f>
        <v>#REF!</v>
      </c>
      <c r="F756" s="2" t="e">
        <f t="shared" ref="F756:F757" si="75">C756-D756</f>
        <v>#REF!</v>
      </c>
      <c r="G756" s="2" t="e">
        <f t="shared" ref="G756:G757" si="76">E756-C756</f>
        <v>#REF!</v>
      </c>
    </row>
    <row r="757" spans="1:7" x14ac:dyDescent="0.25">
      <c r="A757" s="86">
        <v>2024</v>
      </c>
      <c r="B757" s="45" t="s">
        <v>169</v>
      </c>
      <c r="C757" s="77" t="e">
        <f>IF(VLOOKUP(CONCATENATE($U$6,$B757,$U$13,$U$14,$U$16,$A757),#REF!,14,FALSE)=0,"",VLOOKUP(CONCATENATE($U$6,$B757,$U$13,$U$14,$U$16,$A757),#REF!,14,FALSE))</f>
        <v>#REF!</v>
      </c>
      <c r="D757" s="2" t="e">
        <f>VLOOKUP(CONCATENATE($U$6,$B757,$U$13,$U$14,$U$16,$A757),#REF!,15,FALSE)</f>
        <v>#REF!</v>
      </c>
      <c r="E757" s="2" t="e">
        <f>VLOOKUP(CONCATENATE($U$6,$B757,$U$13,$U$14,$U$16,$A757),#REF!,16,FALSE)</f>
        <v>#REF!</v>
      </c>
      <c r="F757" s="2" t="e">
        <f t="shared" si="75"/>
        <v>#REF!</v>
      </c>
      <c r="G757" s="2" t="e">
        <f t="shared" si="76"/>
        <v>#REF!</v>
      </c>
    </row>
    <row r="761" spans="1:7" x14ac:dyDescent="0.25">
      <c r="B761" t="s">
        <v>184</v>
      </c>
      <c r="C761" t="s">
        <v>185</v>
      </c>
      <c r="D761" t="s">
        <v>186</v>
      </c>
    </row>
    <row r="762" spans="1:7" x14ac:dyDescent="0.25">
      <c r="A762" s="24">
        <v>2011</v>
      </c>
      <c r="B762" s="113" t="e">
        <f>C762-D762</f>
        <v>#REF!</v>
      </c>
      <c r="C762" s="113" t="e">
        <f>_xlfn.MAXIFS($C$230:$C$757,$A$230:$A$757,$A762)</f>
        <v>#REF!</v>
      </c>
      <c r="D762" s="113" t="e">
        <f>_xlfn.MINIFS($C$230:$C$757,$A$230:$A$757,$A762)</f>
        <v>#REF!</v>
      </c>
    </row>
    <row r="763" spans="1:7" x14ac:dyDescent="0.25">
      <c r="A763" s="24">
        <v>2012</v>
      </c>
      <c r="B763" s="113" t="e">
        <f t="shared" ref="B763:B775" si="77">C763-D763</f>
        <v>#REF!</v>
      </c>
      <c r="C763" s="113" t="e">
        <f t="shared" ref="C763:C775" si="78">_xlfn.MAXIFS($C$230:$C$757,$A$230:$A$757,$A763)</f>
        <v>#REF!</v>
      </c>
      <c r="D763" s="113" t="e">
        <f t="shared" ref="D763:D775" si="79">_xlfn.MINIFS($C$230:$C$757,$A$230:$A$757,$A763)</f>
        <v>#REF!</v>
      </c>
    </row>
    <row r="764" spans="1:7" x14ac:dyDescent="0.25">
      <c r="A764" s="24">
        <v>2013</v>
      </c>
      <c r="B764" s="113" t="e">
        <f t="shared" si="77"/>
        <v>#REF!</v>
      </c>
      <c r="C764" s="113" t="e">
        <f t="shared" si="78"/>
        <v>#REF!</v>
      </c>
      <c r="D764" s="113" t="e">
        <f t="shared" si="79"/>
        <v>#REF!</v>
      </c>
    </row>
    <row r="765" spans="1:7" x14ac:dyDescent="0.25">
      <c r="A765" s="24">
        <v>2014</v>
      </c>
      <c r="B765" s="113" t="e">
        <f t="shared" si="77"/>
        <v>#REF!</v>
      </c>
      <c r="C765" s="113" t="e">
        <f t="shared" si="78"/>
        <v>#REF!</v>
      </c>
      <c r="D765" s="113" t="e">
        <f t="shared" si="79"/>
        <v>#REF!</v>
      </c>
    </row>
    <row r="766" spans="1:7" x14ac:dyDescent="0.25">
      <c r="A766" s="24">
        <v>2015</v>
      </c>
      <c r="B766" s="113" t="e">
        <f t="shared" si="77"/>
        <v>#REF!</v>
      </c>
      <c r="C766" s="113" t="e">
        <f t="shared" si="78"/>
        <v>#REF!</v>
      </c>
      <c r="D766" s="113" t="e">
        <f t="shared" si="79"/>
        <v>#REF!</v>
      </c>
    </row>
    <row r="767" spans="1:7" x14ac:dyDescent="0.25">
      <c r="A767" s="24">
        <v>2016</v>
      </c>
      <c r="B767" s="113" t="e">
        <f t="shared" si="77"/>
        <v>#REF!</v>
      </c>
      <c r="C767" s="113" t="e">
        <f t="shared" si="78"/>
        <v>#REF!</v>
      </c>
      <c r="D767" s="113" t="e">
        <f t="shared" si="79"/>
        <v>#REF!</v>
      </c>
    </row>
    <row r="768" spans="1:7" x14ac:dyDescent="0.25">
      <c r="A768" s="24">
        <v>2017</v>
      </c>
      <c r="B768" s="113" t="e">
        <f t="shared" si="77"/>
        <v>#REF!</v>
      </c>
      <c r="C768" s="113" t="e">
        <f t="shared" si="78"/>
        <v>#REF!</v>
      </c>
      <c r="D768" s="113" t="e">
        <f t="shared" si="79"/>
        <v>#REF!</v>
      </c>
    </row>
    <row r="769" spans="1:4" x14ac:dyDescent="0.25">
      <c r="A769" s="24">
        <v>2018</v>
      </c>
      <c r="B769" s="113" t="e">
        <f t="shared" si="77"/>
        <v>#REF!</v>
      </c>
      <c r="C769" s="113" t="e">
        <f t="shared" si="78"/>
        <v>#REF!</v>
      </c>
      <c r="D769" s="113" t="e">
        <f t="shared" si="79"/>
        <v>#REF!</v>
      </c>
    </row>
    <row r="770" spans="1:4" x14ac:dyDescent="0.25">
      <c r="A770" s="24">
        <v>2019</v>
      </c>
      <c r="B770" s="113" t="e">
        <f t="shared" si="77"/>
        <v>#REF!</v>
      </c>
      <c r="C770" s="113" t="e">
        <f t="shared" si="78"/>
        <v>#REF!</v>
      </c>
      <c r="D770" s="113" t="e">
        <f t="shared" si="79"/>
        <v>#REF!</v>
      </c>
    </row>
    <row r="771" spans="1:4" x14ac:dyDescent="0.25">
      <c r="A771" s="24">
        <v>2020</v>
      </c>
      <c r="B771" s="113" t="e">
        <f t="shared" si="77"/>
        <v>#REF!</v>
      </c>
      <c r="C771" s="113" t="e">
        <f t="shared" si="78"/>
        <v>#REF!</v>
      </c>
      <c r="D771" s="113" t="e">
        <f t="shared" si="79"/>
        <v>#REF!</v>
      </c>
    </row>
    <row r="772" spans="1:4" x14ac:dyDescent="0.25">
      <c r="A772" s="24">
        <v>2021</v>
      </c>
      <c r="B772" s="113" t="e">
        <f t="shared" si="77"/>
        <v>#REF!</v>
      </c>
      <c r="C772" s="113" t="e">
        <f t="shared" si="78"/>
        <v>#REF!</v>
      </c>
      <c r="D772" s="113" t="e">
        <f t="shared" si="79"/>
        <v>#REF!</v>
      </c>
    </row>
    <row r="773" spans="1:4" x14ac:dyDescent="0.25">
      <c r="A773" s="24">
        <v>2022</v>
      </c>
      <c r="B773" s="113" t="e">
        <f t="shared" si="77"/>
        <v>#REF!</v>
      </c>
      <c r="C773" s="113" t="e">
        <f t="shared" si="78"/>
        <v>#REF!</v>
      </c>
      <c r="D773" s="113" t="e">
        <f t="shared" si="79"/>
        <v>#REF!</v>
      </c>
    </row>
    <row r="774" spans="1:4" x14ac:dyDescent="0.25">
      <c r="A774" s="24">
        <v>2023</v>
      </c>
      <c r="B774" s="113" t="e">
        <f t="shared" si="77"/>
        <v>#REF!</v>
      </c>
      <c r="C774" s="113" t="e">
        <f t="shared" si="78"/>
        <v>#REF!</v>
      </c>
      <c r="D774" s="113" t="e">
        <f t="shared" si="79"/>
        <v>#REF!</v>
      </c>
    </row>
    <row r="775" spans="1:4" x14ac:dyDescent="0.25">
      <c r="A775" s="24">
        <v>2024</v>
      </c>
      <c r="B775" s="113" t="e">
        <f t="shared" si="77"/>
        <v>#REF!</v>
      </c>
      <c r="C775" s="113" t="e">
        <f t="shared" si="78"/>
        <v>#REF!</v>
      </c>
      <c r="D775" s="113" t="e">
        <f t="shared" si="79"/>
        <v>#REF!</v>
      </c>
    </row>
    <row r="776" spans="1:4" x14ac:dyDescent="0.25">
      <c r="A776" s="35"/>
      <c r="B776" s="113"/>
      <c r="C776" s="78"/>
      <c r="D776" s="78"/>
    </row>
  </sheetData>
  <sortState xmlns:xlrd2="http://schemas.microsoft.com/office/spreadsheetml/2017/richdata2" ref="A42:G73">
    <sortCondition descending="1" ref="C42:C73"/>
  </sortState>
  <mergeCells count="4">
    <mergeCell ref="A5:G5"/>
    <mergeCell ref="A40:G40"/>
    <mergeCell ref="A81:G81"/>
    <mergeCell ref="A82:G82"/>
  </mergeCells>
  <phoneticPr fontId="11" type="noConversion"/>
  <hyperlinks>
    <hyperlink ref="A3" location="Index!A1" display="Back to index" xr:uid="{00000000-0004-0000-0B00-000000000000}"/>
    <hyperlink ref="Y1" location="'data feb23'!A1" display="Data download" xr:uid="{2A724817-6190-4E9D-9E72-E47E7C23EC91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FF30-5361-4DDF-A572-8224DEB7DB59}">
  <sheetPr>
    <tabColor theme="8" tint="0.39997558519241921"/>
  </sheetPr>
  <dimension ref="A1:Y766"/>
  <sheetViews>
    <sheetView showGridLines="0" zoomScale="80" zoomScaleNormal="80" workbookViewId="0">
      <selection activeCell="P44" sqref="P44"/>
    </sheetView>
  </sheetViews>
  <sheetFormatPr defaultColWidth="10.85546875" defaultRowHeight="15" x14ac:dyDescent="0.25"/>
  <cols>
    <col min="1" max="1" width="15" customWidth="1"/>
    <col min="2" max="2" width="39.140625" customWidth="1"/>
    <col min="3" max="3" width="27.5703125" customWidth="1"/>
    <col min="4" max="4" width="24.5703125" customWidth="1"/>
    <col min="5" max="5" width="11.5703125" bestFit="1" customWidth="1"/>
    <col min="6" max="6" width="21.85546875" customWidth="1"/>
    <col min="7" max="7" width="22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4" max="24" width="22.5703125" customWidth="1"/>
    <col min="26" max="28" width="34.85546875" bestFit="1" customWidth="1"/>
    <col min="29" max="29" width="45.42578125" bestFit="1" customWidth="1"/>
  </cols>
  <sheetData>
    <row r="1" spans="1:25" ht="15" customHeight="1" x14ac:dyDescent="0.3">
      <c r="A1" s="67" t="s">
        <v>1550</v>
      </c>
      <c r="Y1" s="85"/>
    </row>
    <row r="2" spans="1:25" ht="15" customHeight="1" x14ac:dyDescent="0.25">
      <c r="A2" s="65"/>
      <c r="E2" s="1"/>
      <c r="G2" s="1"/>
    </row>
    <row r="3" spans="1:25" x14ac:dyDescent="0.25">
      <c r="A3" s="29" t="s">
        <v>192</v>
      </c>
    </row>
    <row r="4" spans="1:25" ht="14.1" customHeight="1" x14ac:dyDescent="0.25"/>
    <row r="5" spans="1:25" ht="18.75" thickBot="1" x14ac:dyDescent="0.3">
      <c r="A5" s="160" t="s">
        <v>1494</v>
      </c>
      <c r="B5" s="162"/>
      <c r="C5" s="162"/>
      <c r="D5" s="162"/>
      <c r="E5" s="162"/>
      <c r="F5" s="162"/>
      <c r="G5" s="162"/>
      <c r="T5" s="72"/>
    </row>
    <row r="6" spans="1:25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</row>
    <row r="7" spans="1:25" ht="14.1" customHeight="1" x14ac:dyDescent="0.25">
      <c r="A7" s="32" t="s">
        <v>199</v>
      </c>
      <c r="B7" s="2" t="s">
        <v>110</v>
      </c>
      <c r="C7" s="77">
        <v>19.841999999999999</v>
      </c>
      <c r="D7" s="2">
        <v>19.588571999999999</v>
      </c>
      <c r="E7" s="2">
        <v>20.095427999999998</v>
      </c>
      <c r="F7" s="2">
        <v>0.25342799999999954</v>
      </c>
      <c r="G7" s="2">
        <v>0.25342799999999954</v>
      </c>
    </row>
    <row r="8" spans="1:25" ht="14.1" customHeight="1" x14ac:dyDescent="0.25">
      <c r="A8" s="32" t="s">
        <v>200</v>
      </c>
      <c r="B8" s="2" t="s">
        <v>110</v>
      </c>
      <c r="C8" s="77">
        <v>19.3157</v>
      </c>
      <c r="D8" s="2">
        <v>19.065016</v>
      </c>
      <c r="E8" s="2">
        <v>19.566383999999999</v>
      </c>
      <c r="F8" s="2">
        <v>0.25068399999999968</v>
      </c>
      <c r="G8" s="2">
        <v>0.25068399999999968</v>
      </c>
    </row>
    <row r="9" spans="1:25" ht="14.1" customHeight="1" x14ac:dyDescent="0.25">
      <c r="A9" s="32" t="s">
        <v>201</v>
      </c>
      <c r="B9" s="2" t="s">
        <v>110</v>
      </c>
      <c r="C9" s="77">
        <v>18.392499999999998</v>
      </c>
      <c r="D9" s="2">
        <v>18.144168000000001</v>
      </c>
      <c r="E9" s="2">
        <v>18.640832</v>
      </c>
      <c r="F9" s="2">
        <v>0.24833199999999778</v>
      </c>
      <c r="G9" s="2">
        <v>0.24833200000000133</v>
      </c>
    </row>
    <row r="10" spans="1:25" ht="14.1" customHeight="1" x14ac:dyDescent="0.25">
      <c r="A10" s="32" t="s">
        <v>203</v>
      </c>
      <c r="B10" s="2" t="s">
        <v>110</v>
      </c>
      <c r="C10" s="77">
        <v>17.849799999999998</v>
      </c>
      <c r="D10" s="2">
        <v>17.604603999999998</v>
      </c>
      <c r="E10" s="2">
        <v>18.094995999999998</v>
      </c>
      <c r="F10" s="2">
        <v>0.24519599999999997</v>
      </c>
      <c r="G10" s="2">
        <v>0.24519599999999997</v>
      </c>
    </row>
    <row r="11" spans="1:25" ht="14.1" customHeight="1" x14ac:dyDescent="0.25">
      <c r="A11" s="32" t="s">
        <v>204</v>
      </c>
      <c r="B11" s="2" t="s">
        <v>110</v>
      </c>
      <c r="C11" s="77">
        <v>16.923400000000001</v>
      </c>
      <c r="D11" s="2">
        <v>16.680555999999999</v>
      </c>
      <c r="E11" s="2">
        <v>17.166243999999999</v>
      </c>
      <c r="F11" s="2">
        <v>0.24284400000000161</v>
      </c>
      <c r="G11" s="2">
        <v>0.24284399999999806</v>
      </c>
    </row>
    <row r="12" spans="1:25" ht="14.1" customHeight="1" x14ac:dyDescent="0.25">
      <c r="A12" s="32" t="s">
        <v>205</v>
      </c>
      <c r="B12" s="2" t="s">
        <v>110</v>
      </c>
      <c r="C12" s="77">
        <v>15.519500000000001</v>
      </c>
      <c r="D12" s="2">
        <v>15.273911999999999</v>
      </c>
      <c r="E12" s="2">
        <v>15.765088</v>
      </c>
      <c r="F12" s="2">
        <v>0.24558800000000147</v>
      </c>
      <c r="G12" s="2">
        <v>0.2455879999999997</v>
      </c>
    </row>
    <row r="13" spans="1:25" ht="14.1" customHeight="1" x14ac:dyDescent="0.25">
      <c r="A13" s="32" t="s">
        <v>206</v>
      </c>
      <c r="B13" s="2" t="s">
        <v>110</v>
      </c>
      <c r="C13" s="77">
        <v>14.8681</v>
      </c>
      <c r="D13" s="2">
        <v>14.625256</v>
      </c>
      <c r="E13" s="2">
        <v>15.110944</v>
      </c>
      <c r="F13" s="2">
        <v>0.24284399999999984</v>
      </c>
      <c r="G13" s="2">
        <v>0.24284399999999984</v>
      </c>
    </row>
    <row r="14" spans="1:25" ht="14.1" customHeight="1" x14ac:dyDescent="0.25">
      <c r="A14" s="32" t="s">
        <v>207</v>
      </c>
      <c r="B14" s="2" t="s">
        <v>110</v>
      </c>
      <c r="C14" s="77">
        <v>14.449311672190399</v>
      </c>
      <c r="D14" s="2">
        <v>14.212293101833099</v>
      </c>
      <c r="E14" s="2">
        <v>14.686330242547699</v>
      </c>
      <c r="F14" s="2">
        <v>0.23701857035730001</v>
      </c>
      <c r="G14" s="2">
        <v>0.23701857035730001</v>
      </c>
    </row>
    <row r="15" spans="1:25" ht="14.1" customHeight="1" x14ac:dyDescent="0.25">
      <c r="A15" s="32" t="s">
        <v>208</v>
      </c>
      <c r="B15" s="2" t="s">
        <v>110</v>
      </c>
      <c r="C15" s="77">
        <v>13.8821327715042</v>
      </c>
      <c r="D15" s="2">
        <v>13.643865090179499</v>
      </c>
      <c r="E15" s="2">
        <v>14.120400452828999</v>
      </c>
      <c r="F15" s="2">
        <v>0.23826768132470022</v>
      </c>
      <c r="G15" s="2">
        <v>0.2382676813247997</v>
      </c>
    </row>
    <row r="16" spans="1:25" ht="14.1" customHeight="1" x14ac:dyDescent="0.25">
      <c r="A16" s="32" t="s">
        <v>209</v>
      </c>
      <c r="B16" s="2" t="s">
        <v>110</v>
      </c>
      <c r="C16" s="77">
        <v>12.8</v>
      </c>
      <c r="D16" s="2">
        <v>12.5</v>
      </c>
      <c r="E16" s="2">
        <v>13.1</v>
      </c>
      <c r="F16" s="2">
        <v>0.30000000000000071</v>
      </c>
      <c r="G16" s="2">
        <v>0.29999999999999893</v>
      </c>
    </row>
    <row r="17" spans="1:7" ht="14.1" customHeight="1" x14ac:dyDescent="0.25">
      <c r="A17" s="32" t="s">
        <v>210</v>
      </c>
      <c r="B17" s="2" t="s">
        <v>110</v>
      </c>
      <c r="C17" s="77">
        <v>12.1</v>
      </c>
      <c r="D17" s="2">
        <v>11.8</v>
      </c>
      <c r="E17" s="2">
        <v>12.4</v>
      </c>
      <c r="F17" s="2">
        <v>0.29999999999999893</v>
      </c>
      <c r="G17" s="2">
        <v>0.30000000000000071</v>
      </c>
    </row>
    <row r="18" spans="1:7" ht="14.1" customHeight="1" x14ac:dyDescent="0.25">
      <c r="A18" s="32" t="s">
        <v>211</v>
      </c>
      <c r="B18" s="2" t="s">
        <v>110</v>
      </c>
      <c r="C18" s="77">
        <v>11.5</v>
      </c>
      <c r="D18" s="2">
        <v>11.2</v>
      </c>
      <c r="E18" s="2">
        <v>11.8</v>
      </c>
      <c r="F18" s="2">
        <v>0.30000000000000071</v>
      </c>
      <c r="G18" s="2">
        <v>0.30000000000000071</v>
      </c>
    </row>
    <row r="19" spans="1:7" ht="14.1" customHeight="1" x14ac:dyDescent="0.25">
      <c r="A19" s="32" t="s">
        <v>212</v>
      </c>
      <c r="B19" s="2" t="s">
        <v>110</v>
      </c>
      <c r="C19" s="77">
        <v>10.9</v>
      </c>
      <c r="D19" s="2">
        <v>10.6</v>
      </c>
      <c r="E19" s="2">
        <v>11.2</v>
      </c>
      <c r="F19" s="2">
        <v>0.30000000000000071</v>
      </c>
      <c r="G19" s="2">
        <v>0.29999999999999893</v>
      </c>
    </row>
    <row r="20" spans="1:7" ht="14.1" customHeight="1" x14ac:dyDescent="0.25">
      <c r="A20" s="32" t="s">
        <v>213</v>
      </c>
      <c r="B20" s="2" t="s">
        <v>110</v>
      </c>
      <c r="C20" s="77">
        <v>10.43214</v>
      </c>
      <c r="D20" s="2">
        <v>10.1526</v>
      </c>
      <c r="E20" s="2">
        <v>10.711690000000001</v>
      </c>
      <c r="F20" s="2">
        <v>0.27954000000000079</v>
      </c>
      <c r="G20" s="2">
        <v>0.27955000000000041</v>
      </c>
    </row>
    <row r="21" spans="1:7" ht="14.1" customHeight="1" x14ac:dyDescent="0.25">
      <c r="A21" s="32"/>
      <c r="B21" s="2"/>
      <c r="C21" s="26"/>
      <c r="D21" s="2"/>
      <c r="E21" s="2"/>
      <c r="F21" s="2"/>
      <c r="G21" s="2"/>
    </row>
    <row r="22" spans="1:7" ht="14.1" customHeight="1" x14ac:dyDescent="0.25"/>
    <row r="23" spans="1:7" ht="15" customHeight="1" x14ac:dyDescent="0.25">
      <c r="A23" s="32" t="s">
        <v>199</v>
      </c>
      <c r="B23" s="2" t="s">
        <v>133</v>
      </c>
      <c r="C23" s="77">
        <v>19.245699999999999</v>
      </c>
      <c r="D23" s="2">
        <v>18.548919999999999</v>
      </c>
      <c r="E23" s="2">
        <v>19.94248</v>
      </c>
      <c r="F23" s="2">
        <v>0.6967800000000004</v>
      </c>
      <c r="G23" s="2">
        <v>0.6967800000000004</v>
      </c>
    </row>
    <row r="24" spans="1:7" ht="14.1" customHeight="1" x14ac:dyDescent="0.25">
      <c r="A24" s="32" t="s">
        <v>200</v>
      </c>
      <c r="B24" s="2" t="s">
        <v>133</v>
      </c>
      <c r="C24" s="77">
        <v>18.198499999999999</v>
      </c>
      <c r="D24" s="2">
        <v>17.531707999999998</v>
      </c>
      <c r="E24" s="2">
        <v>18.865292</v>
      </c>
      <c r="F24" s="2">
        <v>0.66679200000000094</v>
      </c>
      <c r="G24" s="2">
        <v>0.66679200000000094</v>
      </c>
    </row>
    <row r="25" spans="1:7" ht="14.1" customHeight="1" x14ac:dyDescent="0.25">
      <c r="A25" s="32" t="s">
        <v>201</v>
      </c>
      <c r="B25" s="2" t="s">
        <v>133</v>
      </c>
      <c r="C25" s="77">
        <v>17.072900000000001</v>
      </c>
      <c r="D25" s="2">
        <v>16.420415999999999</v>
      </c>
      <c r="E25" s="2">
        <v>17.725383999999998</v>
      </c>
      <c r="F25" s="2">
        <v>0.65248400000000117</v>
      </c>
      <c r="G25" s="2">
        <v>0.65248399999999762</v>
      </c>
    </row>
    <row r="26" spans="1:7" ht="14.1" customHeight="1" x14ac:dyDescent="0.25">
      <c r="A26" s="32" t="s">
        <v>203</v>
      </c>
      <c r="B26" s="2" t="s">
        <v>133</v>
      </c>
      <c r="C26" s="77">
        <v>17.232500000000002</v>
      </c>
      <c r="D26" s="2">
        <v>16.568059999999999</v>
      </c>
      <c r="E26" s="2">
        <v>17.896940000000001</v>
      </c>
      <c r="F26" s="2">
        <v>0.66444000000000258</v>
      </c>
      <c r="G26" s="2">
        <v>0.66443999999999903</v>
      </c>
    </row>
    <row r="27" spans="1:7" ht="14.1" customHeight="1" x14ac:dyDescent="0.25">
      <c r="A27" s="32" t="s">
        <v>204</v>
      </c>
      <c r="B27" s="2" t="s">
        <v>133</v>
      </c>
      <c r="C27" s="77">
        <v>16.257200000000001</v>
      </c>
      <c r="D27" s="2">
        <v>15.604127999999999</v>
      </c>
      <c r="E27" s="2">
        <v>16.910271999999999</v>
      </c>
      <c r="F27" s="2">
        <v>0.65307200000000165</v>
      </c>
      <c r="G27" s="2">
        <v>0.6530719999999981</v>
      </c>
    </row>
    <row r="28" spans="1:7" ht="14.1" customHeight="1" x14ac:dyDescent="0.25">
      <c r="A28" s="32" t="s">
        <v>205</v>
      </c>
      <c r="B28" s="2" t="s">
        <v>133</v>
      </c>
      <c r="C28" s="77">
        <v>15.1584</v>
      </c>
      <c r="D28" s="2">
        <v>14.482396</v>
      </c>
      <c r="E28" s="2">
        <v>15.834403999999999</v>
      </c>
      <c r="F28" s="2">
        <v>0.67600400000000072</v>
      </c>
      <c r="G28" s="2">
        <v>0.67600399999999894</v>
      </c>
    </row>
    <row r="29" spans="1:7" ht="14.1" customHeight="1" x14ac:dyDescent="0.25">
      <c r="A29" s="32" t="s">
        <v>206</v>
      </c>
      <c r="B29" s="2" t="s">
        <v>133</v>
      </c>
      <c r="C29" s="77">
        <v>14.5861</v>
      </c>
      <c r="D29" s="2">
        <v>13.89128</v>
      </c>
      <c r="E29" s="2">
        <v>15.28092</v>
      </c>
      <c r="F29" s="2">
        <v>0.69481999999999999</v>
      </c>
      <c r="G29" s="2">
        <v>0.69481999999999999</v>
      </c>
    </row>
    <row r="30" spans="1:7" ht="14.1" customHeight="1" x14ac:dyDescent="0.25">
      <c r="A30" s="32" t="s">
        <v>207</v>
      </c>
      <c r="B30" s="2" t="s">
        <v>133</v>
      </c>
      <c r="C30" s="77">
        <v>13.895944582106299</v>
      </c>
      <c r="D30" s="2">
        <v>13.2210848259069</v>
      </c>
      <c r="E30" s="2">
        <v>14.570804338305701</v>
      </c>
      <c r="F30" s="2">
        <v>0.67485975619939964</v>
      </c>
      <c r="G30" s="2">
        <v>0.67485975619940142</v>
      </c>
    </row>
    <row r="31" spans="1:7" ht="14.1" customHeight="1" x14ac:dyDescent="0.25">
      <c r="A31" s="32" t="s">
        <v>208</v>
      </c>
      <c r="B31" s="2" t="s">
        <v>133</v>
      </c>
      <c r="C31" s="77">
        <v>12.9480408159713</v>
      </c>
      <c r="D31" s="2">
        <v>12.276573398050299</v>
      </c>
      <c r="E31" s="2">
        <v>13.619508233892301</v>
      </c>
      <c r="F31" s="2">
        <v>0.67146741792100073</v>
      </c>
      <c r="G31" s="2">
        <v>0.67146741792100073</v>
      </c>
    </row>
    <row r="32" spans="1:7" ht="14.1" customHeight="1" x14ac:dyDescent="0.25">
      <c r="A32" s="32" t="s">
        <v>209</v>
      </c>
      <c r="B32" s="2" t="s">
        <v>133</v>
      </c>
      <c r="C32" s="77">
        <v>11.6</v>
      </c>
      <c r="D32" s="2">
        <v>10.8</v>
      </c>
      <c r="E32" s="2">
        <v>12.4</v>
      </c>
      <c r="F32" s="2">
        <v>0.79999999999999893</v>
      </c>
      <c r="G32" s="2">
        <v>0.80000000000000071</v>
      </c>
    </row>
    <row r="33" spans="1:7" ht="14.1" customHeight="1" x14ac:dyDescent="0.25">
      <c r="A33" s="32" t="s">
        <v>210</v>
      </c>
      <c r="B33" s="2" t="s">
        <v>133</v>
      </c>
      <c r="C33" s="77">
        <v>10.6</v>
      </c>
      <c r="D33" s="2">
        <v>9.8000000000000007</v>
      </c>
      <c r="E33" s="2">
        <v>11.4</v>
      </c>
      <c r="F33" s="2">
        <v>0.79999999999999893</v>
      </c>
      <c r="G33" s="2">
        <v>0.80000000000000071</v>
      </c>
    </row>
    <row r="34" spans="1:7" ht="14.1" customHeight="1" x14ac:dyDescent="0.25">
      <c r="A34" s="32" t="s">
        <v>211</v>
      </c>
      <c r="B34" s="2" t="s">
        <v>133</v>
      </c>
      <c r="C34" s="77">
        <v>10.6</v>
      </c>
      <c r="D34" s="2">
        <v>9.8000000000000007</v>
      </c>
      <c r="E34" s="2">
        <v>11.5</v>
      </c>
      <c r="F34" s="2">
        <v>0.79999999999999893</v>
      </c>
      <c r="G34" s="2">
        <v>0.90000000000000036</v>
      </c>
    </row>
    <row r="35" spans="1:7" ht="14.1" customHeight="1" x14ac:dyDescent="0.25">
      <c r="A35" s="33" t="s">
        <v>212</v>
      </c>
      <c r="B35" s="2" t="s">
        <v>133</v>
      </c>
      <c r="C35" s="77">
        <v>11</v>
      </c>
      <c r="D35" s="2">
        <v>10</v>
      </c>
      <c r="E35" s="2">
        <v>12</v>
      </c>
      <c r="F35" s="2">
        <v>1</v>
      </c>
      <c r="G35" s="2">
        <v>1</v>
      </c>
    </row>
    <row r="36" spans="1:7" ht="14.1" customHeight="1" x14ac:dyDescent="0.25">
      <c r="A36" s="33" t="s">
        <v>213</v>
      </c>
      <c r="B36" s="2" t="s">
        <v>133</v>
      </c>
      <c r="C36" s="77">
        <v>10.169890000000001</v>
      </c>
      <c r="D36" s="2">
        <v>9.3250200000000003</v>
      </c>
      <c r="E36" s="2">
        <v>11.014760000000001</v>
      </c>
      <c r="F36" s="2">
        <v>0.84487000000000023</v>
      </c>
      <c r="G36" s="2">
        <v>0.84487000000000023</v>
      </c>
    </row>
    <row r="37" spans="1:7" ht="14.1" customHeight="1" x14ac:dyDescent="0.25"/>
    <row r="38" spans="1:7" ht="14.1" customHeight="1" x14ac:dyDescent="0.25"/>
    <row r="39" spans="1:7" ht="14.1" customHeight="1" x14ac:dyDescent="0.25"/>
    <row r="40" spans="1:7" ht="18.75" thickBot="1" x14ac:dyDescent="0.3">
      <c r="A40" s="160" t="s">
        <v>1533</v>
      </c>
      <c r="B40" s="162"/>
      <c r="C40" s="162"/>
      <c r="D40" s="162"/>
      <c r="E40" s="162"/>
      <c r="F40" s="162"/>
      <c r="G40" s="162"/>
    </row>
    <row r="41" spans="1:7" ht="14.1" customHeight="1" x14ac:dyDescent="0.25">
      <c r="A41" s="69" t="s">
        <v>101</v>
      </c>
      <c r="B41" s="69" t="s">
        <v>102</v>
      </c>
      <c r="C41" s="69" t="s">
        <v>103</v>
      </c>
      <c r="D41" s="69" t="s">
        <v>104</v>
      </c>
      <c r="E41" s="69" t="s">
        <v>105</v>
      </c>
      <c r="F41" s="69" t="s">
        <v>106</v>
      </c>
      <c r="G41" s="69" t="s">
        <v>107</v>
      </c>
    </row>
    <row r="42" spans="1:7" ht="14.1" customHeight="1" x14ac:dyDescent="0.25">
      <c r="A42" s="115">
        <v>2024</v>
      </c>
      <c r="B42" s="49" t="s">
        <v>168</v>
      </c>
      <c r="C42" s="77">
        <v>18.957989999999999</v>
      </c>
      <c r="D42" s="2">
        <v>10.104240000000001</v>
      </c>
      <c r="E42" s="2">
        <v>27.81175</v>
      </c>
      <c r="F42" s="2">
        <v>8.853749999999998</v>
      </c>
      <c r="G42" s="2">
        <v>8.8537600000000012</v>
      </c>
    </row>
    <row r="43" spans="1:7" ht="14.1" customHeight="1" x14ac:dyDescent="0.25">
      <c r="A43" s="115">
        <v>2024</v>
      </c>
      <c r="B43" s="2" t="s">
        <v>166</v>
      </c>
      <c r="C43" s="77">
        <v>15.38472</v>
      </c>
      <c r="D43" s="2">
        <v>10.19021</v>
      </c>
      <c r="E43" s="2">
        <v>20.579229999999999</v>
      </c>
      <c r="F43" s="2">
        <v>5.1945099999999993</v>
      </c>
      <c r="G43" s="2">
        <v>5.1945099999999993</v>
      </c>
    </row>
    <row r="44" spans="1:7" ht="14.1" customHeight="1" x14ac:dyDescent="0.25">
      <c r="A44" s="115">
        <v>2024</v>
      </c>
      <c r="B44" s="2" t="s">
        <v>175</v>
      </c>
      <c r="C44" s="77">
        <v>15.045809999999999</v>
      </c>
      <c r="D44" s="2">
        <v>8.9797600000000006</v>
      </c>
      <c r="E44" s="2">
        <v>21.11187</v>
      </c>
      <c r="F44" s="2">
        <v>6.0660499999999988</v>
      </c>
      <c r="G44" s="2">
        <v>6.0660600000000002</v>
      </c>
    </row>
    <row r="45" spans="1:7" ht="14.1" customHeight="1" x14ac:dyDescent="0.25">
      <c r="A45" s="115">
        <v>2024</v>
      </c>
      <c r="B45" s="2" t="s">
        <v>179</v>
      </c>
      <c r="C45" s="77">
        <v>14.16057</v>
      </c>
      <c r="D45" s="2">
        <v>8.87303</v>
      </c>
      <c r="E45" s="2">
        <v>19.44811</v>
      </c>
      <c r="F45" s="2">
        <v>5.2875399999999999</v>
      </c>
      <c r="G45" s="2">
        <v>5.2875399999999999</v>
      </c>
    </row>
    <row r="46" spans="1:7" ht="14.1" customHeight="1" x14ac:dyDescent="0.25">
      <c r="A46" s="115">
        <v>2024</v>
      </c>
      <c r="B46" s="2" t="s">
        <v>169</v>
      </c>
      <c r="C46" s="77">
        <v>14.07864</v>
      </c>
      <c r="D46" s="2">
        <v>8.3742099999999997</v>
      </c>
      <c r="E46" s="2">
        <v>19.783069999999999</v>
      </c>
      <c r="F46" s="2">
        <v>5.7044300000000003</v>
      </c>
      <c r="G46" s="2">
        <v>5.7044299999999986</v>
      </c>
    </row>
    <row r="47" spans="1:7" ht="14.1" customHeight="1" x14ac:dyDescent="0.25">
      <c r="A47" s="115">
        <v>2024</v>
      </c>
      <c r="B47" s="2" t="s">
        <v>174</v>
      </c>
      <c r="C47" s="77">
        <v>13.67576</v>
      </c>
      <c r="D47" s="2">
        <v>8.1079799999999995</v>
      </c>
      <c r="E47" s="2">
        <v>19.24353</v>
      </c>
      <c r="F47" s="2">
        <v>5.5677800000000008</v>
      </c>
      <c r="G47" s="2">
        <v>5.5677699999999994</v>
      </c>
    </row>
    <row r="48" spans="1:7" ht="14.1" customHeight="1" x14ac:dyDescent="0.25">
      <c r="A48" s="115">
        <v>2024</v>
      </c>
      <c r="B48" s="2" t="s">
        <v>171</v>
      </c>
      <c r="C48" s="77">
        <v>12.61422</v>
      </c>
      <c r="D48" s="2">
        <v>7.91038</v>
      </c>
      <c r="E48" s="2">
        <v>17.318069999999999</v>
      </c>
      <c r="F48" s="2">
        <v>4.7038399999999996</v>
      </c>
      <c r="G48" s="2">
        <v>4.7038499999999992</v>
      </c>
    </row>
    <row r="49" spans="1:7" ht="14.1" customHeight="1" x14ac:dyDescent="0.25">
      <c r="A49" s="115">
        <v>2024</v>
      </c>
      <c r="B49" s="2" t="s">
        <v>156</v>
      </c>
      <c r="C49" s="77">
        <v>12.020429999999999</v>
      </c>
      <c r="D49" s="2">
        <v>6.7145000000000001</v>
      </c>
      <c r="E49" s="2">
        <v>17.326370000000001</v>
      </c>
      <c r="F49" s="2">
        <v>5.3059299999999991</v>
      </c>
      <c r="G49" s="2">
        <v>5.3059400000000014</v>
      </c>
    </row>
    <row r="50" spans="1:7" ht="14.1" customHeight="1" x14ac:dyDescent="0.25">
      <c r="A50" s="115">
        <v>2024</v>
      </c>
      <c r="B50" s="2" t="s">
        <v>167</v>
      </c>
      <c r="C50" s="77">
        <v>11.71777</v>
      </c>
      <c r="D50" s="2">
        <v>6.6726799999999997</v>
      </c>
      <c r="E50" s="2">
        <v>16.762869999999999</v>
      </c>
      <c r="F50" s="2">
        <v>5.0450900000000001</v>
      </c>
      <c r="G50" s="2">
        <v>5.0450999999999997</v>
      </c>
    </row>
    <row r="51" spans="1:7" ht="14.1" customHeight="1" x14ac:dyDescent="0.25">
      <c r="A51" s="115">
        <v>2024</v>
      </c>
      <c r="B51" s="2" t="s">
        <v>173</v>
      </c>
      <c r="C51" s="77">
        <v>11.01999</v>
      </c>
      <c r="D51" s="2">
        <v>6.9548100000000002</v>
      </c>
      <c r="E51" s="2">
        <v>15.08517</v>
      </c>
      <c r="F51" s="2">
        <v>4.0651799999999998</v>
      </c>
      <c r="G51" s="2">
        <v>4.0651799999999998</v>
      </c>
    </row>
    <row r="52" spans="1:7" ht="14.1" customHeight="1" x14ac:dyDescent="0.25">
      <c r="A52" s="115">
        <v>2024</v>
      </c>
      <c r="B52" s="2" t="s">
        <v>163</v>
      </c>
      <c r="C52" s="77">
        <v>10.67146</v>
      </c>
      <c r="D52" s="2">
        <v>5.5827099999999996</v>
      </c>
      <c r="E52" s="2">
        <v>15.760210000000001</v>
      </c>
      <c r="F52" s="2">
        <v>5.0887500000000001</v>
      </c>
      <c r="G52" s="2">
        <v>5.088750000000001</v>
      </c>
    </row>
    <row r="53" spans="1:7" ht="14.1" customHeight="1" x14ac:dyDescent="0.25">
      <c r="A53" s="115">
        <v>2024</v>
      </c>
      <c r="B53" s="2" t="s">
        <v>155</v>
      </c>
      <c r="C53" s="77">
        <v>10.63977</v>
      </c>
      <c r="D53" s="2">
        <v>4.8156699999999999</v>
      </c>
      <c r="E53" s="2">
        <v>16.46387</v>
      </c>
      <c r="F53" s="2">
        <v>5.8241000000000005</v>
      </c>
      <c r="G53" s="2">
        <v>5.8240999999999996</v>
      </c>
    </row>
    <row r="54" spans="1:7" ht="14.1" customHeight="1" x14ac:dyDescent="0.25">
      <c r="A54" s="115">
        <v>2024</v>
      </c>
      <c r="B54" s="2" t="s">
        <v>157</v>
      </c>
      <c r="C54" s="77">
        <v>10.5563</v>
      </c>
      <c r="D54" s="2">
        <v>5.3994400000000002</v>
      </c>
      <c r="E54" s="2">
        <v>15.71316</v>
      </c>
      <c r="F54" s="2">
        <v>5.15686</v>
      </c>
      <c r="G54" s="2">
        <v>5.15686</v>
      </c>
    </row>
    <row r="55" spans="1:7" ht="14.1" customHeight="1" x14ac:dyDescent="0.25">
      <c r="A55" s="115">
        <v>2024</v>
      </c>
      <c r="B55" s="2" t="s">
        <v>149</v>
      </c>
      <c r="C55" s="77">
        <v>9.2687399999999993</v>
      </c>
      <c r="D55" s="2">
        <v>3.8829699999999998</v>
      </c>
      <c r="E55" s="2">
        <v>14.65451</v>
      </c>
      <c r="F55" s="2">
        <v>5.3857699999999991</v>
      </c>
      <c r="G55" s="2">
        <v>5.3857700000000008</v>
      </c>
    </row>
    <row r="56" spans="1:7" ht="14.1" customHeight="1" x14ac:dyDescent="0.25">
      <c r="A56" s="115">
        <v>2024</v>
      </c>
      <c r="B56" s="2" t="s">
        <v>176</v>
      </c>
      <c r="C56" s="77">
        <v>9.1044900000000002</v>
      </c>
      <c r="D56" s="2">
        <v>5.2144199999999996</v>
      </c>
      <c r="E56" s="2">
        <v>12.99456</v>
      </c>
      <c r="F56" s="2">
        <v>3.8900700000000006</v>
      </c>
      <c r="G56" s="2">
        <v>3.8900699999999997</v>
      </c>
    </row>
    <row r="57" spans="1:7" ht="14.1" customHeight="1" x14ac:dyDescent="0.25">
      <c r="A57" s="115">
        <v>2024</v>
      </c>
      <c r="B57" s="2" t="s">
        <v>180</v>
      </c>
      <c r="C57" s="77">
        <v>8.8284199999999995</v>
      </c>
      <c r="D57" s="2">
        <v>4.7203900000000001</v>
      </c>
      <c r="E57" s="2">
        <v>12.936450000000001</v>
      </c>
      <c r="F57" s="2">
        <v>4.1080299999999994</v>
      </c>
      <c r="G57" s="2">
        <v>4.1080300000000012</v>
      </c>
    </row>
    <row r="58" spans="1:7" ht="14.1" customHeight="1" x14ac:dyDescent="0.25">
      <c r="A58" s="115">
        <v>2024</v>
      </c>
      <c r="B58" s="2" t="s">
        <v>153</v>
      </c>
      <c r="C58" s="77">
        <v>8.7099700000000002</v>
      </c>
      <c r="D58" s="2">
        <v>5.0177199999999997</v>
      </c>
      <c r="E58" s="2">
        <v>12.40221</v>
      </c>
      <c r="F58" s="2">
        <v>3.6922500000000005</v>
      </c>
      <c r="G58" s="2">
        <v>3.69224</v>
      </c>
    </row>
    <row r="59" spans="1:7" ht="14.1" customHeight="1" x14ac:dyDescent="0.25">
      <c r="A59" s="115">
        <v>2024</v>
      </c>
      <c r="B59" s="2" t="s">
        <v>178</v>
      </c>
      <c r="C59" s="77">
        <v>8.6366399999999999</v>
      </c>
      <c r="D59" s="2">
        <v>4.9032299999999998</v>
      </c>
      <c r="E59" s="2">
        <v>12.370050000000001</v>
      </c>
      <c r="F59" s="2">
        <v>3.7334100000000001</v>
      </c>
      <c r="G59" s="2">
        <v>3.733410000000001</v>
      </c>
    </row>
    <row r="60" spans="1:7" ht="14.1" customHeight="1" x14ac:dyDescent="0.25">
      <c r="A60" s="115">
        <v>2024</v>
      </c>
      <c r="B60" s="2" t="s">
        <v>164</v>
      </c>
      <c r="C60" s="77">
        <v>8.6052700000000009</v>
      </c>
      <c r="D60" s="2">
        <v>4.0033799999999999</v>
      </c>
      <c r="E60" s="2">
        <v>13.20716</v>
      </c>
      <c r="F60" s="2">
        <v>4.6018900000000009</v>
      </c>
      <c r="G60" s="2">
        <v>4.6018899999999991</v>
      </c>
    </row>
    <row r="61" spans="1:7" ht="14.1" customHeight="1" x14ac:dyDescent="0.25">
      <c r="A61" s="115">
        <v>2024</v>
      </c>
      <c r="B61" s="2" t="s">
        <v>158</v>
      </c>
      <c r="C61" s="77">
        <v>8.5139600000000009</v>
      </c>
      <c r="D61" s="2">
        <v>4.6720800000000002</v>
      </c>
      <c r="E61" s="2">
        <v>12.355829999999999</v>
      </c>
      <c r="F61" s="2">
        <v>3.8418800000000006</v>
      </c>
      <c r="G61" s="2">
        <v>3.8418699999999983</v>
      </c>
    </row>
    <row r="62" spans="1:7" ht="14.1" customHeight="1" x14ac:dyDescent="0.25">
      <c r="A62" s="115">
        <v>2024</v>
      </c>
      <c r="B62" s="2" t="s">
        <v>165</v>
      </c>
      <c r="C62" s="77">
        <v>8.4999300000000009</v>
      </c>
      <c r="D62" s="2">
        <v>4.7187999999999999</v>
      </c>
      <c r="E62" s="2">
        <v>12.28106</v>
      </c>
      <c r="F62" s="2">
        <v>3.781130000000001</v>
      </c>
      <c r="G62" s="2">
        <v>3.7811299999999992</v>
      </c>
    </row>
    <row r="63" spans="1:7" ht="14.1" customHeight="1" x14ac:dyDescent="0.25">
      <c r="A63" s="115">
        <v>2024</v>
      </c>
      <c r="B63" s="2" t="s">
        <v>160</v>
      </c>
      <c r="C63" s="77">
        <v>8.46143</v>
      </c>
      <c r="D63" s="2">
        <v>4.5078699999999996</v>
      </c>
      <c r="E63" s="2">
        <v>12.41499</v>
      </c>
      <c r="F63" s="2">
        <v>3.9535600000000004</v>
      </c>
      <c r="G63" s="2">
        <v>3.9535599999999995</v>
      </c>
    </row>
    <row r="64" spans="1:7" ht="14.1" customHeight="1" x14ac:dyDescent="0.25">
      <c r="A64" s="115">
        <v>2024</v>
      </c>
      <c r="B64" s="2" t="s">
        <v>152</v>
      </c>
      <c r="C64" s="77">
        <v>8.3917099999999998</v>
      </c>
      <c r="D64" s="2">
        <v>4.2226900000000001</v>
      </c>
      <c r="E64" s="2">
        <v>12.560739999999999</v>
      </c>
      <c r="F64" s="2">
        <v>4.1690199999999997</v>
      </c>
      <c r="G64" s="2">
        <v>4.1690299999999993</v>
      </c>
    </row>
    <row r="65" spans="1:7" ht="14.1" customHeight="1" x14ac:dyDescent="0.25">
      <c r="A65" s="115">
        <v>2024</v>
      </c>
      <c r="B65" s="2" t="s">
        <v>172</v>
      </c>
      <c r="C65" s="77">
        <v>8.1744500000000002</v>
      </c>
      <c r="D65" s="2">
        <v>4.6993799999999997</v>
      </c>
      <c r="E65" s="2">
        <v>11.649520000000001</v>
      </c>
      <c r="F65" s="2">
        <v>3.4750700000000005</v>
      </c>
      <c r="G65" s="2">
        <v>3.4750700000000005</v>
      </c>
    </row>
    <row r="66" spans="1:7" ht="14.1" customHeight="1" x14ac:dyDescent="0.25">
      <c r="A66" s="115">
        <v>2024</v>
      </c>
      <c r="B66" s="2" t="s">
        <v>170</v>
      </c>
      <c r="C66" s="77">
        <v>8.1251800000000003</v>
      </c>
      <c r="D66" s="2">
        <v>3.97268</v>
      </c>
      <c r="E66" s="2">
        <v>12.27769</v>
      </c>
      <c r="F66" s="2">
        <v>4.1524999999999999</v>
      </c>
      <c r="G66" s="2">
        <v>4.1525099999999995</v>
      </c>
    </row>
    <row r="67" spans="1:7" ht="14.1" customHeight="1" x14ac:dyDescent="0.25">
      <c r="A67" s="115">
        <v>2024</v>
      </c>
      <c r="B67" s="2" t="s">
        <v>150</v>
      </c>
      <c r="C67" s="77">
        <v>7.8094200000000003</v>
      </c>
      <c r="D67" s="2">
        <v>3.8229199999999999</v>
      </c>
      <c r="E67" s="2">
        <v>11.795909999999999</v>
      </c>
      <c r="F67" s="2">
        <v>3.9865000000000004</v>
      </c>
      <c r="G67" s="2">
        <v>3.986489999999999</v>
      </c>
    </row>
    <row r="68" spans="1:7" ht="14.1" customHeight="1" x14ac:dyDescent="0.25">
      <c r="A68" s="115">
        <v>2024</v>
      </c>
      <c r="B68" s="2" t="s">
        <v>161</v>
      </c>
      <c r="C68" s="77">
        <v>7.4454200000000004</v>
      </c>
      <c r="D68" s="2">
        <v>4.0983000000000001</v>
      </c>
      <c r="E68" s="2">
        <v>10.792540000000001</v>
      </c>
      <c r="F68" s="2">
        <v>3.3471200000000003</v>
      </c>
      <c r="G68" s="2">
        <v>3.3471200000000003</v>
      </c>
    </row>
    <row r="69" spans="1:7" ht="14.1" customHeight="1" x14ac:dyDescent="0.25">
      <c r="A69" s="115">
        <v>2024</v>
      </c>
      <c r="B69" s="2" t="s">
        <v>159</v>
      </c>
      <c r="C69" s="77">
        <v>7.4223299999999997</v>
      </c>
      <c r="D69" s="2">
        <v>2.8929999999999998</v>
      </c>
      <c r="E69" s="2">
        <v>11.95166</v>
      </c>
      <c r="F69" s="2">
        <v>4.5293299999999999</v>
      </c>
      <c r="G69" s="2">
        <v>4.5293300000000007</v>
      </c>
    </row>
    <row r="70" spans="1:7" ht="14.1" customHeight="1" x14ac:dyDescent="0.25">
      <c r="A70" s="115">
        <v>2024</v>
      </c>
      <c r="B70" s="2" t="s">
        <v>162</v>
      </c>
      <c r="C70" s="77">
        <v>7.18879</v>
      </c>
      <c r="D70" s="2">
        <v>3.9342100000000002</v>
      </c>
      <c r="E70" s="2">
        <v>10.44336</v>
      </c>
      <c r="F70" s="2">
        <v>3.2545799999999998</v>
      </c>
      <c r="G70" s="2">
        <v>3.2545700000000002</v>
      </c>
    </row>
    <row r="71" spans="1:7" ht="14.1" customHeight="1" x14ac:dyDescent="0.25">
      <c r="A71" s="115">
        <v>2024</v>
      </c>
      <c r="B71" s="2" t="s">
        <v>177</v>
      </c>
      <c r="C71" s="77">
        <v>6.7927</v>
      </c>
      <c r="D71" s="2">
        <v>3.0747200000000001</v>
      </c>
      <c r="E71" s="2">
        <v>10.510680000000001</v>
      </c>
      <c r="F71" s="2">
        <v>3.7179799999999998</v>
      </c>
      <c r="G71" s="2">
        <v>3.7179800000000007</v>
      </c>
    </row>
    <row r="72" spans="1:7" ht="14.1" customHeight="1" x14ac:dyDescent="0.25">
      <c r="A72" s="115">
        <v>2024</v>
      </c>
      <c r="B72" s="2" t="s">
        <v>151</v>
      </c>
      <c r="C72" s="77">
        <v>6.5724600000000004</v>
      </c>
      <c r="D72" s="2">
        <v>3.44096</v>
      </c>
      <c r="E72" s="2">
        <v>9.7039600000000004</v>
      </c>
      <c r="F72" s="2">
        <v>3.1315000000000004</v>
      </c>
      <c r="G72" s="2">
        <v>3.1315</v>
      </c>
    </row>
    <row r="73" spans="1:7" ht="14.1" customHeight="1" x14ac:dyDescent="0.25">
      <c r="A73" s="115">
        <v>2024</v>
      </c>
      <c r="B73" s="2" t="s">
        <v>154</v>
      </c>
      <c r="C73" s="77">
        <v>6.14595</v>
      </c>
      <c r="D73" s="2">
        <v>2.8570799999999998</v>
      </c>
      <c r="E73" s="2">
        <v>9.4348100000000006</v>
      </c>
      <c r="F73" s="2">
        <v>3.2888700000000002</v>
      </c>
      <c r="G73" s="2">
        <v>3.2888600000000006</v>
      </c>
    </row>
    <row r="74" spans="1:7" ht="14.1" customHeight="1" x14ac:dyDescent="0.25">
      <c r="A74" s="115">
        <v>2024</v>
      </c>
      <c r="B74" s="2" t="s">
        <v>181</v>
      </c>
      <c r="C74" s="26"/>
      <c r="D74" s="2"/>
      <c r="E74" s="2"/>
      <c r="F74" s="2"/>
      <c r="G74" s="2"/>
    </row>
    <row r="75" spans="1:7" ht="14.1" customHeight="1" x14ac:dyDescent="0.25">
      <c r="A75" s="115"/>
      <c r="B75" s="11"/>
      <c r="C75" s="11"/>
      <c r="D75" s="11"/>
      <c r="E75" s="11"/>
      <c r="F75" s="11"/>
      <c r="G75" s="11"/>
    </row>
    <row r="76" spans="1:7" ht="14.1" customHeight="1" x14ac:dyDescent="0.25">
      <c r="A76" s="115"/>
      <c r="B76" s="89" t="s">
        <v>1486</v>
      </c>
      <c r="C76" s="90">
        <v>6.14595</v>
      </c>
      <c r="D76" s="11"/>
      <c r="E76" s="11"/>
      <c r="F76" s="11"/>
      <c r="G76" s="11"/>
    </row>
    <row r="77" spans="1:7" ht="14.1" customHeight="1" x14ac:dyDescent="0.25">
      <c r="A77" s="115"/>
      <c r="B77" s="89" t="s">
        <v>1485</v>
      </c>
      <c r="C77" s="90">
        <v>18.957989999999999</v>
      </c>
      <c r="D77" s="11"/>
      <c r="E77" s="11"/>
      <c r="F77" s="11"/>
      <c r="G77" s="11"/>
    </row>
    <row r="78" spans="1:7" ht="14.1" customHeight="1" x14ac:dyDescent="0.25">
      <c r="A78" s="115"/>
      <c r="B78" s="89" t="s">
        <v>217</v>
      </c>
      <c r="C78" s="90">
        <v>12.81204</v>
      </c>
      <c r="D78" s="11"/>
      <c r="E78" s="11"/>
      <c r="F78" s="11"/>
      <c r="G78" s="11"/>
    </row>
    <row r="79" spans="1:7" ht="14.1" customHeight="1" x14ac:dyDescent="0.25">
      <c r="A79" s="115"/>
      <c r="B79" s="11"/>
      <c r="C79" s="11"/>
      <c r="D79" s="11"/>
      <c r="E79" s="11"/>
      <c r="F79" s="11"/>
      <c r="G79" s="11"/>
    </row>
    <row r="80" spans="1:7" ht="15.6" customHeight="1" x14ac:dyDescent="0.25">
      <c r="A80" s="68" t="s">
        <v>182</v>
      </c>
    </row>
    <row r="81" spans="1:8" ht="15.75" thickBot="1" x14ac:dyDescent="0.3">
      <c r="A81" s="162"/>
      <c r="B81" s="162"/>
      <c r="C81" s="162"/>
      <c r="D81" s="162"/>
      <c r="E81" s="162"/>
      <c r="F81" s="162"/>
      <c r="G81" s="162"/>
    </row>
    <row r="82" spans="1:8" ht="15.75" thickBot="1" x14ac:dyDescent="0.3">
      <c r="A82" s="165" t="s">
        <v>1559</v>
      </c>
      <c r="B82" s="162"/>
      <c r="C82" s="162"/>
      <c r="D82" s="162"/>
      <c r="E82" s="162"/>
      <c r="F82" s="162"/>
      <c r="G82" s="162"/>
    </row>
    <row r="83" spans="1:8" ht="14.1" customHeight="1" x14ac:dyDescent="0.25">
      <c r="A83" s="69" t="s">
        <v>101</v>
      </c>
      <c r="B83" s="69" t="s">
        <v>1560</v>
      </c>
      <c r="C83" s="69" t="s">
        <v>103</v>
      </c>
      <c r="D83" s="69" t="s">
        <v>104</v>
      </c>
      <c r="E83" s="69" t="s">
        <v>105</v>
      </c>
      <c r="F83" s="69" t="s">
        <v>106</v>
      </c>
      <c r="G83" s="69" t="s">
        <v>107</v>
      </c>
      <c r="H83" s="97"/>
    </row>
    <row r="84" spans="1:8" ht="14.1" customHeight="1" x14ac:dyDescent="0.25">
      <c r="A84" s="32" t="s">
        <v>199</v>
      </c>
      <c r="B84" s="114" t="s">
        <v>1556</v>
      </c>
      <c r="C84" s="77">
        <v>28.528400000000001</v>
      </c>
      <c r="D84" s="80">
        <v>26.754404000000001</v>
      </c>
      <c r="E84" s="80">
        <v>30.302396000000002</v>
      </c>
      <c r="F84" s="2">
        <v>1.7739960000000004</v>
      </c>
      <c r="G84" s="2">
        <v>1.7739960000000004</v>
      </c>
      <c r="H84" s="94"/>
    </row>
    <row r="85" spans="1:8" ht="14.1" customHeight="1" x14ac:dyDescent="0.25">
      <c r="A85" s="32" t="s">
        <v>200</v>
      </c>
      <c r="B85" s="114" t="s">
        <v>1556</v>
      </c>
      <c r="C85" s="77">
        <v>26.7712</v>
      </c>
      <c r="D85" s="80">
        <v>24.941735999999999</v>
      </c>
      <c r="E85" s="80">
        <v>28.600663999999998</v>
      </c>
      <c r="F85" s="2">
        <v>1.8294640000000015</v>
      </c>
      <c r="G85" s="2">
        <v>1.829463999999998</v>
      </c>
      <c r="H85" s="94"/>
    </row>
    <row r="86" spans="1:8" ht="14.1" customHeight="1" x14ac:dyDescent="0.25">
      <c r="A86" s="32" t="s">
        <v>201</v>
      </c>
      <c r="B86" s="114" t="s">
        <v>1556</v>
      </c>
      <c r="C86" s="77">
        <v>25.668399999999998</v>
      </c>
      <c r="D86" s="80">
        <v>23.907927999999998</v>
      </c>
      <c r="E86" s="80">
        <v>27.428871999999998</v>
      </c>
      <c r="F86" s="2">
        <v>1.760472</v>
      </c>
      <c r="G86" s="2">
        <v>1.760472</v>
      </c>
      <c r="H86" s="94"/>
    </row>
    <row r="87" spans="1:8" ht="14.1" customHeight="1" x14ac:dyDescent="0.25">
      <c r="A87" s="32" t="s">
        <v>203</v>
      </c>
      <c r="B87" s="114" t="s">
        <v>1556</v>
      </c>
      <c r="C87" s="77">
        <v>26.0124</v>
      </c>
      <c r="D87" s="80">
        <v>24.145499999999998</v>
      </c>
      <c r="E87" s="80">
        <v>27.879300000000001</v>
      </c>
      <c r="F87" s="2">
        <v>1.8669000000000011</v>
      </c>
      <c r="G87" s="2">
        <v>1.8669000000000011</v>
      </c>
      <c r="H87" s="94"/>
    </row>
    <row r="88" spans="1:8" ht="14.1" customHeight="1" x14ac:dyDescent="0.25">
      <c r="A88" s="32" t="s">
        <v>204</v>
      </c>
      <c r="B88" s="114" t="s">
        <v>1556</v>
      </c>
      <c r="C88" s="77">
        <v>25.209399999999999</v>
      </c>
      <c r="D88" s="80">
        <v>23.458532000000002</v>
      </c>
      <c r="E88" s="80">
        <v>26.960267999999999</v>
      </c>
      <c r="F88" s="2">
        <v>1.750867999999997</v>
      </c>
      <c r="G88" s="2">
        <v>1.7508680000000005</v>
      </c>
      <c r="H88" s="94"/>
    </row>
    <row r="89" spans="1:8" ht="14.1" customHeight="1" x14ac:dyDescent="0.25">
      <c r="A89" s="32" t="s">
        <v>205</v>
      </c>
      <c r="B89" s="114" t="s">
        <v>1556</v>
      </c>
      <c r="C89" s="77">
        <v>23.932300000000001</v>
      </c>
      <c r="D89" s="80">
        <v>22.089507999999999</v>
      </c>
      <c r="E89" s="80">
        <v>25.775092000000001</v>
      </c>
      <c r="F89" s="2">
        <v>1.8427920000000029</v>
      </c>
      <c r="G89" s="2">
        <v>1.8427919999999993</v>
      </c>
      <c r="H89" s="94"/>
    </row>
    <row r="90" spans="1:8" ht="14.1" customHeight="1" x14ac:dyDescent="0.25">
      <c r="A90" s="32" t="s">
        <v>206</v>
      </c>
      <c r="B90" s="114" t="s">
        <v>1556</v>
      </c>
      <c r="C90" s="77">
        <v>24.692699999999999</v>
      </c>
      <c r="D90" s="80">
        <v>22.572372000000001</v>
      </c>
      <c r="E90" s="80">
        <v>26.813027999999999</v>
      </c>
      <c r="F90" s="2">
        <v>2.1203279999999971</v>
      </c>
      <c r="G90" s="2">
        <v>2.1203280000000007</v>
      </c>
      <c r="H90" s="94"/>
    </row>
    <row r="91" spans="1:8" ht="14.1" customHeight="1" x14ac:dyDescent="0.25">
      <c r="A91" s="32" t="s">
        <v>207</v>
      </c>
      <c r="B91" s="114" t="s">
        <v>1556</v>
      </c>
      <c r="C91" s="77">
        <v>23.639099999999999</v>
      </c>
      <c r="D91" s="80">
        <v>21.672436000000001</v>
      </c>
      <c r="E91" s="80">
        <v>25.605764000000001</v>
      </c>
      <c r="F91" s="2">
        <v>1.966663999999998</v>
      </c>
      <c r="G91" s="2">
        <v>1.9666640000000015</v>
      </c>
      <c r="H91" s="94"/>
    </row>
    <row r="92" spans="1:8" ht="14.1" customHeight="1" x14ac:dyDescent="0.25">
      <c r="A92" s="32" t="s">
        <v>208</v>
      </c>
      <c r="B92" s="114" t="s">
        <v>1556</v>
      </c>
      <c r="C92" s="77">
        <v>20.747663939144701</v>
      </c>
      <c r="D92" s="80">
        <v>18.735708005623401</v>
      </c>
      <c r="E92" s="80">
        <v>22.759619872666001</v>
      </c>
      <c r="F92" s="2">
        <v>2.0119559335212998</v>
      </c>
      <c r="G92" s="2">
        <v>2.0119559335212998</v>
      </c>
      <c r="H92" s="94"/>
    </row>
    <row r="93" spans="1:8" ht="14.1" customHeight="1" x14ac:dyDescent="0.25">
      <c r="A93" s="32" t="s">
        <v>209</v>
      </c>
      <c r="B93" s="114" t="s">
        <v>1556</v>
      </c>
      <c r="C93" s="77">
        <v>21.906172980000001</v>
      </c>
      <c r="D93" s="80">
        <v>19.01878245</v>
      </c>
      <c r="E93" s="80">
        <v>24.793563509999998</v>
      </c>
      <c r="F93" s="2">
        <v>2.8873905300000011</v>
      </c>
      <c r="G93" s="2">
        <v>2.8873905299999976</v>
      </c>
      <c r="H93" s="94"/>
    </row>
    <row r="94" spans="1:8" ht="14.1" customHeight="1" x14ac:dyDescent="0.25">
      <c r="A94" s="32" t="s">
        <v>210</v>
      </c>
      <c r="B94" s="114" t="s">
        <v>1556</v>
      </c>
      <c r="C94" s="77">
        <v>19.213125439999999</v>
      </c>
      <c r="D94" s="80">
        <v>16.491532790000001</v>
      </c>
      <c r="E94" s="80">
        <v>21.934718100000001</v>
      </c>
      <c r="F94" s="2">
        <v>2.7215926499999981</v>
      </c>
      <c r="G94" s="2">
        <v>2.7215926600000024</v>
      </c>
      <c r="H94" s="94"/>
    </row>
    <row r="95" spans="1:8" ht="14.1" customHeight="1" x14ac:dyDescent="0.25">
      <c r="A95" s="32" t="s">
        <v>211</v>
      </c>
      <c r="B95" s="114" t="s">
        <v>1556</v>
      </c>
      <c r="C95" s="77">
        <v>20.215541850000001</v>
      </c>
      <c r="D95" s="80">
        <v>17.11093318</v>
      </c>
      <c r="E95" s="80">
        <v>23.320150529999999</v>
      </c>
      <c r="F95" s="2">
        <v>3.1046086700000011</v>
      </c>
      <c r="G95" s="2">
        <v>3.1046086799999983</v>
      </c>
      <c r="H95" s="94"/>
    </row>
    <row r="96" spans="1:8" ht="14.1" customHeight="1" x14ac:dyDescent="0.25">
      <c r="A96" s="32" t="s">
        <v>212</v>
      </c>
      <c r="B96" s="114" t="s">
        <v>1556</v>
      </c>
      <c r="C96" s="77">
        <v>15.217139080000001</v>
      </c>
      <c r="D96" s="80">
        <v>12.15333154</v>
      </c>
      <c r="E96" s="80">
        <v>18.280946629999999</v>
      </c>
      <c r="F96" s="2">
        <v>3.0638075400000009</v>
      </c>
      <c r="G96" s="2">
        <v>3.0638075499999982</v>
      </c>
      <c r="H96" s="94"/>
    </row>
    <row r="97" spans="1:8" ht="14.1" customHeight="1" x14ac:dyDescent="0.25">
      <c r="A97" s="32" t="s">
        <v>213</v>
      </c>
      <c r="B97" s="114" t="s">
        <v>1556</v>
      </c>
      <c r="C97" s="77" t="e">
        <v>#N/A</v>
      </c>
      <c r="D97" s="80" t="e">
        <v>#N/A</v>
      </c>
      <c r="E97" s="80" t="e">
        <v>#N/A</v>
      </c>
      <c r="F97" s="2" t="e">
        <v>#N/A</v>
      </c>
      <c r="G97" s="2" t="e">
        <v>#N/A</v>
      </c>
      <c r="H97" s="94"/>
    </row>
    <row r="98" spans="1:8" ht="14.1" customHeight="1" x14ac:dyDescent="0.25">
      <c r="A98" s="32"/>
      <c r="B98" s="3"/>
      <c r="C98" s="26"/>
      <c r="D98" s="2"/>
      <c r="E98" s="2"/>
      <c r="F98" s="2"/>
      <c r="G98" s="2"/>
    </row>
    <row r="99" spans="1:8" ht="14.1" customHeight="1" x14ac:dyDescent="0.25">
      <c r="A99" s="32"/>
      <c r="B99" s="3"/>
      <c r="C99" s="26"/>
      <c r="D99" s="2"/>
      <c r="E99" s="2"/>
      <c r="F99" s="2"/>
      <c r="G99" s="2"/>
    </row>
    <row r="100" spans="1:8" ht="14.1" hidden="1" customHeight="1" x14ac:dyDescent="0.25">
      <c r="A100" s="32" t="s">
        <v>199</v>
      </c>
      <c r="B100" s="3" t="s">
        <v>1558</v>
      </c>
      <c r="C100" s="77"/>
      <c r="D100" s="80"/>
      <c r="E100" s="80"/>
      <c r="F100" s="2"/>
      <c r="G100" s="2"/>
    </row>
    <row r="101" spans="1:8" ht="14.1" hidden="1" customHeight="1" x14ac:dyDescent="0.25">
      <c r="A101" s="32" t="s">
        <v>200</v>
      </c>
      <c r="B101" s="3" t="s">
        <v>1558</v>
      </c>
      <c r="C101" s="77"/>
      <c r="D101" s="80"/>
      <c r="E101" s="80"/>
      <c r="F101" s="2"/>
      <c r="G101" s="2"/>
    </row>
    <row r="102" spans="1:8" ht="14.1" hidden="1" customHeight="1" x14ac:dyDescent="0.25">
      <c r="A102" s="32" t="s">
        <v>201</v>
      </c>
      <c r="B102" s="3" t="s">
        <v>1558</v>
      </c>
      <c r="C102" s="77"/>
      <c r="D102" s="80"/>
      <c r="E102" s="80"/>
      <c r="F102" s="2"/>
      <c r="G102" s="2"/>
    </row>
    <row r="103" spans="1:8" ht="14.1" hidden="1" customHeight="1" x14ac:dyDescent="0.25">
      <c r="A103" s="32" t="s">
        <v>203</v>
      </c>
      <c r="B103" s="3" t="s">
        <v>1558</v>
      </c>
      <c r="C103" s="77"/>
      <c r="D103" s="80"/>
      <c r="E103" s="80"/>
      <c r="F103" s="2"/>
      <c r="G103" s="2"/>
    </row>
    <row r="104" spans="1:8" ht="14.1" hidden="1" customHeight="1" x14ac:dyDescent="0.25">
      <c r="A104" s="32" t="s">
        <v>204</v>
      </c>
      <c r="B104" s="3" t="s">
        <v>1558</v>
      </c>
      <c r="C104" s="77"/>
      <c r="D104" s="80"/>
      <c r="E104" s="80"/>
      <c r="F104" s="2"/>
      <c r="G104" s="2"/>
    </row>
    <row r="105" spans="1:8" ht="14.1" hidden="1" customHeight="1" x14ac:dyDescent="0.25">
      <c r="A105" s="32" t="s">
        <v>205</v>
      </c>
      <c r="B105" s="3" t="s">
        <v>1558</v>
      </c>
      <c r="C105" s="77"/>
      <c r="D105" s="80"/>
      <c r="E105" s="80"/>
      <c r="F105" s="2"/>
      <c r="G105" s="2"/>
    </row>
    <row r="106" spans="1:8" ht="14.1" hidden="1" customHeight="1" x14ac:dyDescent="0.25">
      <c r="A106" s="32" t="s">
        <v>206</v>
      </c>
      <c r="B106" s="3" t="s">
        <v>1558</v>
      </c>
      <c r="C106" s="77"/>
      <c r="D106" s="80"/>
      <c r="E106" s="80"/>
      <c r="F106" s="2"/>
      <c r="G106" s="2"/>
    </row>
    <row r="107" spans="1:8" ht="14.1" hidden="1" customHeight="1" x14ac:dyDescent="0.25">
      <c r="A107" s="32" t="s">
        <v>207</v>
      </c>
      <c r="B107" s="3" t="s">
        <v>1558</v>
      </c>
      <c r="C107" s="77"/>
      <c r="D107" s="80"/>
      <c r="E107" s="80"/>
      <c r="F107" s="2"/>
      <c r="G107" s="2"/>
    </row>
    <row r="108" spans="1:8" ht="14.1" hidden="1" customHeight="1" x14ac:dyDescent="0.25">
      <c r="A108" s="32" t="s">
        <v>208</v>
      </c>
      <c r="B108" s="3" t="s">
        <v>1558</v>
      </c>
      <c r="C108" s="77"/>
      <c r="D108" s="80"/>
      <c r="E108" s="80"/>
      <c r="F108" s="2"/>
      <c r="G108" s="2"/>
    </row>
    <row r="109" spans="1:8" ht="14.1" hidden="1" customHeight="1" x14ac:dyDescent="0.25">
      <c r="A109" s="32" t="s">
        <v>209</v>
      </c>
      <c r="B109" s="3" t="s">
        <v>1558</v>
      </c>
      <c r="C109" s="77"/>
      <c r="D109" s="80"/>
      <c r="E109" s="80"/>
      <c r="F109" s="2"/>
      <c r="G109" s="2"/>
    </row>
    <row r="110" spans="1:8" ht="14.1" hidden="1" customHeight="1" x14ac:dyDescent="0.25">
      <c r="A110" s="32" t="s">
        <v>210</v>
      </c>
      <c r="B110" s="3" t="s">
        <v>1558</v>
      </c>
      <c r="C110" s="77"/>
      <c r="D110" s="80"/>
      <c r="E110" s="80"/>
      <c r="F110" s="2"/>
      <c r="G110" s="2"/>
    </row>
    <row r="111" spans="1:8" ht="14.1" hidden="1" customHeight="1" x14ac:dyDescent="0.25">
      <c r="A111" s="32" t="s">
        <v>211</v>
      </c>
      <c r="B111" s="3" t="s">
        <v>1558</v>
      </c>
      <c r="C111" s="77"/>
      <c r="D111" s="80"/>
      <c r="E111" s="80"/>
      <c r="F111" s="2"/>
      <c r="G111" s="2"/>
    </row>
    <row r="112" spans="1:8" ht="14.1" hidden="1" customHeight="1" x14ac:dyDescent="0.25">
      <c r="A112" s="32" t="s">
        <v>212</v>
      </c>
      <c r="B112" s="3" t="s">
        <v>1558</v>
      </c>
      <c r="C112" s="77"/>
      <c r="D112" s="80"/>
      <c r="E112" s="80"/>
      <c r="F112" s="2"/>
      <c r="G112" s="2"/>
    </row>
    <row r="113" spans="1:7" ht="14.1" hidden="1" customHeight="1" x14ac:dyDescent="0.25">
      <c r="A113" s="32" t="s">
        <v>213</v>
      </c>
      <c r="B113" s="3" t="s">
        <v>1558</v>
      </c>
      <c r="C113" s="77"/>
      <c r="D113" s="80"/>
      <c r="E113" s="80"/>
      <c r="F113" s="2"/>
      <c r="G113" s="2"/>
    </row>
    <row r="114" spans="1:7" ht="14.1" hidden="1" customHeight="1" x14ac:dyDescent="0.25">
      <c r="A114" s="32"/>
      <c r="B114" s="3"/>
      <c r="C114" s="26"/>
      <c r="D114" s="11"/>
      <c r="E114" s="11"/>
      <c r="F114" s="2"/>
      <c r="G114" s="2"/>
    </row>
    <row r="115" spans="1:7" ht="14.1" hidden="1" customHeight="1" x14ac:dyDescent="0.25">
      <c r="A115" s="32"/>
      <c r="B115" s="3"/>
      <c r="C115" s="26"/>
      <c r="D115" s="11"/>
      <c r="E115" s="11"/>
      <c r="F115" s="2"/>
      <c r="G115" s="2"/>
    </row>
    <row r="116" spans="1:7" ht="14.1" hidden="1" customHeight="1" x14ac:dyDescent="0.25">
      <c r="A116" s="32" t="s">
        <v>199</v>
      </c>
      <c r="B116" s="114" t="s">
        <v>1555</v>
      </c>
      <c r="C116" s="77"/>
      <c r="D116" s="80"/>
      <c r="E116" s="80"/>
      <c r="F116" s="2"/>
      <c r="G116" s="2"/>
    </row>
    <row r="117" spans="1:7" ht="14.1" hidden="1" customHeight="1" x14ac:dyDescent="0.25">
      <c r="A117" s="32" t="s">
        <v>200</v>
      </c>
      <c r="B117" s="114" t="s">
        <v>1555</v>
      </c>
      <c r="C117" s="77"/>
      <c r="D117" s="80"/>
      <c r="E117" s="80"/>
      <c r="F117" s="2"/>
      <c r="G117" s="2"/>
    </row>
    <row r="118" spans="1:7" ht="14.1" hidden="1" customHeight="1" x14ac:dyDescent="0.25">
      <c r="A118" s="32" t="s">
        <v>201</v>
      </c>
      <c r="B118" s="114" t="s">
        <v>1555</v>
      </c>
      <c r="C118" s="77"/>
      <c r="D118" s="80"/>
      <c r="E118" s="80"/>
      <c r="F118" s="2"/>
      <c r="G118" s="2"/>
    </row>
    <row r="119" spans="1:7" ht="14.1" hidden="1" customHeight="1" x14ac:dyDescent="0.25">
      <c r="A119" s="32" t="s">
        <v>203</v>
      </c>
      <c r="B119" s="114" t="s">
        <v>1555</v>
      </c>
      <c r="C119" s="77"/>
      <c r="D119" s="80"/>
      <c r="E119" s="80"/>
      <c r="F119" s="2"/>
      <c r="G119" s="2"/>
    </row>
    <row r="120" spans="1:7" ht="14.1" hidden="1" customHeight="1" x14ac:dyDescent="0.25">
      <c r="A120" s="32" t="s">
        <v>204</v>
      </c>
      <c r="B120" s="114" t="s">
        <v>1555</v>
      </c>
      <c r="C120" s="77"/>
      <c r="D120" s="80"/>
      <c r="E120" s="80"/>
      <c r="F120" s="2"/>
      <c r="G120" s="2"/>
    </row>
    <row r="121" spans="1:7" ht="14.1" hidden="1" customHeight="1" x14ac:dyDescent="0.25">
      <c r="A121" s="32" t="s">
        <v>205</v>
      </c>
      <c r="B121" s="114" t="s">
        <v>1555</v>
      </c>
      <c r="C121" s="77"/>
      <c r="D121" s="80"/>
      <c r="E121" s="80"/>
      <c r="F121" s="2"/>
      <c r="G121" s="2"/>
    </row>
    <row r="122" spans="1:7" ht="14.1" hidden="1" customHeight="1" x14ac:dyDescent="0.25">
      <c r="A122" s="32" t="s">
        <v>206</v>
      </c>
      <c r="B122" s="114" t="s">
        <v>1555</v>
      </c>
      <c r="C122" s="77"/>
      <c r="D122" s="80"/>
      <c r="E122" s="80"/>
      <c r="F122" s="2"/>
      <c r="G122" s="2"/>
    </row>
    <row r="123" spans="1:7" ht="14.1" hidden="1" customHeight="1" x14ac:dyDescent="0.25">
      <c r="A123" s="32" t="s">
        <v>207</v>
      </c>
      <c r="B123" s="114" t="s">
        <v>1555</v>
      </c>
      <c r="C123" s="77"/>
      <c r="D123" s="80"/>
      <c r="E123" s="80"/>
      <c r="F123" s="2"/>
      <c r="G123" s="2"/>
    </row>
    <row r="124" spans="1:7" ht="14.1" hidden="1" customHeight="1" x14ac:dyDescent="0.25">
      <c r="A124" s="32" t="s">
        <v>208</v>
      </c>
      <c r="B124" s="114" t="s">
        <v>1555</v>
      </c>
      <c r="C124" s="77"/>
      <c r="D124" s="80"/>
      <c r="E124" s="80"/>
      <c r="F124" s="2"/>
      <c r="G124" s="2"/>
    </row>
    <row r="125" spans="1:7" ht="14.1" hidden="1" customHeight="1" x14ac:dyDescent="0.25">
      <c r="A125" s="32" t="s">
        <v>209</v>
      </c>
      <c r="B125" s="114" t="s">
        <v>1555</v>
      </c>
      <c r="C125" s="77"/>
      <c r="D125" s="80"/>
      <c r="E125" s="80"/>
      <c r="F125" s="2"/>
      <c r="G125" s="2"/>
    </row>
    <row r="126" spans="1:7" ht="14.1" hidden="1" customHeight="1" x14ac:dyDescent="0.25">
      <c r="A126" s="32" t="s">
        <v>210</v>
      </c>
      <c r="B126" s="114" t="s">
        <v>1555</v>
      </c>
      <c r="C126" s="77"/>
      <c r="D126" s="80"/>
      <c r="E126" s="80"/>
      <c r="F126" s="2"/>
      <c r="G126" s="2"/>
    </row>
    <row r="127" spans="1:7" ht="14.1" hidden="1" customHeight="1" x14ac:dyDescent="0.25">
      <c r="A127" s="32" t="s">
        <v>211</v>
      </c>
      <c r="B127" s="114" t="s">
        <v>1555</v>
      </c>
      <c r="C127" s="77"/>
      <c r="D127" s="80"/>
      <c r="E127" s="80"/>
      <c r="F127" s="2"/>
      <c r="G127" s="2"/>
    </row>
    <row r="128" spans="1:7" ht="14.1" hidden="1" customHeight="1" x14ac:dyDescent="0.25">
      <c r="A128" s="32" t="s">
        <v>212</v>
      </c>
      <c r="B128" s="114" t="s">
        <v>1555</v>
      </c>
      <c r="C128" s="77"/>
      <c r="D128" s="80"/>
      <c r="E128" s="80"/>
      <c r="F128" s="2"/>
      <c r="G128" s="2"/>
    </row>
    <row r="129" spans="1:7" ht="14.1" hidden="1" customHeight="1" x14ac:dyDescent="0.25">
      <c r="A129" s="32" t="s">
        <v>213</v>
      </c>
      <c r="B129" s="114" t="s">
        <v>1555</v>
      </c>
      <c r="C129" s="77"/>
      <c r="D129" s="80"/>
      <c r="E129" s="80"/>
      <c r="F129" s="2"/>
      <c r="G129" s="2"/>
    </row>
    <row r="130" spans="1:7" ht="14.1" hidden="1" customHeight="1" x14ac:dyDescent="0.25">
      <c r="A130" s="32"/>
      <c r="B130" s="3"/>
      <c r="C130" s="26"/>
      <c r="D130" s="2"/>
      <c r="E130" s="2"/>
      <c r="F130" s="2"/>
      <c r="G130" s="2"/>
    </row>
    <row r="131" spans="1:7" ht="14.1" hidden="1" customHeight="1" x14ac:dyDescent="0.25">
      <c r="A131" s="32"/>
      <c r="B131" s="3"/>
      <c r="C131" s="26"/>
      <c r="D131" s="2"/>
      <c r="E131" s="2"/>
      <c r="F131" s="2"/>
      <c r="G131" s="2"/>
    </row>
    <row r="132" spans="1:7" ht="14.1" hidden="1" customHeight="1" x14ac:dyDescent="0.25">
      <c r="A132" s="32"/>
      <c r="B132" s="3"/>
      <c r="C132" s="26"/>
      <c r="D132" s="2"/>
      <c r="E132" s="2"/>
      <c r="F132" s="2"/>
      <c r="G132" s="2"/>
    </row>
    <row r="133" spans="1:7" ht="14.1" hidden="1" customHeight="1" x14ac:dyDescent="0.25">
      <c r="A133" s="32" t="s">
        <v>199</v>
      </c>
      <c r="B133" s="2" t="s">
        <v>1557</v>
      </c>
      <c r="C133" s="77"/>
      <c r="D133" s="80"/>
      <c r="E133" s="80"/>
      <c r="F133" s="2"/>
      <c r="G133" s="2"/>
    </row>
    <row r="134" spans="1:7" ht="14.1" hidden="1" customHeight="1" x14ac:dyDescent="0.25">
      <c r="A134" s="32" t="s">
        <v>200</v>
      </c>
      <c r="B134" s="2" t="s">
        <v>1557</v>
      </c>
      <c r="C134" s="77"/>
      <c r="D134" s="80"/>
      <c r="E134" s="80"/>
      <c r="F134" s="2"/>
      <c r="G134" s="2"/>
    </row>
    <row r="135" spans="1:7" ht="14.1" hidden="1" customHeight="1" x14ac:dyDescent="0.25">
      <c r="A135" s="32" t="s">
        <v>201</v>
      </c>
      <c r="B135" s="2" t="s">
        <v>1557</v>
      </c>
      <c r="C135" s="77"/>
      <c r="D135" s="80"/>
      <c r="E135" s="80"/>
      <c r="F135" s="2"/>
      <c r="G135" s="2"/>
    </row>
    <row r="136" spans="1:7" ht="14.1" hidden="1" customHeight="1" x14ac:dyDescent="0.25">
      <c r="A136" s="32" t="s">
        <v>203</v>
      </c>
      <c r="B136" s="2" t="s">
        <v>1557</v>
      </c>
      <c r="C136" s="77"/>
      <c r="D136" s="80"/>
      <c r="E136" s="80"/>
      <c r="F136" s="2"/>
      <c r="G136" s="2"/>
    </row>
    <row r="137" spans="1:7" ht="14.1" hidden="1" customHeight="1" x14ac:dyDescent="0.25">
      <c r="A137" s="32" t="s">
        <v>204</v>
      </c>
      <c r="B137" s="2" t="s">
        <v>1557</v>
      </c>
      <c r="C137" s="77"/>
      <c r="D137" s="80"/>
      <c r="E137" s="80"/>
      <c r="F137" s="2"/>
      <c r="G137" s="2"/>
    </row>
    <row r="138" spans="1:7" ht="14.1" hidden="1" customHeight="1" x14ac:dyDescent="0.25">
      <c r="A138" s="32" t="s">
        <v>205</v>
      </c>
      <c r="B138" s="2" t="s">
        <v>1557</v>
      </c>
      <c r="C138" s="77"/>
      <c r="D138" s="80"/>
      <c r="E138" s="80"/>
      <c r="F138" s="2"/>
      <c r="G138" s="2"/>
    </row>
    <row r="139" spans="1:7" ht="14.1" hidden="1" customHeight="1" x14ac:dyDescent="0.25">
      <c r="A139" s="66" t="s">
        <v>206</v>
      </c>
      <c r="B139" s="44" t="s">
        <v>1557</v>
      </c>
      <c r="C139" s="77"/>
      <c r="D139" s="80"/>
      <c r="E139" s="80"/>
      <c r="F139" s="2"/>
      <c r="G139" s="2"/>
    </row>
    <row r="140" spans="1:7" ht="14.1" hidden="1" customHeight="1" x14ac:dyDescent="0.25">
      <c r="A140" s="66" t="s">
        <v>207</v>
      </c>
      <c r="B140" s="2" t="s">
        <v>1557</v>
      </c>
      <c r="C140" s="77"/>
      <c r="D140" s="80"/>
      <c r="E140" s="80"/>
      <c r="F140" s="2"/>
      <c r="G140" s="2"/>
    </row>
    <row r="141" spans="1:7" ht="14.1" hidden="1" customHeight="1" x14ac:dyDescent="0.25">
      <c r="A141" s="66" t="s">
        <v>208</v>
      </c>
      <c r="B141" s="2" t="s">
        <v>1557</v>
      </c>
      <c r="C141" s="77"/>
      <c r="D141" s="80"/>
      <c r="E141" s="80"/>
      <c r="F141" s="2"/>
      <c r="G141" s="2"/>
    </row>
    <row r="142" spans="1:7" ht="14.1" hidden="1" customHeight="1" x14ac:dyDescent="0.25">
      <c r="A142" s="66" t="s">
        <v>209</v>
      </c>
      <c r="B142" s="2" t="s">
        <v>1557</v>
      </c>
      <c r="C142" s="77"/>
      <c r="D142" s="80"/>
      <c r="E142" s="80"/>
      <c r="F142" s="2"/>
      <c r="G142" s="2"/>
    </row>
    <row r="143" spans="1:7" ht="14.1" hidden="1" customHeight="1" x14ac:dyDescent="0.25">
      <c r="A143" s="66" t="s">
        <v>210</v>
      </c>
      <c r="B143" s="2" t="s">
        <v>1557</v>
      </c>
      <c r="C143" s="77"/>
      <c r="D143" s="80"/>
      <c r="E143" s="80"/>
      <c r="F143" s="2"/>
      <c r="G143" s="2"/>
    </row>
    <row r="144" spans="1:7" ht="14.1" hidden="1" customHeight="1" x14ac:dyDescent="0.25">
      <c r="A144" s="66" t="s">
        <v>211</v>
      </c>
      <c r="B144" s="2" t="s">
        <v>1557</v>
      </c>
      <c r="C144" s="77"/>
      <c r="D144" s="80"/>
      <c r="E144" s="80"/>
      <c r="F144" s="2"/>
      <c r="G144" s="2"/>
    </row>
    <row r="145" spans="1:7" ht="14.1" hidden="1" customHeight="1" x14ac:dyDescent="0.25">
      <c r="A145" s="66" t="s">
        <v>212</v>
      </c>
      <c r="B145" s="2" t="s">
        <v>1557</v>
      </c>
      <c r="C145" s="77"/>
      <c r="D145" s="80"/>
      <c r="E145" s="80"/>
      <c r="F145" s="2"/>
      <c r="G145" s="2"/>
    </row>
    <row r="146" spans="1:7" ht="14.1" hidden="1" customHeight="1" x14ac:dyDescent="0.25">
      <c r="A146" s="66" t="s">
        <v>213</v>
      </c>
      <c r="B146" s="2" t="s">
        <v>1557</v>
      </c>
      <c r="C146" s="77"/>
      <c r="D146" s="80"/>
      <c r="E146" s="80"/>
      <c r="F146" s="2"/>
      <c r="G146" s="2"/>
    </row>
    <row r="147" spans="1:7" ht="14.1" hidden="1" customHeight="1" x14ac:dyDescent="0.25">
      <c r="A147" s="66"/>
      <c r="B147" s="2"/>
      <c r="C147" s="26"/>
      <c r="D147" s="11"/>
      <c r="E147" s="11"/>
      <c r="F147" s="44"/>
      <c r="G147" s="44"/>
    </row>
    <row r="148" spans="1:7" ht="14.1" hidden="1" customHeight="1" x14ac:dyDescent="0.25">
      <c r="A148" s="66"/>
      <c r="B148" s="2"/>
      <c r="C148" s="26"/>
      <c r="D148" s="11"/>
      <c r="E148" s="11"/>
      <c r="F148" s="44"/>
      <c r="G148" s="44"/>
    </row>
    <row r="149" spans="1:7" ht="14.1" hidden="1" customHeight="1" x14ac:dyDescent="0.25">
      <c r="A149" s="11"/>
      <c r="B149" s="11"/>
      <c r="C149" s="11"/>
      <c r="D149" s="11"/>
      <c r="E149" s="11"/>
      <c r="F149" s="11"/>
      <c r="G149" s="11"/>
    </row>
    <row r="150" spans="1:7" ht="14.1" hidden="1" customHeight="1" x14ac:dyDescent="0.25">
      <c r="A150" s="11"/>
      <c r="B150" s="11"/>
      <c r="C150" s="11"/>
      <c r="D150" s="11"/>
      <c r="E150" s="11"/>
      <c r="F150" s="11"/>
      <c r="G150" s="11"/>
    </row>
    <row r="151" spans="1:7" ht="14.1" hidden="1" customHeight="1" x14ac:dyDescent="0.25">
      <c r="A151" s="11"/>
      <c r="B151" s="11"/>
      <c r="C151" s="11"/>
      <c r="D151" s="11"/>
      <c r="E151" s="11"/>
      <c r="F151" s="11"/>
      <c r="G151" s="11"/>
    </row>
    <row r="152" spans="1:7" ht="14.1" hidden="1" customHeight="1" x14ac:dyDescent="0.25">
      <c r="A152" s="11"/>
      <c r="B152" s="11"/>
      <c r="C152" s="11"/>
      <c r="D152" s="11"/>
      <c r="E152" s="11"/>
      <c r="F152" s="11"/>
      <c r="G152" s="11"/>
    </row>
    <row r="153" spans="1:7" ht="14.1" hidden="1" customHeight="1" x14ac:dyDescent="0.25">
      <c r="A153" s="11"/>
      <c r="B153" s="11"/>
      <c r="C153" s="11"/>
      <c r="D153" s="11"/>
      <c r="E153" s="11"/>
      <c r="F153" s="11"/>
      <c r="G153" s="11"/>
    </row>
    <row r="154" spans="1:7" ht="14.1" hidden="1" customHeight="1" x14ac:dyDescent="0.25">
      <c r="A154" s="11"/>
      <c r="B154" s="11"/>
      <c r="C154" s="11"/>
      <c r="D154" s="11"/>
      <c r="E154" s="11"/>
      <c r="F154" s="11"/>
      <c r="G154" s="11"/>
    </row>
    <row r="155" spans="1:7" ht="14.1" customHeight="1" x14ac:dyDescent="0.25">
      <c r="A155" s="11"/>
      <c r="B155" s="11"/>
      <c r="C155" s="11"/>
      <c r="D155" s="11"/>
      <c r="E155" s="11"/>
      <c r="F155" s="11"/>
      <c r="G155" s="11"/>
    </row>
    <row r="156" spans="1:7" ht="14.1" customHeight="1" x14ac:dyDescent="0.25">
      <c r="A156" s="11"/>
      <c r="B156" s="11"/>
      <c r="C156" s="11"/>
      <c r="D156" s="11"/>
      <c r="E156" s="11"/>
      <c r="F156" s="11"/>
      <c r="G156" s="11"/>
    </row>
    <row r="157" spans="1:7" ht="14.1" customHeight="1" x14ac:dyDescent="0.25">
      <c r="A157" s="11"/>
      <c r="B157" s="11"/>
      <c r="C157" s="11"/>
      <c r="D157" s="11"/>
      <c r="E157" s="11"/>
      <c r="F157" s="11"/>
      <c r="G157" s="11"/>
    </row>
    <row r="158" spans="1:7" ht="18" customHeight="1" x14ac:dyDescent="0.25">
      <c r="A158" s="45"/>
      <c r="B158" s="118" t="s">
        <v>187</v>
      </c>
      <c r="C158" s="45"/>
      <c r="D158" s="45"/>
      <c r="E158" s="45"/>
      <c r="F158" s="45"/>
      <c r="G158" s="45"/>
    </row>
    <row r="159" spans="1:7" x14ac:dyDescent="0.25">
      <c r="A159" s="45"/>
      <c r="B159" s="45"/>
      <c r="C159" s="45"/>
      <c r="D159" s="45"/>
      <c r="E159" s="45"/>
      <c r="F159" s="45"/>
      <c r="G159" s="45"/>
    </row>
    <row r="160" spans="1:7" x14ac:dyDescent="0.25">
      <c r="A160" s="45"/>
      <c r="B160" s="45"/>
      <c r="C160" s="45"/>
      <c r="D160" s="45"/>
      <c r="E160" s="45"/>
      <c r="F160" s="45"/>
      <c r="G160" s="45"/>
    </row>
    <row r="161" spans="1:7" x14ac:dyDescent="0.25">
      <c r="A161" s="45" t="s">
        <v>101</v>
      </c>
      <c r="B161" s="45" t="s">
        <v>1565</v>
      </c>
      <c r="C161" s="45"/>
      <c r="D161" s="45"/>
      <c r="E161" s="45"/>
      <c r="F161" s="45"/>
      <c r="G161" s="45"/>
    </row>
    <row r="162" spans="1:7" x14ac:dyDescent="0.25">
      <c r="A162" s="60">
        <v>2011</v>
      </c>
      <c r="B162" s="77">
        <v>9.2827000000000019</v>
      </c>
      <c r="C162" s="77"/>
      <c r="D162" s="77"/>
      <c r="E162" s="45"/>
      <c r="F162" s="45"/>
      <c r="G162" s="45"/>
    </row>
    <row r="163" spans="1:7" x14ac:dyDescent="0.25">
      <c r="A163" s="60">
        <v>2012</v>
      </c>
      <c r="B163" s="77">
        <v>8.5727000000000011</v>
      </c>
      <c r="C163" s="77"/>
      <c r="D163" s="77"/>
      <c r="E163" s="45"/>
      <c r="F163" s="45"/>
      <c r="G163" s="45"/>
    </row>
    <row r="164" spans="1:7" x14ac:dyDescent="0.25">
      <c r="A164" s="60">
        <v>2013</v>
      </c>
      <c r="B164" s="77">
        <v>8.5954999999999977</v>
      </c>
      <c r="C164" s="77"/>
      <c r="D164" s="77"/>
      <c r="E164" s="45"/>
      <c r="F164" s="45"/>
      <c r="G164" s="45"/>
    </row>
    <row r="165" spans="1:7" x14ac:dyDescent="0.25">
      <c r="A165" s="60">
        <v>2014</v>
      </c>
      <c r="B165" s="77">
        <v>8.7798999999999978</v>
      </c>
      <c r="C165" s="77"/>
      <c r="D165" s="77"/>
      <c r="E165" s="45"/>
      <c r="F165" s="45"/>
      <c r="G165" s="45"/>
    </row>
    <row r="166" spans="1:7" x14ac:dyDescent="0.25">
      <c r="A166" s="60">
        <v>2015</v>
      </c>
      <c r="B166" s="77">
        <v>8.9521999999999977</v>
      </c>
      <c r="C166" s="77"/>
      <c r="D166" s="77"/>
      <c r="E166" s="45"/>
      <c r="F166" s="45"/>
      <c r="G166" s="45"/>
    </row>
    <row r="167" spans="1:7" x14ac:dyDescent="0.25">
      <c r="A167" s="60">
        <v>2016</v>
      </c>
      <c r="B167" s="77">
        <v>8.7739000000000011</v>
      </c>
      <c r="C167" s="77"/>
      <c r="D167" s="77"/>
      <c r="E167" s="45"/>
      <c r="F167" s="45"/>
      <c r="G167" s="45"/>
    </row>
    <row r="168" spans="1:7" x14ac:dyDescent="0.25">
      <c r="A168" s="60">
        <v>2017</v>
      </c>
      <c r="B168" s="77">
        <v>10.106599999999998</v>
      </c>
      <c r="C168" s="77"/>
      <c r="D168" s="77"/>
      <c r="E168" s="45"/>
      <c r="F168" s="45"/>
      <c r="G168" s="45"/>
    </row>
    <row r="169" spans="1:7" x14ac:dyDescent="0.25">
      <c r="A169" s="60">
        <v>2018</v>
      </c>
      <c r="B169" s="77">
        <v>9.7431554178936999</v>
      </c>
      <c r="C169" s="77"/>
      <c r="D169" s="77"/>
      <c r="E169" s="45"/>
      <c r="F169" s="45"/>
      <c r="G169" s="45"/>
    </row>
    <row r="170" spans="1:7" x14ac:dyDescent="0.25">
      <c r="A170" s="60">
        <v>2019</v>
      </c>
      <c r="B170" s="77">
        <v>7.7996231231734008</v>
      </c>
      <c r="C170" s="77"/>
      <c r="D170" s="77"/>
      <c r="E170" s="45"/>
      <c r="F170" s="45"/>
      <c r="G170" s="45"/>
    </row>
    <row r="171" spans="1:7" x14ac:dyDescent="0.25">
      <c r="A171" s="60">
        <v>2020</v>
      </c>
      <c r="B171" s="77">
        <v>10.306172980000001</v>
      </c>
      <c r="C171" s="77"/>
      <c r="D171" s="77"/>
      <c r="E171" s="45"/>
      <c r="F171" s="45"/>
      <c r="G171" s="45"/>
    </row>
    <row r="172" spans="1:7" x14ac:dyDescent="0.25">
      <c r="A172" s="60">
        <v>2021</v>
      </c>
      <c r="B172" s="77">
        <v>8.6131254399999992</v>
      </c>
      <c r="C172" s="77"/>
      <c r="D172" s="77"/>
      <c r="E172" s="45"/>
      <c r="F172" s="45"/>
      <c r="G172" s="45"/>
    </row>
    <row r="173" spans="1:7" x14ac:dyDescent="0.25">
      <c r="A173" s="60">
        <v>2022</v>
      </c>
      <c r="B173" s="77">
        <v>9.6155418500000014</v>
      </c>
      <c r="C173" s="77"/>
      <c r="D173" s="77"/>
      <c r="E173" s="45"/>
      <c r="F173" s="45"/>
      <c r="G173" s="45"/>
    </row>
    <row r="174" spans="1:7" x14ac:dyDescent="0.25">
      <c r="A174" s="60">
        <v>2023</v>
      </c>
      <c r="B174" s="77">
        <v>4.2171390800000008</v>
      </c>
      <c r="C174" s="77"/>
      <c r="D174" s="77"/>
      <c r="E174" s="45"/>
      <c r="F174" s="45"/>
      <c r="G174" s="45"/>
    </row>
    <row r="175" spans="1:7" x14ac:dyDescent="0.25">
      <c r="A175" s="60">
        <v>2024</v>
      </c>
      <c r="B175" s="77" t="e">
        <v>#N/A</v>
      </c>
      <c r="C175" s="77"/>
      <c r="D175" s="77"/>
      <c r="E175" s="45"/>
      <c r="F175" s="45"/>
      <c r="G175" s="45"/>
    </row>
    <row r="176" spans="1:7" x14ac:dyDescent="0.25">
      <c r="A176" s="45"/>
      <c r="B176" s="45"/>
      <c r="C176" s="45"/>
      <c r="D176" s="45"/>
      <c r="E176" s="45"/>
      <c r="F176" s="45"/>
      <c r="G176" s="45"/>
    </row>
    <row r="177" spans="1:7" x14ac:dyDescent="0.25">
      <c r="A177" s="45"/>
      <c r="B177" s="45"/>
      <c r="C177" s="45"/>
      <c r="D177" s="45"/>
      <c r="E177" s="45"/>
      <c r="F177" s="45"/>
      <c r="G177" s="45"/>
    </row>
    <row r="178" spans="1:7" x14ac:dyDescent="0.25">
      <c r="A178" s="45"/>
      <c r="B178" s="45"/>
      <c r="C178" s="45"/>
      <c r="D178" s="45"/>
      <c r="E178" s="45"/>
      <c r="F178" s="45"/>
      <c r="G178" s="45"/>
    </row>
    <row r="179" spans="1:7" x14ac:dyDescent="0.25">
      <c r="A179" s="45"/>
      <c r="B179" s="45"/>
      <c r="C179" s="45"/>
      <c r="D179" s="45"/>
      <c r="E179" s="45"/>
      <c r="F179" s="45"/>
      <c r="G179" s="45"/>
    </row>
    <row r="180" spans="1:7" x14ac:dyDescent="0.25">
      <c r="A180" s="45"/>
      <c r="B180" s="45"/>
      <c r="C180" s="45"/>
      <c r="D180" s="45"/>
      <c r="E180" s="45"/>
      <c r="F180" s="45"/>
      <c r="G180" s="45"/>
    </row>
    <row r="181" spans="1:7" x14ac:dyDescent="0.25">
      <c r="A181" s="45"/>
      <c r="B181" s="45"/>
      <c r="C181" s="45"/>
      <c r="D181" s="45"/>
      <c r="E181" s="45"/>
      <c r="F181" s="45"/>
      <c r="G181" s="45"/>
    </row>
    <row r="182" spans="1:7" x14ac:dyDescent="0.25">
      <c r="A182" s="45"/>
      <c r="B182" s="45"/>
      <c r="C182" s="45"/>
      <c r="D182" s="45"/>
      <c r="E182" s="45"/>
      <c r="F182" s="45"/>
      <c r="G182" s="45"/>
    </row>
    <row r="183" spans="1:7" x14ac:dyDescent="0.25">
      <c r="A183" s="45"/>
      <c r="B183" s="45"/>
      <c r="C183" s="45"/>
      <c r="D183" s="45"/>
      <c r="E183" s="45"/>
      <c r="F183" s="45"/>
      <c r="G183" s="45"/>
    </row>
    <row r="184" spans="1:7" x14ac:dyDescent="0.25">
      <c r="A184" s="45"/>
      <c r="B184" s="45"/>
      <c r="C184" s="45"/>
      <c r="D184" s="45"/>
      <c r="E184" s="45"/>
      <c r="F184" s="45"/>
      <c r="G184" s="45"/>
    </row>
    <row r="185" spans="1:7" x14ac:dyDescent="0.25">
      <c r="A185" s="45"/>
      <c r="B185" s="45"/>
      <c r="C185" s="45"/>
      <c r="D185" s="45"/>
      <c r="E185" s="45"/>
      <c r="F185" s="45"/>
      <c r="G185" s="45"/>
    </row>
    <row r="186" spans="1:7" x14ac:dyDescent="0.25">
      <c r="A186" s="45"/>
      <c r="B186" s="45"/>
      <c r="C186" s="45"/>
      <c r="D186" s="45"/>
      <c r="E186" s="45"/>
      <c r="F186" s="45"/>
      <c r="G186" s="45"/>
    </row>
    <row r="187" spans="1:7" x14ac:dyDescent="0.25">
      <c r="A187" s="45"/>
      <c r="B187" s="45"/>
      <c r="C187" s="45"/>
      <c r="D187" s="45"/>
      <c r="E187" s="45"/>
      <c r="F187" s="45"/>
      <c r="G187" s="45"/>
    </row>
    <row r="188" spans="1:7" x14ac:dyDescent="0.25">
      <c r="A188" s="45"/>
      <c r="B188" s="45"/>
      <c r="C188" s="45"/>
      <c r="D188" s="45"/>
      <c r="E188" s="45"/>
      <c r="F188" s="45"/>
      <c r="G188" s="45"/>
    </row>
    <row r="189" spans="1:7" x14ac:dyDescent="0.25">
      <c r="A189" s="45"/>
      <c r="B189" s="45"/>
      <c r="C189" s="45"/>
      <c r="D189" s="45"/>
      <c r="E189" s="45"/>
      <c r="F189" s="45"/>
      <c r="G189" s="45"/>
    </row>
    <row r="190" spans="1:7" x14ac:dyDescent="0.25">
      <c r="A190" s="45"/>
      <c r="B190" s="45"/>
      <c r="C190" s="45"/>
      <c r="D190" s="45"/>
      <c r="E190" s="45"/>
      <c r="F190" s="45"/>
      <c r="G190" s="45"/>
    </row>
    <row r="191" spans="1:7" x14ac:dyDescent="0.25">
      <c r="A191" s="45"/>
      <c r="B191" s="45"/>
      <c r="C191" s="45"/>
      <c r="D191" s="45"/>
      <c r="E191" s="45"/>
      <c r="F191" s="45"/>
      <c r="G191" s="45"/>
    </row>
    <row r="192" spans="1:7" x14ac:dyDescent="0.25">
      <c r="A192" s="45"/>
      <c r="B192" s="45"/>
      <c r="C192" s="45"/>
      <c r="D192" s="45"/>
      <c r="E192" s="45"/>
      <c r="F192" s="45"/>
      <c r="G192" s="45"/>
    </row>
    <row r="193" spans="1:7" x14ac:dyDescent="0.25">
      <c r="A193" s="45"/>
      <c r="B193" s="45"/>
      <c r="C193" s="45"/>
      <c r="D193" s="45"/>
      <c r="E193" s="45"/>
      <c r="F193" s="45"/>
      <c r="G193" s="45"/>
    </row>
    <row r="194" spans="1:7" ht="18" customHeight="1" x14ac:dyDescent="0.25">
      <c r="A194" s="45"/>
      <c r="B194" s="118"/>
      <c r="C194" s="45"/>
      <c r="D194" s="45"/>
      <c r="E194" s="45"/>
      <c r="F194" s="45"/>
      <c r="G194" s="45"/>
    </row>
    <row r="195" spans="1:7" x14ac:dyDescent="0.25">
      <c r="A195" s="45"/>
      <c r="B195" s="45"/>
      <c r="C195" s="45"/>
      <c r="D195" s="45"/>
      <c r="E195" s="45"/>
      <c r="F195" s="45"/>
      <c r="G195" s="45"/>
    </row>
    <row r="196" spans="1:7" x14ac:dyDescent="0.25">
      <c r="A196" s="45"/>
      <c r="B196" s="45"/>
      <c r="C196" s="45"/>
      <c r="D196" s="45"/>
      <c r="E196" s="45"/>
      <c r="F196" s="45"/>
      <c r="G196" s="45"/>
    </row>
    <row r="197" spans="1:7" x14ac:dyDescent="0.25">
      <c r="A197" s="45" t="s">
        <v>101</v>
      </c>
      <c r="B197" s="45" t="s">
        <v>10</v>
      </c>
      <c r="C197" s="45"/>
      <c r="D197" s="45"/>
      <c r="E197" s="45"/>
      <c r="F197" s="45"/>
      <c r="G197" s="45"/>
    </row>
    <row r="198" spans="1:7" x14ac:dyDescent="0.25">
      <c r="A198" s="32" t="s">
        <v>199</v>
      </c>
      <c r="B198" s="77">
        <v>14.635400000000001</v>
      </c>
      <c r="C198" s="45"/>
      <c r="D198" s="45"/>
      <c r="E198" s="45"/>
      <c r="F198" s="45"/>
      <c r="G198" s="45"/>
    </row>
    <row r="199" spans="1:7" x14ac:dyDescent="0.25">
      <c r="A199" s="32" t="s">
        <v>200</v>
      </c>
      <c r="B199" s="77">
        <v>11.139999999999999</v>
      </c>
      <c r="C199" s="45"/>
      <c r="D199" s="45"/>
      <c r="E199" s="45"/>
      <c r="F199" s="45"/>
      <c r="G199" s="45"/>
    </row>
    <row r="200" spans="1:7" x14ac:dyDescent="0.25">
      <c r="A200" s="32" t="s">
        <v>201</v>
      </c>
      <c r="B200" s="77">
        <v>11.4933</v>
      </c>
      <c r="C200" s="45"/>
      <c r="D200" s="45"/>
      <c r="E200" s="45"/>
      <c r="F200" s="45"/>
      <c r="G200" s="45"/>
    </row>
    <row r="201" spans="1:7" x14ac:dyDescent="0.25">
      <c r="A201" s="32" t="s">
        <v>203</v>
      </c>
      <c r="B201" s="77">
        <v>11.164299999999999</v>
      </c>
      <c r="C201" s="45"/>
      <c r="D201" s="45"/>
      <c r="E201" s="45"/>
      <c r="F201" s="45"/>
      <c r="G201" s="45"/>
    </row>
    <row r="202" spans="1:7" x14ac:dyDescent="0.25">
      <c r="A202" s="32" t="s">
        <v>204</v>
      </c>
      <c r="B202" s="77">
        <v>10.4381</v>
      </c>
      <c r="C202" s="45"/>
      <c r="D202" s="45"/>
      <c r="E202" s="45"/>
      <c r="F202" s="45"/>
      <c r="G202" s="45"/>
    </row>
    <row r="203" spans="1:7" x14ac:dyDescent="0.25">
      <c r="A203" s="32" t="s">
        <v>205</v>
      </c>
      <c r="B203" s="77">
        <v>14.948700000000002</v>
      </c>
      <c r="C203" s="45"/>
      <c r="D203" s="45"/>
      <c r="E203" s="45"/>
      <c r="F203" s="45"/>
      <c r="G203" s="45"/>
    </row>
    <row r="204" spans="1:7" x14ac:dyDescent="0.25">
      <c r="A204" s="32" t="s">
        <v>206</v>
      </c>
      <c r="B204" s="77">
        <v>12.383700000000001</v>
      </c>
      <c r="C204" s="45"/>
      <c r="D204" s="45"/>
      <c r="E204" s="45"/>
      <c r="F204" s="45"/>
      <c r="G204" s="45"/>
    </row>
    <row r="205" spans="1:7" x14ac:dyDescent="0.25">
      <c r="A205" s="32" t="s">
        <v>207</v>
      </c>
      <c r="B205" s="77">
        <v>16.569349033711891</v>
      </c>
      <c r="C205" s="45"/>
      <c r="D205" s="45"/>
      <c r="E205" s="45"/>
      <c r="F205" s="45"/>
      <c r="G205" s="45"/>
    </row>
    <row r="206" spans="1:7" x14ac:dyDescent="0.25">
      <c r="A206" s="32" t="s">
        <v>208</v>
      </c>
      <c r="B206" s="77">
        <v>10.065550799610749</v>
      </c>
      <c r="C206" s="45"/>
      <c r="D206" s="45"/>
      <c r="E206" s="45"/>
      <c r="F206" s="45"/>
      <c r="G206" s="45"/>
    </row>
    <row r="207" spans="1:7" x14ac:dyDescent="0.25">
      <c r="A207" s="32" t="s">
        <v>209</v>
      </c>
      <c r="B207" s="77">
        <v>13.7</v>
      </c>
      <c r="C207" s="45"/>
      <c r="D207" s="45"/>
      <c r="E207" s="45"/>
      <c r="F207" s="45"/>
      <c r="G207" s="45"/>
    </row>
    <row r="208" spans="1:7" x14ac:dyDescent="0.25">
      <c r="A208" s="32" t="s">
        <v>210</v>
      </c>
      <c r="B208" s="77">
        <v>11.2</v>
      </c>
      <c r="C208" s="45"/>
      <c r="D208" s="45"/>
      <c r="E208" s="45"/>
      <c r="F208" s="45"/>
      <c r="G208" s="45"/>
    </row>
    <row r="209" spans="1:21" x14ac:dyDescent="0.25">
      <c r="A209" s="32" t="s">
        <v>211</v>
      </c>
      <c r="B209" s="77">
        <v>9.3000000000000007</v>
      </c>
      <c r="C209" s="45"/>
      <c r="D209" s="45"/>
      <c r="E209" s="45"/>
      <c r="F209" s="45"/>
      <c r="G209" s="45"/>
    </row>
    <row r="210" spans="1:21" x14ac:dyDescent="0.25">
      <c r="A210" s="32" t="s">
        <v>212</v>
      </c>
      <c r="B210" s="77">
        <v>16.200000000000003</v>
      </c>
      <c r="C210" s="45"/>
      <c r="D210" s="45"/>
      <c r="E210" s="45"/>
      <c r="F210" s="45"/>
      <c r="G210" s="45"/>
    </row>
    <row r="211" spans="1:21" x14ac:dyDescent="0.25">
      <c r="A211" s="32" t="s">
        <v>213</v>
      </c>
      <c r="B211" s="77">
        <v>12.81204</v>
      </c>
      <c r="C211" s="45"/>
      <c r="D211" s="45"/>
      <c r="E211" s="45"/>
      <c r="F211" s="45"/>
      <c r="G211" s="45"/>
    </row>
    <row r="212" spans="1:21" x14ac:dyDescent="0.25">
      <c r="A212" s="32"/>
      <c r="B212" s="26"/>
      <c r="C212" s="45"/>
      <c r="D212" s="45"/>
      <c r="E212" s="45"/>
      <c r="F212" s="45"/>
      <c r="G212" s="45"/>
    </row>
    <row r="213" spans="1:21" x14ac:dyDescent="0.25">
      <c r="A213" s="32"/>
      <c r="B213" s="26"/>
      <c r="C213" s="45"/>
      <c r="D213" s="45"/>
      <c r="E213" s="45"/>
      <c r="F213" s="45"/>
      <c r="G213" s="45"/>
    </row>
    <row r="214" spans="1:21" x14ac:dyDescent="0.25">
      <c r="A214" s="32"/>
      <c r="B214" s="26"/>
      <c r="C214" s="45"/>
      <c r="D214" s="45"/>
      <c r="E214" s="45"/>
      <c r="F214" s="45"/>
      <c r="G214" s="45"/>
    </row>
    <row r="215" spans="1:21" x14ac:dyDescent="0.25">
      <c r="A215" s="45"/>
      <c r="B215" s="45"/>
      <c r="C215" s="45"/>
      <c r="D215" s="45"/>
      <c r="E215" s="45"/>
      <c r="F215" s="45"/>
      <c r="G215" s="45"/>
    </row>
    <row r="216" spans="1:21" x14ac:dyDescent="0.25">
      <c r="A216" s="45"/>
      <c r="B216" s="45"/>
      <c r="C216" s="45"/>
      <c r="D216" s="45"/>
      <c r="E216" s="45"/>
      <c r="F216" s="45"/>
      <c r="G216" s="45"/>
    </row>
    <row r="217" spans="1:21" ht="18" x14ac:dyDescent="0.25">
      <c r="A217" s="68" t="s">
        <v>183</v>
      </c>
      <c r="B217" s="3"/>
      <c r="C217" s="3"/>
      <c r="D217" s="3"/>
      <c r="E217" s="3"/>
      <c r="F217" s="3"/>
      <c r="G217" s="3"/>
      <c r="U217" s="86"/>
    </row>
    <row r="218" spans="1:21" x14ac:dyDescent="0.25">
      <c r="A218" s="69" t="s">
        <v>101</v>
      </c>
      <c r="B218" s="69" t="s">
        <v>102</v>
      </c>
      <c r="C218" s="69" t="s">
        <v>103</v>
      </c>
      <c r="D218" s="69" t="s">
        <v>104</v>
      </c>
      <c r="E218" s="69" t="s">
        <v>105</v>
      </c>
      <c r="F218" s="69" t="s">
        <v>106</v>
      </c>
      <c r="G218" s="69" t="s">
        <v>107</v>
      </c>
      <c r="U218" s="86"/>
    </row>
    <row r="219" spans="1:21" x14ac:dyDescent="0.25">
      <c r="A219" s="45"/>
      <c r="B219" s="45"/>
      <c r="C219" s="45"/>
      <c r="D219" s="45"/>
      <c r="E219" s="45"/>
      <c r="F219" s="45"/>
      <c r="G219" s="45"/>
    </row>
    <row r="220" spans="1:21" x14ac:dyDescent="0.25">
      <c r="A220" s="86">
        <v>2011</v>
      </c>
      <c r="B220" s="45" t="s">
        <v>166</v>
      </c>
      <c r="C220" s="77">
        <v>23.731200000000001</v>
      </c>
      <c r="D220" s="2">
        <v>20.042676</v>
      </c>
      <c r="E220" s="2">
        <v>27.419723999999999</v>
      </c>
      <c r="F220" s="2">
        <v>3.688524000000001</v>
      </c>
      <c r="G220" s="2">
        <v>3.6885239999999975</v>
      </c>
    </row>
    <row r="221" spans="1:21" x14ac:dyDescent="0.25">
      <c r="A221" s="86">
        <v>2011</v>
      </c>
      <c r="B221" s="45" t="s">
        <v>160</v>
      </c>
      <c r="C221" s="77">
        <v>17.3781</v>
      </c>
      <c r="D221" s="2">
        <v>14.02552</v>
      </c>
      <c r="E221" s="2">
        <v>20.73068</v>
      </c>
      <c r="F221" s="2">
        <v>3.3525799999999997</v>
      </c>
      <c r="G221" s="2">
        <v>3.3525799999999997</v>
      </c>
    </row>
    <row r="222" spans="1:21" x14ac:dyDescent="0.25">
      <c r="A222" s="86">
        <v>2011</v>
      </c>
      <c r="B222" s="45" t="s">
        <v>162</v>
      </c>
      <c r="C222" s="77">
        <v>20.208100000000002</v>
      </c>
      <c r="D222" s="2">
        <v>16.526631999999999</v>
      </c>
      <c r="E222" s="2">
        <v>23.889568000000001</v>
      </c>
      <c r="F222" s="2">
        <v>3.6814680000000024</v>
      </c>
      <c r="G222" s="2">
        <v>3.6814679999999989</v>
      </c>
    </row>
    <row r="223" spans="1:21" x14ac:dyDescent="0.25">
      <c r="A223" s="86">
        <v>2011</v>
      </c>
      <c r="B223" s="45" t="s">
        <v>155</v>
      </c>
      <c r="C223" s="77">
        <v>20.0899</v>
      </c>
      <c r="D223" s="2">
        <v>15.299659999999999</v>
      </c>
      <c r="E223" s="2">
        <v>24.880140000000001</v>
      </c>
      <c r="F223" s="2">
        <v>4.7902400000000007</v>
      </c>
      <c r="G223" s="2">
        <v>4.7902400000000007</v>
      </c>
    </row>
    <row r="224" spans="1:21" x14ac:dyDescent="0.25">
      <c r="A224" s="86">
        <v>2011</v>
      </c>
      <c r="B224" s="45" t="s">
        <v>151</v>
      </c>
      <c r="C224" s="77">
        <v>16.062899999999999</v>
      </c>
      <c r="D224" s="2">
        <v>12.516672</v>
      </c>
      <c r="E224" s="2">
        <v>19.609127999999998</v>
      </c>
      <c r="F224" s="2">
        <v>3.5462279999999993</v>
      </c>
      <c r="G224" s="2">
        <v>3.5462279999999993</v>
      </c>
    </row>
    <row r="225" spans="1:7" x14ac:dyDescent="0.25">
      <c r="A225" s="86">
        <v>2011</v>
      </c>
      <c r="B225" s="45" t="s">
        <v>167</v>
      </c>
      <c r="C225" s="77">
        <v>18.201899999999998</v>
      </c>
      <c r="D225" s="2">
        <v>14.284644</v>
      </c>
      <c r="E225" s="2">
        <v>22.119156</v>
      </c>
      <c r="F225" s="2">
        <v>3.9172559999999983</v>
      </c>
      <c r="G225" s="2">
        <v>3.9172560000000018</v>
      </c>
    </row>
    <row r="226" spans="1:7" x14ac:dyDescent="0.25">
      <c r="A226" s="86">
        <v>2011</v>
      </c>
      <c r="B226" s="45" t="s">
        <v>181</v>
      </c>
      <c r="C226" s="77" t="s">
        <v>1574</v>
      </c>
      <c r="D226" s="2">
        <v>0</v>
      </c>
      <c r="E226" s="2">
        <v>0</v>
      </c>
      <c r="F226" s="2" t="e">
        <v>#VALUE!</v>
      </c>
      <c r="G226" s="2" t="e">
        <v>#VALUE!</v>
      </c>
    </row>
    <row r="227" spans="1:7" x14ac:dyDescent="0.25">
      <c r="A227" s="86">
        <v>2011</v>
      </c>
      <c r="B227" s="45" t="s">
        <v>171</v>
      </c>
      <c r="C227" s="77">
        <v>19.578199999999999</v>
      </c>
      <c r="D227" s="2">
        <v>15.585483999999999</v>
      </c>
      <c r="E227" s="2">
        <v>23.570916</v>
      </c>
      <c r="F227" s="2">
        <v>3.9927159999999997</v>
      </c>
      <c r="G227" s="2">
        <v>3.9927160000000015</v>
      </c>
    </row>
    <row r="228" spans="1:7" x14ac:dyDescent="0.25">
      <c r="A228" s="86">
        <v>2011</v>
      </c>
      <c r="B228" s="45" t="s">
        <v>159</v>
      </c>
      <c r="C228" s="77">
        <v>20.697900000000001</v>
      </c>
      <c r="D228" s="2">
        <v>15.888451999999999</v>
      </c>
      <c r="E228" s="2">
        <v>25.507348</v>
      </c>
      <c r="F228" s="2">
        <v>4.8094480000000015</v>
      </c>
      <c r="G228" s="2">
        <v>4.8094479999999997</v>
      </c>
    </row>
    <row r="229" spans="1:7" x14ac:dyDescent="0.25">
      <c r="A229" s="86">
        <v>2011</v>
      </c>
      <c r="B229" s="45" t="s">
        <v>174</v>
      </c>
      <c r="C229" s="77">
        <v>20.099399999999999</v>
      </c>
      <c r="D229" s="2">
        <v>16.358152</v>
      </c>
      <c r="E229" s="2">
        <v>23.840648000000002</v>
      </c>
      <c r="F229" s="2">
        <v>3.7412479999999988</v>
      </c>
      <c r="G229" s="2">
        <v>3.7412480000000023</v>
      </c>
    </row>
    <row r="230" spans="1:7" x14ac:dyDescent="0.25">
      <c r="A230" s="86">
        <v>2011</v>
      </c>
      <c r="B230" s="45" t="s">
        <v>178</v>
      </c>
      <c r="C230" s="77">
        <v>20.885999999999999</v>
      </c>
      <c r="D230" s="2">
        <v>17.528911999999998</v>
      </c>
      <c r="E230" s="2">
        <v>24.243088</v>
      </c>
      <c r="F230" s="2">
        <v>3.357088000000001</v>
      </c>
      <c r="G230" s="2">
        <v>3.357088000000001</v>
      </c>
    </row>
    <row r="231" spans="1:7" x14ac:dyDescent="0.25">
      <c r="A231" s="86">
        <v>2011</v>
      </c>
      <c r="B231" s="45" t="s">
        <v>175</v>
      </c>
      <c r="C231" s="77">
        <v>28.406600000000001</v>
      </c>
      <c r="D231" s="2">
        <v>24.236896000000002</v>
      </c>
      <c r="E231" s="2">
        <v>32.576304</v>
      </c>
      <c r="F231" s="2">
        <v>4.1697039999999994</v>
      </c>
      <c r="G231" s="2">
        <v>4.1697039999999994</v>
      </c>
    </row>
    <row r="232" spans="1:7" x14ac:dyDescent="0.25">
      <c r="A232" s="86">
        <v>2011</v>
      </c>
      <c r="B232" s="45" t="s">
        <v>156</v>
      </c>
      <c r="C232" s="77">
        <v>17.851700000000001</v>
      </c>
      <c r="D232" s="2">
        <v>14.424248</v>
      </c>
      <c r="E232" s="2">
        <v>21.279152</v>
      </c>
      <c r="F232" s="2">
        <v>3.4274520000000006</v>
      </c>
      <c r="G232" s="2">
        <v>3.4274519999999988</v>
      </c>
    </row>
    <row r="233" spans="1:7" x14ac:dyDescent="0.25">
      <c r="A233" s="86">
        <v>2011</v>
      </c>
      <c r="B233" s="45" t="s">
        <v>168</v>
      </c>
      <c r="C233" s="77">
        <v>20.580100000000002</v>
      </c>
      <c r="D233" s="2">
        <v>15.715968</v>
      </c>
      <c r="E233" s="2">
        <v>25.444232</v>
      </c>
      <c r="F233" s="2">
        <v>4.8641320000000015</v>
      </c>
      <c r="G233" s="2">
        <v>4.8641319999999979</v>
      </c>
    </row>
    <row r="234" spans="1:7" x14ac:dyDescent="0.25">
      <c r="A234" s="86">
        <v>2011</v>
      </c>
      <c r="B234" s="45" t="s">
        <v>164</v>
      </c>
      <c r="C234" s="77">
        <v>14.5083</v>
      </c>
      <c r="D234" s="2">
        <v>11.597111999999999</v>
      </c>
      <c r="E234" s="2">
        <v>17.419488000000001</v>
      </c>
      <c r="F234" s="2">
        <v>2.911188000000001</v>
      </c>
      <c r="G234" s="2">
        <v>2.911188000000001</v>
      </c>
    </row>
    <row r="235" spans="1:7" x14ac:dyDescent="0.25">
      <c r="A235" s="86">
        <v>2011</v>
      </c>
      <c r="B235" s="45" t="s">
        <v>172</v>
      </c>
      <c r="C235" s="77">
        <v>20.128900000000002</v>
      </c>
      <c r="D235" s="2">
        <v>16.272796</v>
      </c>
      <c r="E235" s="2">
        <v>23.985004</v>
      </c>
      <c r="F235" s="2">
        <v>3.856104000000002</v>
      </c>
      <c r="G235" s="2">
        <v>3.8561039999999984</v>
      </c>
    </row>
    <row r="236" spans="1:7" x14ac:dyDescent="0.25">
      <c r="A236" s="86">
        <v>2011</v>
      </c>
      <c r="B236" s="45" t="s">
        <v>157</v>
      </c>
      <c r="C236" s="77">
        <v>20.021599999999999</v>
      </c>
      <c r="D236" s="2">
        <v>15.997719999999999</v>
      </c>
      <c r="E236" s="2">
        <v>24.045480000000001</v>
      </c>
      <c r="F236" s="2">
        <v>4.0238800000000001</v>
      </c>
      <c r="G236" s="2">
        <v>4.0238800000000019</v>
      </c>
    </row>
    <row r="237" spans="1:7" x14ac:dyDescent="0.25">
      <c r="A237" s="86">
        <v>2011</v>
      </c>
      <c r="B237" s="45" t="s">
        <v>170</v>
      </c>
      <c r="C237" s="77">
        <v>15.466699999999999</v>
      </c>
      <c r="D237" s="2">
        <v>12.249752000000001</v>
      </c>
      <c r="E237" s="2">
        <v>18.683648000000002</v>
      </c>
      <c r="F237" s="2">
        <v>3.2169479999999986</v>
      </c>
      <c r="G237" s="2">
        <v>3.2169480000000021</v>
      </c>
    </row>
    <row r="238" spans="1:7" x14ac:dyDescent="0.25">
      <c r="A238" s="86">
        <v>2011</v>
      </c>
      <c r="B238" s="45" t="s">
        <v>176</v>
      </c>
      <c r="C238" s="77">
        <v>18.5596</v>
      </c>
      <c r="D238" s="2">
        <v>15.247984000000001</v>
      </c>
      <c r="E238" s="2">
        <v>21.871216</v>
      </c>
      <c r="F238" s="2">
        <v>3.311615999999999</v>
      </c>
      <c r="G238" s="2">
        <v>3.3116160000000008</v>
      </c>
    </row>
    <row r="239" spans="1:7" x14ac:dyDescent="0.25">
      <c r="A239" s="86">
        <v>2011</v>
      </c>
      <c r="B239" s="45" t="s">
        <v>152</v>
      </c>
      <c r="C239" s="77">
        <v>18.875</v>
      </c>
      <c r="D239" s="2">
        <v>15.546723999999999</v>
      </c>
      <c r="E239" s="2">
        <v>22.203275999999999</v>
      </c>
      <c r="F239" s="2">
        <v>3.3282760000000007</v>
      </c>
      <c r="G239" s="2">
        <v>3.3282759999999989</v>
      </c>
    </row>
    <row r="240" spans="1:7" x14ac:dyDescent="0.25">
      <c r="A240" s="86">
        <v>2011</v>
      </c>
      <c r="B240" s="45" t="s">
        <v>150</v>
      </c>
      <c r="C240" s="77">
        <v>16.456299999999999</v>
      </c>
      <c r="D240" s="2">
        <v>12.986511999999999</v>
      </c>
      <c r="E240" s="2">
        <v>19.926088</v>
      </c>
      <c r="F240" s="2">
        <v>3.4697879999999994</v>
      </c>
      <c r="G240" s="2">
        <v>3.4697880000000012</v>
      </c>
    </row>
    <row r="241" spans="1:7" x14ac:dyDescent="0.25">
      <c r="A241" s="86">
        <v>2011</v>
      </c>
      <c r="B241" s="45" t="s">
        <v>163</v>
      </c>
      <c r="C241" s="77">
        <v>21.125699999999998</v>
      </c>
      <c r="D241" s="2">
        <v>17.590447999999999</v>
      </c>
      <c r="E241" s="2">
        <v>24.660952000000002</v>
      </c>
      <c r="F241" s="2">
        <v>3.5352519999999998</v>
      </c>
      <c r="G241" s="2">
        <v>3.5352520000000034</v>
      </c>
    </row>
    <row r="242" spans="1:7" x14ac:dyDescent="0.25">
      <c r="A242" s="86">
        <v>2011</v>
      </c>
      <c r="B242" s="45" t="s">
        <v>180</v>
      </c>
      <c r="C242" s="77">
        <v>20.672599999999999</v>
      </c>
      <c r="D242" s="2">
        <v>16.603639999999999</v>
      </c>
      <c r="E242" s="2">
        <v>24.74156</v>
      </c>
      <c r="F242" s="2">
        <v>4.0689600000000006</v>
      </c>
      <c r="G242" s="2">
        <v>4.0689600000000006</v>
      </c>
    </row>
    <row r="243" spans="1:7" x14ac:dyDescent="0.25">
      <c r="A243" s="86">
        <v>2011</v>
      </c>
      <c r="B243" s="45" t="s">
        <v>154</v>
      </c>
      <c r="C243" s="77">
        <v>13.7712</v>
      </c>
      <c r="D243" s="2">
        <v>10.75966</v>
      </c>
      <c r="E243" s="2">
        <v>16.78274</v>
      </c>
      <c r="F243" s="2">
        <v>3.0115400000000001</v>
      </c>
      <c r="G243" s="2">
        <v>3.0115400000000001</v>
      </c>
    </row>
    <row r="244" spans="1:7" x14ac:dyDescent="0.25">
      <c r="A244" s="86">
        <v>2011</v>
      </c>
      <c r="B244" s="45" t="s">
        <v>173</v>
      </c>
      <c r="C244" s="77">
        <v>19.227499999999999</v>
      </c>
      <c r="D244" s="2">
        <v>15.953124000000001</v>
      </c>
      <c r="E244" s="2">
        <v>22.501875999999999</v>
      </c>
      <c r="F244" s="2">
        <v>3.2743759999999984</v>
      </c>
      <c r="G244" s="2">
        <v>3.2743760000000002</v>
      </c>
    </row>
    <row r="245" spans="1:7" x14ac:dyDescent="0.25">
      <c r="A245" s="86">
        <v>2011</v>
      </c>
      <c r="B245" s="45" t="s">
        <v>165</v>
      </c>
      <c r="C245" s="77">
        <v>15.452400000000001</v>
      </c>
      <c r="D245" s="2">
        <v>12.455168</v>
      </c>
      <c r="E245" s="2">
        <v>18.449632000000001</v>
      </c>
      <c r="F245" s="2">
        <v>2.9972320000000003</v>
      </c>
      <c r="G245" s="2">
        <v>2.9972320000000003</v>
      </c>
    </row>
    <row r="246" spans="1:7" x14ac:dyDescent="0.25">
      <c r="A246" s="86">
        <v>2011</v>
      </c>
      <c r="B246" s="45" t="s">
        <v>149</v>
      </c>
      <c r="C246" s="77">
        <v>20.281700000000001</v>
      </c>
      <c r="D246" s="2">
        <v>16.614343999999999</v>
      </c>
      <c r="E246" s="2">
        <v>23.949055999999999</v>
      </c>
      <c r="F246" s="2">
        <v>3.6673560000000016</v>
      </c>
      <c r="G246" s="2">
        <v>3.6673559999999981</v>
      </c>
    </row>
    <row r="247" spans="1:7" x14ac:dyDescent="0.25">
      <c r="A247" s="86">
        <v>2011</v>
      </c>
      <c r="B247" s="45" t="s">
        <v>177</v>
      </c>
      <c r="C247" s="77">
        <v>18.940999999999999</v>
      </c>
      <c r="D247" s="2">
        <v>15.336755999999999</v>
      </c>
      <c r="E247" s="2">
        <v>22.545244</v>
      </c>
      <c r="F247" s="2">
        <v>3.6042439999999996</v>
      </c>
      <c r="G247" s="2">
        <v>3.6042440000000013</v>
      </c>
    </row>
    <row r="248" spans="1:7" x14ac:dyDescent="0.25">
      <c r="A248" s="86">
        <v>2011</v>
      </c>
      <c r="B248" s="45" t="s">
        <v>153</v>
      </c>
      <c r="C248" s="77">
        <v>18.666899999999998</v>
      </c>
      <c r="D248" s="2">
        <v>15.219652</v>
      </c>
      <c r="E248" s="2">
        <v>22.114148</v>
      </c>
      <c r="F248" s="2">
        <v>3.4472479999999983</v>
      </c>
      <c r="G248" s="2">
        <v>3.4472480000000019</v>
      </c>
    </row>
    <row r="249" spans="1:7" x14ac:dyDescent="0.25">
      <c r="A249" s="86">
        <v>2011</v>
      </c>
      <c r="B249" s="45" t="s">
        <v>179</v>
      </c>
      <c r="C249" s="77">
        <v>20.584499999999998</v>
      </c>
      <c r="D249" s="2">
        <v>16.771712000000001</v>
      </c>
      <c r="E249" s="2">
        <v>24.397288</v>
      </c>
      <c r="F249" s="2">
        <v>3.8127879999999976</v>
      </c>
      <c r="G249" s="2">
        <v>3.8127880000000012</v>
      </c>
    </row>
    <row r="250" spans="1:7" x14ac:dyDescent="0.25">
      <c r="A250" s="86">
        <v>2011</v>
      </c>
      <c r="B250" s="45" t="s">
        <v>161</v>
      </c>
      <c r="C250" s="77">
        <v>21.560500000000001</v>
      </c>
      <c r="D250" s="2">
        <v>17.819056</v>
      </c>
      <c r="E250" s="2">
        <v>25.301943999999999</v>
      </c>
      <c r="F250" s="2">
        <v>3.7414440000000013</v>
      </c>
      <c r="G250" s="2">
        <v>3.7414439999999978</v>
      </c>
    </row>
    <row r="251" spans="1:7" x14ac:dyDescent="0.25">
      <c r="A251" s="86">
        <v>2011</v>
      </c>
      <c r="B251" s="45" t="s">
        <v>158</v>
      </c>
      <c r="C251" s="77">
        <v>15.655900000000001</v>
      </c>
      <c r="D251" s="2">
        <v>10.849</v>
      </c>
      <c r="E251" s="2">
        <v>20.462800000000001</v>
      </c>
      <c r="F251" s="2">
        <v>4.8069000000000006</v>
      </c>
      <c r="G251" s="2">
        <v>4.8069000000000006</v>
      </c>
    </row>
    <row r="252" spans="1:7" x14ac:dyDescent="0.25">
      <c r="A252" s="86">
        <v>2011</v>
      </c>
      <c r="B252" s="45" t="s">
        <v>169</v>
      </c>
      <c r="C252" s="77">
        <v>22.040299999999998</v>
      </c>
      <c r="D252" s="2">
        <v>17.774751999999999</v>
      </c>
      <c r="E252" s="2">
        <v>26.305848000000001</v>
      </c>
      <c r="F252" s="2">
        <v>4.265547999999999</v>
      </c>
      <c r="G252" s="2">
        <v>4.2655480000000026</v>
      </c>
    </row>
    <row r="253" spans="1:7" ht="14.1" customHeight="1" x14ac:dyDescent="0.25">
      <c r="A253" s="86">
        <v>2012</v>
      </c>
      <c r="B253" s="45" t="s">
        <v>166</v>
      </c>
      <c r="C253" s="77">
        <v>22.7532</v>
      </c>
      <c r="D253" s="2">
        <v>19.100152000000001</v>
      </c>
      <c r="E253" s="2">
        <v>26.406248000000001</v>
      </c>
      <c r="F253" s="2">
        <v>3.6530479999999983</v>
      </c>
      <c r="G253" s="2">
        <v>3.6530480000000018</v>
      </c>
    </row>
    <row r="254" spans="1:7" ht="14.1" customHeight="1" x14ac:dyDescent="0.25">
      <c r="A254" s="86">
        <v>2012</v>
      </c>
      <c r="B254" s="45" t="s">
        <v>160</v>
      </c>
      <c r="C254" s="77">
        <v>15.574199999999999</v>
      </c>
      <c r="D254" s="2">
        <v>11.593439999999999</v>
      </c>
      <c r="E254" s="2">
        <v>19.554960000000001</v>
      </c>
      <c r="F254" s="2">
        <v>3.9807600000000001</v>
      </c>
      <c r="G254" s="2">
        <v>3.9807600000000019</v>
      </c>
    </row>
    <row r="255" spans="1:7" ht="14.1" customHeight="1" x14ac:dyDescent="0.25">
      <c r="A255" s="86">
        <v>2012</v>
      </c>
      <c r="B255" s="45" t="s">
        <v>162</v>
      </c>
      <c r="C255" s="77">
        <v>15.3513</v>
      </c>
      <c r="D255" s="2">
        <v>11.916596</v>
      </c>
      <c r="E255" s="2">
        <v>18.786003999999998</v>
      </c>
      <c r="F255" s="2">
        <v>3.434704</v>
      </c>
      <c r="G255" s="2">
        <v>3.4347039999999982</v>
      </c>
    </row>
    <row r="256" spans="1:7" ht="14.1" customHeight="1" x14ac:dyDescent="0.25">
      <c r="A256" s="86">
        <v>2012</v>
      </c>
      <c r="B256" s="45" t="s">
        <v>155</v>
      </c>
      <c r="C256" s="77">
        <v>16.736799999999999</v>
      </c>
      <c r="D256" s="2">
        <v>13.137064000000001</v>
      </c>
      <c r="E256" s="2">
        <v>20.336535999999999</v>
      </c>
      <c r="F256" s="2">
        <v>3.5997359999999983</v>
      </c>
      <c r="G256" s="2">
        <v>3.599736</v>
      </c>
    </row>
    <row r="257" spans="1:7" ht="14.1" customHeight="1" x14ac:dyDescent="0.25">
      <c r="A257" s="86">
        <v>2012</v>
      </c>
      <c r="B257" s="45" t="s">
        <v>151</v>
      </c>
      <c r="C257" s="77">
        <v>17.409600000000001</v>
      </c>
      <c r="D257" s="2">
        <v>14.333968</v>
      </c>
      <c r="E257" s="2">
        <v>20.485232</v>
      </c>
      <c r="F257" s="2">
        <v>3.0756320000000006</v>
      </c>
      <c r="G257" s="2">
        <v>3.0756319999999988</v>
      </c>
    </row>
    <row r="258" spans="1:7" ht="14.1" customHeight="1" x14ac:dyDescent="0.25">
      <c r="A258" s="86">
        <v>2012</v>
      </c>
      <c r="B258" s="45" t="s">
        <v>167</v>
      </c>
      <c r="C258" s="77">
        <v>17.532399999999999</v>
      </c>
      <c r="D258" s="2">
        <v>13.691191999999999</v>
      </c>
      <c r="E258" s="2">
        <v>21.373608000000001</v>
      </c>
      <c r="F258" s="2">
        <v>3.841208</v>
      </c>
      <c r="G258" s="2">
        <v>3.8412080000000017</v>
      </c>
    </row>
    <row r="259" spans="1:7" ht="14.1" customHeight="1" x14ac:dyDescent="0.25">
      <c r="A259" s="86">
        <v>2012</v>
      </c>
      <c r="B259" s="45" t="s">
        <v>181</v>
      </c>
      <c r="C259" s="77" t="s">
        <v>1574</v>
      </c>
      <c r="D259" s="2">
        <v>0</v>
      </c>
      <c r="E259" s="2">
        <v>0</v>
      </c>
      <c r="F259" s="2" t="e">
        <v>#VALUE!</v>
      </c>
      <c r="G259" s="2" t="e">
        <v>#VALUE!</v>
      </c>
    </row>
    <row r="260" spans="1:7" ht="14.1" customHeight="1" x14ac:dyDescent="0.25">
      <c r="A260" s="86">
        <v>2012</v>
      </c>
      <c r="B260" s="45" t="s">
        <v>171</v>
      </c>
      <c r="C260" s="77">
        <v>18.556100000000001</v>
      </c>
      <c r="D260" s="2">
        <v>14.676083999999999</v>
      </c>
      <c r="E260" s="2">
        <v>22.436115999999998</v>
      </c>
      <c r="F260" s="2">
        <v>3.8800160000000012</v>
      </c>
      <c r="G260" s="2">
        <v>3.8800159999999977</v>
      </c>
    </row>
    <row r="261" spans="1:7" ht="14.1" customHeight="1" x14ac:dyDescent="0.25">
      <c r="A261" s="86">
        <v>2012</v>
      </c>
      <c r="B261" s="45" t="s">
        <v>159</v>
      </c>
      <c r="C261" s="77">
        <v>17.3794</v>
      </c>
      <c r="D261" s="2">
        <v>13.739091999999999</v>
      </c>
      <c r="E261" s="2">
        <v>21.019708000000001</v>
      </c>
      <c r="F261" s="2">
        <v>3.640308000000001</v>
      </c>
      <c r="G261" s="2">
        <v>3.640308000000001</v>
      </c>
    </row>
    <row r="262" spans="1:7" ht="14.1" customHeight="1" x14ac:dyDescent="0.25">
      <c r="A262" s="86">
        <v>2012</v>
      </c>
      <c r="B262" s="45" t="s">
        <v>174</v>
      </c>
      <c r="C262" s="77">
        <v>19.323399999999999</v>
      </c>
      <c r="D262" s="2">
        <v>15.640756</v>
      </c>
      <c r="E262" s="2">
        <v>23.006043999999999</v>
      </c>
      <c r="F262" s="2">
        <v>3.6826439999999998</v>
      </c>
      <c r="G262" s="2">
        <v>3.6826439999999998</v>
      </c>
    </row>
    <row r="263" spans="1:7" ht="14.1" customHeight="1" x14ac:dyDescent="0.25">
      <c r="A263" s="86">
        <v>2012</v>
      </c>
      <c r="B263" s="45" t="s">
        <v>178</v>
      </c>
      <c r="C263" s="77">
        <v>18.596699999999998</v>
      </c>
      <c r="D263" s="2">
        <v>15.181008</v>
      </c>
      <c r="E263" s="2">
        <v>22.012391999999998</v>
      </c>
      <c r="F263" s="2">
        <v>3.4156919999999982</v>
      </c>
      <c r="G263" s="2">
        <v>3.415692</v>
      </c>
    </row>
    <row r="264" spans="1:7" ht="14.1" customHeight="1" x14ac:dyDescent="0.25">
      <c r="A264" s="86">
        <v>2012</v>
      </c>
      <c r="B264" s="45" t="s">
        <v>175</v>
      </c>
      <c r="C264" s="77">
        <v>22.332799999999999</v>
      </c>
      <c r="D264" s="2">
        <v>18.485320000000002</v>
      </c>
      <c r="E264" s="2">
        <v>26.18028</v>
      </c>
      <c r="F264" s="2">
        <v>3.8474799999999973</v>
      </c>
      <c r="G264" s="2">
        <v>3.8474800000000009</v>
      </c>
    </row>
    <row r="265" spans="1:7" ht="14.1" customHeight="1" x14ac:dyDescent="0.25">
      <c r="A265" s="86">
        <v>2012</v>
      </c>
      <c r="B265" s="45" t="s">
        <v>156</v>
      </c>
      <c r="C265" s="77">
        <v>22.257999999999999</v>
      </c>
      <c r="D265" s="2">
        <v>18.355052000000001</v>
      </c>
      <c r="E265" s="2">
        <v>26.160948000000001</v>
      </c>
      <c r="F265" s="2">
        <v>3.9029479999999985</v>
      </c>
      <c r="G265" s="2">
        <v>3.9029480000000021</v>
      </c>
    </row>
    <row r="266" spans="1:7" x14ac:dyDescent="0.25">
      <c r="A266" s="86">
        <v>2012</v>
      </c>
      <c r="B266" s="45" t="s">
        <v>168</v>
      </c>
      <c r="C266" s="77">
        <v>19.8354</v>
      </c>
      <c r="D266" s="2">
        <v>15.623556000000001</v>
      </c>
      <c r="E266" s="2">
        <v>24.047243999999999</v>
      </c>
      <c r="F266" s="2">
        <v>4.2118439999999993</v>
      </c>
      <c r="G266" s="2">
        <v>4.2118439999999993</v>
      </c>
    </row>
    <row r="267" spans="1:7" x14ac:dyDescent="0.25">
      <c r="A267" s="86">
        <v>2012</v>
      </c>
      <c r="B267" s="45" t="s">
        <v>164</v>
      </c>
      <c r="C267" s="77">
        <v>11.613200000000001</v>
      </c>
      <c r="D267" s="2">
        <v>8.8147120000000001</v>
      </c>
      <c r="E267" s="2">
        <v>14.411688</v>
      </c>
      <c r="F267" s="2">
        <v>2.7984880000000008</v>
      </c>
      <c r="G267" s="2">
        <v>2.798487999999999</v>
      </c>
    </row>
    <row r="268" spans="1:7" x14ac:dyDescent="0.25">
      <c r="A268" s="86">
        <v>2012</v>
      </c>
      <c r="B268" s="45" t="s">
        <v>172</v>
      </c>
      <c r="C268" s="77">
        <v>20.185500000000001</v>
      </c>
      <c r="D268" s="2">
        <v>16.498740000000002</v>
      </c>
      <c r="E268" s="2">
        <v>23.872260000000001</v>
      </c>
      <c r="F268" s="2">
        <v>3.6867599999999996</v>
      </c>
      <c r="G268" s="2">
        <v>3.6867599999999996</v>
      </c>
    </row>
    <row r="269" spans="1:7" x14ac:dyDescent="0.25">
      <c r="A269" s="86">
        <v>2012</v>
      </c>
      <c r="B269" s="45" t="s">
        <v>157</v>
      </c>
      <c r="C269" s="77">
        <v>17.8049</v>
      </c>
      <c r="D269" s="2">
        <v>14.203008000000001</v>
      </c>
      <c r="E269" s="2">
        <v>21.406791999999999</v>
      </c>
      <c r="F269" s="2">
        <v>3.6018919999999994</v>
      </c>
      <c r="G269" s="2">
        <v>3.6018919999999994</v>
      </c>
    </row>
    <row r="270" spans="1:7" x14ac:dyDescent="0.25">
      <c r="A270" s="86">
        <v>2012</v>
      </c>
      <c r="B270" s="45" t="s">
        <v>170</v>
      </c>
      <c r="C270" s="77">
        <v>18.522600000000001</v>
      </c>
      <c r="D270" s="2">
        <v>14.921492000000001</v>
      </c>
      <c r="E270" s="2">
        <v>22.123708000000001</v>
      </c>
      <c r="F270" s="2">
        <v>3.601108</v>
      </c>
      <c r="G270" s="2">
        <v>3.601108</v>
      </c>
    </row>
    <row r="271" spans="1:7" x14ac:dyDescent="0.25">
      <c r="A271" s="86">
        <v>2012</v>
      </c>
      <c r="B271" s="45" t="s">
        <v>176</v>
      </c>
      <c r="C271" s="77">
        <v>19.320499999999999</v>
      </c>
      <c r="D271" s="2">
        <v>15.293288</v>
      </c>
      <c r="E271" s="2">
        <v>23.347712000000001</v>
      </c>
      <c r="F271" s="2">
        <v>4.0272119999999987</v>
      </c>
      <c r="G271" s="2">
        <v>4.0272120000000022</v>
      </c>
    </row>
    <row r="272" spans="1:7" x14ac:dyDescent="0.25">
      <c r="A272" s="86">
        <v>2012</v>
      </c>
      <c r="B272" s="45" t="s">
        <v>152</v>
      </c>
      <c r="C272" s="77">
        <v>17.942799999999998</v>
      </c>
      <c r="D272" s="2">
        <v>14.504764</v>
      </c>
      <c r="E272" s="2">
        <v>21.380835999999999</v>
      </c>
      <c r="F272" s="2">
        <v>3.4380359999999985</v>
      </c>
      <c r="G272" s="2">
        <v>3.4380360000000003</v>
      </c>
    </row>
    <row r="273" spans="1:7" x14ac:dyDescent="0.25">
      <c r="A273" s="86">
        <v>2012</v>
      </c>
      <c r="B273" s="45" t="s">
        <v>150</v>
      </c>
      <c r="C273" s="77">
        <v>15.8249</v>
      </c>
      <c r="D273" s="2">
        <v>12.463304000000001</v>
      </c>
      <c r="E273" s="2">
        <v>19.186496000000002</v>
      </c>
      <c r="F273" s="2">
        <v>3.3615959999999987</v>
      </c>
      <c r="G273" s="2">
        <v>3.3615960000000022</v>
      </c>
    </row>
    <row r="274" spans="1:7" x14ac:dyDescent="0.25">
      <c r="A274" s="86">
        <v>2012</v>
      </c>
      <c r="B274" s="45" t="s">
        <v>163</v>
      </c>
      <c r="C274" s="77">
        <v>22.004300000000001</v>
      </c>
      <c r="D274" s="2">
        <v>17.250319999999999</v>
      </c>
      <c r="E274" s="2">
        <v>26.758279999999999</v>
      </c>
      <c r="F274" s="2">
        <v>4.7539800000000021</v>
      </c>
      <c r="G274" s="2">
        <v>4.7539799999999985</v>
      </c>
    </row>
    <row r="275" spans="1:7" x14ac:dyDescent="0.25">
      <c r="A275" s="86">
        <v>2012</v>
      </c>
      <c r="B275" s="45" t="s">
        <v>180</v>
      </c>
      <c r="C275" s="77">
        <v>21.3354</v>
      </c>
      <c r="D275" s="2">
        <v>17.403051999999999</v>
      </c>
      <c r="E275" s="2">
        <v>25.267748000000001</v>
      </c>
      <c r="F275" s="2">
        <v>3.9323480000000011</v>
      </c>
      <c r="G275" s="2">
        <v>3.9323480000000011</v>
      </c>
    </row>
    <row r="276" spans="1:7" x14ac:dyDescent="0.25">
      <c r="A276" s="86">
        <v>2012</v>
      </c>
      <c r="B276" s="45" t="s">
        <v>154</v>
      </c>
      <c r="C276" s="77">
        <v>16.765999999999998</v>
      </c>
      <c r="D276" s="2">
        <v>13.407147999999999</v>
      </c>
      <c r="E276" s="2">
        <v>20.124852000000001</v>
      </c>
      <c r="F276" s="2">
        <v>3.3588519999999988</v>
      </c>
      <c r="G276" s="2">
        <v>3.3588520000000024</v>
      </c>
    </row>
    <row r="277" spans="1:7" x14ac:dyDescent="0.25">
      <c r="A277" s="86">
        <v>2012</v>
      </c>
      <c r="B277" s="45" t="s">
        <v>173</v>
      </c>
      <c r="C277" s="77">
        <v>19.260000000000002</v>
      </c>
      <c r="D277" s="2">
        <v>15.865475999999999</v>
      </c>
      <c r="E277" s="2">
        <v>22.654523999999999</v>
      </c>
      <c r="F277" s="2">
        <v>3.3945240000000023</v>
      </c>
      <c r="G277" s="2">
        <v>3.394523999999997</v>
      </c>
    </row>
    <row r="278" spans="1:7" x14ac:dyDescent="0.25">
      <c r="A278" s="86">
        <v>2012</v>
      </c>
      <c r="B278" s="45" t="s">
        <v>165</v>
      </c>
      <c r="C278" s="77">
        <v>16.601700000000001</v>
      </c>
      <c r="D278" s="2">
        <v>13.30498</v>
      </c>
      <c r="E278" s="2">
        <v>19.898420000000002</v>
      </c>
      <c r="F278" s="2">
        <v>3.2967200000000005</v>
      </c>
      <c r="G278" s="2">
        <v>3.2967200000000005</v>
      </c>
    </row>
    <row r="279" spans="1:7" x14ac:dyDescent="0.25">
      <c r="A279" s="86">
        <v>2012</v>
      </c>
      <c r="B279" s="45" t="s">
        <v>149</v>
      </c>
      <c r="C279" s="77">
        <v>12.974399999999999</v>
      </c>
      <c r="D279" s="2">
        <v>9.8854399999999991</v>
      </c>
      <c r="E279" s="2">
        <v>16.063359999999999</v>
      </c>
      <c r="F279" s="2">
        <v>3.0889600000000002</v>
      </c>
      <c r="G279" s="2">
        <v>3.0889600000000002</v>
      </c>
    </row>
    <row r="280" spans="1:7" x14ac:dyDescent="0.25">
      <c r="A280" s="86">
        <v>2012</v>
      </c>
      <c r="B280" s="45" t="s">
        <v>177</v>
      </c>
      <c r="C280" s="77">
        <v>19.891300000000001</v>
      </c>
      <c r="D280" s="2">
        <v>16.682583999999999</v>
      </c>
      <c r="E280" s="2">
        <v>23.100016</v>
      </c>
      <c r="F280" s="2">
        <v>3.2087160000000026</v>
      </c>
      <c r="G280" s="2">
        <v>3.208715999999999</v>
      </c>
    </row>
    <row r="281" spans="1:7" x14ac:dyDescent="0.25">
      <c r="A281" s="86">
        <v>2012</v>
      </c>
      <c r="B281" s="45" t="s">
        <v>153</v>
      </c>
      <c r="C281" s="77">
        <v>17.447199999999999</v>
      </c>
      <c r="D281" s="2">
        <v>14.030528</v>
      </c>
      <c r="E281" s="2">
        <v>20.863872000000001</v>
      </c>
      <c r="F281" s="2">
        <v>3.4166719999999984</v>
      </c>
      <c r="G281" s="2">
        <v>3.4166720000000019</v>
      </c>
    </row>
    <row r="282" spans="1:7" x14ac:dyDescent="0.25">
      <c r="A282" s="86">
        <v>2012</v>
      </c>
      <c r="B282" s="45" t="s">
        <v>179</v>
      </c>
      <c r="C282" s="77">
        <v>18.164100000000001</v>
      </c>
      <c r="D282" s="2">
        <v>14.293884</v>
      </c>
      <c r="E282" s="2">
        <v>22.034316</v>
      </c>
      <c r="F282" s="2">
        <v>3.870216000000001</v>
      </c>
      <c r="G282" s="2">
        <v>3.8702159999999992</v>
      </c>
    </row>
    <row r="283" spans="1:7" x14ac:dyDescent="0.25">
      <c r="A283" s="86">
        <v>2012</v>
      </c>
      <c r="B283" s="45" t="s">
        <v>161</v>
      </c>
      <c r="C283" s="77">
        <v>20.252600000000001</v>
      </c>
      <c r="D283" s="2">
        <v>16.275956000000001</v>
      </c>
      <c r="E283" s="2">
        <v>24.229244000000001</v>
      </c>
      <c r="F283" s="2">
        <v>3.9766440000000003</v>
      </c>
      <c r="G283" s="2">
        <v>3.9766440000000003</v>
      </c>
    </row>
    <row r="284" spans="1:7" x14ac:dyDescent="0.25">
      <c r="A284" s="86">
        <v>2012</v>
      </c>
      <c r="B284" s="45" t="s">
        <v>158</v>
      </c>
      <c r="C284" s="77">
        <v>15.064500000000001</v>
      </c>
      <c r="D284" s="2">
        <v>10.939679999999999</v>
      </c>
      <c r="E284" s="2">
        <v>19.189319999999999</v>
      </c>
      <c r="F284" s="2">
        <v>4.1248200000000015</v>
      </c>
      <c r="G284" s="2">
        <v>4.1248199999999979</v>
      </c>
    </row>
    <row r="285" spans="1:7" x14ac:dyDescent="0.25">
      <c r="A285" s="86">
        <v>2012</v>
      </c>
      <c r="B285" s="45" t="s">
        <v>169</v>
      </c>
      <c r="C285" s="77">
        <v>17.7361</v>
      </c>
      <c r="D285" s="2">
        <v>14.436439999999999</v>
      </c>
      <c r="E285" s="2">
        <v>21.03576</v>
      </c>
      <c r="F285" s="2">
        <v>3.2996600000000011</v>
      </c>
      <c r="G285" s="2">
        <v>3.2996599999999994</v>
      </c>
    </row>
    <row r="286" spans="1:7" x14ac:dyDescent="0.25">
      <c r="A286" s="86">
        <v>2013</v>
      </c>
      <c r="B286" s="45" t="s">
        <v>166</v>
      </c>
      <c r="C286" s="77">
        <v>22.689699999999998</v>
      </c>
      <c r="D286" s="2">
        <v>18.93826</v>
      </c>
      <c r="E286" s="2">
        <v>26.441140000000001</v>
      </c>
      <c r="F286" s="2">
        <v>3.7514399999999988</v>
      </c>
      <c r="G286" s="2">
        <v>3.7514400000000023</v>
      </c>
    </row>
    <row r="287" spans="1:7" x14ac:dyDescent="0.25">
      <c r="A287" s="86">
        <v>2013</v>
      </c>
      <c r="B287" s="45" t="s">
        <v>160</v>
      </c>
      <c r="C287" s="77">
        <v>15.2896</v>
      </c>
      <c r="D287" s="2">
        <v>11.527576</v>
      </c>
      <c r="E287" s="2">
        <v>19.051624</v>
      </c>
      <c r="F287" s="2">
        <v>3.7620240000000003</v>
      </c>
      <c r="G287" s="2">
        <v>3.7620240000000003</v>
      </c>
    </row>
    <row r="288" spans="1:7" x14ac:dyDescent="0.25">
      <c r="A288" s="86">
        <v>2013</v>
      </c>
      <c r="B288" s="45" t="s">
        <v>162</v>
      </c>
      <c r="C288" s="77">
        <v>17.531700000000001</v>
      </c>
      <c r="D288" s="2">
        <v>13.929808</v>
      </c>
      <c r="E288" s="2">
        <v>21.133592</v>
      </c>
      <c r="F288" s="2">
        <v>3.6018920000000012</v>
      </c>
      <c r="G288" s="2">
        <v>3.6018919999999994</v>
      </c>
    </row>
    <row r="289" spans="1:7" x14ac:dyDescent="0.25">
      <c r="A289" s="86">
        <v>2013</v>
      </c>
      <c r="B289" s="45" t="s">
        <v>155</v>
      </c>
      <c r="C289" s="77">
        <v>13.9793</v>
      </c>
      <c r="D289" s="2">
        <v>11.284103999999999</v>
      </c>
      <c r="E289" s="2">
        <v>16.674496000000001</v>
      </c>
      <c r="F289" s="2">
        <v>2.695196000000001</v>
      </c>
      <c r="G289" s="2">
        <v>2.695196000000001</v>
      </c>
    </row>
    <row r="290" spans="1:7" x14ac:dyDescent="0.25">
      <c r="A290" s="86">
        <v>2013</v>
      </c>
      <c r="B290" s="45" t="s">
        <v>151</v>
      </c>
      <c r="C290" s="77">
        <v>15.126300000000001</v>
      </c>
      <c r="D290" s="2">
        <v>11.813312</v>
      </c>
      <c r="E290" s="2">
        <v>18.439288000000001</v>
      </c>
      <c r="F290" s="2">
        <v>3.3129880000000007</v>
      </c>
      <c r="G290" s="2">
        <v>3.3129880000000007</v>
      </c>
    </row>
    <row r="291" spans="1:7" x14ac:dyDescent="0.25">
      <c r="A291" s="86">
        <v>2013</v>
      </c>
      <c r="B291" s="45" t="s">
        <v>167</v>
      </c>
      <c r="C291" s="77">
        <v>17.259899999999998</v>
      </c>
      <c r="D291" s="2">
        <v>13.522572</v>
      </c>
      <c r="E291" s="2">
        <v>20.997228</v>
      </c>
      <c r="F291" s="2">
        <v>3.737327999999998</v>
      </c>
      <c r="G291" s="2">
        <v>3.7373280000000015</v>
      </c>
    </row>
    <row r="292" spans="1:7" x14ac:dyDescent="0.25">
      <c r="A292" s="86">
        <v>2013</v>
      </c>
      <c r="B292" s="45" t="s">
        <v>181</v>
      </c>
      <c r="C292" s="77" t="s">
        <v>1574</v>
      </c>
      <c r="D292" s="2">
        <v>0</v>
      </c>
      <c r="E292" s="2">
        <v>0</v>
      </c>
      <c r="F292" s="2" t="e">
        <v>#VALUE!</v>
      </c>
      <c r="G292" s="2" t="e">
        <v>#VALUE!</v>
      </c>
    </row>
    <row r="293" spans="1:7" x14ac:dyDescent="0.25">
      <c r="A293" s="86">
        <v>2013</v>
      </c>
      <c r="B293" s="45" t="s">
        <v>171</v>
      </c>
      <c r="C293" s="77">
        <v>18.135300000000001</v>
      </c>
      <c r="D293" s="2">
        <v>14.528312</v>
      </c>
      <c r="E293" s="2">
        <v>21.742287999999999</v>
      </c>
      <c r="F293" s="2">
        <v>3.6069880000000012</v>
      </c>
      <c r="G293" s="2">
        <v>3.6069879999999976</v>
      </c>
    </row>
    <row r="294" spans="1:7" x14ac:dyDescent="0.25">
      <c r="A294" s="86">
        <v>2013</v>
      </c>
      <c r="B294" s="45" t="s">
        <v>159</v>
      </c>
      <c r="C294" s="77">
        <v>14.9201</v>
      </c>
      <c r="D294" s="2">
        <v>11.407387999999999</v>
      </c>
      <c r="E294" s="2">
        <v>18.432811999999998</v>
      </c>
      <c r="F294" s="2">
        <v>3.5127120000000005</v>
      </c>
      <c r="G294" s="2">
        <v>3.5127119999999987</v>
      </c>
    </row>
    <row r="295" spans="1:7" x14ac:dyDescent="0.25">
      <c r="A295" s="86">
        <v>2013</v>
      </c>
      <c r="B295" s="45" t="s">
        <v>174</v>
      </c>
      <c r="C295" s="77">
        <v>16.7241</v>
      </c>
      <c r="D295" s="2">
        <v>13.414248000000001</v>
      </c>
      <c r="E295" s="2">
        <v>20.033951999999999</v>
      </c>
      <c r="F295" s="2">
        <v>3.3098519999999994</v>
      </c>
      <c r="G295" s="2">
        <v>3.3098519999999994</v>
      </c>
    </row>
    <row r="296" spans="1:7" x14ac:dyDescent="0.25">
      <c r="A296" s="86">
        <v>2013</v>
      </c>
      <c r="B296" s="45" t="s">
        <v>178</v>
      </c>
      <c r="C296" s="77">
        <v>17.788699999999999</v>
      </c>
      <c r="D296" s="2">
        <v>13.957096</v>
      </c>
      <c r="E296" s="2">
        <v>21.620304000000001</v>
      </c>
      <c r="F296" s="2">
        <v>3.8316039999999987</v>
      </c>
      <c r="G296" s="2">
        <v>3.8316040000000022</v>
      </c>
    </row>
    <row r="297" spans="1:7" x14ac:dyDescent="0.25">
      <c r="A297" s="86">
        <v>2013</v>
      </c>
      <c r="B297" s="45" t="s">
        <v>175</v>
      </c>
      <c r="C297" s="77">
        <v>20.813099999999999</v>
      </c>
      <c r="D297" s="2">
        <v>17.447583999999999</v>
      </c>
      <c r="E297" s="2">
        <v>24.178616000000002</v>
      </c>
      <c r="F297" s="2">
        <v>3.3655159999999995</v>
      </c>
      <c r="G297" s="2">
        <v>3.3655160000000031</v>
      </c>
    </row>
    <row r="298" spans="1:7" x14ac:dyDescent="0.25">
      <c r="A298" s="86">
        <v>2013</v>
      </c>
      <c r="B298" s="45" t="s">
        <v>156</v>
      </c>
      <c r="C298" s="77">
        <v>22.774799999999999</v>
      </c>
      <c r="D298" s="2">
        <v>18.250727999999999</v>
      </c>
      <c r="E298" s="2">
        <v>27.298871999999999</v>
      </c>
      <c r="F298" s="2">
        <v>4.5240720000000003</v>
      </c>
      <c r="G298" s="2">
        <v>4.5240720000000003</v>
      </c>
    </row>
    <row r="299" spans="1:7" x14ac:dyDescent="0.25">
      <c r="A299" s="86">
        <v>2013</v>
      </c>
      <c r="B299" s="45" t="s">
        <v>168</v>
      </c>
      <c r="C299" s="77">
        <v>18.481000000000002</v>
      </c>
      <c r="D299" s="2">
        <v>14.947316000000001</v>
      </c>
      <c r="E299" s="2">
        <v>22.014683999999999</v>
      </c>
      <c r="F299" s="2">
        <v>3.5336840000000009</v>
      </c>
      <c r="G299" s="2">
        <v>3.5336839999999974</v>
      </c>
    </row>
    <row r="300" spans="1:7" x14ac:dyDescent="0.25">
      <c r="A300" s="86">
        <v>2013</v>
      </c>
      <c r="B300" s="45" t="s">
        <v>164</v>
      </c>
      <c r="C300" s="77">
        <v>11.7371</v>
      </c>
      <c r="D300" s="2">
        <v>9.1314759999999993</v>
      </c>
      <c r="E300" s="2">
        <v>14.342724</v>
      </c>
      <c r="F300" s="2">
        <v>2.6056240000000006</v>
      </c>
      <c r="G300" s="2">
        <v>2.6056240000000006</v>
      </c>
    </row>
    <row r="301" spans="1:7" x14ac:dyDescent="0.25">
      <c r="A301" s="86">
        <v>2013</v>
      </c>
      <c r="B301" s="45" t="s">
        <v>172</v>
      </c>
      <c r="C301" s="77">
        <v>19.755400000000002</v>
      </c>
      <c r="D301" s="2">
        <v>15.6884</v>
      </c>
      <c r="E301" s="2">
        <v>23.822399999999998</v>
      </c>
      <c r="F301" s="2">
        <v>4.0670000000000019</v>
      </c>
      <c r="G301" s="2">
        <v>4.0669999999999966</v>
      </c>
    </row>
    <row r="302" spans="1:7" x14ac:dyDescent="0.25">
      <c r="A302" s="86">
        <v>2013</v>
      </c>
      <c r="B302" s="45" t="s">
        <v>157</v>
      </c>
      <c r="C302" s="77">
        <v>14.060700000000001</v>
      </c>
      <c r="D302" s="2">
        <v>10.791812</v>
      </c>
      <c r="E302" s="2">
        <v>17.329588000000001</v>
      </c>
      <c r="F302" s="2">
        <v>3.2688880000000005</v>
      </c>
      <c r="G302" s="2">
        <v>3.2688880000000005</v>
      </c>
    </row>
    <row r="303" spans="1:7" x14ac:dyDescent="0.25">
      <c r="A303" s="86">
        <v>2013</v>
      </c>
      <c r="B303" s="45" t="s">
        <v>170</v>
      </c>
      <c r="C303" s="77">
        <v>15.016299999999999</v>
      </c>
      <c r="D303" s="2">
        <v>11.357372</v>
      </c>
      <c r="E303" s="2">
        <v>18.675228000000001</v>
      </c>
      <c r="F303" s="2">
        <v>3.6589279999999995</v>
      </c>
      <c r="G303" s="2">
        <v>3.6589280000000013</v>
      </c>
    </row>
    <row r="304" spans="1:7" x14ac:dyDescent="0.25">
      <c r="A304" s="86">
        <v>2013</v>
      </c>
      <c r="B304" s="45" t="s">
        <v>176</v>
      </c>
      <c r="C304" s="77">
        <v>19.7134</v>
      </c>
      <c r="D304" s="2">
        <v>15.379644000000001</v>
      </c>
      <c r="E304" s="2">
        <v>24.047156000000001</v>
      </c>
      <c r="F304" s="2">
        <v>4.3337559999999993</v>
      </c>
      <c r="G304" s="2">
        <v>4.3337560000000011</v>
      </c>
    </row>
    <row r="305" spans="1:7" x14ac:dyDescent="0.25">
      <c r="A305" s="86">
        <v>2013</v>
      </c>
      <c r="B305" s="45" t="s">
        <v>152</v>
      </c>
      <c r="C305" s="77">
        <v>16.8825</v>
      </c>
      <c r="D305" s="2">
        <v>13.836855999999999</v>
      </c>
      <c r="E305" s="2">
        <v>19.928144</v>
      </c>
      <c r="F305" s="2">
        <v>3.0456440000000011</v>
      </c>
      <c r="G305" s="2">
        <v>3.0456439999999994</v>
      </c>
    </row>
    <row r="306" spans="1:7" x14ac:dyDescent="0.25">
      <c r="A306" s="86">
        <v>2013</v>
      </c>
      <c r="B306" s="45" t="s">
        <v>150</v>
      </c>
      <c r="C306" s="77">
        <v>15.0876</v>
      </c>
      <c r="D306" s="2">
        <v>11.821652</v>
      </c>
      <c r="E306" s="2">
        <v>18.353548</v>
      </c>
      <c r="F306" s="2">
        <v>3.2659479999999999</v>
      </c>
      <c r="G306" s="2">
        <v>3.2659479999999999</v>
      </c>
    </row>
    <row r="307" spans="1:7" x14ac:dyDescent="0.25">
      <c r="A307" s="86">
        <v>2013</v>
      </c>
      <c r="B307" s="45" t="s">
        <v>163</v>
      </c>
      <c r="C307" s="77">
        <v>19.855399999999999</v>
      </c>
      <c r="D307" s="2">
        <v>15.8325</v>
      </c>
      <c r="E307" s="2">
        <v>23.878299999999999</v>
      </c>
      <c r="F307" s="2">
        <v>4.0228999999999999</v>
      </c>
      <c r="G307" s="2">
        <v>4.0228999999999999</v>
      </c>
    </row>
    <row r="308" spans="1:7" x14ac:dyDescent="0.25">
      <c r="A308" s="86">
        <v>2013</v>
      </c>
      <c r="B308" s="45" t="s">
        <v>180</v>
      </c>
      <c r="C308" s="77">
        <v>22.710999999999999</v>
      </c>
      <c r="D308" s="2">
        <v>18.869008000000001</v>
      </c>
      <c r="E308" s="2">
        <v>26.552992</v>
      </c>
      <c r="F308" s="2">
        <v>3.8419919999999976</v>
      </c>
      <c r="G308" s="2">
        <v>3.8419920000000012</v>
      </c>
    </row>
    <row r="309" spans="1:7" x14ac:dyDescent="0.25">
      <c r="A309" s="86">
        <v>2013</v>
      </c>
      <c r="B309" s="45" t="s">
        <v>154</v>
      </c>
      <c r="C309" s="77">
        <v>12.805999999999999</v>
      </c>
      <c r="D309" s="2">
        <v>9.8648240000000005</v>
      </c>
      <c r="E309" s="2">
        <v>15.747176</v>
      </c>
      <c r="F309" s="2">
        <v>2.9411759999999987</v>
      </c>
      <c r="G309" s="2">
        <v>2.9411760000000005</v>
      </c>
    </row>
    <row r="310" spans="1:7" x14ac:dyDescent="0.25">
      <c r="A310" s="86">
        <v>2013</v>
      </c>
      <c r="B310" s="45" t="s">
        <v>173</v>
      </c>
      <c r="C310" s="77">
        <v>18.869700000000002</v>
      </c>
      <c r="D310" s="2">
        <v>14.9693</v>
      </c>
      <c r="E310" s="2">
        <v>22.770099999999999</v>
      </c>
      <c r="F310" s="2">
        <v>3.9004000000000012</v>
      </c>
      <c r="G310" s="2">
        <v>3.9003999999999976</v>
      </c>
    </row>
    <row r="311" spans="1:7" x14ac:dyDescent="0.25">
      <c r="A311" s="86">
        <v>2013</v>
      </c>
      <c r="B311" s="45" t="s">
        <v>165</v>
      </c>
      <c r="C311" s="77">
        <v>11.737399999999999</v>
      </c>
      <c r="D311" s="2">
        <v>9.0798360000000002</v>
      </c>
      <c r="E311" s="2">
        <v>14.394964</v>
      </c>
      <c r="F311" s="2">
        <v>2.6575639999999989</v>
      </c>
      <c r="G311" s="2">
        <v>2.6575640000000007</v>
      </c>
    </row>
    <row r="312" spans="1:7" x14ac:dyDescent="0.25">
      <c r="A312" s="86">
        <v>2013</v>
      </c>
      <c r="B312" s="45" t="s">
        <v>149</v>
      </c>
      <c r="C312" s="77">
        <v>11.281499999999999</v>
      </c>
      <c r="D312" s="2">
        <v>8.5308360000000008</v>
      </c>
      <c r="E312" s="2">
        <v>14.032164</v>
      </c>
      <c r="F312" s="2">
        <v>2.7506639999999987</v>
      </c>
      <c r="G312" s="2">
        <v>2.7506640000000004</v>
      </c>
    </row>
    <row r="313" spans="1:7" x14ac:dyDescent="0.25">
      <c r="A313" s="86">
        <v>2013</v>
      </c>
      <c r="B313" s="45" t="s">
        <v>177</v>
      </c>
      <c r="C313" s="77">
        <v>17.991900000000001</v>
      </c>
      <c r="D313" s="2">
        <v>14.666368</v>
      </c>
      <c r="E313" s="2">
        <v>21.317432</v>
      </c>
      <c r="F313" s="2">
        <v>3.3255320000000008</v>
      </c>
      <c r="G313" s="2">
        <v>3.325531999999999</v>
      </c>
    </row>
    <row r="314" spans="1:7" x14ac:dyDescent="0.25">
      <c r="A314" s="86">
        <v>2013</v>
      </c>
      <c r="B314" s="45" t="s">
        <v>153</v>
      </c>
      <c r="C314" s="77">
        <v>18.1157</v>
      </c>
      <c r="D314" s="2">
        <v>14.291347999999999</v>
      </c>
      <c r="E314" s="2">
        <v>21.940052000000001</v>
      </c>
      <c r="F314" s="2">
        <v>3.8243520000000011</v>
      </c>
      <c r="G314" s="2">
        <v>3.8243520000000011</v>
      </c>
    </row>
    <row r="315" spans="1:7" x14ac:dyDescent="0.25">
      <c r="A315" s="86">
        <v>2013</v>
      </c>
      <c r="B315" s="45" t="s">
        <v>179</v>
      </c>
      <c r="C315" s="77">
        <v>18.595600000000001</v>
      </c>
      <c r="D315" s="2">
        <v>14.660508</v>
      </c>
      <c r="E315" s="2">
        <v>22.530691999999998</v>
      </c>
      <c r="F315" s="2">
        <v>3.9350920000000009</v>
      </c>
      <c r="G315" s="2">
        <v>3.9350919999999974</v>
      </c>
    </row>
    <row r="316" spans="1:7" x14ac:dyDescent="0.25">
      <c r="A316" s="86">
        <v>2013</v>
      </c>
      <c r="B316" s="45" t="s">
        <v>161</v>
      </c>
      <c r="C316" s="77">
        <v>18.787299999999998</v>
      </c>
      <c r="D316" s="2">
        <v>14.20482</v>
      </c>
      <c r="E316" s="2">
        <v>23.369779999999999</v>
      </c>
      <c r="F316" s="2">
        <v>4.5824799999999986</v>
      </c>
      <c r="G316" s="2">
        <v>4.5824800000000003</v>
      </c>
    </row>
    <row r="317" spans="1:7" x14ac:dyDescent="0.25">
      <c r="A317" s="86">
        <v>2013</v>
      </c>
      <c r="B317" s="45" t="s">
        <v>158</v>
      </c>
      <c r="C317" s="77">
        <v>16.764900000000001</v>
      </c>
      <c r="D317" s="2">
        <v>12.399392000000001</v>
      </c>
      <c r="E317" s="2">
        <v>21.130407999999999</v>
      </c>
      <c r="F317" s="2">
        <v>4.3655080000000002</v>
      </c>
      <c r="G317" s="2">
        <v>4.3655079999999984</v>
      </c>
    </row>
    <row r="318" spans="1:7" x14ac:dyDescent="0.25">
      <c r="A318" s="86">
        <v>2013</v>
      </c>
      <c r="B318" s="45" t="s">
        <v>169</v>
      </c>
      <c r="C318" s="77">
        <v>17.3492</v>
      </c>
      <c r="D318" s="2">
        <v>14.213395999999999</v>
      </c>
      <c r="E318" s="2">
        <v>20.485004</v>
      </c>
      <c r="F318" s="2">
        <v>3.1358040000000003</v>
      </c>
      <c r="G318" s="2">
        <v>3.1358040000000003</v>
      </c>
    </row>
    <row r="319" spans="1:7" x14ac:dyDescent="0.25">
      <c r="A319" s="86">
        <v>2014</v>
      </c>
      <c r="B319" s="45" t="s">
        <v>166</v>
      </c>
      <c r="C319" s="77">
        <v>23.087599999999998</v>
      </c>
      <c r="D319" s="2">
        <v>19.154271999999999</v>
      </c>
      <c r="E319" s="2">
        <v>27.020928000000001</v>
      </c>
      <c r="F319" s="2">
        <v>3.9333279999999995</v>
      </c>
      <c r="G319" s="2">
        <v>3.933328000000003</v>
      </c>
    </row>
    <row r="320" spans="1:7" x14ac:dyDescent="0.25">
      <c r="A320" s="86">
        <v>2014</v>
      </c>
      <c r="B320" s="45" t="s">
        <v>160</v>
      </c>
      <c r="C320" s="77">
        <v>13.964399999999999</v>
      </c>
      <c r="D320" s="2">
        <v>10.027544000000001</v>
      </c>
      <c r="E320" s="2">
        <v>17.901256</v>
      </c>
      <c r="F320" s="2">
        <v>3.9368559999999988</v>
      </c>
      <c r="G320" s="2">
        <v>3.9368560000000006</v>
      </c>
    </row>
    <row r="321" spans="1:7" x14ac:dyDescent="0.25">
      <c r="A321" s="86">
        <v>2014</v>
      </c>
      <c r="B321" s="45" t="s">
        <v>162</v>
      </c>
      <c r="C321" s="77">
        <v>14.844200000000001</v>
      </c>
      <c r="D321" s="2">
        <v>11.127452</v>
      </c>
      <c r="E321" s="2">
        <v>18.560948</v>
      </c>
      <c r="F321" s="2">
        <v>3.7167480000000008</v>
      </c>
      <c r="G321" s="2">
        <v>3.7167479999999991</v>
      </c>
    </row>
    <row r="322" spans="1:7" x14ac:dyDescent="0.25">
      <c r="A322" s="86">
        <v>2014</v>
      </c>
      <c r="B322" s="45" t="s">
        <v>155</v>
      </c>
      <c r="C322" s="77">
        <v>16.154699999999998</v>
      </c>
      <c r="D322" s="2">
        <v>13.053979999999999</v>
      </c>
      <c r="E322" s="2">
        <v>19.255420000000001</v>
      </c>
      <c r="F322" s="2">
        <v>3.100719999999999</v>
      </c>
      <c r="G322" s="2">
        <v>3.1007200000000026</v>
      </c>
    </row>
    <row r="323" spans="1:7" x14ac:dyDescent="0.25">
      <c r="A323" s="86">
        <v>2014</v>
      </c>
      <c r="B323" s="45" t="s">
        <v>151</v>
      </c>
      <c r="C323" s="77">
        <v>12.731199999999999</v>
      </c>
      <c r="D323" s="2">
        <v>10.008956</v>
      </c>
      <c r="E323" s="2">
        <v>15.453443999999999</v>
      </c>
      <c r="F323" s="2">
        <v>2.7222439999999999</v>
      </c>
      <c r="G323" s="2">
        <v>2.7222439999999999</v>
      </c>
    </row>
    <row r="324" spans="1:7" x14ac:dyDescent="0.25">
      <c r="A324" s="86">
        <v>2014</v>
      </c>
      <c r="B324" s="45" t="s">
        <v>167</v>
      </c>
      <c r="C324" s="77">
        <v>15.944000000000001</v>
      </c>
      <c r="D324" s="2">
        <v>12.338188000000001</v>
      </c>
      <c r="E324" s="2">
        <v>19.549811999999999</v>
      </c>
      <c r="F324" s="2">
        <v>3.6058120000000002</v>
      </c>
      <c r="G324" s="2">
        <v>3.6058119999999985</v>
      </c>
    </row>
    <row r="325" spans="1:7" x14ac:dyDescent="0.25">
      <c r="A325" s="86">
        <v>2014</v>
      </c>
      <c r="B325" s="45" t="s">
        <v>181</v>
      </c>
      <c r="C325" s="77" t="s">
        <v>1574</v>
      </c>
      <c r="D325" s="2">
        <v>0</v>
      </c>
      <c r="E325" s="2">
        <v>0</v>
      </c>
      <c r="F325" s="2" t="e">
        <v>#VALUE!</v>
      </c>
      <c r="G325" s="2" t="e">
        <v>#VALUE!</v>
      </c>
    </row>
    <row r="326" spans="1:7" x14ac:dyDescent="0.25">
      <c r="A326" s="86">
        <v>2014</v>
      </c>
      <c r="B326" s="45" t="s">
        <v>171</v>
      </c>
      <c r="C326" s="77">
        <v>17.651900000000001</v>
      </c>
      <c r="D326" s="2">
        <v>14.258355999999999</v>
      </c>
      <c r="E326" s="2">
        <v>21.045444</v>
      </c>
      <c r="F326" s="2">
        <v>3.3935440000000021</v>
      </c>
      <c r="G326" s="2">
        <v>3.3935439999999986</v>
      </c>
    </row>
    <row r="327" spans="1:7" x14ac:dyDescent="0.25">
      <c r="A327" s="86">
        <v>2014</v>
      </c>
      <c r="B327" s="45" t="s">
        <v>159</v>
      </c>
      <c r="C327" s="77">
        <v>16.292400000000001</v>
      </c>
      <c r="D327" s="2">
        <v>12.554288</v>
      </c>
      <c r="E327" s="2">
        <v>20.030512000000002</v>
      </c>
      <c r="F327" s="2">
        <v>3.738112000000001</v>
      </c>
      <c r="G327" s="2">
        <v>3.738112000000001</v>
      </c>
    </row>
    <row r="328" spans="1:7" x14ac:dyDescent="0.25">
      <c r="A328" s="86">
        <v>2014</v>
      </c>
      <c r="B328" s="45" t="s">
        <v>174</v>
      </c>
      <c r="C328" s="77">
        <v>15.006399999999999</v>
      </c>
      <c r="D328" s="2">
        <v>11.379616</v>
      </c>
      <c r="E328" s="2">
        <v>18.633184</v>
      </c>
      <c r="F328" s="2">
        <v>3.6267839999999989</v>
      </c>
      <c r="G328" s="2">
        <v>3.6267840000000007</v>
      </c>
    </row>
    <row r="329" spans="1:7" x14ac:dyDescent="0.25">
      <c r="A329" s="86">
        <v>2014</v>
      </c>
      <c r="B329" s="45" t="s">
        <v>178</v>
      </c>
      <c r="C329" s="77">
        <v>18.132999999999999</v>
      </c>
      <c r="D329" s="2">
        <v>13.960944</v>
      </c>
      <c r="E329" s="2">
        <v>22.305056</v>
      </c>
      <c r="F329" s="2">
        <v>4.1720559999999995</v>
      </c>
      <c r="G329" s="2">
        <v>4.1720560000000013</v>
      </c>
    </row>
    <row r="330" spans="1:7" x14ac:dyDescent="0.25">
      <c r="A330" s="86">
        <v>2014</v>
      </c>
      <c r="B330" s="45" t="s">
        <v>175</v>
      </c>
      <c r="C330" s="77">
        <v>20.1328</v>
      </c>
      <c r="D330" s="2">
        <v>16.249255999999999</v>
      </c>
      <c r="E330" s="2">
        <v>24.016344</v>
      </c>
      <c r="F330" s="2">
        <v>3.8835440000000006</v>
      </c>
      <c r="G330" s="2">
        <v>3.8835440000000006</v>
      </c>
    </row>
    <row r="331" spans="1:7" x14ac:dyDescent="0.25">
      <c r="A331" s="86">
        <v>2014</v>
      </c>
      <c r="B331" s="45" t="s">
        <v>156</v>
      </c>
      <c r="C331" s="77">
        <v>22.9068</v>
      </c>
      <c r="D331" s="2">
        <v>19.055596000000001</v>
      </c>
      <c r="E331" s="2">
        <v>26.758004</v>
      </c>
      <c r="F331" s="2">
        <v>3.8512039999999992</v>
      </c>
      <c r="G331" s="2">
        <v>3.8512039999999992</v>
      </c>
    </row>
    <row r="332" spans="1:7" x14ac:dyDescent="0.25">
      <c r="A332" s="86">
        <v>2014</v>
      </c>
      <c r="B332" s="45" t="s">
        <v>168</v>
      </c>
      <c r="C332" s="77">
        <v>20.4573</v>
      </c>
      <c r="D332" s="2">
        <v>16.656663999999999</v>
      </c>
      <c r="E332" s="2">
        <v>24.257936000000001</v>
      </c>
      <c r="F332" s="2">
        <v>3.8006360000000008</v>
      </c>
      <c r="G332" s="2">
        <v>3.8006360000000008</v>
      </c>
    </row>
    <row r="333" spans="1:7" x14ac:dyDescent="0.25">
      <c r="A333" s="86">
        <v>2014</v>
      </c>
      <c r="B333" s="45" t="s">
        <v>164</v>
      </c>
      <c r="C333" s="77">
        <v>11.923299999999999</v>
      </c>
      <c r="D333" s="2">
        <v>9.1894919999999995</v>
      </c>
      <c r="E333" s="2">
        <v>14.657107999999999</v>
      </c>
      <c r="F333" s="2">
        <v>2.7338079999999998</v>
      </c>
      <c r="G333" s="2">
        <v>2.7338079999999998</v>
      </c>
    </row>
    <row r="334" spans="1:7" x14ac:dyDescent="0.25">
      <c r="A334" s="86">
        <v>2014</v>
      </c>
      <c r="B334" s="45" t="s">
        <v>172</v>
      </c>
      <c r="C334" s="77">
        <v>19.759599999999999</v>
      </c>
      <c r="D334" s="2">
        <v>15.972488</v>
      </c>
      <c r="E334" s="2">
        <v>23.546711999999999</v>
      </c>
      <c r="F334" s="2">
        <v>3.7871119999999987</v>
      </c>
      <c r="G334" s="2">
        <v>3.7871120000000005</v>
      </c>
    </row>
    <row r="335" spans="1:7" x14ac:dyDescent="0.25">
      <c r="A335" s="86">
        <v>2014</v>
      </c>
      <c r="B335" s="45" t="s">
        <v>157</v>
      </c>
      <c r="C335" s="77">
        <v>17.544</v>
      </c>
      <c r="D335" s="2">
        <v>13.786092</v>
      </c>
      <c r="E335" s="2">
        <v>21.301908000000001</v>
      </c>
      <c r="F335" s="2">
        <v>3.7579080000000005</v>
      </c>
      <c r="G335" s="2">
        <v>3.7579080000000005</v>
      </c>
    </row>
    <row r="336" spans="1:7" x14ac:dyDescent="0.25">
      <c r="A336" s="86">
        <v>2014</v>
      </c>
      <c r="B336" s="45" t="s">
        <v>170</v>
      </c>
      <c r="C336" s="77">
        <v>14.4054</v>
      </c>
      <c r="D336" s="2">
        <v>10.711584</v>
      </c>
      <c r="E336" s="2">
        <v>18.099215999999998</v>
      </c>
      <c r="F336" s="2">
        <v>3.693816</v>
      </c>
      <c r="G336" s="2">
        <v>3.6938159999999982</v>
      </c>
    </row>
    <row r="337" spans="1:7" x14ac:dyDescent="0.25">
      <c r="A337" s="86">
        <v>2014</v>
      </c>
      <c r="B337" s="45" t="s">
        <v>176</v>
      </c>
      <c r="C337" s="77">
        <v>20.957999999999998</v>
      </c>
      <c r="D337" s="2">
        <v>16.677752000000002</v>
      </c>
      <c r="E337" s="2">
        <v>25.238247999999999</v>
      </c>
      <c r="F337" s="2">
        <v>4.2802479999999967</v>
      </c>
      <c r="G337" s="2">
        <v>4.2802480000000003</v>
      </c>
    </row>
    <row r="338" spans="1:7" x14ac:dyDescent="0.25">
      <c r="A338" s="86">
        <v>2014</v>
      </c>
      <c r="B338" s="45" t="s">
        <v>152</v>
      </c>
      <c r="C338" s="77">
        <v>20.319600000000001</v>
      </c>
      <c r="D338" s="2">
        <v>16.954084000000002</v>
      </c>
      <c r="E338" s="2">
        <v>23.685116000000001</v>
      </c>
      <c r="F338" s="2">
        <v>3.3655159999999995</v>
      </c>
      <c r="G338" s="2">
        <v>3.3655159999999995</v>
      </c>
    </row>
    <row r="339" spans="1:7" x14ac:dyDescent="0.25">
      <c r="A339" s="86">
        <v>2014</v>
      </c>
      <c r="B339" s="45" t="s">
        <v>150</v>
      </c>
      <c r="C339" s="77">
        <v>12.392300000000001</v>
      </c>
      <c r="D339" s="2">
        <v>9.3352880000000003</v>
      </c>
      <c r="E339" s="2">
        <v>15.449312000000001</v>
      </c>
      <c r="F339" s="2">
        <v>3.0570120000000003</v>
      </c>
      <c r="G339" s="2">
        <v>3.0570120000000003</v>
      </c>
    </row>
    <row r="340" spans="1:7" x14ac:dyDescent="0.25">
      <c r="A340" s="86">
        <v>2014</v>
      </c>
      <c r="B340" s="45" t="s">
        <v>163</v>
      </c>
      <c r="C340" s="77">
        <v>19.023599999999998</v>
      </c>
      <c r="D340" s="2">
        <v>14.898975999999999</v>
      </c>
      <c r="E340" s="2">
        <v>23.148223999999999</v>
      </c>
      <c r="F340" s="2">
        <v>4.124623999999999</v>
      </c>
      <c r="G340" s="2">
        <v>4.1246240000000007</v>
      </c>
    </row>
    <row r="341" spans="1:7" x14ac:dyDescent="0.25">
      <c r="A341" s="86">
        <v>2014</v>
      </c>
      <c r="B341" s="45" t="s">
        <v>180</v>
      </c>
      <c r="C341" s="77">
        <v>21.1465</v>
      </c>
      <c r="D341" s="2">
        <v>17.231988000000001</v>
      </c>
      <c r="E341" s="2">
        <v>25.061012000000002</v>
      </c>
      <c r="F341" s="2">
        <v>3.9145119999999984</v>
      </c>
      <c r="G341" s="2">
        <v>3.914512000000002</v>
      </c>
    </row>
    <row r="342" spans="1:7" x14ac:dyDescent="0.25">
      <c r="A342" s="86">
        <v>2014</v>
      </c>
      <c r="B342" s="45" t="s">
        <v>154</v>
      </c>
      <c r="C342" s="77">
        <v>12.834899999999999</v>
      </c>
      <c r="D342" s="2">
        <v>9.7506439999999994</v>
      </c>
      <c r="E342" s="2">
        <v>15.919155999999999</v>
      </c>
      <c r="F342" s="2">
        <v>3.0842559999999999</v>
      </c>
      <c r="G342" s="2">
        <v>3.0842559999999999</v>
      </c>
    </row>
    <row r="343" spans="1:7" x14ac:dyDescent="0.25">
      <c r="A343" s="86">
        <v>2014</v>
      </c>
      <c r="B343" s="45" t="s">
        <v>173</v>
      </c>
      <c r="C343" s="77">
        <v>20.876200000000001</v>
      </c>
      <c r="D343" s="2">
        <v>16.652204000000001</v>
      </c>
      <c r="E343" s="2">
        <v>25.100196</v>
      </c>
      <c r="F343" s="2">
        <v>4.2239959999999996</v>
      </c>
      <c r="G343" s="2">
        <v>4.2239959999999996</v>
      </c>
    </row>
    <row r="344" spans="1:7" x14ac:dyDescent="0.25">
      <c r="A344" s="86">
        <v>2014</v>
      </c>
      <c r="B344" s="45" t="s">
        <v>165</v>
      </c>
      <c r="C344" s="77">
        <v>13.7622</v>
      </c>
      <c r="D344" s="2">
        <v>10.968220000000001</v>
      </c>
      <c r="E344" s="2">
        <v>16.556180000000001</v>
      </c>
      <c r="F344" s="2">
        <v>2.7939799999999995</v>
      </c>
      <c r="G344" s="2">
        <v>2.7939800000000012</v>
      </c>
    </row>
    <row r="345" spans="1:7" x14ac:dyDescent="0.25">
      <c r="A345" s="86">
        <v>2014</v>
      </c>
      <c r="B345" s="45" t="s">
        <v>149</v>
      </c>
      <c r="C345" s="77">
        <v>12.748699999999999</v>
      </c>
      <c r="D345" s="2">
        <v>9.7653839999999992</v>
      </c>
      <c r="E345" s="2">
        <v>15.732016</v>
      </c>
      <c r="F345" s="2">
        <v>2.9833160000000003</v>
      </c>
      <c r="G345" s="2">
        <v>2.9833160000000003</v>
      </c>
    </row>
    <row r="346" spans="1:7" x14ac:dyDescent="0.25">
      <c r="A346" s="86">
        <v>2014</v>
      </c>
      <c r="B346" s="45" t="s">
        <v>177</v>
      </c>
      <c r="C346" s="77">
        <v>16.7681</v>
      </c>
      <c r="D346" s="2">
        <v>13.635432</v>
      </c>
      <c r="E346" s="2">
        <v>19.900767999999999</v>
      </c>
      <c r="F346" s="2">
        <v>3.1326680000000007</v>
      </c>
      <c r="G346" s="2">
        <v>3.1326679999999989</v>
      </c>
    </row>
    <row r="347" spans="1:7" x14ac:dyDescent="0.25">
      <c r="A347" s="86">
        <v>2014</v>
      </c>
      <c r="B347" s="45" t="s">
        <v>153</v>
      </c>
      <c r="C347" s="77">
        <v>14.8338</v>
      </c>
      <c r="D347" s="2">
        <v>11.331084000000001</v>
      </c>
      <c r="E347" s="2">
        <v>18.336516</v>
      </c>
      <c r="F347" s="2">
        <v>3.5027159999999995</v>
      </c>
      <c r="G347" s="2">
        <v>3.5027159999999995</v>
      </c>
    </row>
    <row r="348" spans="1:7" x14ac:dyDescent="0.25">
      <c r="A348" s="86">
        <v>2014</v>
      </c>
      <c r="B348" s="45" t="s">
        <v>179</v>
      </c>
      <c r="C348" s="77">
        <v>22.666799999999999</v>
      </c>
      <c r="D348" s="2">
        <v>18.355975999999998</v>
      </c>
      <c r="E348" s="2">
        <v>26.977623999999999</v>
      </c>
      <c r="F348" s="2">
        <v>4.3108240000000002</v>
      </c>
      <c r="G348" s="2">
        <v>4.3108240000000002</v>
      </c>
    </row>
    <row r="349" spans="1:7" x14ac:dyDescent="0.25">
      <c r="A349" s="86">
        <v>2014</v>
      </c>
      <c r="B349" s="45" t="s">
        <v>161</v>
      </c>
      <c r="C349" s="77">
        <v>21.646000000000001</v>
      </c>
      <c r="D349" s="2">
        <v>17.057051999999999</v>
      </c>
      <c r="E349" s="2">
        <v>26.234947999999999</v>
      </c>
      <c r="F349" s="2">
        <v>4.588948000000002</v>
      </c>
      <c r="G349" s="2">
        <v>4.5889479999999985</v>
      </c>
    </row>
    <row r="350" spans="1:7" x14ac:dyDescent="0.25">
      <c r="A350" s="86">
        <v>2014</v>
      </c>
      <c r="B350" s="45" t="s">
        <v>158</v>
      </c>
      <c r="C350" s="77">
        <v>14.7262</v>
      </c>
      <c r="D350" s="2">
        <v>10.752103999999999</v>
      </c>
      <c r="E350" s="2">
        <v>18.700296000000002</v>
      </c>
      <c r="F350" s="2">
        <v>3.9740960000000012</v>
      </c>
      <c r="G350" s="2">
        <v>3.9740960000000012</v>
      </c>
    </row>
    <row r="351" spans="1:7" x14ac:dyDescent="0.25">
      <c r="A351" s="86">
        <v>2014</v>
      </c>
      <c r="B351" s="45" t="s">
        <v>169</v>
      </c>
      <c r="C351" s="77">
        <v>17.564900000000002</v>
      </c>
      <c r="D351" s="2">
        <v>14.440268</v>
      </c>
      <c r="E351" s="2">
        <v>20.689532</v>
      </c>
      <c r="F351" s="2">
        <v>3.1246320000000019</v>
      </c>
      <c r="G351" s="2">
        <v>3.1246319999999983</v>
      </c>
    </row>
    <row r="352" spans="1:7" x14ac:dyDescent="0.25">
      <c r="A352" s="86">
        <v>2015</v>
      </c>
      <c r="B352" s="45" t="s">
        <v>166</v>
      </c>
      <c r="C352" s="77">
        <v>18.429500000000001</v>
      </c>
      <c r="D352" s="2">
        <v>14.973628</v>
      </c>
      <c r="E352" s="2">
        <v>21.885372</v>
      </c>
      <c r="F352" s="2">
        <v>3.4558720000000012</v>
      </c>
      <c r="G352" s="2">
        <v>3.4558719999999994</v>
      </c>
    </row>
    <row r="353" spans="1:7" x14ac:dyDescent="0.25">
      <c r="A353" s="86">
        <v>2015</v>
      </c>
      <c r="B353" s="45" t="s">
        <v>160</v>
      </c>
      <c r="C353" s="77">
        <v>14.6027</v>
      </c>
      <c r="D353" s="2">
        <v>10.73954</v>
      </c>
      <c r="E353" s="2">
        <v>18.465859999999999</v>
      </c>
      <c r="F353" s="2">
        <v>3.8631600000000006</v>
      </c>
      <c r="G353" s="2">
        <v>3.8631599999999988</v>
      </c>
    </row>
    <row r="354" spans="1:7" x14ac:dyDescent="0.25">
      <c r="A354" s="86">
        <v>2015</v>
      </c>
      <c r="B354" s="45" t="s">
        <v>162</v>
      </c>
      <c r="C354" s="77">
        <v>14.159800000000001</v>
      </c>
      <c r="D354" s="2">
        <v>10.803888000000001</v>
      </c>
      <c r="E354" s="2">
        <v>17.515712000000001</v>
      </c>
      <c r="F354" s="2">
        <v>3.355912</v>
      </c>
      <c r="G354" s="2">
        <v>3.355912</v>
      </c>
    </row>
    <row r="355" spans="1:7" x14ac:dyDescent="0.25">
      <c r="A355" s="86">
        <v>2015</v>
      </c>
      <c r="B355" s="45" t="s">
        <v>155</v>
      </c>
      <c r="C355" s="77">
        <v>12.205</v>
      </c>
      <c r="D355" s="2">
        <v>9.5566479999999991</v>
      </c>
      <c r="E355" s="2">
        <v>14.853351999999999</v>
      </c>
      <c r="F355" s="2">
        <v>2.6483520000000009</v>
      </c>
      <c r="G355" s="2">
        <v>2.6483519999999992</v>
      </c>
    </row>
    <row r="356" spans="1:7" x14ac:dyDescent="0.25">
      <c r="A356" s="86">
        <v>2015</v>
      </c>
      <c r="B356" s="45" t="s">
        <v>151</v>
      </c>
      <c r="C356" s="77">
        <v>14.22</v>
      </c>
      <c r="D356" s="2">
        <v>11.389760000000001</v>
      </c>
      <c r="E356" s="2">
        <v>17.050239999999999</v>
      </c>
      <c r="F356" s="2">
        <v>2.8302399999999999</v>
      </c>
      <c r="G356" s="2">
        <v>2.8302399999999981</v>
      </c>
    </row>
    <row r="357" spans="1:7" x14ac:dyDescent="0.25">
      <c r="A357" s="86">
        <v>2015</v>
      </c>
      <c r="B357" s="45" t="s">
        <v>167</v>
      </c>
      <c r="C357" s="77">
        <v>15.8773</v>
      </c>
      <c r="D357" s="2">
        <v>12.101751999999999</v>
      </c>
      <c r="E357" s="2">
        <v>19.652847999999999</v>
      </c>
      <c r="F357" s="2">
        <v>3.7755480000000006</v>
      </c>
      <c r="G357" s="2">
        <v>3.7755479999999988</v>
      </c>
    </row>
    <row r="358" spans="1:7" x14ac:dyDescent="0.25">
      <c r="A358" s="86">
        <v>2015</v>
      </c>
      <c r="B358" s="45" t="s">
        <v>181</v>
      </c>
      <c r="C358" s="77" t="s">
        <v>1574</v>
      </c>
      <c r="D358" s="2">
        <v>0</v>
      </c>
      <c r="E358" s="2">
        <v>0</v>
      </c>
      <c r="F358" s="2" t="e">
        <v>#VALUE!</v>
      </c>
      <c r="G358" s="2" t="e">
        <v>#VALUE!</v>
      </c>
    </row>
    <row r="359" spans="1:7" x14ac:dyDescent="0.25">
      <c r="A359" s="86">
        <v>2015</v>
      </c>
      <c r="B359" s="45" t="s">
        <v>171</v>
      </c>
      <c r="C359" s="77">
        <v>17.959599999999998</v>
      </c>
      <c r="D359" s="2">
        <v>14.541948</v>
      </c>
      <c r="E359" s="2">
        <v>21.377251999999999</v>
      </c>
      <c r="F359" s="2">
        <v>3.4176519999999986</v>
      </c>
      <c r="G359" s="2">
        <v>3.4176520000000004</v>
      </c>
    </row>
    <row r="360" spans="1:7" x14ac:dyDescent="0.25">
      <c r="A360" s="86">
        <v>2015</v>
      </c>
      <c r="B360" s="45" t="s">
        <v>159</v>
      </c>
      <c r="C360" s="77">
        <v>15.068899999999999</v>
      </c>
      <c r="D360" s="2">
        <v>11.754735999999999</v>
      </c>
      <c r="E360" s="2">
        <v>18.383064000000001</v>
      </c>
      <c r="F360" s="2">
        <v>3.3141639999999999</v>
      </c>
      <c r="G360" s="2">
        <v>3.3141640000000017</v>
      </c>
    </row>
    <row r="361" spans="1:7" x14ac:dyDescent="0.25">
      <c r="A361" s="86">
        <v>2015</v>
      </c>
      <c r="B361" s="45" t="s">
        <v>174</v>
      </c>
      <c r="C361" s="77">
        <v>16.8489</v>
      </c>
      <c r="D361" s="2">
        <v>13.27876</v>
      </c>
      <c r="E361" s="2">
        <v>20.419039999999999</v>
      </c>
      <c r="F361" s="2">
        <v>3.5701400000000003</v>
      </c>
      <c r="G361" s="2">
        <v>3.5701399999999985</v>
      </c>
    </row>
    <row r="362" spans="1:7" x14ac:dyDescent="0.25">
      <c r="A362" s="86">
        <v>2015</v>
      </c>
      <c r="B362" s="45" t="s">
        <v>178</v>
      </c>
      <c r="C362" s="77">
        <v>14.2317</v>
      </c>
      <c r="D362" s="2">
        <v>10.833843999999999</v>
      </c>
      <c r="E362" s="2">
        <v>17.629556000000001</v>
      </c>
      <c r="F362" s="2">
        <v>3.3978560000000009</v>
      </c>
      <c r="G362" s="2">
        <v>3.3978560000000009</v>
      </c>
    </row>
    <row r="363" spans="1:7" x14ac:dyDescent="0.25">
      <c r="A363" s="86">
        <v>2015</v>
      </c>
      <c r="B363" s="45" t="s">
        <v>175</v>
      </c>
      <c r="C363" s="77">
        <v>20.540700000000001</v>
      </c>
      <c r="D363" s="2">
        <v>16.729479999999999</v>
      </c>
      <c r="E363" s="2">
        <v>24.35192</v>
      </c>
      <c r="F363" s="2">
        <v>3.8112200000000023</v>
      </c>
      <c r="G363" s="2">
        <v>3.8112199999999987</v>
      </c>
    </row>
    <row r="364" spans="1:7" x14ac:dyDescent="0.25">
      <c r="A364" s="86">
        <v>2015</v>
      </c>
      <c r="B364" s="45" t="s">
        <v>156</v>
      </c>
      <c r="C364" s="77">
        <v>18.6418</v>
      </c>
      <c r="D364" s="2">
        <v>14.857628</v>
      </c>
      <c r="E364" s="2">
        <v>22.425972000000002</v>
      </c>
      <c r="F364" s="2">
        <v>3.7841719999999999</v>
      </c>
      <c r="G364" s="2">
        <v>3.7841720000000016</v>
      </c>
    </row>
    <row r="365" spans="1:7" x14ac:dyDescent="0.25">
      <c r="A365" s="86">
        <v>2015</v>
      </c>
      <c r="B365" s="45" t="s">
        <v>168</v>
      </c>
      <c r="C365" s="77">
        <v>21.9863</v>
      </c>
      <c r="D365" s="2">
        <v>17.760148000000001</v>
      </c>
      <c r="E365" s="2">
        <v>26.212451999999999</v>
      </c>
      <c r="F365" s="2">
        <v>4.226151999999999</v>
      </c>
      <c r="G365" s="2">
        <v>4.226151999999999</v>
      </c>
    </row>
    <row r="366" spans="1:7" x14ac:dyDescent="0.25">
      <c r="A366" s="86">
        <v>2015</v>
      </c>
      <c r="B366" s="45" t="s">
        <v>164</v>
      </c>
      <c r="C366" s="77">
        <v>13.1602</v>
      </c>
      <c r="D366" s="2">
        <v>9.5845719999999996</v>
      </c>
      <c r="E366" s="2">
        <v>16.735828000000001</v>
      </c>
      <c r="F366" s="2">
        <v>3.575628</v>
      </c>
      <c r="G366" s="2">
        <v>3.5756280000000018</v>
      </c>
    </row>
    <row r="367" spans="1:7" x14ac:dyDescent="0.25">
      <c r="A367" s="86">
        <v>2015</v>
      </c>
      <c r="B367" s="45" t="s">
        <v>172</v>
      </c>
      <c r="C367" s="77">
        <v>17.273299999999999</v>
      </c>
      <c r="D367" s="2">
        <v>13.877012000000001</v>
      </c>
      <c r="E367" s="2">
        <v>20.669588000000001</v>
      </c>
      <c r="F367" s="2">
        <v>3.3962879999999984</v>
      </c>
      <c r="G367" s="2">
        <v>3.396288000000002</v>
      </c>
    </row>
    <row r="368" spans="1:7" x14ac:dyDescent="0.25">
      <c r="A368" s="86">
        <v>2015</v>
      </c>
      <c r="B368" s="45" t="s">
        <v>157</v>
      </c>
      <c r="C368" s="77">
        <v>16.8065</v>
      </c>
      <c r="D368" s="2">
        <v>12.955492</v>
      </c>
      <c r="E368" s="2">
        <v>20.657508</v>
      </c>
      <c r="F368" s="2">
        <v>3.8510080000000002</v>
      </c>
      <c r="G368" s="2">
        <v>3.8510080000000002</v>
      </c>
    </row>
    <row r="369" spans="1:7" x14ac:dyDescent="0.25">
      <c r="A369" s="86">
        <v>2015</v>
      </c>
      <c r="B369" s="45" t="s">
        <v>170</v>
      </c>
      <c r="C369" s="77">
        <v>14.1029</v>
      </c>
      <c r="D369" s="2">
        <v>10.677016</v>
      </c>
      <c r="E369" s="2">
        <v>17.528784000000002</v>
      </c>
      <c r="F369" s="2">
        <v>3.4258839999999999</v>
      </c>
      <c r="G369" s="2">
        <v>3.4258840000000017</v>
      </c>
    </row>
    <row r="370" spans="1:7" x14ac:dyDescent="0.25">
      <c r="A370" s="86">
        <v>2015</v>
      </c>
      <c r="B370" s="45" t="s">
        <v>176</v>
      </c>
      <c r="C370" s="77">
        <v>17.574100000000001</v>
      </c>
      <c r="D370" s="2">
        <v>13.639988000000001</v>
      </c>
      <c r="E370" s="2">
        <v>21.508212</v>
      </c>
      <c r="F370" s="2">
        <v>3.9341120000000007</v>
      </c>
      <c r="G370" s="2">
        <v>3.9341119999999989</v>
      </c>
    </row>
    <row r="371" spans="1:7" x14ac:dyDescent="0.25">
      <c r="A371" s="86">
        <v>2015</v>
      </c>
      <c r="B371" s="45" t="s">
        <v>152</v>
      </c>
      <c r="C371" s="77">
        <v>18.804099999999998</v>
      </c>
      <c r="D371" s="2">
        <v>15.426824</v>
      </c>
      <c r="E371" s="2">
        <v>22.181376</v>
      </c>
      <c r="F371" s="2">
        <v>3.3772759999999984</v>
      </c>
      <c r="G371" s="2">
        <v>3.3772760000000019</v>
      </c>
    </row>
    <row r="372" spans="1:7" x14ac:dyDescent="0.25">
      <c r="A372" s="86">
        <v>2015</v>
      </c>
      <c r="B372" s="45" t="s">
        <v>150</v>
      </c>
      <c r="C372" s="77">
        <v>16.157900000000001</v>
      </c>
      <c r="D372" s="2">
        <v>12.484272000000001</v>
      </c>
      <c r="E372" s="2">
        <v>19.831527999999999</v>
      </c>
      <c r="F372" s="2">
        <v>3.6736280000000008</v>
      </c>
      <c r="G372" s="2">
        <v>3.6736279999999972</v>
      </c>
    </row>
    <row r="373" spans="1:7" x14ac:dyDescent="0.25">
      <c r="A373" s="86">
        <v>2015</v>
      </c>
      <c r="B373" s="45" t="s">
        <v>163</v>
      </c>
      <c r="C373" s="77">
        <v>21.188800000000001</v>
      </c>
      <c r="D373" s="2">
        <v>16.230979999999999</v>
      </c>
      <c r="E373" s="2">
        <v>26.146619999999999</v>
      </c>
      <c r="F373" s="2">
        <v>4.9578200000000017</v>
      </c>
      <c r="G373" s="2">
        <v>4.9578199999999981</v>
      </c>
    </row>
    <row r="374" spans="1:7" x14ac:dyDescent="0.25">
      <c r="A374" s="86">
        <v>2015</v>
      </c>
      <c r="B374" s="45" t="s">
        <v>180</v>
      </c>
      <c r="C374" s="77">
        <v>16.658899999999999</v>
      </c>
      <c r="D374" s="2">
        <v>12.913144000000001</v>
      </c>
      <c r="E374" s="2">
        <v>20.404655999999999</v>
      </c>
      <c r="F374" s="2">
        <v>3.7457559999999983</v>
      </c>
      <c r="G374" s="2">
        <v>3.7457560000000001</v>
      </c>
    </row>
    <row r="375" spans="1:7" x14ac:dyDescent="0.25">
      <c r="A375" s="86">
        <v>2015</v>
      </c>
      <c r="B375" s="45" t="s">
        <v>154</v>
      </c>
      <c r="C375" s="77">
        <v>14.647500000000001</v>
      </c>
      <c r="D375" s="2">
        <v>11.018364</v>
      </c>
      <c r="E375" s="2">
        <v>18.276636</v>
      </c>
      <c r="F375" s="2">
        <v>3.6291360000000008</v>
      </c>
      <c r="G375" s="2">
        <v>3.629135999999999</v>
      </c>
    </row>
    <row r="376" spans="1:7" x14ac:dyDescent="0.25">
      <c r="A376" s="86">
        <v>2015</v>
      </c>
      <c r="B376" s="45" t="s">
        <v>173</v>
      </c>
      <c r="C376" s="77">
        <v>20.009799999999998</v>
      </c>
      <c r="D376" s="2">
        <v>16.101952000000001</v>
      </c>
      <c r="E376" s="2">
        <v>23.917648</v>
      </c>
      <c r="F376" s="2">
        <v>3.9078479999999978</v>
      </c>
      <c r="G376" s="2">
        <v>3.9078480000000013</v>
      </c>
    </row>
    <row r="377" spans="1:7" x14ac:dyDescent="0.25">
      <c r="A377" s="86">
        <v>2015</v>
      </c>
      <c r="B377" s="45" t="s">
        <v>165</v>
      </c>
      <c r="C377" s="77">
        <v>11.5482</v>
      </c>
      <c r="D377" s="2">
        <v>8.8557480000000002</v>
      </c>
      <c r="E377" s="2">
        <v>14.240652000000001</v>
      </c>
      <c r="F377" s="2">
        <v>2.6924519999999994</v>
      </c>
      <c r="G377" s="2">
        <v>2.6924520000000012</v>
      </c>
    </row>
    <row r="378" spans="1:7" x14ac:dyDescent="0.25">
      <c r="A378" s="86">
        <v>2015</v>
      </c>
      <c r="B378" s="45" t="s">
        <v>149</v>
      </c>
      <c r="C378" s="77">
        <v>11.818899999999999</v>
      </c>
      <c r="D378" s="2">
        <v>8.9033999999999995</v>
      </c>
      <c r="E378" s="2">
        <v>14.734400000000001</v>
      </c>
      <c r="F378" s="2">
        <v>2.9154999999999998</v>
      </c>
      <c r="G378" s="2">
        <v>2.9155000000000015</v>
      </c>
    </row>
    <row r="379" spans="1:7" x14ac:dyDescent="0.25">
      <c r="A379" s="86">
        <v>2015</v>
      </c>
      <c r="B379" s="45" t="s">
        <v>177</v>
      </c>
      <c r="C379" s="77">
        <v>15.8849</v>
      </c>
      <c r="D379" s="2">
        <v>12.636787999999999</v>
      </c>
      <c r="E379" s="2">
        <v>19.133012000000001</v>
      </c>
      <c r="F379" s="2">
        <v>3.2481120000000008</v>
      </c>
      <c r="G379" s="2">
        <v>3.2481120000000008</v>
      </c>
    </row>
    <row r="380" spans="1:7" x14ac:dyDescent="0.25">
      <c r="A380" s="86">
        <v>2015</v>
      </c>
      <c r="B380" s="45" t="s">
        <v>153</v>
      </c>
      <c r="C380" s="77">
        <v>14.3583</v>
      </c>
      <c r="D380" s="2">
        <v>10.258568</v>
      </c>
      <c r="E380" s="2">
        <v>18.458031999999999</v>
      </c>
      <c r="F380" s="2">
        <v>4.0997319999999995</v>
      </c>
      <c r="G380" s="2">
        <v>4.0997319999999995</v>
      </c>
    </row>
    <row r="381" spans="1:7" x14ac:dyDescent="0.25">
      <c r="A381" s="86">
        <v>2015</v>
      </c>
      <c r="B381" s="45" t="s">
        <v>179</v>
      </c>
      <c r="C381" s="77">
        <v>19.943999999999999</v>
      </c>
      <c r="D381" s="2">
        <v>16.329172</v>
      </c>
      <c r="E381" s="2">
        <v>23.558827999999998</v>
      </c>
      <c r="F381" s="2">
        <v>3.6148279999999993</v>
      </c>
      <c r="G381" s="2">
        <v>3.6148279999999993</v>
      </c>
    </row>
    <row r="382" spans="1:7" x14ac:dyDescent="0.25">
      <c r="A382" s="86">
        <v>2015</v>
      </c>
      <c r="B382" s="45" t="s">
        <v>161</v>
      </c>
      <c r="C382" s="77">
        <v>17.7104</v>
      </c>
      <c r="D382" s="2">
        <v>12.90644</v>
      </c>
      <c r="E382" s="2">
        <v>22.51436</v>
      </c>
      <c r="F382" s="2">
        <v>4.80396</v>
      </c>
      <c r="G382" s="2">
        <v>4.80396</v>
      </c>
    </row>
    <row r="383" spans="1:7" x14ac:dyDescent="0.25">
      <c r="A383" s="86">
        <v>2015</v>
      </c>
      <c r="B383" s="45" t="s">
        <v>158</v>
      </c>
      <c r="C383" s="77">
        <v>13.724600000000001</v>
      </c>
      <c r="D383" s="2">
        <v>10.645636</v>
      </c>
      <c r="E383" s="2">
        <v>16.803564000000001</v>
      </c>
      <c r="F383" s="2">
        <v>3.0789640000000009</v>
      </c>
      <c r="G383" s="2">
        <v>3.0789640000000009</v>
      </c>
    </row>
    <row r="384" spans="1:7" x14ac:dyDescent="0.25">
      <c r="A384" s="86">
        <v>2015</v>
      </c>
      <c r="B384" s="45" t="s">
        <v>169</v>
      </c>
      <c r="C384" s="77">
        <v>15.0756</v>
      </c>
      <c r="D384" s="2">
        <v>11.499972</v>
      </c>
      <c r="E384" s="2">
        <v>18.651228</v>
      </c>
      <c r="F384" s="2">
        <v>3.575628</v>
      </c>
      <c r="G384" s="2">
        <v>3.575628</v>
      </c>
    </row>
    <row r="385" spans="1:7" x14ac:dyDescent="0.25">
      <c r="A385" s="86">
        <v>2016</v>
      </c>
      <c r="B385" s="45" t="s">
        <v>166</v>
      </c>
      <c r="C385" s="77">
        <v>18.758299999999998</v>
      </c>
      <c r="D385" s="2">
        <v>14.39828</v>
      </c>
      <c r="E385" s="2">
        <v>23.118320000000001</v>
      </c>
      <c r="F385" s="2">
        <v>4.3600199999999987</v>
      </c>
      <c r="G385" s="2">
        <v>4.3600200000000022</v>
      </c>
    </row>
    <row r="386" spans="1:7" x14ac:dyDescent="0.25">
      <c r="A386" s="86">
        <v>2016</v>
      </c>
      <c r="B386" s="45" t="s">
        <v>160</v>
      </c>
      <c r="C386" s="77">
        <v>14.7775</v>
      </c>
      <c r="D386" s="2">
        <v>11.222844</v>
      </c>
      <c r="E386" s="2">
        <v>18.332156000000001</v>
      </c>
      <c r="F386" s="2">
        <v>3.5546559999999996</v>
      </c>
      <c r="G386" s="2">
        <v>3.5546560000000014</v>
      </c>
    </row>
    <row r="387" spans="1:7" x14ac:dyDescent="0.25">
      <c r="A387" s="86">
        <v>2016</v>
      </c>
      <c r="B387" s="45" t="s">
        <v>162</v>
      </c>
      <c r="C387" s="77">
        <v>12.5459</v>
      </c>
      <c r="D387" s="2">
        <v>9.5037839999999996</v>
      </c>
      <c r="E387" s="2">
        <v>15.588016</v>
      </c>
      <c r="F387" s="2">
        <v>3.042116</v>
      </c>
      <c r="G387" s="2">
        <v>3.042116</v>
      </c>
    </row>
    <row r="388" spans="1:7" x14ac:dyDescent="0.25">
      <c r="A388" s="86">
        <v>2016</v>
      </c>
      <c r="B388" s="45" t="s">
        <v>155</v>
      </c>
      <c r="C388" s="77">
        <v>12.8062</v>
      </c>
      <c r="D388" s="2">
        <v>9.8185719999999996</v>
      </c>
      <c r="E388" s="2">
        <v>15.793828</v>
      </c>
      <c r="F388" s="2">
        <v>2.9876280000000008</v>
      </c>
      <c r="G388" s="2">
        <v>2.9876279999999991</v>
      </c>
    </row>
    <row r="389" spans="1:7" x14ac:dyDescent="0.25">
      <c r="A389" s="86">
        <v>2016</v>
      </c>
      <c r="B389" s="45" t="s">
        <v>151</v>
      </c>
      <c r="C389" s="77">
        <v>13.8109</v>
      </c>
      <c r="D389" s="2">
        <v>10.678623999999999</v>
      </c>
      <c r="E389" s="2">
        <v>16.943176000000001</v>
      </c>
      <c r="F389" s="2">
        <v>3.1322760000000009</v>
      </c>
      <c r="G389" s="2">
        <v>3.1322760000000009</v>
      </c>
    </row>
    <row r="390" spans="1:7" x14ac:dyDescent="0.25">
      <c r="A390" s="86">
        <v>2016</v>
      </c>
      <c r="B390" s="45" t="s">
        <v>167</v>
      </c>
      <c r="C390" s="77">
        <v>11.4222</v>
      </c>
      <c r="D390" s="2">
        <v>8.4439799999999998</v>
      </c>
      <c r="E390" s="2">
        <v>14.40042</v>
      </c>
      <c r="F390" s="2">
        <v>2.9782200000000003</v>
      </c>
      <c r="G390" s="2">
        <v>2.9782200000000003</v>
      </c>
    </row>
    <row r="391" spans="1:7" x14ac:dyDescent="0.25">
      <c r="A391" s="86">
        <v>2016</v>
      </c>
      <c r="B391" s="45" t="s">
        <v>181</v>
      </c>
      <c r="C391" s="77" t="s">
        <v>1574</v>
      </c>
      <c r="D391" s="2">
        <v>0</v>
      </c>
      <c r="E391" s="2">
        <v>0</v>
      </c>
      <c r="F391" s="2" t="e">
        <v>#VALUE!</v>
      </c>
      <c r="G391" s="2" t="e">
        <v>#VALUE!</v>
      </c>
    </row>
    <row r="392" spans="1:7" x14ac:dyDescent="0.25">
      <c r="A392" s="86">
        <v>2016</v>
      </c>
      <c r="B392" s="45" t="s">
        <v>171</v>
      </c>
      <c r="C392" s="77">
        <v>13.202299999999999</v>
      </c>
      <c r="D392" s="2">
        <v>9.7499559999999992</v>
      </c>
      <c r="E392" s="2">
        <v>16.654644000000001</v>
      </c>
      <c r="F392" s="2">
        <v>3.4523440000000001</v>
      </c>
      <c r="G392" s="2">
        <v>3.4523440000000019</v>
      </c>
    </row>
    <row r="393" spans="1:7" x14ac:dyDescent="0.25">
      <c r="A393" s="86">
        <v>2016</v>
      </c>
      <c r="B393" s="45" t="s">
        <v>159</v>
      </c>
      <c r="C393" s="77">
        <v>15.4392</v>
      </c>
      <c r="D393" s="2">
        <v>11.930604000000001</v>
      </c>
      <c r="E393" s="2">
        <v>18.947796</v>
      </c>
      <c r="F393" s="2">
        <v>3.5085959999999989</v>
      </c>
      <c r="G393" s="2">
        <v>3.5085960000000007</v>
      </c>
    </row>
    <row r="394" spans="1:7" x14ac:dyDescent="0.25">
      <c r="A394" s="86">
        <v>2016</v>
      </c>
      <c r="B394" s="45" t="s">
        <v>174</v>
      </c>
      <c r="C394" s="77">
        <v>13.0518</v>
      </c>
      <c r="D394" s="2">
        <v>9.4763680000000008</v>
      </c>
      <c r="E394" s="2">
        <v>16.627231999999999</v>
      </c>
      <c r="F394" s="2">
        <v>3.5754319999999993</v>
      </c>
      <c r="G394" s="2">
        <v>3.5754319999999993</v>
      </c>
    </row>
    <row r="395" spans="1:7" x14ac:dyDescent="0.25">
      <c r="A395" s="86">
        <v>2016</v>
      </c>
      <c r="B395" s="45" t="s">
        <v>178</v>
      </c>
      <c r="C395" s="77">
        <v>17.420300000000001</v>
      </c>
      <c r="D395" s="2">
        <v>13.456396</v>
      </c>
      <c r="E395" s="2">
        <v>21.384204</v>
      </c>
      <c r="F395" s="2">
        <v>3.9639040000000012</v>
      </c>
      <c r="G395" s="2">
        <v>3.9639039999999994</v>
      </c>
    </row>
    <row r="396" spans="1:7" x14ac:dyDescent="0.25">
      <c r="A396" s="86">
        <v>2016</v>
      </c>
      <c r="B396" s="45" t="s">
        <v>175</v>
      </c>
      <c r="C396" s="77">
        <v>19.6312</v>
      </c>
      <c r="D396" s="2">
        <v>15.90034</v>
      </c>
      <c r="E396" s="2">
        <v>23.36206</v>
      </c>
      <c r="F396" s="2">
        <v>3.7308599999999998</v>
      </c>
      <c r="G396" s="2">
        <v>3.7308599999999998</v>
      </c>
    </row>
    <row r="397" spans="1:7" x14ac:dyDescent="0.25">
      <c r="A397" s="86">
        <v>2016</v>
      </c>
      <c r="B397" s="45" t="s">
        <v>156</v>
      </c>
      <c r="C397" s="77">
        <v>19.648299999999999</v>
      </c>
      <c r="D397" s="2">
        <v>14.678915999999999</v>
      </c>
      <c r="E397" s="2">
        <v>24.617684000000001</v>
      </c>
      <c r="F397" s="2">
        <v>4.9693839999999998</v>
      </c>
      <c r="G397" s="2">
        <v>4.9693840000000016</v>
      </c>
    </row>
    <row r="398" spans="1:7" x14ac:dyDescent="0.25">
      <c r="A398" s="86">
        <v>2016</v>
      </c>
      <c r="B398" s="45" t="s">
        <v>168</v>
      </c>
      <c r="C398" s="77">
        <v>17.709</v>
      </c>
      <c r="D398" s="2">
        <v>13.817028000000001</v>
      </c>
      <c r="E398" s="2">
        <v>21.600971999999999</v>
      </c>
      <c r="F398" s="2">
        <v>3.8919719999999991</v>
      </c>
      <c r="G398" s="2">
        <v>3.8919719999999991</v>
      </c>
    </row>
    <row r="399" spans="1:7" x14ac:dyDescent="0.25">
      <c r="A399" s="86">
        <v>2016</v>
      </c>
      <c r="B399" s="45" t="s">
        <v>164</v>
      </c>
      <c r="C399" s="77">
        <v>7.3815999999999997</v>
      </c>
      <c r="D399" s="2">
        <v>5.1950240000000001</v>
      </c>
      <c r="E399" s="2">
        <v>9.5681759999999993</v>
      </c>
      <c r="F399" s="2">
        <v>2.1865759999999996</v>
      </c>
      <c r="G399" s="2">
        <v>2.1865759999999996</v>
      </c>
    </row>
    <row r="400" spans="1:7" x14ac:dyDescent="0.25">
      <c r="A400" s="86">
        <v>2016</v>
      </c>
      <c r="B400" s="45" t="s">
        <v>172</v>
      </c>
      <c r="C400" s="77">
        <v>14.9162</v>
      </c>
      <c r="D400" s="2">
        <v>11.325676</v>
      </c>
      <c r="E400" s="2">
        <v>18.506723999999998</v>
      </c>
      <c r="F400" s="2">
        <v>3.5905240000000003</v>
      </c>
      <c r="G400" s="2">
        <v>3.5905239999999985</v>
      </c>
    </row>
    <row r="401" spans="1:7" x14ac:dyDescent="0.25">
      <c r="A401" s="86">
        <v>2016</v>
      </c>
      <c r="B401" s="45" t="s">
        <v>157</v>
      </c>
      <c r="C401" s="77">
        <v>15.218299999999999</v>
      </c>
      <c r="D401" s="2">
        <v>11.674227999999999</v>
      </c>
      <c r="E401" s="2">
        <v>18.762371999999999</v>
      </c>
      <c r="F401" s="2">
        <v>3.5440719999999999</v>
      </c>
      <c r="G401" s="2">
        <v>3.5440719999999999</v>
      </c>
    </row>
    <row r="402" spans="1:7" x14ac:dyDescent="0.25">
      <c r="A402" s="86">
        <v>2016</v>
      </c>
      <c r="B402" s="45" t="s">
        <v>170</v>
      </c>
      <c r="C402" s="77">
        <v>13.8126</v>
      </c>
      <c r="D402" s="2">
        <v>9.7849959999999996</v>
      </c>
      <c r="E402" s="2">
        <v>17.840204</v>
      </c>
      <c r="F402" s="2">
        <v>4.0276040000000002</v>
      </c>
      <c r="G402" s="2">
        <v>4.0276040000000002</v>
      </c>
    </row>
    <row r="403" spans="1:7" x14ac:dyDescent="0.25">
      <c r="A403" s="86">
        <v>2016</v>
      </c>
      <c r="B403" s="45" t="s">
        <v>176</v>
      </c>
      <c r="C403" s="77">
        <v>13.4442</v>
      </c>
      <c r="D403" s="2">
        <v>10.233131999999999</v>
      </c>
      <c r="E403" s="2">
        <v>16.655268</v>
      </c>
      <c r="F403" s="2">
        <v>3.2110680000000009</v>
      </c>
      <c r="G403" s="2">
        <v>3.2110679999999991</v>
      </c>
    </row>
    <row r="404" spans="1:7" x14ac:dyDescent="0.25">
      <c r="A404" s="86">
        <v>2016</v>
      </c>
      <c r="B404" s="45" t="s">
        <v>152</v>
      </c>
      <c r="C404" s="77">
        <v>17.969899999999999</v>
      </c>
      <c r="D404" s="2">
        <v>14.005800000000001</v>
      </c>
      <c r="E404" s="2">
        <v>21.934000000000001</v>
      </c>
      <c r="F404" s="2">
        <v>3.9640999999999984</v>
      </c>
      <c r="G404" s="2">
        <v>3.964100000000002</v>
      </c>
    </row>
    <row r="405" spans="1:7" x14ac:dyDescent="0.25">
      <c r="A405" s="86">
        <v>2016</v>
      </c>
      <c r="B405" s="45" t="s">
        <v>150</v>
      </c>
      <c r="C405" s="77">
        <v>13.820399999999999</v>
      </c>
      <c r="D405" s="2">
        <v>10.222428000000001</v>
      </c>
      <c r="E405" s="2">
        <v>17.418372000000002</v>
      </c>
      <c r="F405" s="2">
        <v>3.5979719999999986</v>
      </c>
      <c r="G405" s="2">
        <v>3.5979720000000022</v>
      </c>
    </row>
    <row r="406" spans="1:7" x14ac:dyDescent="0.25">
      <c r="A406" s="86">
        <v>2016</v>
      </c>
      <c r="B406" s="45" t="s">
        <v>163</v>
      </c>
      <c r="C406" s="77">
        <v>17.3245</v>
      </c>
      <c r="D406" s="2">
        <v>11.955472</v>
      </c>
      <c r="E406" s="2">
        <v>22.693528000000001</v>
      </c>
      <c r="F406" s="2">
        <v>5.3690280000000001</v>
      </c>
      <c r="G406" s="2">
        <v>5.3690280000000001</v>
      </c>
    </row>
    <row r="407" spans="1:7" x14ac:dyDescent="0.25">
      <c r="A407" s="86">
        <v>2016</v>
      </c>
      <c r="B407" s="45" t="s">
        <v>180</v>
      </c>
      <c r="C407" s="77">
        <v>21.1861</v>
      </c>
      <c r="D407" s="2">
        <v>16.416831999999999</v>
      </c>
      <c r="E407" s="2">
        <v>25.955368</v>
      </c>
      <c r="F407" s="2">
        <v>4.7692680000000003</v>
      </c>
      <c r="G407" s="2">
        <v>4.7692680000000003</v>
      </c>
    </row>
    <row r="408" spans="1:7" x14ac:dyDescent="0.25">
      <c r="A408" s="86">
        <v>2016</v>
      </c>
      <c r="B408" s="45" t="s">
        <v>154</v>
      </c>
      <c r="C408" s="77">
        <v>12.733700000000001</v>
      </c>
      <c r="D408" s="2">
        <v>9.5110679999999999</v>
      </c>
      <c r="E408" s="2">
        <v>15.956332</v>
      </c>
      <c r="F408" s="2">
        <v>3.2226320000000008</v>
      </c>
      <c r="G408" s="2">
        <v>3.2226319999999991</v>
      </c>
    </row>
    <row r="409" spans="1:7" x14ac:dyDescent="0.25">
      <c r="A409" s="86">
        <v>2016</v>
      </c>
      <c r="B409" s="45" t="s">
        <v>173</v>
      </c>
      <c r="C409" s="77">
        <v>22.330300000000001</v>
      </c>
      <c r="D409" s="2">
        <v>17.953620000000001</v>
      </c>
      <c r="E409" s="2">
        <v>26.706980000000001</v>
      </c>
      <c r="F409" s="2">
        <v>4.3766800000000003</v>
      </c>
      <c r="G409" s="2">
        <v>4.3766800000000003</v>
      </c>
    </row>
    <row r="410" spans="1:7" x14ac:dyDescent="0.25">
      <c r="A410" s="86">
        <v>2016</v>
      </c>
      <c r="B410" s="45" t="s">
        <v>165</v>
      </c>
      <c r="C410" s="77">
        <v>10.377000000000001</v>
      </c>
      <c r="D410" s="2">
        <v>7.7760800000000003</v>
      </c>
      <c r="E410" s="2">
        <v>12.977919999999999</v>
      </c>
      <c r="F410" s="2">
        <v>2.6009200000000003</v>
      </c>
      <c r="G410" s="2">
        <v>2.6009199999999986</v>
      </c>
    </row>
    <row r="411" spans="1:7" x14ac:dyDescent="0.25">
      <c r="A411" s="86">
        <v>2016</v>
      </c>
      <c r="B411" s="45" t="s">
        <v>149</v>
      </c>
      <c r="C411" s="77">
        <v>12.1069</v>
      </c>
      <c r="D411" s="2">
        <v>8.8846600000000002</v>
      </c>
      <c r="E411" s="2">
        <v>15.329140000000001</v>
      </c>
      <c r="F411" s="2">
        <v>3.2222399999999993</v>
      </c>
      <c r="G411" s="2">
        <v>3.2222400000000011</v>
      </c>
    </row>
    <row r="412" spans="1:7" x14ac:dyDescent="0.25">
      <c r="A412" s="86">
        <v>2016</v>
      </c>
      <c r="B412" s="45" t="s">
        <v>177</v>
      </c>
      <c r="C412" s="77">
        <v>15.316000000000001</v>
      </c>
      <c r="D412" s="2">
        <v>11.984783999999999</v>
      </c>
      <c r="E412" s="2">
        <v>18.647216</v>
      </c>
      <c r="F412" s="2">
        <v>3.3312160000000013</v>
      </c>
      <c r="G412" s="2">
        <v>3.3312159999999995</v>
      </c>
    </row>
    <row r="413" spans="1:7" x14ac:dyDescent="0.25">
      <c r="A413" s="86">
        <v>2016</v>
      </c>
      <c r="B413" s="45" t="s">
        <v>153</v>
      </c>
      <c r="C413" s="77">
        <v>12.8028</v>
      </c>
      <c r="D413" s="2">
        <v>9.0723319999999994</v>
      </c>
      <c r="E413" s="2">
        <v>16.533268</v>
      </c>
      <c r="F413" s="2">
        <v>3.7304680000000001</v>
      </c>
      <c r="G413" s="2">
        <v>3.7304680000000001</v>
      </c>
    </row>
    <row r="414" spans="1:7" x14ac:dyDescent="0.25">
      <c r="A414" s="86">
        <v>2016</v>
      </c>
      <c r="B414" s="45" t="s">
        <v>179</v>
      </c>
      <c r="C414" s="77">
        <v>18.040600000000001</v>
      </c>
      <c r="D414" s="2">
        <v>14.030244</v>
      </c>
      <c r="E414" s="2">
        <v>22.050955999999999</v>
      </c>
      <c r="F414" s="2">
        <v>4.0103560000000016</v>
      </c>
      <c r="G414" s="2">
        <v>4.010355999999998</v>
      </c>
    </row>
    <row r="415" spans="1:7" x14ac:dyDescent="0.25">
      <c r="A415" s="86">
        <v>2016</v>
      </c>
      <c r="B415" s="45" t="s">
        <v>161</v>
      </c>
      <c r="C415" s="77">
        <v>19.666699999999999</v>
      </c>
      <c r="D415" s="2">
        <v>14.739652</v>
      </c>
      <c r="E415" s="2">
        <v>24.593748000000001</v>
      </c>
      <c r="F415" s="2">
        <v>4.9270479999999992</v>
      </c>
      <c r="G415" s="2">
        <v>4.9270480000000028</v>
      </c>
    </row>
    <row r="416" spans="1:7" x14ac:dyDescent="0.25">
      <c r="A416" s="86">
        <v>2016</v>
      </c>
      <c r="B416" s="45" t="s">
        <v>158</v>
      </c>
      <c r="C416" s="77">
        <v>14.598000000000001</v>
      </c>
      <c r="D416" s="2">
        <v>10.70152</v>
      </c>
      <c r="E416" s="2">
        <v>18.494479999999999</v>
      </c>
      <c r="F416" s="2">
        <v>3.8964800000000004</v>
      </c>
      <c r="G416" s="2">
        <v>3.8964799999999986</v>
      </c>
    </row>
    <row r="417" spans="1:7" x14ac:dyDescent="0.25">
      <c r="A417" s="86">
        <v>2016</v>
      </c>
      <c r="B417" s="45" t="s">
        <v>169</v>
      </c>
      <c r="C417" s="77">
        <v>12.865500000000001</v>
      </c>
      <c r="D417" s="2">
        <v>9.5270320000000002</v>
      </c>
      <c r="E417" s="2">
        <v>16.203968</v>
      </c>
      <c r="F417" s="2">
        <v>3.3384680000000007</v>
      </c>
      <c r="G417" s="2">
        <v>3.3384679999999989</v>
      </c>
    </row>
    <row r="418" spans="1:7" x14ac:dyDescent="0.25">
      <c r="A418" s="86">
        <v>2015</v>
      </c>
      <c r="B418" s="45" t="s">
        <v>166</v>
      </c>
      <c r="C418" s="77">
        <v>18.429500000000001</v>
      </c>
      <c r="D418" s="2">
        <v>14.973628</v>
      </c>
      <c r="E418" s="2">
        <v>21.885372</v>
      </c>
      <c r="F418" s="2">
        <v>3.4558720000000012</v>
      </c>
      <c r="G418" s="2">
        <v>3.4558719999999994</v>
      </c>
    </row>
    <row r="419" spans="1:7" x14ac:dyDescent="0.25">
      <c r="A419" s="86">
        <v>2015</v>
      </c>
      <c r="B419" s="45" t="s">
        <v>160</v>
      </c>
      <c r="C419" s="77">
        <v>14.6027</v>
      </c>
      <c r="D419" s="2">
        <v>10.73954</v>
      </c>
      <c r="E419" s="2">
        <v>18.465859999999999</v>
      </c>
      <c r="F419" s="2">
        <v>3.8631600000000006</v>
      </c>
      <c r="G419" s="2">
        <v>3.8631599999999988</v>
      </c>
    </row>
    <row r="420" spans="1:7" x14ac:dyDescent="0.25">
      <c r="A420" s="86">
        <v>2015</v>
      </c>
      <c r="B420" s="45" t="s">
        <v>162</v>
      </c>
      <c r="C420" s="77">
        <v>14.159800000000001</v>
      </c>
      <c r="D420" s="2">
        <v>10.803888000000001</v>
      </c>
      <c r="E420" s="2">
        <v>17.515712000000001</v>
      </c>
      <c r="F420" s="2">
        <v>3.355912</v>
      </c>
      <c r="G420" s="2">
        <v>3.355912</v>
      </c>
    </row>
    <row r="421" spans="1:7" x14ac:dyDescent="0.25">
      <c r="A421" s="86">
        <v>2015</v>
      </c>
      <c r="B421" s="45" t="s">
        <v>155</v>
      </c>
      <c r="C421" s="77">
        <v>12.205</v>
      </c>
      <c r="D421" s="2">
        <v>9.5566479999999991</v>
      </c>
      <c r="E421" s="2">
        <v>14.853351999999999</v>
      </c>
      <c r="F421" s="2">
        <v>2.6483520000000009</v>
      </c>
      <c r="G421" s="2">
        <v>2.6483519999999992</v>
      </c>
    </row>
    <row r="422" spans="1:7" x14ac:dyDescent="0.25">
      <c r="A422" s="86">
        <v>2015</v>
      </c>
      <c r="B422" s="45" t="s">
        <v>151</v>
      </c>
      <c r="C422" s="77">
        <v>14.22</v>
      </c>
      <c r="D422" s="2">
        <v>11.389760000000001</v>
      </c>
      <c r="E422" s="2">
        <v>17.050239999999999</v>
      </c>
      <c r="F422" s="2">
        <v>2.8302399999999999</v>
      </c>
      <c r="G422" s="2">
        <v>2.8302399999999981</v>
      </c>
    </row>
    <row r="423" spans="1:7" x14ac:dyDescent="0.25">
      <c r="A423" s="86">
        <v>2015</v>
      </c>
      <c r="B423" s="45" t="s">
        <v>167</v>
      </c>
      <c r="C423" s="77">
        <v>15.8773</v>
      </c>
      <c r="D423" s="2">
        <v>12.101751999999999</v>
      </c>
      <c r="E423" s="2">
        <v>19.652847999999999</v>
      </c>
      <c r="F423" s="2">
        <v>3.7755480000000006</v>
      </c>
      <c r="G423" s="2">
        <v>3.7755479999999988</v>
      </c>
    </row>
    <row r="424" spans="1:7" x14ac:dyDescent="0.25">
      <c r="A424" s="86">
        <v>2015</v>
      </c>
      <c r="B424" s="45" t="s">
        <v>181</v>
      </c>
      <c r="C424" s="77" t="s">
        <v>1574</v>
      </c>
      <c r="D424" s="2">
        <v>0</v>
      </c>
      <c r="E424" s="2">
        <v>0</v>
      </c>
      <c r="F424" s="2" t="e">
        <v>#VALUE!</v>
      </c>
      <c r="G424" s="2" t="e">
        <v>#VALUE!</v>
      </c>
    </row>
    <row r="425" spans="1:7" x14ac:dyDescent="0.25">
      <c r="A425" s="86">
        <v>2015</v>
      </c>
      <c r="B425" s="45" t="s">
        <v>171</v>
      </c>
      <c r="C425" s="77">
        <v>17.959599999999998</v>
      </c>
      <c r="D425" s="2">
        <v>14.541948</v>
      </c>
      <c r="E425" s="2">
        <v>21.377251999999999</v>
      </c>
      <c r="F425" s="2">
        <v>3.4176519999999986</v>
      </c>
      <c r="G425" s="2">
        <v>3.4176520000000004</v>
      </c>
    </row>
    <row r="426" spans="1:7" x14ac:dyDescent="0.25">
      <c r="A426" s="86">
        <v>2015</v>
      </c>
      <c r="B426" s="45" t="s">
        <v>159</v>
      </c>
      <c r="C426" s="77">
        <v>15.068899999999999</v>
      </c>
      <c r="D426" s="2">
        <v>11.754735999999999</v>
      </c>
      <c r="E426" s="2">
        <v>18.383064000000001</v>
      </c>
      <c r="F426" s="2">
        <v>3.3141639999999999</v>
      </c>
      <c r="G426" s="2">
        <v>3.3141640000000017</v>
      </c>
    </row>
    <row r="427" spans="1:7" x14ac:dyDescent="0.25">
      <c r="A427" s="86">
        <v>2015</v>
      </c>
      <c r="B427" s="45" t="s">
        <v>174</v>
      </c>
      <c r="C427" s="77">
        <v>16.8489</v>
      </c>
      <c r="D427" s="2">
        <v>13.27876</v>
      </c>
      <c r="E427" s="2">
        <v>20.419039999999999</v>
      </c>
      <c r="F427" s="2">
        <v>3.5701400000000003</v>
      </c>
      <c r="G427" s="2">
        <v>3.5701399999999985</v>
      </c>
    </row>
    <row r="428" spans="1:7" x14ac:dyDescent="0.25">
      <c r="A428" s="86">
        <v>2015</v>
      </c>
      <c r="B428" s="45" t="s">
        <v>178</v>
      </c>
      <c r="C428" s="77">
        <v>14.2317</v>
      </c>
      <c r="D428" s="2">
        <v>10.833843999999999</v>
      </c>
      <c r="E428" s="2">
        <v>17.629556000000001</v>
      </c>
      <c r="F428" s="2">
        <v>3.3978560000000009</v>
      </c>
      <c r="G428" s="2">
        <v>3.3978560000000009</v>
      </c>
    </row>
    <row r="429" spans="1:7" x14ac:dyDescent="0.25">
      <c r="A429" s="86">
        <v>2015</v>
      </c>
      <c r="B429" s="45" t="s">
        <v>175</v>
      </c>
      <c r="C429" s="77">
        <v>20.540700000000001</v>
      </c>
      <c r="D429" s="2">
        <v>16.729479999999999</v>
      </c>
      <c r="E429" s="2">
        <v>24.35192</v>
      </c>
      <c r="F429" s="2">
        <v>3.8112200000000023</v>
      </c>
      <c r="G429" s="2">
        <v>3.8112199999999987</v>
      </c>
    </row>
    <row r="430" spans="1:7" x14ac:dyDescent="0.25">
      <c r="A430" s="86">
        <v>2015</v>
      </c>
      <c r="B430" s="45" t="s">
        <v>156</v>
      </c>
      <c r="C430" s="77">
        <v>18.6418</v>
      </c>
      <c r="D430" s="2">
        <v>14.857628</v>
      </c>
      <c r="E430" s="2">
        <v>22.425972000000002</v>
      </c>
      <c r="F430" s="2">
        <v>3.7841719999999999</v>
      </c>
      <c r="G430" s="2">
        <v>3.7841720000000016</v>
      </c>
    </row>
    <row r="431" spans="1:7" x14ac:dyDescent="0.25">
      <c r="A431" s="86">
        <v>2015</v>
      </c>
      <c r="B431" s="45" t="s">
        <v>168</v>
      </c>
      <c r="C431" s="77">
        <v>21.9863</v>
      </c>
      <c r="D431" s="2">
        <v>17.760148000000001</v>
      </c>
      <c r="E431" s="2">
        <v>26.212451999999999</v>
      </c>
      <c r="F431" s="2">
        <v>4.226151999999999</v>
      </c>
      <c r="G431" s="2">
        <v>4.226151999999999</v>
      </c>
    </row>
    <row r="432" spans="1:7" x14ac:dyDescent="0.25">
      <c r="A432" s="86">
        <v>2015</v>
      </c>
      <c r="B432" s="45" t="s">
        <v>164</v>
      </c>
      <c r="C432" s="77">
        <v>13.1602</v>
      </c>
      <c r="D432" s="2">
        <v>9.5845719999999996</v>
      </c>
      <c r="E432" s="2">
        <v>16.735828000000001</v>
      </c>
      <c r="F432" s="2">
        <v>3.575628</v>
      </c>
      <c r="G432" s="2">
        <v>3.5756280000000018</v>
      </c>
    </row>
    <row r="433" spans="1:7" x14ac:dyDescent="0.25">
      <c r="A433" s="86">
        <v>2015</v>
      </c>
      <c r="B433" s="45" t="s">
        <v>172</v>
      </c>
      <c r="C433" s="77">
        <v>17.273299999999999</v>
      </c>
      <c r="D433" s="2">
        <v>13.877012000000001</v>
      </c>
      <c r="E433" s="2">
        <v>20.669588000000001</v>
      </c>
      <c r="F433" s="2">
        <v>3.3962879999999984</v>
      </c>
      <c r="G433" s="2">
        <v>3.396288000000002</v>
      </c>
    </row>
    <row r="434" spans="1:7" x14ac:dyDescent="0.25">
      <c r="A434" s="86">
        <v>2015</v>
      </c>
      <c r="B434" s="45" t="s">
        <v>157</v>
      </c>
      <c r="C434" s="77">
        <v>16.8065</v>
      </c>
      <c r="D434" s="2">
        <v>12.955492</v>
      </c>
      <c r="E434" s="2">
        <v>20.657508</v>
      </c>
      <c r="F434" s="2">
        <v>3.8510080000000002</v>
      </c>
      <c r="G434" s="2">
        <v>3.8510080000000002</v>
      </c>
    </row>
    <row r="435" spans="1:7" x14ac:dyDescent="0.25">
      <c r="A435" s="86">
        <v>2015</v>
      </c>
      <c r="B435" s="45" t="s">
        <v>170</v>
      </c>
      <c r="C435" s="77">
        <v>14.1029</v>
      </c>
      <c r="D435" s="2">
        <v>10.677016</v>
      </c>
      <c r="E435" s="2">
        <v>17.528784000000002</v>
      </c>
      <c r="F435" s="2">
        <v>3.4258839999999999</v>
      </c>
      <c r="G435" s="2">
        <v>3.4258840000000017</v>
      </c>
    </row>
    <row r="436" spans="1:7" x14ac:dyDescent="0.25">
      <c r="A436" s="86">
        <v>2015</v>
      </c>
      <c r="B436" s="45" t="s">
        <v>176</v>
      </c>
      <c r="C436" s="77">
        <v>17.574100000000001</v>
      </c>
      <c r="D436" s="2">
        <v>13.639988000000001</v>
      </c>
      <c r="E436" s="2">
        <v>21.508212</v>
      </c>
      <c r="F436" s="2">
        <v>3.9341120000000007</v>
      </c>
      <c r="G436" s="2">
        <v>3.9341119999999989</v>
      </c>
    </row>
    <row r="437" spans="1:7" x14ac:dyDescent="0.25">
      <c r="A437" s="86">
        <v>2015</v>
      </c>
      <c r="B437" s="45" t="s">
        <v>152</v>
      </c>
      <c r="C437" s="77">
        <v>18.804099999999998</v>
      </c>
      <c r="D437" s="2">
        <v>15.426824</v>
      </c>
      <c r="E437" s="2">
        <v>22.181376</v>
      </c>
      <c r="F437" s="2">
        <v>3.3772759999999984</v>
      </c>
      <c r="G437" s="2">
        <v>3.3772760000000019</v>
      </c>
    </row>
    <row r="438" spans="1:7" x14ac:dyDescent="0.25">
      <c r="A438" s="86">
        <v>2015</v>
      </c>
      <c r="B438" s="45" t="s">
        <v>150</v>
      </c>
      <c r="C438" s="77">
        <v>16.157900000000001</v>
      </c>
      <c r="D438" s="2">
        <v>12.484272000000001</v>
      </c>
      <c r="E438" s="2">
        <v>19.831527999999999</v>
      </c>
      <c r="F438" s="2">
        <v>3.6736280000000008</v>
      </c>
      <c r="G438" s="2">
        <v>3.6736279999999972</v>
      </c>
    </row>
    <row r="439" spans="1:7" x14ac:dyDescent="0.25">
      <c r="A439" s="86">
        <v>2015</v>
      </c>
      <c r="B439" s="45" t="s">
        <v>163</v>
      </c>
      <c r="C439" s="77">
        <v>21.188800000000001</v>
      </c>
      <c r="D439" s="2">
        <v>16.230979999999999</v>
      </c>
      <c r="E439" s="2">
        <v>26.146619999999999</v>
      </c>
      <c r="F439" s="2">
        <v>4.9578200000000017</v>
      </c>
      <c r="G439" s="2">
        <v>4.9578199999999981</v>
      </c>
    </row>
    <row r="440" spans="1:7" x14ac:dyDescent="0.25">
      <c r="A440" s="86">
        <v>2015</v>
      </c>
      <c r="B440" s="45" t="s">
        <v>180</v>
      </c>
      <c r="C440" s="77">
        <v>16.658899999999999</v>
      </c>
      <c r="D440" s="2">
        <v>12.913144000000001</v>
      </c>
      <c r="E440" s="2">
        <v>20.404655999999999</v>
      </c>
      <c r="F440" s="2">
        <v>3.7457559999999983</v>
      </c>
      <c r="G440" s="2">
        <v>3.7457560000000001</v>
      </c>
    </row>
    <row r="441" spans="1:7" x14ac:dyDescent="0.25">
      <c r="A441" s="86">
        <v>2015</v>
      </c>
      <c r="B441" s="45" t="s">
        <v>154</v>
      </c>
      <c r="C441" s="77">
        <v>14.647500000000001</v>
      </c>
      <c r="D441" s="2">
        <v>11.018364</v>
      </c>
      <c r="E441" s="2">
        <v>18.276636</v>
      </c>
      <c r="F441" s="2">
        <v>3.6291360000000008</v>
      </c>
      <c r="G441" s="2">
        <v>3.629135999999999</v>
      </c>
    </row>
    <row r="442" spans="1:7" x14ac:dyDescent="0.25">
      <c r="A442" s="86">
        <v>2015</v>
      </c>
      <c r="B442" s="45" t="s">
        <v>173</v>
      </c>
      <c r="C442" s="77">
        <v>20.009799999999998</v>
      </c>
      <c r="D442" s="2">
        <v>16.101952000000001</v>
      </c>
      <c r="E442" s="2">
        <v>23.917648</v>
      </c>
      <c r="F442" s="2">
        <v>3.9078479999999978</v>
      </c>
      <c r="G442" s="2">
        <v>3.9078480000000013</v>
      </c>
    </row>
    <row r="443" spans="1:7" x14ac:dyDescent="0.25">
      <c r="A443" s="86">
        <v>2015</v>
      </c>
      <c r="B443" s="45" t="s">
        <v>165</v>
      </c>
      <c r="C443" s="77">
        <v>11.5482</v>
      </c>
      <c r="D443" s="2">
        <v>8.8557480000000002</v>
      </c>
      <c r="E443" s="2">
        <v>14.240652000000001</v>
      </c>
      <c r="F443" s="2">
        <v>2.6924519999999994</v>
      </c>
      <c r="G443" s="2">
        <v>2.6924520000000012</v>
      </c>
    </row>
    <row r="444" spans="1:7" x14ac:dyDescent="0.25">
      <c r="A444" s="86">
        <v>2015</v>
      </c>
      <c r="B444" s="45" t="s">
        <v>149</v>
      </c>
      <c r="C444" s="77">
        <v>11.818899999999999</v>
      </c>
      <c r="D444" s="2">
        <v>8.9033999999999995</v>
      </c>
      <c r="E444" s="2">
        <v>14.734400000000001</v>
      </c>
      <c r="F444" s="2">
        <v>2.9154999999999998</v>
      </c>
      <c r="G444" s="2">
        <v>2.9155000000000015</v>
      </c>
    </row>
    <row r="445" spans="1:7" x14ac:dyDescent="0.25">
      <c r="A445" s="86">
        <v>2015</v>
      </c>
      <c r="B445" s="45" t="s">
        <v>177</v>
      </c>
      <c r="C445" s="77">
        <v>15.8849</v>
      </c>
      <c r="D445" s="2">
        <v>12.636787999999999</v>
      </c>
      <c r="E445" s="2">
        <v>19.133012000000001</v>
      </c>
      <c r="F445" s="2">
        <v>3.2481120000000008</v>
      </c>
      <c r="G445" s="2">
        <v>3.2481120000000008</v>
      </c>
    </row>
    <row r="446" spans="1:7" x14ac:dyDescent="0.25">
      <c r="A446" s="86">
        <v>2015</v>
      </c>
      <c r="B446" s="45" t="s">
        <v>153</v>
      </c>
      <c r="C446" s="77">
        <v>14.3583</v>
      </c>
      <c r="D446" s="2">
        <v>10.258568</v>
      </c>
      <c r="E446" s="2">
        <v>18.458031999999999</v>
      </c>
      <c r="F446" s="2">
        <v>4.0997319999999995</v>
      </c>
      <c r="G446" s="2">
        <v>4.0997319999999995</v>
      </c>
    </row>
    <row r="447" spans="1:7" x14ac:dyDescent="0.25">
      <c r="A447" s="86">
        <v>2015</v>
      </c>
      <c r="B447" s="45" t="s">
        <v>179</v>
      </c>
      <c r="C447" s="77">
        <v>19.943999999999999</v>
      </c>
      <c r="D447" s="2">
        <v>16.329172</v>
      </c>
      <c r="E447" s="2">
        <v>23.558827999999998</v>
      </c>
      <c r="F447" s="2">
        <v>3.6148279999999993</v>
      </c>
      <c r="G447" s="2">
        <v>3.6148279999999993</v>
      </c>
    </row>
    <row r="448" spans="1:7" x14ac:dyDescent="0.25">
      <c r="A448" s="86">
        <v>2015</v>
      </c>
      <c r="B448" s="45" t="s">
        <v>161</v>
      </c>
      <c r="C448" s="77">
        <v>17.7104</v>
      </c>
      <c r="D448" s="2">
        <v>12.90644</v>
      </c>
      <c r="E448" s="2">
        <v>22.51436</v>
      </c>
      <c r="F448" s="2">
        <v>4.80396</v>
      </c>
      <c r="G448" s="2">
        <v>4.80396</v>
      </c>
    </row>
    <row r="449" spans="1:7" x14ac:dyDescent="0.25">
      <c r="A449" s="86">
        <v>2015</v>
      </c>
      <c r="B449" s="45" t="s">
        <v>158</v>
      </c>
      <c r="C449" s="77">
        <v>13.724600000000001</v>
      </c>
      <c r="D449" s="2">
        <v>10.645636</v>
      </c>
      <c r="E449" s="2">
        <v>16.803564000000001</v>
      </c>
      <c r="F449" s="2">
        <v>3.0789640000000009</v>
      </c>
      <c r="G449" s="2">
        <v>3.0789640000000009</v>
      </c>
    </row>
    <row r="450" spans="1:7" x14ac:dyDescent="0.25">
      <c r="A450" s="86">
        <v>2015</v>
      </c>
      <c r="B450" s="45" t="s">
        <v>169</v>
      </c>
      <c r="C450" s="77">
        <v>15.0756</v>
      </c>
      <c r="D450" s="2">
        <v>11.499972</v>
      </c>
      <c r="E450" s="2">
        <v>18.651228</v>
      </c>
      <c r="F450" s="2">
        <v>3.575628</v>
      </c>
      <c r="G450" s="2">
        <v>3.575628</v>
      </c>
    </row>
    <row r="451" spans="1:7" x14ac:dyDescent="0.25">
      <c r="A451" s="86">
        <v>2016</v>
      </c>
      <c r="B451" s="45" t="s">
        <v>166</v>
      </c>
      <c r="C451" s="77">
        <v>18.758299999999998</v>
      </c>
      <c r="D451" s="2">
        <v>14.39828</v>
      </c>
      <c r="E451" s="2">
        <v>23.118320000000001</v>
      </c>
      <c r="F451" s="2">
        <v>4.3600199999999987</v>
      </c>
      <c r="G451" s="2">
        <v>4.3600200000000022</v>
      </c>
    </row>
    <row r="452" spans="1:7" x14ac:dyDescent="0.25">
      <c r="A452" s="86">
        <v>2016</v>
      </c>
      <c r="B452" s="45" t="s">
        <v>160</v>
      </c>
      <c r="C452" s="77">
        <v>14.7775</v>
      </c>
      <c r="D452" s="2">
        <v>11.222844</v>
      </c>
      <c r="E452" s="2">
        <v>18.332156000000001</v>
      </c>
      <c r="F452" s="2">
        <v>3.5546559999999996</v>
      </c>
      <c r="G452" s="2">
        <v>3.5546560000000014</v>
      </c>
    </row>
    <row r="453" spans="1:7" x14ac:dyDescent="0.25">
      <c r="A453" s="86">
        <v>2016</v>
      </c>
      <c r="B453" s="45" t="s">
        <v>162</v>
      </c>
      <c r="C453" s="77">
        <v>12.5459</v>
      </c>
      <c r="D453" s="2">
        <v>9.5037839999999996</v>
      </c>
      <c r="E453" s="2">
        <v>15.588016</v>
      </c>
      <c r="F453" s="2">
        <v>3.042116</v>
      </c>
      <c r="G453" s="2">
        <v>3.042116</v>
      </c>
    </row>
    <row r="454" spans="1:7" x14ac:dyDescent="0.25">
      <c r="A454" s="86">
        <v>2016</v>
      </c>
      <c r="B454" s="45" t="s">
        <v>155</v>
      </c>
      <c r="C454" s="77">
        <v>12.8062</v>
      </c>
      <c r="D454" s="2">
        <v>9.8185719999999996</v>
      </c>
      <c r="E454" s="2">
        <v>15.793828</v>
      </c>
      <c r="F454" s="2">
        <v>2.9876280000000008</v>
      </c>
      <c r="G454" s="2">
        <v>2.9876279999999991</v>
      </c>
    </row>
    <row r="455" spans="1:7" x14ac:dyDescent="0.25">
      <c r="A455" s="86">
        <v>2016</v>
      </c>
      <c r="B455" s="45" t="s">
        <v>151</v>
      </c>
      <c r="C455" s="77">
        <v>13.8109</v>
      </c>
      <c r="D455" s="2">
        <v>10.678623999999999</v>
      </c>
      <c r="E455" s="2">
        <v>16.943176000000001</v>
      </c>
      <c r="F455" s="2">
        <v>3.1322760000000009</v>
      </c>
      <c r="G455" s="2">
        <v>3.1322760000000009</v>
      </c>
    </row>
    <row r="456" spans="1:7" x14ac:dyDescent="0.25">
      <c r="A456" s="86">
        <v>2016</v>
      </c>
      <c r="B456" s="45" t="s">
        <v>167</v>
      </c>
      <c r="C456" s="77">
        <v>11.4222</v>
      </c>
      <c r="D456" s="2">
        <v>8.4439799999999998</v>
      </c>
      <c r="E456" s="2">
        <v>14.40042</v>
      </c>
      <c r="F456" s="2">
        <v>2.9782200000000003</v>
      </c>
      <c r="G456" s="2">
        <v>2.9782200000000003</v>
      </c>
    </row>
    <row r="457" spans="1:7" x14ac:dyDescent="0.25">
      <c r="A457" s="86">
        <v>2016</v>
      </c>
      <c r="B457" s="45" t="s">
        <v>181</v>
      </c>
      <c r="C457" s="77" t="s">
        <v>1574</v>
      </c>
      <c r="D457" s="2">
        <v>0</v>
      </c>
      <c r="E457" s="2">
        <v>0</v>
      </c>
      <c r="F457" s="2" t="e">
        <v>#VALUE!</v>
      </c>
      <c r="G457" s="2" t="e">
        <v>#VALUE!</v>
      </c>
    </row>
    <row r="458" spans="1:7" x14ac:dyDescent="0.25">
      <c r="A458" s="86">
        <v>2016</v>
      </c>
      <c r="B458" s="45" t="s">
        <v>171</v>
      </c>
      <c r="C458" s="77">
        <v>13.202299999999999</v>
      </c>
      <c r="D458" s="2">
        <v>9.7499559999999992</v>
      </c>
      <c r="E458" s="2">
        <v>16.654644000000001</v>
      </c>
      <c r="F458" s="2">
        <v>3.4523440000000001</v>
      </c>
      <c r="G458" s="2">
        <v>3.4523440000000019</v>
      </c>
    </row>
    <row r="459" spans="1:7" x14ac:dyDescent="0.25">
      <c r="A459" s="86">
        <v>2016</v>
      </c>
      <c r="B459" s="45" t="s">
        <v>159</v>
      </c>
      <c r="C459" s="77">
        <v>15.4392</v>
      </c>
      <c r="D459" s="2">
        <v>11.930604000000001</v>
      </c>
      <c r="E459" s="2">
        <v>18.947796</v>
      </c>
      <c r="F459" s="2">
        <v>3.5085959999999989</v>
      </c>
      <c r="G459" s="2">
        <v>3.5085960000000007</v>
      </c>
    </row>
    <row r="460" spans="1:7" x14ac:dyDescent="0.25">
      <c r="A460" s="86">
        <v>2016</v>
      </c>
      <c r="B460" s="45" t="s">
        <v>174</v>
      </c>
      <c r="C460" s="77">
        <v>13.0518</v>
      </c>
      <c r="D460" s="2">
        <v>9.4763680000000008</v>
      </c>
      <c r="E460" s="2">
        <v>16.627231999999999</v>
      </c>
      <c r="F460" s="2">
        <v>3.5754319999999993</v>
      </c>
      <c r="G460" s="2">
        <v>3.5754319999999993</v>
      </c>
    </row>
    <row r="461" spans="1:7" x14ac:dyDescent="0.25">
      <c r="A461" s="86">
        <v>2016</v>
      </c>
      <c r="B461" s="45" t="s">
        <v>178</v>
      </c>
      <c r="C461" s="77">
        <v>17.420300000000001</v>
      </c>
      <c r="D461" s="2">
        <v>13.456396</v>
      </c>
      <c r="E461" s="2">
        <v>21.384204</v>
      </c>
      <c r="F461" s="2">
        <v>3.9639040000000012</v>
      </c>
      <c r="G461" s="2">
        <v>3.9639039999999994</v>
      </c>
    </row>
    <row r="462" spans="1:7" x14ac:dyDescent="0.25">
      <c r="A462" s="86">
        <v>2016</v>
      </c>
      <c r="B462" s="45" t="s">
        <v>175</v>
      </c>
      <c r="C462" s="77">
        <v>19.6312</v>
      </c>
      <c r="D462" s="2">
        <v>15.90034</v>
      </c>
      <c r="E462" s="2">
        <v>23.36206</v>
      </c>
      <c r="F462" s="2">
        <v>3.7308599999999998</v>
      </c>
      <c r="G462" s="2">
        <v>3.7308599999999998</v>
      </c>
    </row>
    <row r="463" spans="1:7" x14ac:dyDescent="0.25">
      <c r="A463" s="86">
        <v>2016</v>
      </c>
      <c r="B463" s="45" t="s">
        <v>156</v>
      </c>
      <c r="C463" s="77">
        <v>19.648299999999999</v>
      </c>
      <c r="D463" s="2">
        <v>14.678915999999999</v>
      </c>
      <c r="E463" s="2">
        <v>24.617684000000001</v>
      </c>
      <c r="F463" s="2">
        <v>4.9693839999999998</v>
      </c>
      <c r="G463" s="2">
        <v>4.9693840000000016</v>
      </c>
    </row>
    <row r="464" spans="1:7" x14ac:dyDescent="0.25">
      <c r="A464" s="86">
        <v>2016</v>
      </c>
      <c r="B464" s="45" t="s">
        <v>168</v>
      </c>
      <c r="C464" s="77">
        <v>17.709</v>
      </c>
      <c r="D464" s="2">
        <v>13.817028000000001</v>
      </c>
      <c r="E464" s="2">
        <v>21.600971999999999</v>
      </c>
      <c r="F464" s="2">
        <v>3.8919719999999991</v>
      </c>
      <c r="G464" s="2">
        <v>3.8919719999999991</v>
      </c>
    </row>
    <row r="465" spans="1:7" x14ac:dyDescent="0.25">
      <c r="A465" s="86">
        <v>2016</v>
      </c>
      <c r="B465" s="45" t="s">
        <v>164</v>
      </c>
      <c r="C465" s="77">
        <v>7.3815999999999997</v>
      </c>
      <c r="D465" s="2">
        <v>5.1950240000000001</v>
      </c>
      <c r="E465" s="2">
        <v>9.5681759999999993</v>
      </c>
      <c r="F465" s="2">
        <v>2.1865759999999996</v>
      </c>
      <c r="G465" s="2">
        <v>2.1865759999999996</v>
      </c>
    </row>
    <row r="466" spans="1:7" x14ac:dyDescent="0.25">
      <c r="A466" s="86">
        <v>2016</v>
      </c>
      <c r="B466" s="45" t="s">
        <v>172</v>
      </c>
      <c r="C466" s="77">
        <v>14.9162</v>
      </c>
      <c r="D466" s="2">
        <v>11.325676</v>
      </c>
      <c r="E466" s="2">
        <v>18.506723999999998</v>
      </c>
      <c r="F466" s="2">
        <v>3.5905240000000003</v>
      </c>
      <c r="G466" s="2">
        <v>3.5905239999999985</v>
      </c>
    </row>
    <row r="467" spans="1:7" x14ac:dyDescent="0.25">
      <c r="A467" s="86">
        <v>2016</v>
      </c>
      <c r="B467" s="45" t="s">
        <v>157</v>
      </c>
      <c r="C467" s="77">
        <v>15.218299999999999</v>
      </c>
      <c r="D467" s="2">
        <v>11.674227999999999</v>
      </c>
      <c r="E467" s="2">
        <v>18.762371999999999</v>
      </c>
      <c r="F467" s="2">
        <v>3.5440719999999999</v>
      </c>
      <c r="G467" s="2">
        <v>3.5440719999999999</v>
      </c>
    </row>
    <row r="468" spans="1:7" x14ac:dyDescent="0.25">
      <c r="A468" s="86">
        <v>2016</v>
      </c>
      <c r="B468" s="45" t="s">
        <v>170</v>
      </c>
      <c r="C468" s="77">
        <v>13.8126</v>
      </c>
      <c r="D468" s="2">
        <v>9.7849959999999996</v>
      </c>
      <c r="E468" s="2">
        <v>17.840204</v>
      </c>
      <c r="F468" s="2">
        <v>4.0276040000000002</v>
      </c>
      <c r="G468" s="2">
        <v>4.0276040000000002</v>
      </c>
    </row>
    <row r="469" spans="1:7" x14ac:dyDescent="0.25">
      <c r="A469" s="86">
        <v>2016</v>
      </c>
      <c r="B469" s="45" t="s">
        <v>176</v>
      </c>
      <c r="C469" s="77">
        <v>13.4442</v>
      </c>
      <c r="D469" s="2">
        <v>10.233131999999999</v>
      </c>
      <c r="E469" s="2">
        <v>16.655268</v>
      </c>
      <c r="F469" s="2">
        <v>3.2110680000000009</v>
      </c>
      <c r="G469" s="2">
        <v>3.2110679999999991</v>
      </c>
    </row>
    <row r="470" spans="1:7" x14ac:dyDescent="0.25">
      <c r="A470" s="86">
        <v>2016</v>
      </c>
      <c r="B470" s="45" t="s">
        <v>152</v>
      </c>
      <c r="C470" s="77">
        <v>17.969899999999999</v>
      </c>
      <c r="D470" s="2">
        <v>14.005800000000001</v>
      </c>
      <c r="E470" s="2">
        <v>21.934000000000001</v>
      </c>
      <c r="F470" s="2">
        <v>3.9640999999999984</v>
      </c>
      <c r="G470" s="2">
        <v>3.964100000000002</v>
      </c>
    </row>
    <row r="471" spans="1:7" x14ac:dyDescent="0.25">
      <c r="A471" s="86">
        <v>2016</v>
      </c>
      <c r="B471" s="45" t="s">
        <v>150</v>
      </c>
      <c r="C471" s="77">
        <v>13.820399999999999</v>
      </c>
      <c r="D471" s="2">
        <v>10.222428000000001</v>
      </c>
      <c r="E471" s="2">
        <v>17.418372000000002</v>
      </c>
      <c r="F471" s="2">
        <v>3.5979719999999986</v>
      </c>
      <c r="G471" s="2">
        <v>3.5979720000000022</v>
      </c>
    </row>
    <row r="472" spans="1:7" x14ac:dyDescent="0.25">
      <c r="A472" s="86">
        <v>2016</v>
      </c>
      <c r="B472" s="45" t="s">
        <v>163</v>
      </c>
      <c r="C472" s="77">
        <v>17.3245</v>
      </c>
      <c r="D472" s="2">
        <v>11.955472</v>
      </c>
      <c r="E472" s="2">
        <v>22.693528000000001</v>
      </c>
      <c r="F472" s="2">
        <v>5.3690280000000001</v>
      </c>
      <c r="G472" s="2">
        <v>5.3690280000000001</v>
      </c>
    </row>
    <row r="473" spans="1:7" x14ac:dyDescent="0.25">
      <c r="A473" s="86">
        <v>2016</v>
      </c>
      <c r="B473" s="45" t="s">
        <v>180</v>
      </c>
      <c r="C473" s="77">
        <v>21.1861</v>
      </c>
      <c r="D473" s="2">
        <v>16.416831999999999</v>
      </c>
      <c r="E473" s="2">
        <v>25.955368</v>
      </c>
      <c r="F473" s="2">
        <v>4.7692680000000003</v>
      </c>
      <c r="G473" s="2">
        <v>4.7692680000000003</v>
      </c>
    </row>
    <row r="474" spans="1:7" x14ac:dyDescent="0.25">
      <c r="A474" s="86">
        <v>2016</v>
      </c>
      <c r="B474" s="45" t="s">
        <v>154</v>
      </c>
      <c r="C474" s="77">
        <v>12.733700000000001</v>
      </c>
      <c r="D474" s="2">
        <v>9.5110679999999999</v>
      </c>
      <c r="E474" s="2">
        <v>15.956332</v>
      </c>
      <c r="F474" s="2">
        <v>3.2226320000000008</v>
      </c>
      <c r="G474" s="2">
        <v>3.2226319999999991</v>
      </c>
    </row>
    <row r="475" spans="1:7" x14ac:dyDescent="0.25">
      <c r="A475" s="86">
        <v>2016</v>
      </c>
      <c r="B475" s="45" t="s">
        <v>173</v>
      </c>
      <c r="C475" s="77">
        <v>22.330300000000001</v>
      </c>
      <c r="D475" s="2">
        <v>17.953620000000001</v>
      </c>
      <c r="E475" s="2">
        <v>26.706980000000001</v>
      </c>
      <c r="F475" s="2">
        <v>4.3766800000000003</v>
      </c>
      <c r="G475" s="2">
        <v>4.3766800000000003</v>
      </c>
    </row>
    <row r="476" spans="1:7" x14ac:dyDescent="0.25">
      <c r="A476" s="86">
        <v>2016</v>
      </c>
      <c r="B476" s="45" t="s">
        <v>165</v>
      </c>
      <c r="C476" s="77">
        <v>10.377000000000001</v>
      </c>
      <c r="D476" s="2">
        <v>7.7760800000000003</v>
      </c>
      <c r="E476" s="2">
        <v>12.977919999999999</v>
      </c>
      <c r="F476" s="2">
        <v>2.6009200000000003</v>
      </c>
      <c r="G476" s="2">
        <v>2.6009199999999986</v>
      </c>
    </row>
    <row r="477" spans="1:7" x14ac:dyDescent="0.25">
      <c r="A477" s="86">
        <v>2016</v>
      </c>
      <c r="B477" s="45" t="s">
        <v>149</v>
      </c>
      <c r="C477" s="77">
        <v>12.1069</v>
      </c>
      <c r="D477" s="2">
        <v>8.8846600000000002</v>
      </c>
      <c r="E477" s="2">
        <v>15.329140000000001</v>
      </c>
      <c r="F477" s="2">
        <v>3.2222399999999993</v>
      </c>
      <c r="G477" s="2">
        <v>3.2222400000000011</v>
      </c>
    </row>
    <row r="478" spans="1:7" x14ac:dyDescent="0.25">
      <c r="A478" s="86">
        <v>2016</v>
      </c>
      <c r="B478" s="45" t="s">
        <v>177</v>
      </c>
      <c r="C478" s="77">
        <v>15.316000000000001</v>
      </c>
      <c r="D478" s="2">
        <v>11.984783999999999</v>
      </c>
      <c r="E478" s="2">
        <v>18.647216</v>
      </c>
      <c r="F478" s="2">
        <v>3.3312160000000013</v>
      </c>
      <c r="G478" s="2">
        <v>3.3312159999999995</v>
      </c>
    </row>
    <row r="479" spans="1:7" x14ac:dyDescent="0.25">
      <c r="A479" s="86">
        <v>2016</v>
      </c>
      <c r="B479" s="45" t="s">
        <v>153</v>
      </c>
      <c r="C479" s="77">
        <v>12.8028</v>
      </c>
      <c r="D479" s="2">
        <v>9.0723319999999994</v>
      </c>
      <c r="E479" s="2">
        <v>16.533268</v>
      </c>
      <c r="F479" s="2">
        <v>3.7304680000000001</v>
      </c>
      <c r="G479" s="2">
        <v>3.7304680000000001</v>
      </c>
    </row>
    <row r="480" spans="1:7" x14ac:dyDescent="0.25">
      <c r="A480" s="86">
        <v>2016</v>
      </c>
      <c r="B480" s="45" t="s">
        <v>179</v>
      </c>
      <c r="C480" s="77">
        <v>18.040600000000001</v>
      </c>
      <c r="D480" s="2">
        <v>14.030244</v>
      </c>
      <c r="E480" s="2">
        <v>22.050955999999999</v>
      </c>
      <c r="F480" s="2">
        <v>4.0103560000000016</v>
      </c>
      <c r="G480" s="2">
        <v>4.010355999999998</v>
      </c>
    </row>
    <row r="481" spans="1:7" x14ac:dyDescent="0.25">
      <c r="A481" s="86">
        <v>2016</v>
      </c>
      <c r="B481" s="45" t="s">
        <v>161</v>
      </c>
      <c r="C481" s="77">
        <v>19.666699999999999</v>
      </c>
      <c r="D481" s="2">
        <v>14.739652</v>
      </c>
      <c r="E481" s="2">
        <v>24.593748000000001</v>
      </c>
      <c r="F481" s="2">
        <v>4.9270479999999992</v>
      </c>
      <c r="G481" s="2">
        <v>4.9270480000000028</v>
      </c>
    </row>
    <row r="482" spans="1:7" x14ac:dyDescent="0.25">
      <c r="A482" s="86">
        <v>2016</v>
      </c>
      <c r="B482" s="45" t="s">
        <v>158</v>
      </c>
      <c r="C482" s="77">
        <v>14.598000000000001</v>
      </c>
      <c r="D482" s="2">
        <v>10.70152</v>
      </c>
      <c r="E482" s="2">
        <v>18.494479999999999</v>
      </c>
      <c r="F482" s="2">
        <v>3.8964800000000004</v>
      </c>
      <c r="G482" s="2">
        <v>3.8964799999999986</v>
      </c>
    </row>
    <row r="483" spans="1:7" x14ac:dyDescent="0.25">
      <c r="A483" s="86">
        <v>2016</v>
      </c>
      <c r="B483" s="45" t="s">
        <v>169</v>
      </c>
      <c r="C483" s="77">
        <v>12.865500000000001</v>
      </c>
      <c r="D483" s="2">
        <v>9.5270320000000002</v>
      </c>
      <c r="E483" s="2">
        <v>16.203968</v>
      </c>
      <c r="F483" s="2">
        <v>3.3384680000000007</v>
      </c>
      <c r="G483" s="2">
        <v>3.3384679999999989</v>
      </c>
    </row>
    <row r="484" spans="1:7" x14ac:dyDescent="0.25">
      <c r="A484" s="86">
        <v>2017</v>
      </c>
      <c r="B484" s="45" t="s">
        <v>166</v>
      </c>
      <c r="C484" s="77">
        <v>18.6539</v>
      </c>
      <c r="D484" s="2">
        <v>14.820335999999999</v>
      </c>
      <c r="E484" s="2">
        <v>22.487463999999999</v>
      </c>
      <c r="F484" s="2">
        <v>3.8335640000000009</v>
      </c>
      <c r="G484" s="2">
        <v>3.8335639999999991</v>
      </c>
    </row>
    <row r="485" spans="1:7" x14ac:dyDescent="0.25">
      <c r="A485" s="86">
        <v>2017</v>
      </c>
      <c r="B485" s="45" t="s">
        <v>160</v>
      </c>
      <c r="C485" s="77">
        <v>17.265599999999999</v>
      </c>
      <c r="D485" s="2">
        <v>11.967131999999999</v>
      </c>
      <c r="E485" s="2">
        <v>22.564067999999999</v>
      </c>
      <c r="F485" s="2">
        <v>5.2984679999999997</v>
      </c>
      <c r="G485" s="2">
        <v>5.2984679999999997</v>
      </c>
    </row>
    <row r="486" spans="1:7" x14ac:dyDescent="0.25">
      <c r="A486" s="86">
        <v>2017</v>
      </c>
      <c r="B486" s="45" t="s">
        <v>162</v>
      </c>
      <c r="C486" s="77">
        <v>11.6884</v>
      </c>
      <c r="D486" s="2">
        <v>8.9471439999999998</v>
      </c>
      <c r="E486" s="2">
        <v>14.429656</v>
      </c>
      <c r="F486" s="2">
        <v>2.7412559999999999</v>
      </c>
      <c r="G486" s="2">
        <v>2.7412559999999999</v>
      </c>
    </row>
    <row r="487" spans="1:7" x14ac:dyDescent="0.25">
      <c r="A487" s="86">
        <v>2017</v>
      </c>
      <c r="B487" s="45" t="s">
        <v>155</v>
      </c>
      <c r="C487" s="77">
        <v>15.785600000000001</v>
      </c>
      <c r="D487" s="2">
        <v>12.478296</v>
      </c>
      <c r="E487" s="2">
        <v>19.092904000000001</v>
      </c>
      <c r="F487" s="2">
        <v>3.3073040000000002</v>
      </c>
      <c r="G487" s="2">
        <v>3.3073040000000002</v>
      </c>
    </row>
    <row r="488" spans="1:7" x14ac:dyDescent="0.25">
      <c r="A488" s="86">
        <v>2017</v>
      </c>
      <c r="B488" s="45" t="s">
        <v>151</v>
      </c>
      <c r="C488" s="77">
        <v>13.757400000000001</v>
      </c>
      <c r="D488" s="2">
        <v>10.648056</v>
      </c>
      <c r="E488" s="2">
        <v>16.866744000000001</v>
      </c>
      <c r="F488" s="2">
        <v>3.1093440000000001</v>
      </c>
      <c r="G488" s="2">
        <v>3.1093440000000001</v>
      </c>
    </row>
    <row r="489" spans="1:7" x14ac:dyDescent="0.25">
      <c r="A489" s="86">
        <v>2017</v>
      </c>
      <c r="B489" s="45" t="s">
        <v>167</v>
      </c>
      <c r="C489" s="77">
        <v>16.358699999999999</v>
      </c>
      <c r="D489" s="2">
        <v>12.234859999999999</v>
      </c>
      <c r="E489" s="2">
        <v>20.48254</v>
      </c>
      <c r="F489" s="2">
        <v>4.1238399999999995</v>
      </c>
      <c r="G489" s="2">
        <v>4.1238400000000013</v>
      </c>
    </row>
    <row r="490" spans="1:7" x14ac:dyDescent="0.25">
      <c r="A490" s="86">
        <v>2017</v>
      </c>
      <c r="B490" s="45" t="s">
        <v>181</v>
      </c>
      <c r="C490" s="77" t="s">
        <v>1574</v>
      </c>
      <c r="D490" s="2">
        <v>0</v>
      </c>
      <c r="E490" s="2">
        <v>0</v>
      </c>
      <c r="F490" s="2" t="e">
        <v>#VALUE!</v>
      </c>
      <c r="G490" s="2" t="e">
        <v>#VALUE!</v>
      </c>
    </row>
    <row r="491" spans="1:7" x14ac:dyDescent="0.25">
      <c r="A491" s="86">
        <v>2017</v>
      </c>
      <c r="B491" s="45" t="s">
        <v>171</v>
      </c>
      <c r="C491" s="77">
        <v>12.0044</v>
      </c>
      <c r="D491" s="2">
        <v>9.1139880000000009</v>
      </c>
      <c r="E491" s="2">
        <v>14.894812</v>
      </c>
      <c r="F491" s="2">
        <v>2.8904119999999995</v>
      </c>
      <c r="G491" s="2">
        <v>2.8904119999999995</v>
      </c>
    </row>
    <row r="492" spans="1:7" x14ac:dyDescent="0.25">
      <c r="A492" s="86">
        <v>2017</v>
      </c>
      <c r="B492" s="45" t="s">
        <v>159</v>
      </c>
      <c r="C492" s="77">
        <v>11.000400000000001</v>
      </c>
      <c r="D492" s="2">
        <v>7.2054479999999996</v>
      </c>
      <c r="E492" s="2">
        <v>14.795351999999999</v>
      </c>
      <c r="F492" s="2">
        <v>3.7949520000000012</v>
      </c>
      <c r="G492" s="2">
        <v>3.7949519999999985</v>
      </c>
    </row>
    <row r="493" spans="1:7" x14ac:dyDescent="0.25">
      <c r="A493" s="86">
        <v>2017</v>
      </c>
      <c r="B493" s="45" t="s">
        <v>174</v>
      </c>
      <c r="C493" s="77">
        <v>14.9206</v>
      </c>
      <c r="D493" s="2">
        <v>11.4122</v>
      </c>
      <c r="E493" s="2">
        <v>18.428999999999998</v>
      </c>
      <c r="F493" s="2">
        <v>3.5084</v>
      </c>
      <c r="G493" s="2">
        <v>3.5083999999999982</v>
      </c>
    </row>
    <row r="494" spans="1:7" x14ac:dyDescent="0.25">
      <c r="A494" s="86">
        <v>2017</v>
      </c>
      <c r="B494" s="45" t="s">
        <v>178</v>
      </c>
      <c r="C494" s="77">
        <v>16.896000000000001</v>
      </c>
      <c r="D494" s="2">
        <v>12.82606</v>
      </c>
      <c r="E494" s="2">
        <v>20.96594</v>
      </c>
      <c r="F494" s="2">
        <v>4.0699400000000008</v>
      </c>
      <c r="G494" s="2">
        <v>4.069939999999999</v>
      </c>
    </row>
    <row r="495" spans="1:7" x14ac:dyDescent="0.25">
      <c r="A495" s="86">
        <v>2017</v>
      </c>
      <c r="B495" s="45" t="s">
        <v>175</v>
      </c>
      <c r="C495" s="77">
        <v>21.4206</v>
      </c>
      <c r="D495" s="2">
        <v>17.188960000000002</v>
      </c>
      <c r="E495" s="2">
        <v>25.652239999999999</v>
      </c>
      <c r="F495" s="2">
        <v>4.2316399999999987</v>
      </c>
      <c r="G495" s="2">
        <v>4.2316399999999987</v>
      </c>
    </row>
    <row r="496" spans="1:7" x14ac:dyDescent="0.25">
      <c r="A496" s="86">
        <v>2017</v>
      </c>
      <c r="B496" s="45" t="s">
        <v>156</v>
      </c>
      <c r="C496" s="77">
        <v>13.5847</v>
      </c>
      <c r="D496" s="2">
        <v>10.013579999999999</v>
      </c>
      <c r="E496" s="2">
        <v>17.155819999999999</v>
      </c>
      <c r="F496" s="2">
        <v>3.5711200000000005</v>
      </c>
      <c r="G496" s="2">
        <v>3.5711199999999987</v>
      </c>
    </row>
    <row r="497" spans="1:7" x14ac:dyDescent="0.25">
      <c r="A497" s="86">
        <v>2017</v>
      </c>
      <c r="B497" s="45" t="s">
        <v>168</v>
      </c>
      <c r="C497" s="77">
        <v>15.6097</v>
      </c>
      <c r="D497" s="2">
        <v>12.210276</v>
      </c>
      <c r="E497" s="2">
        <v>19.009124</v>
      </c>
      <c r="F497" s="2">
        <v>3.3994239999999998</v>
      </c>
      <c r="G497" s="2">
        <v>3.3994239999999998</v>
      </c>
    </row>
    <row r="498" spans="1:7" x14ac:dyDescent="0.25">
      <c r="A498" s="86">
        <v>2017</v>
      </c>
      <c r="B498" s="45" t="s">
        <v>164</v>
      </c>
      <c r="C498" s="77">
        <v>9.0368999999999993</v>
      </c>
      <c r="D498" s="2">
        <v>6.1878440000000001</v>
      </c>
      <c r="E498" s="2">
        <v>11.885956</v>
      </c>
      <c r="F498" s="2">
        <v>2.8490559999999991</v>
      </c>
      <c r="G498" s="2">
        <v>2.8490560000000009</v>
      </c>
    </row>
    <row r="499" spans="1:7" x14ac:dyDescent="0.25">
      <c r="A499" s="86">
        <v>2017</v>
      </c>
      <c r="B499" s="45" t="s">
        <v>172</v>
      </c>
      <c r="C499" s="77">
        <v>13.4809</v>
      </c>
      <c r="D499" s="2">
        <v>10.137924</v>
      </c>
      <c r="E499" s="2">
        <v>16.823875999999998</v>
      </c>
      <c r="F499" s="2">
        <v>3.3429760000000002</v>
      </c>
      <c r="G499" s="2">
        <v>3.3429759999999984</v>
      </c>
    </row>
    <row r="500" spans="1:7" x14ac:dyDescent="0.25">
      <c r="A500" s="86">
        <v>2017</v>
      </c>
      <c r="B500" s="45" t="s">
        <v>157</v>
      </c>
      <c r="C500" s="77">
        <v>11.641400000000001</v>
      </c>
      <c r="D500" s="2">
        <v>8.2864679999999993</v>
      </c>
      <c r="E500" s="2">
        <v>14.996332000000001</v>
      </c>
      <c r="F500" s="2">
        <v>3.3549320000000016</v>
      </c>
      <c r="G500" s="2">
        <v>3.3549319999999998</v>
      </c>
    </row>
    <row r="501" spans="1:7" x14ac:dyDescent="0.25">
      <c r="A501" s="86">
        <v>2017</v>
      </c>
      <c r="B501" s="45" t="s">
        <v>170</v>
      </c>
      <c r="C501" s="77">
        <v>12.6244</v>
      </c>
      <c r="D501" s="2">
        <v>8.7324280000000005</v>
      </c>
      <c r="E501" s="2">
        <v>16.516372</v>
      </c>
      <c r="F501" s="2">
        <v>3.8919719999999991</v>
      </c>
      <c r="G501" s="2">
        <v>3.8919720000000009</v>
      </c>
    </row>
    <row r="502" spans="1:7" x14ac:dyDescent="0.25">
      <c r="A502" s="86">
        <v>2017</v>
      </c>
      <c r="B502" s="45" t="s">
        <v>176</v>
      </c>
      <c r="C502" s="77">
        <v>20.072500000000002</v>
      </c>
      <c r="D502" s="2">
        <v>14.641731999999999</v>
      </c>
      <c r="E502" s="2">
        <v>25.503267999999998</v>
      </c>
      <c r="F502" s="2">
        <v>5.4307680000000023</v>
      </c>
      <c r="G502" s="2">
        <v>5.4307679999999969</v>
      </c>
    </row>
    <row r="503" spans="1:7" x14ac:dyDescent="0.25">
      <c r="A503" s="86">
        <v>2017</v>
      </c>
      <c r="B503" s="45" t="s">
        <v>152</v>
      </c>
      <c r="C503" s="77">
        <v>13.154400000000001</v>
      </c>
      <c r="D503" s="2">
        <v>9.0481999999999996</v>
      </c>
      <c r="E503" s="2">
        <v>17.2606</v>
      </c>
      <c r="F503" s="2">
        <v>4.1062000000000012</v>
      </c>
      <c r="G503" s="2">
        <v>4.1061999999999994</v>
      </c>
    </row>
    <row r="504" spans="1:7" x14ac:dyDescent="0.25">
      <c r="A504" s="86">
        <v>2017</v>
      </c>
      <c r="B504" s="45" t="s">
        <v>150</v>
      </c>
      <c r="C504" s="77">
        <v>15.452</v>
      </c>
      <c r="D504" s="2">
        <v>11.695855999999999</v>
      </c>
      <c r="E504" s="2">
        <v>19.208144000000001</v>
      </c>
      <c r="F504" s="2">
        <v>3.7561440000000008</v>
      </c>
      <c r="G504" s="2">
        <v>3.7561440000000008</v>
      </c>
    </row>
    <row r="505" spans="1:7" x14ac:dyDescent="0.25">
      <c r="A505" s="86">
        <v>2017</v>
      </c>
      <c r="B505" s="45" t="s">
        <v>163</v>
      </c>
      <c r="C505" s="77">
        <v>14.641400000000001</v>
      </c>
      <c r="D505" s="2">
        <v>9.2500280000000004</v>
      </c>
      <c r="E505" s="2">
        <v>20.032772000000001</v>
      </c>
      <c r="F505" s="2">
        <v>5.3913720000000005</v>
      </c>
      <c r="G505" s="2">
        <v>5.3913720000000005</v>
      </c>
    </row>
    <row r="506" spans="1:7" x14ac:dyDescent="0.25">
      <c r="A506" s="86">
        <v>2017</v>
      </c>
      <c r="B506" s="45" t="s">
        <v>180</v>
      </c>
      <c r="C506" s="77">
        <v>15.4933</v>
      </c>
      <c r="D506" s="2">
        <v>11.633864000000001</v>
      </c>
      <c r="E506" s="2">
        <v>19.352736</v>
      </c>
      <c r="F506" s="2">
        <v>3.8594359999999988</v>
      </c>
      <c r="G506" s="2">
        <v>3.8594360000000005</v>
      </c>
    </row>
    <row r="507" spans="1:7" x14ac:dyDescent="0.25">
      <c r="A507" s="86">
        <v>2017</v>
      </c>
      <c r="B507" s="45" t="s">
        <v>154</v>
      </c>
      <c r="C507" s="77">
        <v>11.495799999999999</v>
      </c>
      <c r="D507" s="2">
        <v>8.3333399999999997</v>
      </c>
      <c r="E507" s="2">
        <v>14.65826</v>
      </c>
      <c r="F507" s="2">
        <v>3.1624599999999994</v>
      </c>
      <c r="G507" s="2">
        <v>3.1624600000000012</v>
      </c>
    </row>
    <row r="508" spans="1:7" x14ac:dyDescent="0.25">
      <c r="A508" s="86">
        <v>2017</v>
      </c>
      <c r="B508" s="45" t="s">
        <v>173</v>
      </c>
      <c r="C508" s="77">
        <v>19.075700000000001</v>
      </c>
      <c r="D508" s="2">
        <v>14.716267999999999</v>
      </c>
      <c r="E508" s="2">
        <v>23.435131999999999</v>
      </c>
      <c r="F508" s="2">
        <v>4.3594320000000018</v>
      </c>
      <c r="G508" s="2">
        <v>4.3594319999999982</v>
      </c>
    </row>
    <row r="509" spans="1:7" x14ac:dyDescent="0.25">
      <c r="A509" s="86">
        <v>2017</v>
      </c>
      <c r="B509" s="45" t="s">
        <v>165</v>
      </c>
      <c r="C509" s="77">
        <v>12.148400000000001</v>
      </c>
      <c r="D509" s="2">
        <v>9.2021280000000001</v>
      </c>
      <c r="E509" s="2">
        <v>15.094671999999999</v>
      </c>
      <c r="F509" s="2">
        <v>2.9462720000000004</v>
      </c>
      <c r="G509" s="2">
        <v>2.9462719999999987</v>
      </c>
    </row>
    <row r="510" spans="1:7" x14ac:dyDescent="0.25">
      <c r="A510" s="86">
        <v>2017</v>
      </c>
      <c r="B510" s="45" t="s">
        <v>149</v>
      </c>
      <c r="C510" s="77">
        <v>9.8135999999999992</v>
      </c>
      <c r="D510" s="2">
        <v>6.9941399999999998</v>
      </c>
      <c r="E510" s="2">
        <v>12.63306</v>
      </c>
      <c r="F510" s="2">
        <v>2.8194599999999994</v>
      </c>
      <c r="G510" s="2">
        <v>2.8194600000000012</v>
      </c>
    </row>
    <row r="511" spans="1:7" x14ac:dyDescent="0.25">
      <c r="A511" s="86">
        <v>2017</v>
      </c>
      <c r="B511" s="45" t="s">
        <v>177</v>
      </c>
      <c r="C511" s="77">
        <v>12.2347</v>
      </c>
      <c r="D511" s="2">
        <v>8.3764400000000006</v>
      </c>
      <c r="E511" s="2">
        <v>16.092960000000001</v>
      </c>
      <c r="F511" s="2">
        <v>3.8582599999999996</v>
      </c>
      <c r="G511" s="2">
        <v>3.8582600000000014</v>
      </c>
    </row>
    <row r="512" spans="1:7" x14ac:dyDescent="0.25">
      <c r="A512" s="86">
        <v>2017</v>
      </c>
      <c r="B512" s="45" t="s">
        <v>153</v>
      </c>
      <c r="C512" s="77">
        <v>12.7706</v>
      </c>
      <c r="D512" s="2">
        <v>9.2916000000000007</v>
      </c>
      <c r="E512" s="2">
        <v>16.249600000000001</v>
      </c>
      <c r="F512" s="2">
        <v>3.4789999999999992</v>
      </c>
      <c r="G512" s="2">
        <v>3.479000000000001</v>
      </c>
    </row>
    <row r="513" spans="1:7" x14ac:dyDescent="0.25">
      <c r="A513" s="86">
        <v>2017</v>
      </c>
      <c r="B513" s="45" t="s">
        <v>179</v>
      </c>
      <c r="C513" s="77">
        <v>19.703499999999998</v>
      </c>
      <c r="D513" s="2">
        <v>15.961468</v>
      </c>
      <c r="E513" s="2">
        <v>23.445532</v>
      </c>
      <c r="F513" s="2">
        <v>3.7420319999999982</v>
      </c>
      <c r="G513" s="2">
        <v>3.7420320000000018</v>
      </c>
    </row>
    <row r="514" spans="1:7" x14ac:dyDescent="0.25">
      <c r="A514" s="86">
        <v>2017</v>
      </c>
      <c r="B514" s="45" t="s">
        <v>161</v>
      </c>
      <c r="C514" s="77">
        <v>16.3565</v>
      </c>
      <c r="D514" s="2">
        <v>12.491184000000001</v>
      </c>
      <c r="E514" s="2">
        <v>20.221816</v>
      </c>
      <c r="F514" s="2">
        <v>3.865316</v>
      </c>
      <c r="G514" s="2">
        <v>3.865316</v>
      </c>
    </row>
    <row r="515" spans="1:7" x14ac:dyDescent="0.25">
      <c r="A515" s="86">
        <v>2017</v>
      </c>
      <c r="B515" s="45" t="s">
        <v>158</v>
      </c>
      <c r="C515" s="77">
        <v>13.1966</v>
      </c>
      <c r="D515" s="2">
        <v>9.5010200000000005</v>
      </c>
      <c r="E515" s="2">
        <v>16.89218</v>
      </c>
      <c r="F515" s="2">
        <v>3.6955799999999996</v>
      </c>
      <c r="G515" s="2">
        <v>3.6955799999999996</v>
      </c>
    </row>
    <row r="516" spans="1:7" x14ac:dyDescent="0.25">
      <c r="A516" s="86">
        <v>2017</v>
      </c>
      <c r="B516" s="45" t="s">
        <v>169</v>
      </c>
      <c r="C516" s="77">
        <v>14.1099</v>
      </c>
      <c r="D516" s="2">
        <v>10.636583999999999</v>
      </c>
      <c r="E516" s="2">
        <v>17.583216</v>
      </c>
      <c r="F516" s="2">
        <v>3.4733160000000005</v>
      </c>
      <c r="G516" s="2">
        <v>3.4733160000000005</v>
      </c>
    </row>
    <row r="517" spans="1:7" x14ac:dyDescent="0.25">
      <c r="A517" s="86">
        <v>2018</v>
      </c>
      <c r="B517" s="45" t="s">
        <v>166</v>
      </c>
      <c r="C517" s="77">
        <v>22.430629411196001</v>
      </c>
      <c r="D517" s="2">
        <v>18.270424870604099</v>
      </c>
      <c r="E517" s="2">
        <v>26.590833951787801</v>
      </c>
      <c r="F517" s="2">
        <v>4.1602045405919021</v>
      </c>
      <c r="G517" s="2">
        <v>4.1602045405917991</v>
      </c>
    </row>
    <row r="518" spans="1:7" x14ac:dyDescent="0.25">
      <c r="A518" s="86">
        <v>2018</v>
      </c>
      <c r="B518" s="45" t="s">
        <v>160</v>
      </c>
      <c r="C518" s="77">
        <v>10.906920057253799</v>
      </c>
      <c r="D518" s="2">
        <v>7.9592057011843096</v>
      </c>
      <c r="E518" s="2">
        <v>13.8546344133233</v>
      </c>
      <c r="F518" s="2">
        <v>2.9477143560694898</v>
      </c>
      <c r="G518" s="2">
        <v>2.9477143560695005</v>
      </c>
    </row>
    <row r="519" spans="1:7" x14ac:dyDescent="0.25">
      <c r="A519" s="86">
        <v>2018</v>
      </c>
      <c r="B519" s="45" t="s">
        <v>162</v>
      </c>
      <c r="C519" s="77">
        <v>12.178932668442</v>
      </c>
      <c r="D519" s="2">
        <v>9.1724687923150707</v>
      </c>
      <c r="E519" s="2">
        <v>15.185396544568899</v>
      </c>
      <c r="F519" s="2">
        <v>3.0064638761269293</v>
      </c>
      <c r="G519" s="2">
        <v>3.0064638761268991</v>
      </c>
    </row>
    <row r="520" spans="1:7" x14ac:dyDescent="0.25">
      <c r="A520" s="86">
        <v>2018</v>
      </c>
      <c r="B520" s="45" t="s">
        <v>155</v>
      </c>
      <c r="C520" s="77">
        <v>17.131032743550101</v>
      </c>
      <c r="D520" s="2">
        <v>13.0796142729717</v>
      </c>
      <c r="E520" s="2">
        <v>21.182451214128601</v>
      </c>
      <c r="F520" s="2">
        <v>4.0514184705784011</v>
      </c>
      <c r="G520" s="2">
        <v>4.0514184705785006</v>
      </c>
    </row>
    <row r="521" spans="1:7" x14ac:dyDescent="0.25">
      <c r="A521" s="86">
        <v>2018</v>
      </c>
      <c r="B521" s="45" t="s">
        <v>151</v>
      </c>
      <c r="C521" s="77">
        <v>13.882111210992701</v>
      </c>
      <c r="D521" s="2">
        <v>10.126711708148401</v>
      </c>
      <c r="E521" s="2">
        <v>17.637510713836999</v>
      </c>
      <c r="F521" s="2">
        <v>3.7553995028443001</v>
      </c>
      <c r="G521" s="2">
        <v>3.7553995028442984</v>
      </c>
    </row>
    <row r="522" spans="1:7" x14ac:dyDescent="0.25">
      <c r="A522" s="86">
        <v>2018</v>
      </c>
      <c r="B522" s="45" t="s">
        <v>167</v>
      </c>
      <c r="C522" s="77">
        <v>10.9487007728377</v>
      </c>
      <c r="D522" s="2">
        <v>7.4160908362644697</v>
      </c>
      <c r="E522" s="2">
        <v>14.4813107094109</v>
      </c>
      <c r="F522" s="2">
        <v>3.5326099365732304</v>
      </c>
      <c r="G522" s="2">
        <v>3.5326099365732002</v>
      </c>
    </row>
    <row r="523" spans="1:7" x14ac:dyDescent="0.25">
      <c r="A523" s="86">
        <v>2018</v>
      </c>
      <c r="B523" s="45" t="s">
        <v>181</v>
      </c>
      <c r="C523" s="77" t="s">
        <v>1574</v>
      </c>
      <c r="D523" s="2">
        <v>0</v>
      </c>
      <c r="E523" s="2">
        <v>0</v>
      </c>
      <c r="F523" s="2" t="e">
        <v>#VALUE!</v>
      </c>
      <c r="G523" s="2" t="e">
        <v>#VALUE!</v>
      </c>
    </row>
    <row r="524" spans="1:7" x14ac:dyDescent="0.25">
      <c r="A524" s="86">
        <v>2018</v>
      </c>
      <c r="B524" s="45" t="s">
        <v>171</v>
      </c>
      <c r="C524" s="77">
        <v>11.3686279473187</v>
      </c>
      <c r="D524" s="2">
        <v>8.4253927703048603</v>
      </c>
      <c r="E524" s="2">
        <v>14.311863124332501</v>
      </c>
      <c r="F524" s="2">
        <v>2.9432351770138396</v>
      </c>
      <c r="G524" s="2">
        <v>2.9432351770138006</v>
      </c>
    </row>
    <row r="525" spans="1:7" x14ac:dyDescent="0.25">
      <c r="A525" s="86">
        <v>2018</v>
      </c>
      <c r="B525" s="45" t="s">
        <v>159</v>
      </c>
      <c r="C525" s="77">
        <v>9.1654265374250894</v>
      </c>
      <c r="D525" s="2">
        <v>5.3514805557807898</v>
      </c>
      <c r="E525" s="2">
        <v>12.9793725190694</v>
      </c>
      <c r="F525" s="2">
        <v>3.8139459816442995</v>
      </c>
      <c r="G525" s="2">
        <v>3.8139459816443111</v>
      </c>
    </row>
    <row r="526" spans="1:7" x14ac:dyDescent="0.25">
      <c r="A526" s="86">
        <v>2018</v>
      </c>
      <c r="B526" s="45" t="s">
        <v>174</v>
      </c>
      <c r="C526" s="77">
        <v>13.7013989730542</v>
      </c>
      <c r="D526" s="2">
        <v>10.251920548377999</v>
      </c>
      <c r="E526" s="2">
        <v>17.150877397730302</v>
      </c>
      <c r="F526" s="2">
        <v>3.4494784246762009</v>
      </c>
      <c r="G526" s="2">
        <v>3.4494784246761014</v>
      </c>
    </row>
    <row r="527" spans="1:7" x14ac:dyDescent="0.25">
      <c r="A527" s="86">
        <v>2018</v>
      </c>
      <c r="B527" s="45" t="s">
        <v>178</v>
      </c>
      <c r="C527" s="77">
        <v>18.134600451513698</v>
      </c>
      <c r="D527" s="2">
        <v>14.1177032700834</v>
      </c>
      <c r="E527" s="2">
        <v>22.151497632944</v>
      </c>
      <c r="F527" s="2">
        <v>4.0168971814302985</v>
      </c>
      <c r="G527" s="2">
        <v>4.0168971814303021</v>
      </c>
    </row>
    <row r="528" spans="1:7" x14ac:dyDescent="0.25">
      <c r="A528" s="86">
        <v>2018</v>
      </c>
      <c r="B528" s="45" t="s">
        <v>175</v>
      </c>
      <c r="C528" s="77">
        <v>14.7646230800796</v>
      </c>
      <c r="D528" s="2">
        <v>11.1693085678797</v>
      </c>
      <c r="E528" s="2">
        <v>18.359937592279501</v>
      </c>
      <c r="F528" s="2">
        <v>3.5953145121999004</v>
      </c>
      <c r="G528" s="2">
        <v>3.5953145121999004</v>
      </c>
    </row>
    <row r="529" spans="1:7" x14ac:dyDescent="0.25">
      <c r="A529" s="86">
        <v>2018</v>
      </c>
      <c r="B529" s="45" t="s">
        <v>156</v>
      </c>
      <c r="C529" s="77">
        <v>12.0721331225058</v>
      </c>
      <c r="D529" s="2">
        <v>7.7813809854359501</v>
      </c>
      <c r="E529" s="2">
        <v>16.362885259575702</v>
      </c>
      <c r="F529" s="2">
        <v>4.29075213706985</v>
      </c>
      <c r="G529" s="2">
        <v>4.2907521370699016</v>
      </c>
    </row>
    <row r="530" spans="1:7" x14ac:dyDescent="0.25">
      <c r="A530" s="86">
        <v>2018</v>
      </c>
      <c r="B530" s="45" t="s">
        <v>168</v>
      </c>
      <c r="C530" s="77">
        <v>17.7117461322986</v>
      </c>
      <c r="D530" s="2">
        <v>12.7014377576106</v>
      </c>
      <c r="E530" s="2">
        <v>22.722054506986701</v>
      </c>
      <c r="F530" s="2">
        <v>5.0103083746879999</v>
      </c>
      <c r="G530" s="2">
        <v>5.0103083746881012</v>
      </c>
    </row>
    <row r="531" spans="1:7" x14ac:dyDescent="0.25">
      <c r="A531" s="86">
        <v>2018</v>
      </c>
      <c r="B531" s="45" t="s">
        <v>164</v>
      </c>
      <c r="C531" s="77">
        <v>10.832231753621199</v>
      </c>
      <c r="D531" s="2">
        <v>7.1713191480814498</v>
      </c>
      <c r="E531" s="2">
        <v>14.493144359160899</v>
      </c>
      <c r="F531" s="2">
        <v>3.6609126055397496</v>
      </c>
      <c r="G531" s="2">
        <v>3.6609126055396999</v>
      </c>
    </row>
    <row r="532" spans="1:7" x14ac:dyDescent="0.25">
      <c r="A532" s="86">
        <v>2018</v>
      </c>
      <c r="B532" s="45" t="s">
        <v>172</v>
      </c>
      <c r="C532" s="77">
        <v>14.9835982575126</v>
      </c>
      <c r="D532" s="2">
        <v>11.463853531283901</v>
      </c>
      <c r="E532" s="2">
        <v>18.503342983741302</v>
      </c>
      <c r="F532" s="2">
        <v>3.5197447262286996</v>
      </c>
      <c r="G532" s="2">
        <v>3.5197447262287014</v>
      </c>
    </row>
    <row r="533" spans="1:7" x14ac:dyDescent="0.25">
      <c r="A533" s="86">
        <v>2018</v>
      </c>
      <c r="B533" s="45" t="s">
        <v>157</v>
      </c>
      <c r="C533" s="77">
        <v>17.145020108824198</v>
      </c>
      <c r="D533" s="2">
        <v>13.131197183621699</v>
      </c>
      <c r="E533" s="2">
        <v>21.158843034026798</v>
      </c>
      <c r="F533" s="2">
        <v>4.0138229252024988</v>
      </c>
      <c r="G533" s="2">
        <v>4.0138229252026001</v>
      </c>
    </row>
    <row r="534" spans="1:7" x14ac:dyDescent="0.25">
      <c r="A534" s="86">
        <v>2018</v>
      </c>
      <c r="B534" s="45" t="s">
        <v>170</v>
      </c>
      <c r="C534" s="77">
        <v>13.9300227288381</v>
      </c>
      <c r="D534" s="2">
        <v>9.2317004397648006</v>
      </c>
      <c r="E534" s="2">
        <v>18.6283450179114</v>
      </c>
      <c r="F534" s="2">
        <v>4.6983222890732996</v>
      </c>
      <c r="G534" s="2">
        <v>4.6983222890732996</v>
      </c>
    </row>
    <row r="535" spans="1:7" x14ac:dyDescent="0.25">
      <c r="A535" s="86">
        <v>2018</v>
      </c>
      <c r="B535" s="45" t="s">
        <v>176</v>
      </c>
      <c r="C535" s="77">
        <v>15.570763840080399</v>
      </c>
      <c r="D535" s="2">
        <v>11.666109693912199</v>
      </c>
      <c r="E535" s="2">
        <v>19.475417986248701</v>
      </c>
      <c r="F535" s="2">
        <v>3.9046541461682001</v>
      </c>
      <c r="G535" s="2">
        <v>3.9046541461683013</v>
      </c>
    </row>
    <row r="536" spans="1:7" x14ac:dyDescent="0.25">
      <c r="A536" s="86">
        <v>2018</v>
      </c>
      <c r="B536" s="45" t="s">
        <v>152</v>
      </c>
      <c r="C536" s="77">
        <v>14.939279904031</v>
      </c>
      <c r="D536" s="2">
        <v>10.9962045332593</v>
      </c>
      <c r="E536" s="2">
        <v>18.882355274802801</v>
      </c>
      <c r="F536" s="2">
        <v>3.9430753707716999</v>
      </c>
      <c r="G536" s="2">
        <v>3.9430753707718011</v>
      </c>
    </row>
    <row r="537" spans="1:7" x14ac:dyDescent="0.25">
      <c r="A537" s="86">
        <v>2018</v>
      </c>
      <c r="B537" s="45" t="s">
        <v>150</v>
      </c>
      <c r="C537" s="77">
        <v>11.2387915471223</v>
      </c>
      <c r="D537" s="2">
        <v>7.8871515668142296</v>
      </c>
      <c r="E537" s="2">
        <v>14.5904315274304</v>
      </c>
      <c r="F537" s="2">
        <v>3.3516399803080708</v>
      </c>
      <c r="G537" s="2">
        <v>3.3516399803081001</v>
      </c>
    </row>
    <row r="538" spans="1:7" x14ac:dyDescent="0.25">
      <c r="A538" s="86">
        <v>2018</v>
      </c>
      <c r="B538" s="45" t="s">
        <v>163</v>
      </c>
      <c r="C538" s="77">
        <v>12.358764986664101</v>
      </c>
      <c r="D538" s="2">
        <v>8.8793916793293306</v>
      </c>
      <c r="E538" s="2">
        <v>15.838138293998901</v>
      </c>
      <c r="F538" s="2">
        <v>3.4793733073347699</v>
      </c>
      <c r="G538" s="2">
        <v>3.4793733073348001</v>
      </c>
    </row>
    <row r="539" spans="1:7" x14ac:dyDescent="0.25">
      <c r="A539" s="86">
        <v>2018</v>
      </c>
      <c r="B539" s="45" t="s">
        <v>180</v>
      </c>
      <c r="C539" s="77">
        <v>16.730457346740199</v>
      </c>
      <c r="D539" s="2">
        <v>12.5955586361952</v>
      </c>
      <c r="E539" s="2">
        <v>20.865356057285201</v>
      </c>
      <c r="F539" s="2">
        <v>4.1348987105449986</v>
      </c>
      <c r="G539" s="2">
        <v>4.1348987105450021</v>
      </c>
    </row>
    <row r="540" spans="1:7" x14ac:dyDescent="0.25">
      <c r="A540" s="86">
        <v>2018</v>
      </c>
      <c r="B540" s="45" t="s">
        <v>154</v>
      </c>
      <c r="C540" s="77">
        <v>10.8739559308341</v>
      </c>
      <c r="D540" s="2">
        <v>7.3183621610184399</v>
      </c>
      <c r="E540" s="2">
        <v>14.4295497006497</v>
      </c>
      <c r="F540" s="2">
        <v>3.5555937698156601</v>
      </c>
      <c r="G540" s="2">
        <v>3.5555937698155997</v>
      </c>
    </row>
    <row r="541" spans="1:7" x14ac:dyDescent="0.25">
      <c r="A541" s="86">
        <v>2018</v>
      </c>
      <c r="B541" s="45" t="s">
        <v>173</v>
      </c>
      <c r="C541" s="77">
        <v>18.2187748039829</v>
      </c>
      <c r="D541" s="2">
        <v>13.0177719145879</v>
      </c>
      <c r="E541" s="2">
        <v>23.419777693377899</v>
      </c>
      <c r="F541" s="2">
        <v>5.2010028893949993</v>
      </c>
      <c r="G541" s="2">
        <v>5.2010028893949993</v>
      </c>
    </row>
    <row r="542" spans="1:7" x14ac:dyDescent="0.25">
      <c r="A542" s="86">
        <v>2018</v>
      </c>
      <c r="B542" s="45" t="s">
        <v>165</v>
      </c>
      <c r="C542" s="77">
        <v>13.1988581775183</v>
      </c>
      <c r="D542" s="2">
        <v>10.035115428557001</v>
      </c>
      <c r="E542" s="2">
        <v>16.362600926479601</v>
      </c>
      <c r="F542" s="2">
        <v>3.1637427489612993</v>
      </c>
      <c r="G542" s="2">
        <v>3.163742748961301</v>
      </c>
    </row>
    <row r="543" spans="1:7" x14ac:dyDescent="0.25">
      <c r="A543" s="86">
        <v>2018</v>
      </c>
      <c r="B543" s="45" t="s">
        <v>149</v>
      </c>
      <c r="C543" s="77">
        <v>5.8612803774841096</v>
      </c>
      <c r="D543" s="2">
        <v>3.5094374209477599</v>
      </c>
      <c r="E543" s="2">
        <v>8.2131233340204695</v>
      </c>
      <c r="F543" s="2">
        <v>2.3518429565363497</v>
      </c>
      <c r="G543" s="2">
        <v>2.3518429565363599</v>
      </c>
    </row>
    <row r="544" spans="1:7" x14ac:dyDescent="0.25">
      <c r="A544" s="86">
        <v>2018</v>
      </c>
      <c r="B544" s="45" t="s">
        <v>177</v>
      </c>
      <c r="C544" s="77">
        <v>14.476728087960799</v>
      </c>
      <c r="D544" s="2">
        <v>10.995405485052499</v>
      </c>
      <c r="E544" s="2">
        <v>17.958050690869101</v>
      </c>
      <c r="F544" s="2">
        <v>3.4813226029082998</v>
      </c>
      <c r="G544" s="2">
        <v>3.4813226029083015</v>
      </c>
    </row>
    <row r="545" spans="1:7" x14ac:dyDescent="0.25">
      <c r="A545" s="86">
        <v>2018</v>
      </c>
      <c r="B545" s="45" t="s">
        <v>153</v>
      </c>
      <c r="C545" s="77">
        <v>14.062489361557301</v>
      </c>
      <c r="D545" s="2">
        <v>10.497752778455901</v>
      </c>
      <c r="E545" s="2">
        <v>17.627225944658601</v>
      </c>
      <c r="F545" s="2">
        <v>3.5647365831014</v>
      </c>
      <c r="G545" s="2">
        <v>3.5647365831013005</v>
      </c>
    </row>
    <row r="546" spans="1:7" x14ac:dyDescent="0.25">
      <c r="A546" s="86">
        <v>2018</v>
      </c>
      <c r="B546" s="45" t="s">
        <v>179</v>
      </c>
      <c r="C546" s="77">
        <v>20.3454582590612</v>
      </c>
      <c r="D546" s="2">
        <v>15.9764198268021</v>
      </c>
      <c r="E546" s="2">
        <v>24.714496691320299</v>
      </c>
      <c r="F546" s="2">
        <v>4.3690384322590994</v>
      </c>
      <c r="G546" s="2">
        <v>4.3690384322590994</v>
      </c>
    </row>
    <row r="547" spans="1:7" x14ac:dyDescent="0.25">
      <c r="A547" s="86">
        <v>2018</v>
      </c>
      <c r="B547" s="45" t="s">
        <v>161</v>
      </c>
      <c r="C547" s="77">
        <v>11.7196941284327</v>
      </c>
      <c r="D547" s="2">
        <v>8.5525248354106402</v>
      </c>
      <c r="E547" s="2">
        <v>14.8868634214548</v>
      </c>
      <c r="F547" s="2">
        <v>3.1671692930220594</v>
      </c>
      <c r="G547" s="2">
        <v>3.1671692930221003</v>
      </c>
    </row>
    <row r="548" spans="1:7" x14ac:dyDescent="0.25">
      <c r="A548" s="86">
        <v>2018</v>
      </c>
      <c r="B548" s="45" t="s">
        <v>158</v>
      </c>
      <c r="C548" s="77">
        <v>12.151969537250199</v>
      </c>
      <c r="D548" s="2">
        <v>8.3776962907333399</v>
      </c>
      <c r="E548" s="2">
        <v>15.926242783767</v>
      </c>
      <c r="F548" s="2">
        <v>3.7742732465168594</v>
      </c>
      <c r="G548" s="2">
        <v>3.7742732465168007</v>
      </c>
    </row>
    <row r="549" spans="1:7" x14ac:dyDescent="0.25">
      <c r="A549" s="86">
        <v>2018</v>
      </c>
      <c r="B549" s="45" t="s">
        <v>169</v>
      </c>
      <c r="C549" s="77">
        <v>11.518047265899501</v>
      </c>
      <c r="D549" s="2">
        <v>8.1565161379169808</v>
      </c>
      <c r="E549" s="2">
        <v>14.879578393882101</v>
      </c>
      <c r="F549" s="2">
        <v>3.36153112798252</v>
      </c>
      <c r="G549" s="2">
        <v>3.3615311279825999</v>
      </c>
    </row>
    <row r="550" spans="1:7" x14ac:dyDescent="0.25">
      <c r="A550" s="86">
        <v>2019</v>
      </c>
      <c r="B550" s="45" t="s">
        <v>166</v>
      </c>
      <c r="C550" s="77">
        <v>18.065271966527199</v>
      </c>
      <c r="D550" s="2">
        <v>13.8039008672562</v>
      </c>
      <c r="E550" s="2">
        <v>22.326643065798201</v>
      </c>
      <c r="F550" s="2">
        <v>4.261371099270999</v>
      </c>
      <c r="G550" s="2">
        <v>4.2613710992710025</v>
      </c>
    </row>
    <row r="551" spans="1:7" x14ac:dyDescent="0.25">
      <c r="A551" s="86">
        <v>2019</v>
      </c>
      <c r="B551" s="45" t="s">
        <v>160</v>
      </c>
      <c r="C551" s="77">
        <v>11.134591938522901</v>
      </c>
      <c r="D551" s="2">
        <v>7.6648907637397601</v>
      </c>
      <c r="E551" s="2">
        <v>14.604293113306101</v>
      </c>
      <c r="F551" s="2">
        <v>3.4697011747831406</v>
      </c>
      <c r="G551" s="2">
        <v>3.4697011747832001</v>
      </c>
    </row>
    <row r="552" spans="1:7" x14ac:dyDescent="0.25">
      <c r="A552" s="86">
        <v>2019</v>
      </c>
      <c r="B552" s="45" t="s">
        <v>162</v>
      </c>
      <c r="C552" s="77">
        <v>14.165340779946099</v>
      </c>
      <c r="D552" s="2">
        <v>10.87558653999</v>
      </c>
      <c r="E552" s="2">
        <v>17.455095019902199</v>
      </c>
      <c r="F552" s="2">
        <v>3.2897542399560997</v>
      </c>
      <c r="G552" s="2">
        <v>3.2897542399560997</v>
      </c>
    </row>
    <row r="553" spans="1:7" x14ac:dyDescent="0.25">
      <c r="A553" s="86">
        <v>2019</v>
      </c>
      <c r="B553" s="45" t="s">
        <v>155</v>
      </c>
      <c r="C553" s="77">
        <v>10.332316246863501</v>
      </c>
      <c r="D553" s="2">
        <v>6.4777199602047597</v>
      </c>
      <c r="E553" s="2">
        <v>14.1869125335222</v>
      </c>
      <c r="F553" s="2">
        <v>3.8545962866587411</v>
      </c>
      <c r="G553" s="2">
        <v>3.8545962866586994</v>
      </c>
    </row>
    <row r="554" spans="1:7" x14ac:dyDescent="0.25">
      <c r="A554" s="86">
        <v>2019</v>
      </c>
      <c r="B554" s="45" t="s">
        <v>151</v>
      </c>
      <c r="C554" s="77">
        <v>9.4242892330814492</v>
      </c>
      <c r="D554" s="2">
        <v>6.64499834866443</v>
      </c>
      <c r="E554" s="2">
        <v>12.2035801174985</v>
      </c>
      <c r="F554" s="2">
        <v>2.7792908844170192</v>
      </c>
      <c r="G554" s="2">
        <v>2.7792908844170512</v>
      </c>
    </row>
    <row r="555" spans="1:7" x14ac:dyDescent="0.25">
      <c r="A555" s="86">
        <v>2019</v>
      </c>
      <c r="B555" s="45" t="s">
        <v>167</v>
      </c>
      <c r="C555" s="77">
        <v>12.047849890263601</v>
      </c>
      <c r="D555" s="2">
        <v>8.2693734697693202</v>
      </c>
      <c r="E555" s="2">
        <v>15.826326310757899</v>
      </c>
      <c r="F555" s="2">
        <v>3.7784764204942807</v>
      </c>
      <c r="G555" s="2">
        <v>3.7784764204942984</v>
      </c>
    </row>
    <row r="556" spans="1:7" x14ac:dyDescent="0.25">
      <c r="A556" s="86">
        <v>2019</v>
      </c>
      <c r="B556" s="45" t="s">
        <v>181</v>
      </c>
      <c r="C556" s="77" t="s">
        <v>1574</v>
      </c>
      <c r="D556" s="2">
        <v>0</v>
      </c>
      <c r="E556" s="2">
        <v>0</v>
      </c>
      <c r="F556" s="2" t="e">
        <v>#VALUE!</v>
      </c>
      <c r="G556" s="2" t="e">
        <v>#VALUE!</v>
      </c>
    </row>
    <row r="557" spans="1:7" x14ac:dyDescent="0.25">
      <c r="A557" s="86">
        <v>2019</v>
      </c>
      <c r="B557" s="45" t="s">
        <v>171</v>
      </c>
      <c r="C557" s="77">
        <v>12.430198877209699</v>
      </c>
      <c r="D557" s="2">
        <v>9.4741706045643497</v>
      </c>
      <c r="E557" s="2">
        <v>15.386227149855101</v>
      </c>
      <c r="F557" s="2">
        <v>2.9560282726453497</v>
      </c>
      <c r="G557" s="2">
        <v>2.9560282726454012</v>
      </c>
    </row>
    <row r="558" spans="1:7" x14ac:dyDescent="0.25">
      <c r="A558" s="86">
        <v>2019</v>
      </c>
      <c r="B558" s="45" t="s">
        <v>159</v>
      </c>
      <c r="C558" s="77">
        <v>9.95270382296221</v>
      </c>
      <c r="D558" s="2">
        <v>6.0573194270898103</v>
      </c>
      <c r="E558" s="2">
        <v>13.848088218834601</v>
      </c>
      <c r="F558" s="2">
        <v>3.8953843958723997</v>
      </c>
      <c r="G558" s="2">
        <v>3.8953843958723908</v>
      </c>
    </row>
    <row r="559" spans="1:7" x14ac:dyDescent="0.25">
      <c r="A559" s="86">
        <v>2019</v>
      </c>
      <c r="B559" s="45" t="s">
        <v>174</v>
      </c>
      <c r="C559" s="77">
        <v>15.8022474612966</v>
      </c>
      <c r="D559" s="2">
        <v>11.543578824360299</v>
      </c>
      <c r="E559" s="2">
        <v>20.060916098232799</v>
      </c>
      <c r="F559" s="2">
        <v>4.2586686369363012</v>
      </c>
      <c r="G559" s="2">
        <v>4.2586686369361981</v>
      </c>
    </row>
    <row r="560" spans="1:7" x14ac:dyDescent="0.25">
      <c r="A560" s="86">
        <v>2019</v>
      </c>
      <c r="B560" s="45" t="s">
        <v>178</v>
      </c>
      <c r="C560" s="77">
        <v>12.7590716539836</v>
      </c>
      <c r="D560" s="2">
        <v>9.3500258320944791</v>
      </c>
      <c r="E560" s="2">
        <v>16.168117475872702</v>
      </c>
      <c r="F560" s="2">
        <v>3.4090458218891211</v>
      </c>
      <c r="G560" s="2">
        <v>3.4090458218891015</v>
      </c>
    </row>
    <row r="561" spans="1:7" x14ac:dyDescent="0.25">
      <c r="A561" s="86">
        <v>2019</v>
      </c>
      <c r="B561" s="45" t="s">
        <v>175</v>
      </c>
      <c r="C561" s="77">
        <v>14.444338280036</v>
      </c>
      <c r="D561" s="2">
        <v>10.514800413607301</v>
      </c>
      <c r="E561" s="2">
        <v>18.373876146464699</v>
      </c>
      <c r="F561" s="2">
        <v>3.9295378664286993</v>
      </c>
      <c r="G561" s="2">
        <v>3.9295378664286993</v>
      </c>
    </row>
    <row r="562" spans="1:7" x14ac:dyDescent="0.25">
      <c r="A562" s="86">
        <v>2019</v>
      </c>
      <c r="B562" s="45" t="s">
        <v>156</v>
      </c>
      <c r="C562" s="77">
        <v>10.333543662963899</v>
      </c>
      <c r="D562" s="2">
        <v>6.6737413841365596</v>
      </c>
      <c r="E562" s="2">
        <v>13.993345941791199</v>
      </c>
      <c r="F562" s="2">
        <v>3.6598022788273399</v>
      </c>
      <c r="G562" s="2">
        <v>3.6598022788272999</v>
      </c>
    </row>
    <row r="563" spans="1:7" x14ac:dyDescent="0.25">
      <c r="A563" s="86">
        <v>2019</v>
      </c>
      <c r="B563" s="45" t="s">
        <v>168</v>
      </c>
      <c r="C563" s="77">
        <v>14.8977643607211</v>
      </c>
      <c r="D563" s="2">
        <v>10.5225662919458</v>
      </c>
      <c r="E563" s="2">
        <v>19.272962429496499</v>
      </c>
      <c r="F563" s="2">
        <v>4.3751980687752994</v>
      </c>
      <c r="G563" s="2">
        <v>4.3751980687753989</v>
      </c>
    </row>
    <row r="564" spans="1:7" x14ac:dyDescent="0.25">
      <c r="A564" s="86">
        <v>2019</v>
      </c>
      <c r="B564" s="45" t="s">
        <v>164</v>
      </c>
      <c r="C564" s="77">
        <v>10.3632036138125</v>
      </c>
      <c r="D564" s="2">
        <v>6.2637279072575396</v>
      </c>
      <c r="E564" s="2">
        <v>14.4626793203674</v>
      </c>
      <c r="F564" s="2">
        <v>4.0994757065549603</v>
      </c>
      <c r="G564" s="2">
        <v>4.0994757065548999</v>
      </c>
    </row>
    <row r="565" spans="1:7" x14ac:dyDescent="0.25">
      <c r="A565" s="86">
        <v>2019</v>
      </c>
      <c r="B565" s="45" t="s">
        <v>172</v>
      </c>
      <c r="C565" s="77">
        <v>13.183413835880399</v>
      </c>
      <c r="D565" s="2">
        <v>9.8285662447621203</v>
      </c>
      <c r="E565" s="2">
        <v>16.538261426998599</v>
      </c>
      <c r="F565" s="2">
        <v>3.3548475911182791</v>
      </c>
      <c r="G565" s="2">
        <v>3.3548475911181992</v>
      </c>
    </row>
    <row r="566" spans="1:7" x14ac:dyDescent="0.25">
      <c r="A566" s="86">
        <v>2019</v>
      </c>
      <c r="B566" s="45" t="s">
        <v>157</v>
      </c>
      <c r="C566" s="77">
        <v>11.7999280106622</v>
      </c>
      <c r="D566" s="2">
        <v>8.1915092179708999</v>
      </c>
      <c r="E566" s="2">
        <v>15.408346803353499</v>
      </c>
      <c r="F566" s="2">
        <v>3.6084187926912996</v>
      </c>
      <c r="G566" s="2">
        <v>3.6084187926912996</v>
      </c>
    </row>
    <row r="567" spans="1:7" x14ac:dyDescent="0.25">
      <c r="A567" s="86">
        <v>2019</v>
      </c>
      <c r="B567" s="45" t="s">
        <v>170</v>
      </c>
      <c r="C567" s="77">
        <v>14.249260743609399</v>
      </c>
      <c r="D567" s="2">
        <v>9.5180403144624606</v>
      </c>
      <c r="E567" s="2">
        <v>18.980481172756299</v>
      </c>
      <c r="F567" s="2">
        <v>4.7312204291469389</v>
      </c>
      <c r="G567" s="2">
        <v>4.7312204291468998</v>
      </c>
    </row>
    <row r="568" spans="1:7" x14ac:dyDescent="0.25">
      <c r="A568" s="86">
        <v>2019</v>
      </c>
      <c r="B568" s="45" t="s">
        <v>176</v>
      </c>
      <c r="C568" s="77">
        <v>12.354541990965</v>
      </c>
      <c r="D568" s="2">
        <v>8.5605765067708699</v>
      </c>
      <c r="E568" s="2">
        <v>16.1485074751591</v>
      </c>
      <c r="F568" s="2">
        <v>3.7939654841941302</v>
      </c>
      <c r="G568" s="2">
        <v>3.7939654841941</v>
      </c>
    </row>
    <row r="569" spans="1:7" x14ac:dyDescent="0.25">
      <c r="A569" s="86">
        <v>2019</v>
      </c>
      <c r="B569" s="45" t="s">
        <v>152</v>
      </c>
      <c r="C569" s="77">
        <v>14.935919343814099</v>
      </c>
      <c r="D569" s="2">
        <v>11.0341052457572</v>
      </c>
      <c r="E569" s="2">
        <v>18.837733441870999</v>
      </c>
      <c r="F569" s="2">
        <v>3.9018140980568994</v>
      </c>
      <c r="G569" s="2">
        <v>3.9018140980568994</v>
      </c>
    </row>
    <row r="570" spans="1:7" x14ac:dyDescent="0.25">
      <c r="A570" s="86">
        <v>2019</v>
      </c>
      <c r="B570" s="45" t="s">
        <v>150</v>
      </c>
      <c r="C570" s="77">
        <v>9.2199266267619198</v>
      </c>
      <c r="D570" s="2">
        <v>6.1630815149748299</v>
      </c>
      <c r="E570" s="2">
        <v>12.276771738549</v>
      </c>
      <c r="F570" s="2">
        <v>3.0568451117870898</v>
      </c>
      <c r="G570" s="2">
        <v>3.0568451117870801</v>
      </c>
    </row>
    <row r="571" spans="1:7" x14ac:dyDescent="0.25">
      <c r="A571" s="86">
        <v>2019</v>
      </c>
      <c r="B571" s="45" t="s">
        <v>163</v>
      </c>
      <c r="C571" s="77">
        <v>13.363028016470899</v>
      </c>
      <c r="D571" s="2">
        <v>9.7992162812979</v>
      </c>
      <c r="E571" s="2">
        <v>16.9268397516439</v>
      </c>
      <c r="F571" s="2">
        <v>3.5638117351729992</v>
      </c>
      <c r="G571" s="2">
        <v>3.563811735173001</v>
      </c>
    </row>
    <row r="572" spans="1:7" x14ac:dyDescent="0.25">
      <c r="A572" s="86">
        <v>2019</v>
      </c>
      <c r="B572" s="45" t="s">
        <v>180</v>
      </c>
      <c r="C572" s="77">
        <v>14.532449564596201</v>
      </c>
      <c r="D572" s="2">
        <v>10.9718445367072</v>
      </c>
      <c r="E572" s="2">
        <v>18.093054592485199</v>
      </c>
      <c r="F572" s="2">
        <v>3.5606050278890002</v>
      </c>
      <c r="G572" s="2">
        <v>3.5606050278889985</v>
      </c>
    </row>
    <row r="573" spans="1:7" x14ac:dyDescent="0.25">
      <c r="A573" s="86">
        <v>2019</v>
      </c>
      <c r="B573" s="45" t="s">
        <v>154</v>
      </c>
      <c r="C573" s="77">
        <v>13.547281878972701</v>
      </c>
      <c r="D573" s="2">
        <v>9.7364507544224406</v>
      </c>
      <c r="E573" s="2">
        <v>17.358113003522899</v>
      </c>
      <c r="F573" s="2">
        <v>3.8108311245502602</v>
      </c>
      <c r="G573" s="2">
        <v>3.810831124550198</v>
      </c>
    </row>
    <row r="574" spans="1:7" x14ac:dyDescent="0.25">
      <c r="A574" s="86">
        <v>2019</v>
      </c>
      <c r="B574" s="45" t="s">
        <v>173</v>
      </c>
      <c r="C574" s="77">
        <v>13.8136174809244</v>
      </c>
      <c r="D574" s="2">
        <v>9.3832649137276292</v>
      </c>
      <c r="E574" s="2">
        <v>18.243970048121199</v>
      </c>
      <c r="F574" s="2">
        <v>4.4303525671967705</v>
      </c>
      <c r="G574" s="2">
        <v>4.4303525671967989</v>
      </c>
    </row>
    <row r="575" spans="1:7" x14ac:dyDescent="0.25">
      <c r="A575" s="86">
        <v>2019</v>
      </c>
      <c r="B575" s="45" t="s">
        <v>165</v>
      </c>
      <c r="C575" s="77">
        <v>13.366214774768199</v>
      </c>
      <c r="D575" s="2">
        <v>9.6356095325743194</v>
      </c>
      <c r="E575" s="2">
        <v>17.096820016962099</v>
      </c>
      <c r="F575" s="2">
        <v>3.7306052421938798</v>
      </c>
      <c r="G575" s="2">
        <v>3.7306052421938993</v>
      </c>
    </row>
    <row r="576" spans="1:7" x14ac:dyDescent="0.25">
      <c r="A576" s="86">
        <v>2019</v>
      </c>
      <c r="B576" s="45" t="s">
        <v>149</v>
      </c>
      <c r="C576" s="77">
        <v>7.9997211669164496</v>
      </c>
      <c r="D576" s="2">
        <v>4.7286197929615001</v>
      </c>
      <c r="E576" s="2">
        <v>11.2708225408714</v>
      </c>
      <c r="F576" s="2">
        <v>3.2711013739549495</v>
      </c>
      <c r="G576" s="2">
        <v>3.2711013739549504</v>
      </c>
    </row>
    <row r="577" spans="1:7" x14ac:dyDescent="0.25">
      <c r="A577" s="86">
        <v>2019</v>
      </c>
      <c r="B577" s="45" t="s">
        <v>177</v>
      </c>
      <c r="C577" s="77">
        <v>15.5584943963139</v>
      </c>
      <c r="D577" s="2">
        <v>11.8530472186842</v>
      </c>
      <c r="E577" s="2">
        <v>19.263941573943601</v>
      </c>
      <c r="F577" s="2">
        <v>3.7054471776297007</v>
      </c>
      <c r="G577" s="2">
        <v>3.7054471776297007</v>
      </c>
    </row>
    <row r="578" spans="1:7" x14ac:dyDescent="0.25">
      <c r="A578" s="86">
        <v>2019</v>
      </c>
      <c r="B578" s="45" t="s">
        <v>153</v>
      </c>
      <c r="C578" s="77">
        <v>15.8263878179124</v>
      </c>
      <c r="D578" s="2">
        <v>12.325184166779099</v>
      </c>
      <c r="E578" s="2">
        <v>19.3275914690457</v>
      </c>
      <c r="F578" s="2">
        <v>3.5012036511333005</v>
      </c>
      <c r="G578" s="2">
        <v>3.5012036511333005</v>
      </c>
    </row>
    <row r="579" spans="1:7" x14ac:dyDescent="0.25">
      <c r="A579" s="86">
        <v>2019</v>
      </c>
      <c r="B579" s="45" t="s">
        <v>179</v>
      </c>
      <c r="C579" s="77">
        <v>15.098729635763799</v>
      </c>
      <c r="D579" s="2">
        <v>11.308186307814299</v>
      </c>
      <c r="E579" s="2">
        <v>18.889272963713299</v>
      </c>
      <c r="F579" s="2">
        <v>3.7905433279495</v>
      </c>
      <c r="G579" s="2">
        <v>3.7905433279495</v>
      </c>
    </row>
    <row r="580" spans="1:7" x14ac:dyDescent="0.25">
      <c r="A580" s="86">
        <v>2019</v>
      </c>
      <c r="B580" s="45" t="s">
        <v>161</v>
      </c>
      <c r="C580" s="77">
        <v>16.1505796054687</v>
      </c>
      <c r="D580" s="2">
        <v>11.5871571569895</v>
      </c>
      <c r="E580" s="2">
        <v>20.714002053947901</v>
      </c>
      <c r="F580" s="2">
        <v>4.5634224484791996</v>
      </c>
      <c r="G580" s="2">
        <v>4.5634224484792014</v>
      </c>
    </row>
    <row r="581" spans="1:7" x14ac:dyDescent="0.25">
      <c r="A581" s="86">
        <v>2019</v>
      </c>
      <c r="B581" s="45" t="s">
        <v>158</v>
      </c>
      <c r="C581" s="77">
        <v>13.4655465894668</v>
      </c>
      <c r="D581" s="2">
        <v>9.8328967945192005</v>
      </c>
      <c r="E581" s="2">
        <v>17.0981963844144</v>
      </c>
      <c r="F581" s="2">
        <v>3.6326497949476</v>
      </c>
      <c r="G581" s="2">
        <v>3.6326497949476</v>
      </c>
    </row>
    <row r="582" spans="1:7" x14ac:dyDescent="0.25">
      <c r="A582" s="86">
        <v>2019</v>
      </c>
      <c r="B582" s="45" t="s">
        <v>169</v>
      </c>
      <c r="C582" s="77">
        <v>10.471301816524299</v>
      </c>
      <c r="D582" s="2">
        <v>7.0377800288454404</v>
      </c>
      <c r="E582" s="2">
        <v>13.9048236042032</v>
      </c>
      <c r="F582" s="2">
        <v>3.4335217876788588</v>
      </c>
      <c r="G582" s="2">
        <v>3.4335217876789006</v>
      </c>
    </row>
    <row r="583" spans="1:7" x14ac:dyDescent="0.25">
      <c r="A583" s="86">
        <v>2020</v>
      </c>
      <c r="B583" s="45" t="s">
        <v>166</v>
      </c>
      <c r="C583" s="77">
        <v>15.4</v>
      </c>
      <c r="D583" s="2">
        <v>9.9</v>
      </c>
      <c r="E583" s="2">
        <v>20.9</v>
      </c>
      <c r="F583" s="2">
        <v>5.5</v>
      </c>
      <c r="G583" s="2">
        <v>5.4999999999999982</v>
      </c>
    </row>
    <row r="584" spans="1:7" x14ac:dyDescent="0.25">
      <c r="A584" s="86">
        <v>2020</v>
      </c>
      <c r="B584" s="45" t="s">
        <v>160</v>
      </c>
      <c r="C584" s="77">
        <v>8.3000000000000007</v>
      </c>
      <c r="D584" s="2">
        <v>4.8</v>
      </c>
      <c r="E584" s="2">
        <v>11.7</v>
      </c>
      <c r="F584" s="2">
        <v>3.5000000000000009</v>
      </c>
      <c r="G584" s="2">
        <v>3.3999999999999986</v>
      </c>
    </row>
    <row r="585" spans="1:7" x14ac:dyDescent="0.25">
      <c r="A585" s="86">
        <v>2020</v>
      </c>
      <c r="B585" s="45" t="s">
        <v>162</v>
      </c>
      <c r="C585" s="77">
        <v>12.9</v>
      </c>
      <c r="D585" s="2">
        <v>8.6</v>
      </c>
      <c r="E585" s="2">
        <v>17.2</v>
      </c>
      <c r="F585" s="2">
        <v>4.3000000000000007</v>
      </c>
      <c r="G585" s="2">
        <v>4.2999999999999989</v>
      </c>
    </row>
    <row r="586" spans="1:7" x14ac:dyDescent="0.25">
      <c r="A586" s="86">
        <v>2020</v>
      </c>
      <c r="B586" s="45" t="s">
        <v>155</v>
      </c>
      <c r="C586" s="77">
        <v>10.199999999999999</v>
      </c>
      <c r="D586" s="2">
        <v>5.9</v>
      </c>
      <c r="E586" s="2">
        <v>14.5</v>
      </c>
      <c r="F586" s="2">
        <v>4.2999999999999989</v>
      </c>
      <c r="G586" s="2">
        <v>4.3000000000000007</v>
      </c>
    </row>
    <row r="587" spans="1:7" x14ac:dyDescent="0.25">
      <c r="A587" s="86">
        <v>2020</v>
      </c>
      <c r="B587" s="45" t="s">
        <v>151</v>
      </c>
      <c r="C587" s="77">
        <v>10.4</v>
      </c>
      <c r="D587" s="2">
        <v>6.7</v>
      </c>
      <c r="E587" s="2">
        <v>14.1</v>
      </c>
      <c r="F587" s="2">
        <v>3.7</v>
      </c>
      <c r="G587" s="2">
        <v>3.6999999999999993</v>
      </c>
    </row>
    <row r="588" spans="1:7" x14ac:dyDescent="0.25">
      <c r="A588" s="86">
        <v>2020</v>
      </c>
      <c r="B588" s="45" t="s">
        <v>167</v>
      </c>
      <c r="C588" s="77">
        <v>8.5</v>
      </c>
      <c r="D588" s="2">
        <v>5.0999999999999996</v>
      </c>
      <c r="E588" s="2">
        <v>11.8</v>
      </c>
      <c r="F588" s="2">
        <v>3.4000000000000004</v>
      </c>
      <c r="G588" s="2">
        <v>3.3000000000000007</v>
      </c>
    </row>
    <row r="589" spans="1:7" x14ac:dyDescent="0.25">
      <c r="A589" s="86">
        <v>2020</v>
      </c>
      <c r="B589" s="45" t="s">
        <v>181</v>
      </c>
      <c r="C589" s="77" t="s">
        <v>1574</v>
      </c>
      <c r="D589" s="2">
        <v>0</v>
      </c>
      <c r="E589" s="2">
        <v>0</v>
      </c>
      <c r="F589" s="2" t="e">
        <v>#VALUE!</v>
      </c>
      <c r="G589" s="2" t="e">
        <v>#VALUE!</v>
      </c>
    </row>
    <row r="590" spans="1:7" x14ac:dyDescent="0.25">
      <c r="A590" s="86">
        <v>2020</v>
      </c>
      <c r="B590" s="45" t="s">
        <v>171</v>
      </c>
      <c r="C590" s="77">
        <v>9.1999999999999993</v>
      </c>
      <c r="D590" s="2">
        <v>5.8</v>
      </c>
      <c r="E590" s="2">
        <v>12.6</v>
      </c>
      <c r="F590" s="2">
        <v>3.3999999999999995</v>
      </c>
      <c r="G590" s="2">
        <v>3.4000000000000004</v>
      </c>
    </row>
    <row r="591" spans="1:7" x14ac:dyDescent="0.25">
      <c r="A591" s="86">
        <v>2020</v>
      </c>
      <c r="B591" s="45" t="s">
        <v>159</v>
      </c>
      <c r="C591" s="77">
        <v>10.4</v>
      </c>
      <c r="D591" s="2">
        <v>6</v>
      </c>
      <c r="E591" s="2">
        <v>14.9</v>
      </c>
      <c r="F591" s="2">
        <v>4.4000000000000004</v>
      </c>
      <c r="G591" s="2">
        <v>4.5</v>
      </c>
    </row>
    <row r="592" spans="1:7" x14ac:dyDescent="0.25">
      <c r="A592" s="86">
        <v>2020</v>
      </c>
      <c r="B592" s="45" t="s">
        <v>174</v>
      </c>
      <c r="C592" s="77">
        <v>12.4</v>
      </c>
      <c r="D592" s="2">
        <v>8</v>
      </c>
      <c r="E592" s="2">
        <v>16.8</v>
      </c>
      <c r="F592" s="2">
        <v>4.4000000000000004</v>
      </c>
      <c r="G592" s="2">
        <v>4.4000000000000004</v>
      </c>
    </row>
    <row r="593" spans="1:7" x14ac:dyDescent="0.25">
      <c r="A593" s="86">
        <v>2020</v>
      </c>
      <c r="B593" s="45" t="s">
        <v>178</v>
      </c>
      <c r="C593" s="77">
        <v>13.9</v>
      </c>
      <c r="D593" s="2">
        <v>8.6</v>
      </c>
      <c r="E593" s="2">
        <v>19.100000000000001</v>
      </c>
      <c r="F593" s="2">
        <v>5.3000000000000007</v>
      </c>
      <c r="G593" s="2">
        <v>5.2000000000000011</v>
      </c>
    </row>
    <row r="594" spans="1:7" x14ac:dyDescent="0.25">
      <c r="A594" s="86">
        <v>2020</v>
      </c>
      <c r="B594" s="45" t="s">
        <v>175</v>
      </c>
      <c r="C594" s="77">
        <v>11.2</v>
      </c>
      <c r="D594" s="2">
        <v>7.1</v>
      </c>
      <c r="E594" s="2">
        <v>15.3</v>
      </c>
      <c r="F594" s="2">
        <v>4.0999999999999996</v>
      </c>
      <c r="G594" s="2">
        <v>4.1000000000000014</v>
      </c>
    </row>
    <row r="595" spans="1:7" x14ac:dyDescent="0.25">
      <c r="A595" s="86">
        <v>2020</v>
      </c>
      <c r="B595" s="45" t="s">
        <v>156</v>
      </c>
      <c r="C595" s="77">
        <v>11.6</v>
      </c>
      <c r="D595" s="2">
        <v>6.7</v>
      </c>
      <c r="E595" s="2">
        <v>16.600000000000001</v>
      </c>
      <c r="F595" s="2">
        <v>4.8999999999999995</v>
      </c>
      <c r="G595" s="2">
        <v>5.0000000000000018</v>
      </c>
    </row>
    <row r="596" spans="1:7" x14ac:dyDescent="0.25">
      <c r="A596" s="86">
        <v>2020</v>
      </c>
      <c r="B596" s="45" t="s">
        <v>168</v>
      </c>
      <c r="C596" s="77">
        <v>13.4</v>
      </c>
      <c r="D596" s="2">
        <v>8.3000000000000007</v>
      </c>
      <c r="E596" s="2">
        <v>18.5</v>
      </c>
      <c r="F596" s="2">
        <v>5.0999999999999996</v>
      </c>
      <c r="G596" s="2">
        <v>5.0999999999999996</v>
      </c>
    </row>
    <row r="597" spans="1:7" x14ac:dyDescent="0.25">
      <c r="A597" s="86">
        <v>2020</v>
      </c>
      <c r="B597" s="45" t="s">
        <v>164</v>
      </c>
      <c r="C597" s="77">
        <v>7.9</v>
      </c>
      <c r="D597" s="2">
        <v>3.7</v>
      </c>
      <c r="E597" s="2">
        <v>12</v>
      </c>
      <c r="F597" s="2">
        <v>4.2</v>
      </c>
      <c r="G597" s="2">
        <v>4.0999999999999996</v>
      </c>
    </row>
    <row r="598" spans="1:7" x14ac:dyDescent="0.25">
      <c r="A598" s="86">
        <v>2020</v>
      </c>
      <c r="B598" s="45" t="s">
        <v>172</v>
      </c>
      <c r="C598" s="77">
        <v>11.2</v>
      </c>
      <c r="D598" s="2">
        <v>7.6</v>
      </c>
      <c r="E598" s="2">
        <v>14.9</v>
      </c>
      <c r="F598" s="2">
        <v>3.5999999999999996</v>
      </c>
      <c r="G598" s="2">
        <v>3.7000000000000011</v>
      </c>
    </row>
    <row r="599" spans="1:7" x14ac:dyDescent="0.25">
      <c r="A599" s="86">
        <v>2020</v>
      </c>
      <c r="B599" s="45" t="s">
        <v>157</v>
      </c>
      <c r="C599" s="77">
        <v>10.3</v>
      </c>
      <c r="D599" s="2">
        <v>4.7</v>
      </c>
      <c r="E599" s="2">
        <v>16</v>
      </c>
      <c r="F599" s="2">
        <v>5.6000000000000005</v>
      </c>
      <c r="G599" s="2">
        <v>5.6999999999999993</v>
      </c>
    </row>
    <row r="600" spans="1:7" x14ac:dyDescent="0.25">
      <c r="A600" s="86">
        <v>2020</v>
      </c>
      <c r="B600" s="45" t="s">
        <v>170</v>
      </c>
      <c r="C600" s="77">
        <v>12.1</v>
      </c>
      <c r="D600" s="2">
        <v>7.1</v>
      </c>
      <c r="E600" s="2">
        <v>17.100000000000001</v>
      </c>
      <c r="F600" s="2">
        <v>5</v>
      </c>
      <c r="G600" s="2">
        <v>5.0000000000000018</v>
      </c>
    </row>
    <row r="601" spans="1:7" x14ac:dyDescent="0.25">
      <c r="A601" s="86">
        <v>2020</v>
      </c>
      <c r="B601" s="45" t="s">
        <v>176</v>
      </c>
      <c r="C601" s="77">
        <v>19.2</v>
      </c>
      <c r="D601" s="2">
        <v>13</v>
      </c>
      <c r="E601" s="2">
        <v>25.5</v>
      </c>
      <c r="F601" s="2">
        <v>6.1999999999999993</v>
      </c>
      <c r="G601" s="2">
        <v>6.3000000000000007</v>
      </c>
    </row>
    <row r="602" spans="1:7" x14ac:dyDescent="0.25">
      <c r="A602" s="86">
        <v>2020</v>
      </c>
      <c r="B602" s="45" t="s">
        <v>152</v>
      </c>
      <c r="C602" s="77">
        <v>11.1</v>
      </c>
      <c r="D602" s="2">
        <v>7.2</v>
      </c>
      <c r="E602" s="2">
        <v>14.9</v>
      </c>
      <c r="F602" s="2">
        <v>3.8999999999999995</v>
      </c>
      <c r="G602" s="2">
        <v>3.8000000000000007</v>
      </c>
    </row>
    <row r="603" spans="1:7" x14ac:dyDescent="0.25">
      <c r="A603" s="86">
        <v>2020</v>
      </c>
      <c r="B603" s="45" t="s">
        <v>150</v>
      </c>
      <c r="C603" s="77">
        <v>8.4</v>
      </c>
      <c r="D603" s="2">
        <v>5.2</v>
      </c>
      <c r="E603" s="2">
        <v>11.6</v>
      </c>
      <c r="F603" s="2">
        <v>3.2</v>
      </c>
      <c r="G603" s="2">
        <v>3.1999999999999993</v>
      </c>
    </row>
    <row r="604" spans="1:7" x14ac:dyDescent="0.25">
      <c r="A604" s="86">
        <v>2020</v>
      </c>
      <c r="B604" s="45" t="s">
        <v>163</v>
      </c>
      <c r="C604" s="77">
        <v>11.9</v>
      </c>
      <c r="D604" s="2">
        <v>7.8</v>
      </c>
      <c r="E604" s="2">
        <v>15.9</v>
      </c>
      <c r="F604" s="2">
        <v>4.1000000000000005</v>
      </c>
      <c r="G604" s="2">
        <v>4</v>
      </c>
    </row>
    <row r="605" spans="1:7" x14ac:dyDescent="0.25">
      <c r="A605" s="86">
        <v>2020</v>
      </c>
      <c r="B605" s="45" t="s">
        <v>180</v>
      </c>
      <c r="C605" s="77">
        <v>10.4</v>
      </c>
      <c r="D605" s="2">
        <v>6.9</v>
      </c>
      <c r="E605" s="2">
        <v>13.9</v>
      </c>
      <c r="F605" s="2">
        <v>3.5</v>
      </c>
      <c r="G605" s="2">
        <v>3.5</v>
      </c>
    </row>
    <row r="606" spans="1:7" x14ac:dyDescent="0.25">
      <c r="A606" s="86">
        <v>2020</v>
      </c>
      <c r="B606" s="45" t="s">
        <v>154</v>
      </c>
      <c r="C606" s="77">
        <v>11.7</v>
      </c>
      <c r="D606" s="2">
        <v>6.7</v>
      </c>
      <c r="E606" s="2">
        <v>16.7</v>
      </c>
      <c r="F606" s="2">
        <v>4.9999999999999991</v>
      </c>
      <c r="G606" s="2">
        <v>5</v>
      </c>
    </row>
    <row r="607" spans="1:7" x14ac:dyDescent="0.25">
      <c r="A607" s="86">
        <v>2020</v>
      </c>
      <c r="B607" s="45" t="s">
        <v>173</v>
      </c>
      <c r="C607" s="77">
        <v>14.8</v>
      </c>
      <c r="D607" s="2">
        <v>8.6</v>
      </c>
      <c r="E607" s="2">
        <v>21.1</v>
      </c>
      <c r="F607" s="2">
        <v>6.2000000000000011</v>
      </c>
      <c r="G607" s="2">
        <v>6.3000000000000007</v>
      </c>
    </row>
    <row r="608" spans="1:7" x14ac:dyDescent="0.25">
      <c r="A608" s="86">
        <v>2020</v>
      </c>
      <c r="B608" s="45" t="s">
        <v>165</v>
      </c>
      <c r="C608" s="77">
        <v>11.9</v>
      </c>
      <c r="D608" s="2">
        <v>8.1</v>
      </c>
      <c r="E608" s="2">
        <v>15.7</v>
      </c>
      <c r="F608" s="2">
        <v>3.8000000000000007</v>
      </c>
      <c r="G608" s="2">
        <v>3.7999999999999989</v>
      </c>
    </row>
    <row r="609" spans="1:7" x14ac:dyDescent="0.25">
      <c r="A609" s="86">
        <v>2020</v>
      </c>
      <c r="B609" s="45" t="s">
        <v>149</v>
      </c>
      <c r="C609" s="77">
        <v>5.5</v>
      </c>
      <c r="D609" s="2">
        <v>3.1</v>
      </c>
      <c r="E609" s="2">
        <v>8</v>
      </c>
      <c r="F609" s="2">
        <v>2.4</v>
      </c>
      <c r="G609" s="2">
        <v>2.5</v>
      </c>
    </row>
    <row r="610" spans="1:7" x14ac:dyDescent="0.25">
      <c r="A610" s="86">
        <v>2020</v>
      </c>
      <c r="B610" s="45" t="s">
        <v>177</v>
      </c>
      <c r="C610" s="77">
        <v>15.1</v>
      </c>
      <c r="D610" s="2">
        <v>10.199999999999999</v>
      </c>
      <c r="E610" s="2">
        <v>20</v>
      </c>
      <c r="F610" s="2">
        <v>4.9000000000000004</v>
      </c>
      <c r="G610" s="2">
        <v>4.9000000000000004</v>
      </c>
    </row>
    <row r="611" spans="1:7" x14ac:dyDescent="0.25">
      <c r="A611" s="86">
        <v>2020</v>
      </c>
      <c r="B611" s="45" t="s">
        <v>153</v>
      </c>
      <c r="C611" s="77">
        <v>10.8</v>
      </c>
      <c r="D611" s="2">
        <v>6.3</v>
      </c>
      <c r="E611" s="2">
        <v>15.4</v>
      </c>
      <c r="F611" s="2">
        <v>4.5000000000000009</v>
      </c>
      <c r="G611" s="2">
        <v>4.5999999999999996</v>
      </c>
    </row>
    <row r="612" spans="1:7" x14ac:dyDescent="0.25">
      <c r="A612" s="86">
        <v>2020</v>
      </c>
      <c r="B612" s="45" t="s">
        <v>179</v>
      </c>
      <c r="C612" s="77">
        <v>13.3</v>
      </c>
      <c r="D612" s="2">
        <v>7.6</v>
      </c>
      <c r="E612" s="2">
        <v>18.899999999999999</v>
      </c>
      <c r="F612" s="2">
        <v>5.7000000000000011</v>
      </c>
      <c r="G612" s="2">
        <v>5.5999999999999979</v>
      </c>
    </row>
    <row r="613" spans="1:7" x14ac:dyDescent="0.25">
      <c r="A613" s="86">
        <v>2020</v>
      </c>
      <c r="B613" s="45" t="s">
        <v>161</v>
      </c>
      <c r="C613" s="77">
        <v>12.9</v>
      </c>
      <c r="D613" s="2">
        <v>8.1</v>
      </c>
      <c r="E613" s="2">
        <v>17.7</v>
      </c>
      <c r="F613" s="2">
        <v>4.8000000000000007</v>
      </c>
      <c r="G613" s="2">
        <v>4.7999999999999989</v>
      </c>
    </row>
    <row r="614" spans="1:7" x14ac:dyDescent="0.25">
      <c r="A614" s="86">
        <v>2020</v>
      </c>
      <c r="B614" s="45" t="s">
        <v>158</v>
      </c>
      <c r="C614" s="77">
        <v>9.6999999999999993</v>
      </c>
      <c r="D614" s="2">
        <v>6.2</v>
      </c>
      <c r="E614" s="2">
        <v>13.1</v>
      </c>
      <c r="F614" s="2">
        <v>3.4999999999999991</v>
      </c>
      <c r="G614" s="2">
        <v>3.4000000000000004</v>
      </c>
    </row>
    <row r="615" spans="1:7" x14ac:dyDescent="0.25">
      <c r="A615" s="86">
        <v>2020</v>
      </c>
      <c r="B615" s="45" t="s">
        <v>169</v>
      </c>
      <c r="C615" s="77">
        <v>15.5</v>
      </c>
      <c r="D615" s="2">
        <v>8.1</v>
      </c>
      <c r="E615" s="2">
        <v>22.9</v>
      </c>
      <c r="F615" s="2">
        <v>7.4</v>
      </c>
      <c r="G615" s="2">
        <v>7.3999999999999986</v>
      </c>
    </row>
    <row r="616" spans="1:7" x14ac:dyDescent="0.25">
      <c r="A616" s="86">
        <v>2021</v>
      </c>
      <c r="B616" s="45" t="s">
        <v>166</v>
      </c>
      <c r="C616" s="77">
        <v>10.6</v>
      </c>
      <c r="D616" s="2">
        <v>6.5</v>
      </c>
      <c r="E616" s="2">
        <v>14.6</v>
      </c>
      <c r="F616" s="2">
        <v>4.0999999999999996</v>
      </c>
      <c r="G616" s="2">
        <v>4</v>
      </c>
    </row>
    <row r="617" spans="1:7" x14ac:dyDescent="0.25">
      <c r="A617" s="86">
        <v>2021</v>
      </c>
      <c r="B617" s="45" t="s">
        <v>160</v>
      </c>
      <c r="C617" s="77">
        <v>9.6999999999999993</v>
      </c>
      <c r="D617" s="2">
        <v>5.8</v>
      </c>
      <c r="E617" s="2">
        <v>13.6</v>
      </c>
      <c r="F617" s="2">
        <v>3.8999999999999995</v>
      </c>
      <c r="G617" s="2">
        <v>3.9000000000000004</v>
      </c>
    </row>
    <row r="618" spans="1:7" x14ac:dyDescent="0.25">
      <c r="A618" s="86">
        <v>2021</v>
      </c>
      <c r="B618" s="45" t="s">
        <v>162</v>
      </c>
      <c r="C618" s="77">
        <v>11.9</v>
      </c>
      <c r="D618" s="2">
        <v>8.1</v>
      </c>
      <c r="E618" s="2">
        <v>15.6</v>
      </c>
      <c r="F618" s="2">
        <v>3.8000000000000007</v>
      </c>
      <c r="G618" s="2">
        <v>3.6999999999999993</v>
      </c>
    </row>
    <row r="619" spans="1:7" x14ac:dyDescent="0.25">
      <c r="A619" s="86">
        <v>2021</v>
      </c>
      <c r="B619" s="45" t="s">
        <v>155</v>
      </c>
      <c r="C619" s="77">
        <v>7.4</v>
      </c>
      <c r="D619" s="2">
        <v>3.6</v>
      </c>
      <c r="E619" s="2">
        <v>11.2</v>
      </c>
      <c r="F619" s="2">
        <v>3.8000000000000003</v>
      </c>
      <c r="G619" s="2">
        <v>3.7999999999999989</v>
      </c>
    </row>
    <row r="620" spans="1:7" x14ac:dyDescent="0.25">
      <c r="A620" s="86">
        <v>2021</v>
      </c>
      <c r="B620" s="45" t="s">
        <v>151</v>
      </c>
      <c r="C620" s="77">
        <v>8.1999999999999993</v>
      </c>
      <c r="D620" s="2">
        <v>5.0999999999999996</v>
      </c>
      <c r="E620" s="2">
        <v>11.3</v>
      </c>
      <c r="F620" s="2">
        <v>3.0999999999999996</v>
      </c>
      <c r="G620" s="2">
        <v>3.1000000000000014</v>
      </c>
    </row>
    <row r="621" spans="1:7" x14ac:dyDescent="0.25">
      <c r="A621" s="86">
        <v>2021</v>
      </c>
      <c r="B621" s="45" t="s">
        <v>167</v>
      </c>
      <c r="C621" s="77">
        <v>6</v>
      </c>
      <c r="D621" s="2">
        <v>2.6</v>
      </c>
      <c r="E621" s="2">
        <v>9.5</v>
      </c>
      <c r="F621" s="2">
        <v>3.4</v>
      </c>
      <c r="G621" s="2">
        <v>3.5</v>
      </c>
    </row>
    <row r="622" spans="1:7" x14ac:dyDescent="0.25">
      <c r="A622" s="86">
        <v>2021</v>
      </c>
      <c r="B622" s="45" t="s">
        <v>181</v>
      </c>
      <c r="C622" s="77" t="s">
        <v>1574</v>
      </c>
      <c r="D622" s="2">
        <v>0</v>
      </c>
      <c r="E622" s="2">
        <v>0</v>
      </c>
      <c r="F622" s="2" t="e">
        <v>#VALUE!</v>
      </c>
      <c r="G622" s="2" t="e">
        <v>#VALUE!</v>
      </c>
    </row>
    <row r="623" spans="1:7" x14ac:dyDescent="0.25">
      <c r="A623" s="86">
        <v>2021</v>
      </c>
      <c r="B623" s="45" t="s">
        <v>171</v>
      </c>
      <c r="C623" s="77">
        <v>12.3</v>
      </c>
      <c r="D623" s="2">
        <v>8.1999999999999993</v>
      </c>
      <c r="E623" s="2">
        <v>16.399999999999999</v>
      </c>
      <c r="F623" s="2">
        <v>4.1000000000000014</v>
      </c>
      <c r="G623" s="2">
        <v>4.0999999999999979</v>
      </c>
    </row>
    <row r="624" spans="1:7" x14ac:dyDescent="0.25">
      <c r="A624" s="86">
        <v>2021</v>
      </c>
      <c r="B624" s="45" t="s">
        <v>159</v>
      </c>
      <c r="C624" s="77">
        <v>9.6</v>
      </c>
      <c r="D624" s="2">
        <v>4.8</v>
      </c>
      <c r="E624" s="2">
        <v>14.4</v>
      </c>
      <c r="F624" s="2">
        <v>4.8</v>
      </c>
      <c r="G624" s="2">
        <v>4.8000000000000007</v>
      </c>
    </row>
    <row r="625" spans="1:7" x14ac:dyDescent="0.25">
      <c r="A625" s="86">
        <v>2021</v>
      </c>
      <c r="B625" s="45" t="s">
        <v>174</v>
      </c>
      <c r="C625" s="77">
        <v>17.2</v>
      </c>
      <c r="D625" s="2">
        <v>12</v>
      </c>
      <c r="E625" s="2">
        <v>22.3</v>
      </c>
      <c r="F625" s="2">
        <v>5.1999999999999993</v>
      </c>
      <c r="G625" s="2">
        <v>5.1000000000000014</v>
      </c>
    </row>
    <row r="626" spans="1:7" x14ac:dyDescent="0.25">
      <c r="A626" s="86">
        <v>2021</v>
      </c>
      <c r="B626" s="45" t="s">
        <v>178</v>
      </c>
      <c r="C626" s="77">
        <v>10.5</v>
      </c>
      <c r="D626" s="2">
        <v>6.5</v>
      </c>
      <c r="E626" s="2">
        <v>14.5</v>
      </c>
      <c r="F626" s="2">
        <v>4</v>
      </c>
      <c r="G626" s="2">
        <v>4</v>
      </c>
    </row>
    <row r="627" spans="1:7" x14ac:dyDescent="0.25">
      <c r="A627" s="86">
        <v>2021</v>
      </c>
      <c r="B627" s="45" t="s">
        <v>175</v>
      </c>
      <c r="C627" s="77">
        <v>13</v>
      </c>
      <c r="D627" s="2">
        <v>6.3</v>
      </c>
      <c r="E627" s="2">
        <v>19.7</v>
      </c>
      <c r="F627" s="2">
        <v>6.7</v>
      </c>
      <c r="G627" s="2">
        <v>6.6999999999999993</v>
      </c>
    </row>
    <row r="628" spans="1:7" x14ac:dyDescent="0.25">
      <c r="A628" s="86">
        <v>2021</v>
      </c>
      <c r="B628" s="45" t="s">
        <v>156</v>
      </c>
      <c r="C628" s="77">
        <v>10.199999999999999</v>
      </c>
      <c r="D628" s="2">
        <v>5.2</v>
      </c>
      <c r="E628" s="2">
        <v>15.3</v>
      </c>
      <c r="F628" s="2">
        <v>4.9999999999999991</v>
      </c>
      <c r="G628" s="2">
        <v>5.1000000000000014</v>
      </c>
    </row>
    <row r="629" spans="1:7" x14ac:dyDescent="0.25">
      <c r="A629" s="86">
        <v>2021</v>
      </c>
      <c r="B629" s="45" t="s">
        <v>168</v>
      </c>
      <c r="C629" s="77">
        <v>8.8000000000000007</v>
      </c>
      <c r="D629" s="2">
        <v>5.2</v>
      </c>
      <c r="E629" s="2">
        <v>12.3</v>
      </c>
      <c r="F629" s="2">
        <v>3.6000000000000005</v>
      </c>
      <c r="G629" s="2">
        <v>3.5</v>
      </c>
    </row>
    <row r="630" spans="1:7" x14ac:dyDescent="0.25">
      <c r="A630" s="86">
        <v>2021</v>
      </c>
      <c r="B630" s="45" t="s">
        <v>164</v>
      </c>
      <c r="C630" s="77">
        <v>6.9</v>
      </c>
      <c r="D630" s="2">
        <v>3.8</v>
      </c>
      <c r="E630" s="2">
        <v>10.1</v>
      </c>
      <c r="F630" s="2">
        <v>3.1000000000000005</v>
      </c>
      <c r="G630" s="2">
        <v>3.1999999999999993</v>
      </c>
    </row>
    <row r="631" spans="1:7" x14ac:dyDescent="0.25">
      <c r="A631" s="86">
        <v>2021</v>
      </c>
      <c r="B631" s="45" t="s">
        <v>172</v>
      </c>
      <c r="C631" s="77">
        <v>9.5</v>
      </c>
      <c r="D631" s="2">
        <v>6.3</v>
      </c>
      <c r="E631" s="2">
        <v>12.8</v>
      </c>
      <c r="F631" s="2">
        <v>3.2</v>
      </c>
      <c r="G631" s="2">
        <v>3.3000000000000007</v>
      </c>
    </row>
    <row r="632" spans="1:7" x14ac:dyDescent="0.25">
      <c r="A632" s="86">
        <v>2021</v>
      </c>
      <c r="B632" s="45" t="s">
        <v>157</v>
      </c>
      <c r="C632" s="77">
        <v>10.3</v>
      </c>
      <c r="D632" s="2">
        <v>5.9</v>
      </c>
      <c r="E632" s="2">
        <v>14.6</v>
      </c>
      <c r="F632" s="2">
        <v>4.4000000000000004</v>
      </c>
      <c r="G632" s="2">
        <v>4.2999999999999989</v>
      </c>
    </row>
    <row r="633" spans="1:7" x14ac:dyDescent="0.25">
      <c r="A633" s="86">
        <v>2021</v>
      </c>
      <c r="B633" s="45" t="s">
        <v>170</v>
      </c>
      <c r="C633" s="77">
        <v>10.7</v>
      </c>
      <c r="D633" s="2">
        <v>5.9</v>
      </c>
      <c r="E633" s="2">
        <v>15.4</v>
      </c>
      <c r="F633" s="2">
        <v>4.7999999999999989</v>
      </c>
      <c r="G633" s="2">
        <v>4.7000000000000011</v>
      </c>
    </row>
    <row r="634" spans="1:7" x14ac:dyDescent="0.25">
      <c r="A634" s="86">
        <v>2021</v>
      </c>
      <c r="B634" s="45" t="s">
        <v>176</v>
      </c>
      <c r="C634" s="77">
        <v>10.5</v>
      </c>
      <c r="D634" s="2">
        <v>6.6</v>
      </c>
      <c r="E634" s="2">
        <v>14.5</v>
      </c>
      <c r="F634" s="2">
        <v>3.9000000000000004</v>
      </c>
      <c r="G634" s="2">
        <v>4</v>
      </c>
    </row>
    <row r="635" spans="1:7" x14ac:dyDescent="0.25">
      <c r="A635" s="86">
        <v>2021</v>
      </c>
      <c r="B635" s="45" t="s">
        <v>152</v>
      </c>
      <c r="C635" s="77">
        <v>13.3</v>
      </c>
      <c r="D635" s="2">
        <v>6.9</v>
      </c>
      <c r="E635" s="2">
        <v>19.600000000000001</v>
      </c>
      <c r="F635" s="2">
        <v>6.4</v>
      </c>
      <c r="G635" s="2">
        <v>6.3000000000000007</v>
      </c>
    </row>
    <row r="636" spans="1:7" x14ac:dyDescent="0.25">
      <c r="A636" s="86">
        <v>2021</v>
      </c>
      <c r="B636" s="45" t="s">
        <v>150</v>
      </c>
      <c r="C636" s="77">
        <v>9.5</v>
      </c>
      <c r="D636" s="2">
        <v>6.2</v>
      </c>
      <c r="E636" s="2">
        <v>12.9</v>
      </c>
      <c r="F636" s="2">
        <v>3.3</v>
      </c>
      <c r="G636" s="2">
        <v>3.4000000000000004</v>
      </c>
    </row>
    <row r="637" spans="1:7" x14ac:dyDescent="0.25">
      <c r="A637" s="86">
        <v>2021</v>
      </c>
      <c r="B637" s="45" t="s">
        <v>163</v>
      </c>
      <c r="C637" s="77">
        <v>11.4</v>
      </c>
      <c r="D637" s="2">
        <v>7</v>
      </c>
      <c r="E637" s="2">
        <v>15.8</v>
      </c>
      <c r="F637" s="2">
        <v>4.4000000000000004</v>
      </c>
      <c r="G637" s="2">
        <v>4.4000000000000004</v>
      </c>
    </row>
    <row r="638" spans="1:7" x14ac:dyDescent="0.25">
      <c r="A638" s="86">
        <v>2021</v>
      </c>
      <c r="B638" s="45" t="s">
        <v>180</v>
      </c>
      <c r="C638" s="77">
        <v>11</v>
      </c>
      <c r="D638" s="2">
        <v>7.2</v>
      </c>
      <c r="E638" s="2">
        <v>14.8</v>
      </c>
      <c r="F638" s="2">
        <v>3.8</v>
      </c>
      <c r="G638" s="2">
        <v>3.8000000000000007</v>
      </c>
    </row>
    <row r="639" spans="1:7" x14ac:dyDescent="0.25">
      <c r="A639" s="86">
        <v>2021</v>
      </c>
      <c r="B639" s="45" t="s">
        <v>154</v>
      </c>
      <c r="C639" s="77">
        <v>11.8</v>
      </c>
      <c r="D639" s="2">
        <v>7</v>
      </c>
      <c r="E639" s="2">
        <v>16.7</v>
      </c>
      <c r="F639" s="2">
        <v>4.8000000000000007</v>
      </c>
      <c r="G639" s="2">
        <v>4.8999999999999986</v>
      </c>
    </row>
    <row r="640" spans="1:7" x14ac:dyDescent="0.25">
      <c r="A640" s="86">
        <v>2021</v>
      </c>
      <c r="B640" s="45" t="s">
        <v>173</v>
      </c>
      <c r="C640" s="77">
        <v>13.2</v>
      </c>
      <c r="D640" s="2">
        <v>7.5</v>
      </c>
      <c r="E640" s="2">
        <v>18.899999999999999</v>
      </c>
      <c r="F640" s="2">
        <v>5.6999999999999993</v>
      </c>
      <c r="G640" s="2">
        <v>5.6999999999999993</v>
      </c>
    </row>
    <row r="641" spans="1:7" x14ac:dyDescent="0.25">
      <c r="A641" s="86">
        <v>2021</v>
      </c>
      <c r="B641" s="45" t="s">
        <v>165</v>
      </c>
      <c r="C641" s="77">
        <v>10.7</v>
      </c>
      <c r="D641" s="2">
        <v>6.4</v>
      </c>
      <c r="E641" s="2">
        <v>15.1</v>
      </c>
      <c r="F641" s="2">
        <v>4.2999999999999989</v>
      </c>
      <c r="G641" s="2">
        <v>4.4000000000000004</v>
      </c>
    </row>
    <row r="642" spans="1:7" x14ac:dyDescent="0.25">
      <c r="A642" s="86">
        <v>2021</v>
      </c>
      <c r="B642" s="45" t="s">
        <v>149</v>
      </c>
      <c r="C642" s="77">
        <v>7.4</v>
      </c>
      <c r="D642" s="2">
        <v>4</v>
      </c>
      <c r="E642" s="2">
        <v>10.8</v>
      </c>
      <c r="F642" s="2">
        <v>3.4000000000000004</v>
      </c>
      <c r="G642" s="2">
        <v>3.4000000000000004</v>
      </c>
    </row>
    <row r="643" spans="1:7" x14ac:dyDescent="0.25">
      <c r="A643" s="86">
        <v>2021</v>
      </c>
      <c r="B643" s="45" t="s">
        <v>177</v>
      </c>
      <c r="C643" s="77">
        <v>10.9</v>
      </c>
      <c r="D643" s="2">
        <v>6.6</v>
      </c>
      <c r="E643" s="2">
        <v>15.3</v>
      </c>
      <c r="F643" s="2">
        <v>4.3000000000000007</v>
      </c>
      <c r="G643" s="2">
        <v>4.4000000000000004</v>
      </c>
    </row>
    <row r="644" spans="1:7" x14ac:dyDescent="0.25">
      <c r="A644" s="86">
        <v>2021</v>
      </c>
      <c r="B644" s="45" t="s">
        <v>153</v>
      </c>
      <c r="C644" s="77">
        <v>11.3</v>
      </c>
      <c r="D644" s="2">
        <v>7.7</v>
      </c>
      <c r="E644" s="2">
        <v>15</v>
      </c>
      <c r="F644" s="2">
        <v>3.6000000000000005</v>
      </c>
      <c r="G644" s="2">
        <v>3.6999999999999993</v>
      </c>
    </row>
    <row r="645" spans="1:7" x14ac:dyDescent="0.25">
      <c r="A645" s="86">
        <v>2021</v>
      </c>
      <c r="B645" s="45" t="s">
        <v>179</v>
      </c>
      <c r="C645" s="77">
        <v>10.9</v>
      </c>
      <c r="D645" s="2">
        <v>6.6</v>
      </c>
      <c r="E645" s="2">
        <v>15.3</v>
      </c>
      <c r="F645" s="2">
        <v>4.3000000000000007</v>
      </c>
      <c r="G645" s="2">
        <v>4.4000000000000004</v>
      </c>
    </row>
    <row r="646" spans="1:7" x14ac:dyDescent="0.25">
      <c r="A646" s="86">
        <v>2021</v>
      </c>
      <c r="B646" s="45" t="s">
        <v>161</v>
      </c>
      <c r="C646" s="77">
        <v>8.3000000000000007</v>
      </c>
      <c r="D646" s="2">
        <v>4.8</v>
      </c>
      <c r="E646" s="2">
        <v>11.9</v>
      </c>
      <c r="F646" s="2">
        <v>3.5000000000000009</v>
      </c>
      <c r="G646" s="2">
        <v>3.5999999999999996</v>
      </c>
    </row>
    <row r="647" spans="1:7" x14ac:dyDescent="0.25">
      <c r="A647" s="86">
        <v>2021</v>
      </c>
      <c r="B647" s="45" t="s">
        <v>158</v>
      </c>
      <c r="C647" s="77">
        <v>12.3</v>
      </c>
      <c r="D647" s="2">
        <v>7.8</v>
      </c>
      <c r="E647" s="2">
        <v>16.7</v>
      </c>
      <c r="F647" s="2">
        <v>4.5000000000000009</v>
      </c>
      <c r="G647" s="2">
        <v>4.3999999999999986</v>
      </c>
    </row>
    <row r="648" spans="1:7" x14ac:dyDescent="0.25">
      <c r="A648" s="86">
        <v>2021</v>
      </c>
      <c r="B648" s="45" t="s">
        <v>169</v>
      </c>
      <c r="C648" s="77">
        <v>11.1</v>
      </c>
      <c r="D648" s="2">
        <v>6</v>
      </c>
      <c r="E648" s="2">
        <v>16.100000000000001</v>
      </c>
      <c r="F648" s="2">
        <v>5.0999999999999996</v>
      </c>
      <c r="G648" s="2">
        <v>5.0000000000000018</v>
      </c>
    </row>
    <row r="649" spans="1:7" x14ac:dyDescent="0.25">
      <c r="A649" s="86">
        <v>2022</v>
      </c>
      <c r="B649" s="45" t="s">
        <v>166</v>
      </c>
      <c r="C649" s="77">
        <v>12.4</v>
      </c>
      <c r="D649" s="2">
        <v>7.4</v>
      </c>
      <c r="E649" s="2">
        <v>17.5</v>
      </c>
      <c r="F649" s="2">
        <v>5</v>
      </c>
      <c r="G649" s="2">
        <v>5.0999999999999996</v>
      </c>
    </row>
    <row r="650" spans="1:7" x14ac:dyDescent="0.25">
      <c r="A650" s="86">
        <v>2022</v>
      </c>
      <c r="B650" s="45" t="s">
        <v>160</v>
      </c>
      <c r="C650" s="77">
        <v>7.6</v>
      </c>
      <c r="D650" s="2">
        <v>3.9</v>
      </c>
      <c r="E650" s="2">
        <v>11.4</v>
      </c>
      <c r="F650" s="2">
        <v>3.6999999999999997</v>
      </c>
      <c r="G650" s="2">
        <v>3.8000000000000007</v>
      </c>
    </row>
    <row r="651" spans="1:7" x14ac:dyDescent="0.25">
      <c r="A651" s="86">
        <v>2022</v>
      </c>
      <c r="B651" s="45" t="s">
        <v>162</v>
      </c>
      <c r="C651" s="77">
        <v>12.2</v>
      </c>
      <c r="D651" s="2">
        <v>8</v>
      </c>
      <c r="E651" s="2">
        <v>16.5</v>
      </c>
      <c r="F651" s="2">
        <v>4.1999999999999993</v>
      </c>
      <c r="G651" s="2">
        <v>4.3000000000000007</v>
      </c>
    </row>
    <row r="652" spans="1:7" x14ac:dyDescent="0.25">
      <c r="A652" s="86">
        <v>2022</v>
      </c>
      <c r="B652" s="45" t="s">
        <v>155</v>
      </c>
      <c r="C652" s="77">
        <v>12.6</v>
      </c>
      <c r="D652" s="2">
        <v>7.4</v>
      </c>
      <c r="E652" s="2">
        <v>17.899999999999999</v>
      </c>
      <c r="F652" s="2">
        <v>5.1999999999999993</v>
      </c>
      <c r="G652" s="2">
        <v>5.2999999999999989</v>
      </c>
    </row>
    <row r="653" spans="1:7" x14ac:dyDescent="0.25">
      <c r="A653" s="86">
        <v>2022</v>
      </c>
      <c r="B653" s="45" t="s">
        <v>151</v>
      </c>
      <c r="C653" s="77">
        <v>5.9</v>
      </c>
      <c r="D653" s="2">
        <v>3</v>
      </c>
      <c r="E653" s="2">
        <v>8.6999999999999993</v>
      </c>
      <c r="F653" s="2">
        <v>2.9000000000000004</v>
      </c>
      <c r="G653" s="2">
        <v>2.7999999999999989</v>
      </c>
    </row>
    <row r="654" spans="1:7" x14ac:dyDescent="0.25">
      <c r="A654" s="86">
        <v>2022</v>
      </c>
      <c r="B654" s="45" t="s">
        <v>167</v>
      </c>
      <c r="C654" s="77">
        <v>8.3000000000000007</v>
      </c>
      <c r="D654" s="2">
        <v>4.5999999999999996</v>
      </c>
      <c r="E654" s="2">
        <v>12</v>
      </c>
      <c r="F654" s="2">
        <v>3.7000000000000011</v>
      </c>
      <c r="G654" s="2">
        <v>3.6999999999999993</v>
      </c>
    </row>
    <row r="655" spans="1:7" x14ac:dyDescent="0.25">
      <c r="A655" s="86">
        <v>2022</v>
      </c>
      <c r="B655" s="45" t="s">
        <v>181</v>
      </c>
      <c r="C655" s="77" t="s">
        <v>1574</v>
      </c>
      <c r="D655" s="2">
        <v>0</v>
      </c>
      <c r="E655" s="2">
        <v>0</v>
      </c>
      <c r="F655" s="2" t="e">
        <v>#VALUE!</v>
      </c>
      <c r="G655" s="2" t="e">
        <v>#VALUE!</v>
      </c>
    </row>
    <row r="656" spans="1:7" x14ac:dyDescent="0.25">
      <c r="A656" s="86">
        <v>2022</v>
      </c>
      <c r="B656" s="45" t="s">
        <v>171</v>
      </c>
      <c r="C656" s="77">
        <v>12.3</v>
      </c>
      <c r="D656" s="2">
        <v>8.1999999999999993</v>
      </c>
      <c r="E656" s="2">
        <v>16.5</v>
      </c>
      <c r="F656" s="2">
        <v>4.1000000000000014</v>
      </c>
      <c r="G656" s="2">
        <v>4.1999999999999993</v>
      </c>
    </row>
    <row r="657" spans="1:7" x14ac:dyDescent="0.25">
      <c r="A657" s="86">
        <v>2022</v>
      </c>
      <c r="B657" s="45" t="s">
        <v>159</v>
      </c>
      <c r="C657" s="77">
        <v>14.5</v>
      </c>
      <c r="D657" s="2">
        <v>7.8</v>
      </c>
      <c r="E657" s="2">
        <v>21.3</v>
      </c>
      <c r="F657" s="2">
        <v>6.7</v>
      </c>
      <c r="G657" s="2">
        <v>6.8000000000000007</v>
      </c>
    </row>
    <row r="658" spans="1:7" x14ac:dyDescent="0.25">
      <c r="A658" s="86">
        <v>2022</v>
      </c>
      <c r="B658" s="45" t="s">
        <v>174</v>
      </c>
      <c r="C658" s="77">
        <v>12.3</v>
      </c>
      <c r="D658" s="2">
        <v>7.4</v>
      </c>
      <c r="E658" s="2">
        <v>17.2</v>
      </c>
      <c r="F658" s="2">
        <v>4.9000000000000004</v>
      </c>
      <c r="G658" s="2">
        <v>4.8999999999999986</v>
      </c>
    </row>
    <row r="659" spans="1:7" x14ac:dyDescent="0.25">
      <c r="A659" s="86">
        <v>2022</v>
      </c>
      <c r="B659" s="45" t="s">
        <v>178</v>
      </c>
      <c r="C659" s="77">
        <v>12.3</v>
      </c>
      <c r="D659" s="2">
        <v>7.6</v>
      </c>
      <c r="E659" s="2">
        <v>17</v>
      </c>
      <c r="F659" s="2">
        <v>4.7000000000000011</v>
      </c>
      <c r="G659" s="2">
        <v>4.6999999999999993</v>
      </c>
    </row>
    <row r="660" spans="1:7" x14ac:dyDescent="0.25">
      <c r="A660" s="86">
        <v>2022</v>
      </c>
      <c r="B660" s="45" t="s">
        <v>175</v>
      </c>
      <c r="C660" s="77">
        <v>13</v>
      </c>
      <c r="D660" s="2">
        <v>7.3</v>
      </c>
      <c r="E660" s="2">
        <v>18.600000000000001</v>
      </c>
      <c r="F660" s="2">
        <v>5.7</v>
      </c>
      <c r="G660" s="2">
        <v>5.6000000000000014</v>
      </c>
    </row>
    <row r="661" spans="1:7" x14ac:dyDescent="0.25">
      <c r="A661" s="86">
        <v>2022</v>
      </c>
      <c r="B661" s="45" t="s">
        <v>156</v>
      </c>
      <c r="C661" s="77">
        <v>7.6</v>
      </c>
      <c r="D661" s="2">
        <v>4</v>
      </c>
      <c r="E661" s="2">
        <v>11.3</v>
      </c>
      <c r="F661" s="2">
        <v>3.5999999999999996</v>
      </c>
      <c r="G661" s="2">
        <v>3.7000000000000011</v>
      </c>
    </row>
    <row r="662" spans="1:7" x14ac:dyDescent="0.25">
      <c r="A662" s="86">
        <v>2022</v>
      </c>
      <c r="B662" s="45" t="s">
        <v>168</v>
      </c>
      <c r="C662" s="77">
        <v>14.5</v>
      </c>
      <c r="D662" s="2">
        <v>8.8000000000000007</v>
      </c>
      <c r="E662" s="2">
        <v>20.3</v>
      </c>
      <c r="F662" s="2">
        <v>5.6999999999999993</v>
      </c>
      <c r="G662" s="2">
        <v>5.8000000000000007</v>
      </c>
    </row>
    <row r="663" spans="1:7" x14ac:dyDescent="0.25">
      <c r="A663" s="86">
        <v>2022</v>
      </c>
      <c r="B663" s="45" t="s">
        <v>164</v>
      </c>
      <c r="C663" s="77">
        <v>6.9</v>
      </c>
      <c r="D663" s="2">
        <v>1.8</v>
      </c>
      <c r="E663" s="2">
        <v>12.1</v>
      </c>
      <c r="F663" s="2">
        <v>5.1000000000000005</v>
      </c>
      <c r="G663" s="2">
        <v>5.1999999999999993</v>
      </c>
    </row>
    <row r="664" spans="1:7" x14ac:dyDescent="0.25">
      <c r="A664" s="86">
        <v>2022</v>
      </c>
      <c r="B664" s="45" t="s">
        <v>172</v>
      </c>
      <c r="C664" s="77">
        <v>14.5</v>
      </c>
      <c r="D664" s="2">
        <v>10.3</v>
      </c>
      <c r="E664" s="2">
        <v>18.7</v>
      </c>
      <c r="F664" s="2">
        <v>4.1999999999999993</v>
      </c>
      <c r="G664" s="2">
        <v>4.1999999999999993</v>
      </c>
    </row>
    <row r="665" spans="1:7" x14ac:dyDescent="0.25">
      <c r="A665" s="86">
        <v>2022</v>
      </c>
      <c r="B665" s="45" t="s">
        <v>157</v>
      </c>
      <c r="C665" s="77">
        <v>7.3</v>
      </c>
      <c r="D665" s="2">
        <v>4</v>
      </c>
      <c r="E665" s="2">
        <v>10.7</v>
      </c>
      <c r="F665" s="2">
        <v>3.3</v>
      </c>
      <c r="G665" s="2">
        <v>3.3999999999999995</v>
      </c>
    </row>
    <row r="666" spans="1:7" x14ac:dyDescent="0.25">
      <c r="A666" s="86">
        <v>2022</v>
      </c>
      <c r="B666" s="45" t="s">
        <v>170</v>
      </c>
      <c r="C666" s="77">
        <v>14.9</v>
      </c>
      <c r="D666" s="2">
        <v>9.8000000000000007</v>
      </c>
      <c r="E666" s="2">
        <v>20</v>
      </c>
      <c r="F666" s="2">
        <v>5.0999999999999996</v>
      </c>
      <c r="G666" s="2">
        <v>5.0999999999999996</v>
      </c>
    </row>
    <row r="667" spans="1:7" x14ac:dyDescent="0.25">
      <c r="A667" s="86">
        <v>2022</v>
      </c>
      <c r="B667" s="45" t="s">
        <v>176</v>
      </c>
      <c r="C667" s="77">
        <v>7.1</v>
      </c>
      <c r="D667" s="2">
        <v>3.2</v>
      </c>
      <c r="E667" s="2">
        <v>11</v>
      </c>
      <c r="F667" s="2">
        <v>3.8999999999999995</v>
      </c>
      <c r="G667" s="2">
        <v>3.9000000000000004</v>
      </c>
    </row>
    <row r="668" spans="1:7" x14ac:dyDescent="0.25">
      <c r="A668" s="86">
        <v>2022</v>
      </c>
      <c r="B668" s="45" t="s">
        <v>152</v>
      </c>
      <c r="C668" s="77">
        <v>10.3</v>
      </c>
      <c r="D668" s="2">
        <v>5</v>
      </c>
      <c r="E668" s="2">
        <v>15.6</v>
      </c>
      <c r="F668" s="2">
        <v>5.3000000000000007</v>
      </c>
      <c r="G668" s="2">
        <v>5.2999999999999989</v>
      </c>
    </row>
    <row r="669" spans="1:7" x14ac:dyDescent="0.25">
      <c r="A669" s="86">
        <v>2022</v>
      </c>
      <c r="B669" s="45" t="s">
        <v>150</v>
      </c>
      <c r="C669" s="77">
        <v>5.6</v>
      </c>
      <c r="D669" s="2">
        <v>2.9</v>
      </c>
      <c r="E669" s="2">
        <v>8.3000000000000007</v>
      </c>
      <c r="F669" s="2">
        <v>2.6999999999999997</v>
      </c>
      <c r="G669" s="2">
        <v>2.7000000000000011</v>
      </c>
    </row>
    <row r="670" spans="1:7" x14ac:dyDescent="0.25">
      <c r="A670" s="86">
        <v>2022</v>
      </c>
      <c r="B670" s="45" t="s">
        <v>163</v>
      </c>
      <c r="C670" s="77">
        <v>12.2</v>
      </c>
      <c r="D670" s="2">
        <v>6.7</v>
      </c>
      <c r="E670" s="2">
        <v>17.7</v>
      </c>
      <c r="F670" s="2">
        <v>5.4999999999999991</v>
      </c>
      <c r="G670" s="2">
        <v>5.5</v>
      </c>
    </row>
    <row r="671" spans="1:7" x14ac:dyDescent="0.25">
      <c r="A671" s="86">
        <v>2022</v>
      </c>
      <c r="B671" s="45" t="s">
        <v>180</v>
      </c>
      <c r="C671" s="77">
        <v>14</v>
      </c>
      <c r="D671" s="2">
        <v>8.6999999999999993</v>
      </c>
      <c r="E671" s="2">
        <v>19.2</v>
      </c>
      <c r="F671" s="2">
        <v>5.3000000000000007</v>
      </c>
      <c r="G671" s="2">
        <v>5.1999999999999993</v>
      </c>
    </row>
    <row r="672" spans="1:7" x14ac:dyDescent="0.25">
      <c r="A672" s="86">
        <v>2022</v>
      </c>
      <c r="B672" s="45" t="s">
        <v>154</v>
      </c>
      <c r="C672" s="77">
        <v>13.6</v>
      </c>
      <c r="D672" s="2">
        <v>7.4</v>
      </c>
      <c r="E672" s="2">
        <v>19.8</v>
      </c>
      <c r="F672" s="2">
        <v>6.1999999999999993</v>
      </c>
      <c r="G672" s="2">
        <v>6.2000000000000011</v>
      </c>
    </row>
    <row r="673" spans="1:7" x14ac:dyDescent="0.25">
      <c r="A673" s="86">
        <v>2022</v>
      </c>
      <c r="B673" s="45" t="s">
        <v>173</v>
      </c>
      <c r="C673" s="77">
        <v>9.8000000000000007</v>
      </c>
      <c r="D673" s="2">
        <v>3.6</v>
      </c>
      <c r="E673" s="2">
        <v>15.9</v>
      </c>
      <c r="F673" s="2">
        <v>6.2000000000000011</v>
      </c>
      <c r="G673" s="2">
        <v>6.1</v>
      </c>
    </row>
    <row r="674" spans="1:7" x14ac:dyDescent="0.25">
      <c r="A674" s="86">
        <v>2022</v>
      </c>
      <c r="B674" s="45" t="s">
        <v>165</v>
      </c>
      <c r="C674" s="77">
        <v>10.4</v>
      </c>
      <c r="D674" s="2">
        <v>6.4</v>
      </c>
      <c r="E674" s="2">
        <v>14.3</v>
      </c>
      <c r="F674" s="2">
        <v>4</v>
      </c>
      <c r="G674" s="2">
        <v>3.9000000000000004</v>
      </c>
    </row>
    <row r="675" spans="1:7" x14ac:dyDescent="0.25">
      <c r="A675" s="86">
        <v>2022</v>
      </c>
      <c r="B675" s="45" t="s">
        <v>149</v>
      </c>
      <c r="C675" s="77">
        <v>5.8</v>
      </c>
      <c r="D675" s="2">
        <v>2.7</v>
      </c>
      <c r="E675" s="2">
        <v>8.9</v>
      </c>
      <c r="F675" s="2">
        <v>3.0999999999999996</v>
      </c>
      <c r="G675" s="2">
        <v>3.1000000000000005</v>
      </c>
    </row>
    <row r="676" spans="1:7" x14ac:dyDescent="0.25">
      <c r="A676" s="86">
        <v>2022</v>
      </c>
      <c r="B676" s="45" t="s">
        <v>177</v>
      </c>
      <c r="C676" s="77">
        <v>10.5</v>
      </c>
      <c r="D676" s="2">
        <v>6</v>
      </c>
      <c r="E676" s="2">
        <v>15.1</v>
      </c>
      <c r="F676" s="2">
        <v>4.5</v>
      </c>
      <c r="G676" s="2">
        <v>4.5999999999999996</v>
      </c>
    </row>
    <row r="677" spans="1:7" x14ac:dyDescent="0.25">
      <c r="A677" s="86">
        <v>2022</v>
      </c>
      <c r="B677" s="45" t="s">
        <v>153</v>
      </c>
      <c r="C677" s="77">
        <v>6.2</v>
      </c>
      <c r="D677" s="2">
        <v>2.8</v>
      </c>
      <c r="E677" s="2">
        <v>9.6</v>
      </c>
      <c r="F677" s="2">
        <v>3.4000000000000004</v>
      </c>
      <c r="G677" s="2">
        <v>3.3999999999999995</v>
      </c>
    </row>
    <row r="678" spans="1:7" x14ac:dyDescent="0.25">
      <c r="A678" s="86">
        <v>2022</v>
      </c>
      <c r="B678" s="45" t="s">
        <v>179</v>
      </c>
      <c r="C678" s="77">
        <v>10.6</v>
      </c>
      <c r="D678" s="2">
        <v>6.4</v>
      </c>
      <c r="E678" s="2">
        <v>14.8</v>
      </c>
      <c r="F678" s="2">
        <v>4.1999999999999993</v>
      </c>
      <c r="G678" s="2">
        <v>4.2000000000000011</v>
      </c>
    </row>
    <row r="679" spans="1:7" x14ac:dyDescent="0.25">
      <c r="A679" s="86">
        <v>2022</v>
      </c>
      <c r="B679" s="45" t="s">
        <v>161</v>
      </c>
      <c r="C679" s="77">
        <v>10.8</v>
      </c>
      <c r="D679" s="2">
        <v>6.2</v>
      </c>
      <c r="E679" s="2">
        <v>15.3</v>
      </c>
      <c r="F679" s="2">
        <v>4.6000000000000005</v>
      </c>
      <c r="G679" s="2">
        <v>4.5</v>
      </c>
    </row>
    <row r="680" spans="1:7" x14ac:dyDescent="0.25">
      <c r="A680" s="86">
        <v>2022</v>
      </c>
      <c r="B680" s="45" t="s">
        <v>158</v>
      </c>
      <c r="C680" s="77">
        <v>7.1</v>
      </c>
      <c r="D680" s="2">
        <v>3.8</v>
      </c>
      <c r="E680" s="2">
        <v>10.4</v>
      </c>
      <c r="F680" s="2">
        <v>3.3</v>
      </c>
      <c r="G680" s="2">
        <v>3.3000000000000007</v>
      </c>
    </row>
    <row r="681" spans="1:7" x14ac:dyDescent="0.25">
      <c r="A681" s="86">
        <v>2022</v>
      </c>
      <c r="B681" s="45" t="s">
        <v>169</v>
      </c>
      <c r="C681" s="77">
        <v>11.2</v>
      </c>
      <c r="D681" s="2">
        <v>5.3</v>
      </c>
      <c r="E681" s="2">
        <v>17.100000000000001</v>
      </c>
      <c r="F681" s="2">
        <v>5.8999999999999995</v>
      </c>
      <c r="G681" s="2">
        <v>5.9000000000000021</v>
      </c>
    </row>
    <row r="682" spans="1:7" x14ac:dyDescent="0.25">
      <c r="A682" s="86">
        <v>2023</v>
      </c>
      <c r="B682" s="45" t="s">
        <v>166</v>
      </c>
      <c r="C682" s="77">
        <v>15.8</v>
      </c>
      <c r="D682" s="2">
        <v>10.5</v>
      </c>
      <c r="E682" s="2">
        <v>21.1</v>
      </c>
      <c r="F682" s="2">
        <v>5.3000000000000007</v>
      </c>
      <c r="G682" s="2">
        <v>5.3000000000000007</v>
      </c>
    </row>
    <row r="683" spans="1:7" x14ac:dyDescent="0.25">
      <c r="A683" s="86">
        <v>2023</v>
      </c>
      <c r="B683" s="45" t="s">
        <v>160</v>
      </c>
      <c r="C683" s="77">
        <v>8.3000000000000007</v>
      </c>
      <c r="D683" s="2">
        <v>3.3</v>
      </c>
      <c r="E683" s="2">
        <v>13.3</v>
      </c>
      <c r="F683" s="2">
        <v>5.0000000000000009</v>
      </c>
      <c r="G683" s="2">
        <v>5</v>
      </c>
    </row>
    <row r="684" spans="1:7" x14ac:dyDescent="0.25">
      <c r="A684" s="86">
        <v>2023</v>
      </c>
      <c r="B684" s="45" t="s">
        <v>162</v>
      </c>
      <c r="C684" s="77">
        <v>7.1</v>
      </c>
      <c r="D684" s="2">
        <v>3.2</v>
      </c>
      <c r="E684" s="2">
        <v>11.1</v>
      </c>
      <c r="F684" s="2">
        <v>3.8999999999999995</v>
      </c>
      <c r="G684" s="2">
        <v>4</v>
      </c>
    </row>
    <row r="685" spans="1:7" x14ac:dyDescent="0.25">
      <c r="A685" s="86">
        <v>2023</v>
      </c>
      <c r="B685" s="45" t="s">
        <v>155</v>
      </c>
      <c r="C685" s="77">
        <v>7.6</v>
      </c>
      <c r="D685" s="2">
        <v>2.2000000000000002</v>
      </c>
      <c r="E685" s="2">
        <v>13.1</v>
      </c>
      <c r="F685" s="2">
        <v>5.3999999999999995</v>
      </c>
      <c r="G685" s="2">
        <v>5.5</v>
      </c>
    </row>
    <row r="686" spans="1:7" x14ac:dyDescent="0.25">
      <c r="A686" s="86">
        <v>2023</v>
      </c>
      <c r="B686" s="45" t="s">
        <v>151</v>
      </c>
      <c r="C686" s="77">
        <v>13.2</v>
      </c>
      <c r="D686" s="2">
        <v>7.7</v>
      </c>
      <c r="E686" s="2">
        <v>18.8</v>
      </c>
      <c r="F686" s="2">
        <v>5.4999999999999991</v>
      </c>
      <c r="G686" s="2">
        <v>5.6000000000000014</v>
      </c>
    </row>
    <row r="687" spans="1:7" x14ac:dyDescent="0.25">
      <c r="A687" s="86">
        <v>2023</v>
      </c>
      <c r="B687" s="45" t="s">
        <v>167</v>
      </c>
      <c r="C687" s="77">
        <v>14.5</v>
      </c>
      <c r="D687" s="2">
        <v>8.5</v>
      </c>
      <c r="E687" s="2">
        <v>20.399999999999999</v>
      </c>
      <c r="F687" s="2">
        <v>6</v>
      </c>
      <c r="G687" s="2">
        <v>5.8999999999999986</v>
      </c>
    </row>
    <row r="688" spans="1:7" x14ac:dyDescent="0.25">
      <c r="A688" s="86">
        <v>2023</v>
      </c>
      <c r="B688" s="45" t="s">
        <v>181</v>
      </c>
      <c r="C688" s="77" t="s">
        <v>1574</v>
      </c>
      <c r="D688" s="2">
        <v>0</v>
      </c>
      <c r="E688" s="2">
        <v>0</v>
      </c>
      <c r="F688" s="2" t="e">
        <v>#VALUE!</v>
      </c>
      <c r="G688" s="2" t="e">
        <v>#VALUE!</v>
      </c>
    </row>
    <row r="689" spans="1:7" x14ac:dyDescent="0.25">
      <c r="A689" s="86">
        <v>2023</v>
      </c>
      <c r="B689" s="45" t="s">
        <v>171</v>
      </c>
      <c r="C689" s="77">
        <v>16.100000000000001</v>
      </c>
      <c r="D689" s="2">
        <v>10.1</v>
      </c>
      <c r="E689" s="2">
        <v>22</v>
      </c>
      <c r="F689" s="2">
        <v>6.0000000000000018</v>
      </c>
      <c r="G689" s="2">
        <v>5.8999999999999986</v>
      </c>
    </row>
    <row r="690" spans="1:7" x14ac:dyDescent="0.25">
      <c r="A690" s="86">
        <v>2023</v>
      </c>
      <c r="B690" s="45" t="s">
        <v>159</v>
      </c>
      <c r="C690" s="77">
        <v>21.1</v>
      </c>
      <c r="D690" s="2">
        <v>10.3</v>
      </c>
      <c r="E690" s="2">
        <v>31.8</v>
      </c>
      <c r="F690" s="2">
        <v>10.8</v>
      </c>
      <c r="G690" s="2">
        <v>10.7</v>
      </c>
    </row>
    <row r="691" spans="1:7" x14ac:dyDescent="0.25">
      <c r="A691" s="86">
        <v>2023</v>
      </c>
      <c r="B691" s="45" t="s">
        <v>174</v>
      </c>
      <c r="C691" s="77">
        <v>13.3</v>
      </c>
      <c r="D691" s="2">
        <v>7.1</v>
      </c>
      <c r="E691" s="2">
        <v>19.5</v>
      </c>
      <c r="F691" s="2">
        <v>6.2000000000000011</v>
      </c>
      <c r="G691" s="2">
        <v>6.1999999999999993</v>
      </c>
    </row>
    <row r="692" spans="1:7" x14ac:dyDescent="0.25">
      <c r="A692" s="86">
        <v>2023</v>
      </c>
      <c r="B692" s="45" t="s">
        <v>178</v>
      </c>
      <c r="C692" s="77">
        <v>9.1</v>
      </c>
      <c r="D692" s="2">
        <v>4.4000000000000004</v>
      </c>
      <c r="E692" s="2">
        <v>13.8</v>
      </c>
      <c r="F692" s="2">
        <v>4.6999999999999993</v>
      </c>
      <c r="G692" s="2">
        <v>4.7000000000000011</v>
      </c>
    </row>
    <row r="693" spans="1:7" x14ac:dyDescent="0.25">
      <c r="A693" s="86">
        <v>2023</v>
      </c>
      <c r="B693" s="45" t="s">
        <v>175</v>
      </c>
      <c r="C693" s="77">
        <v>7.5</v>
      </c>
      <c r="D693" s="2">
        <v>1.8</v>
      </c>
      <c r="E693" s="2">
        <v>13.2</v>
      </c>
      <c r="F693" s="2">
        <v>5.7</v>
      </c>
      <c r="G693" s="2">
        <v>5.6999999999999993</v>
      </c>
    </row>
    <row r="694" spans="1:7" x14ac:dyDescent="0.25">
      <c r="A694" s="86">
        <v>2023</v>
      </c>
      <c r="B694" s="45" t="s">
        <v>156</v>
      </c>
      <c r="C694" s="77">
        <v>10.9</v>
      </c>
      <c r="D694" s="2">
        <v>4.5</v>
      </c>
      <c r="E694" s="2">
        <v>17.399999999999999</v>
      </c>
      <c r="F694" s="2">
        <v>6.4</v>
      </c>
      <c r="G694" s="2">
        <v>6.4999999999999982</v>
      </c>
    </row>
    <row r="695" spans="1:7" x14ac:dyDescent="0.25">
      <c r="A695" s="86">
        <v>2023</v>
      </c>
      <c r="B695" s="45" t="s">
        <v>168</v>
      </c>
      <c r="C695" s="77">
        <v>13.1</v>
      </c>
      <c r="D695" s="2">
        <v>7.3</v>
      </c>
      <c r="E695" s="2">
        <v>18.8</v>
      </c>
      <c r="F695" s="2">
        <v>5.8</v>
      </c>
      <c r="G695" s="2">
        <v>5.7000000000000011</v>
      </c>
    </row>
    <row r="696" spans="1:7" x14ac:dyDescent="0.25">
      <c r="A696" s="86">
        <v>2023</v>
      </c>
      <c r="B696" s="45" t="s">
        <v>164</v>
      </c>
      <c r="C696" s="77">
        <v>15.1</v>
      </c>
      <c r="D696" s="2">
        <v>5.9</v>
      </c>
      <c r="E696" s="2">
        <v>24.3</v>
      </c>
      <c r="F696" s="2">
        <v>9.1999999999999993</v>
      </c>
      <c r="G696" s="2">
        <v>9.2000000000000011</v>
      </c>
    </row>
    <row r="697" spans="1:7" x14ac:dyDescent="0.25">
      <c r="A697" s="86">
        <v>2023</v>
      </c>
      <c r="B697" s="45" t="s">
        <v>172</v>
      </c>
      <c r="C697" s="77">
        <v>10.199999999999999</v>
      </c>
      <c r="D697" s="2">
        <v>6.2</v>
      </c>
      <c r="E697" s="2">
        <v>14.2</v>
      </c>
      <c r="F697" s="2">
        <v>3.9999999999999991</v>
      </c>
      <c r="G697" s="2">
        <v>4</v>
      </c>
    </row>
    <row r="698" spans="1:7" x14ac:dyDescent="0.25">
      <c r="A698" s="86">
        <v>2023</v>
      </c>
      <c r="B698" s="45" t="s">
        <v>157</v>
      </c>
      <c r="C698" s="77">
        <v>11.1</v>
      </c>
      <c r="D698" s="2">
        <v>4.5</v>
      </c>
      <c r="E698" s="2">
        <v>17.600000000000001</v>
      </c>
      <c r="F698" s="2">
        <v>6.6</v>
      </c>
      <c r="G698" s="2">
        <v>6.5000000000000018</v>
      </c>
    </row>
    <row r="699" spans="1:7" x14ac:dyDescent="0.25">
      <c r="A699" s="86">
        <v>2023</v>
      </c>
      <c r="B699" s="45" t="s">
        <v>170</v>
      </c>
      <c r="C699" s="77">
        <v>12.6</v>
      </c>
      <c r="D699" s="2">
        <v>5.5</v>
      </c>
      <c r="E699" s="2">
        <v>19.7</v>
      </c>
      <c r="F699" s="2">
        <v>7.1</v>
      </c>
      <c r="G699" s="2">
        <v>7.1</v>
      </c>
    </row>
    <row r="700" spans="1:7" x14ac:dyDescent="0.25">
      <c r="A700" s="86">
        <v>2023</v>
      </c>
      <c r="B700" s="45" t="s">
        <v>176</v>
      </c>
      <c r="C700" s="77">
        <v>9.1999999999999993</v>
      </c>
      <c r="D700" s="2">
        <v>4.8</v>
      </c>
      <c r="E700" s="2">
        <v>13.5</v>
      </c>
      <c r="F700" s="2">
        <v>4.3999999999999995</v>
      </c>
      <c r="G700" s="2">
        <v>4.3000000000000007</v>
      </c>
    </row>
    <row r="701" spans="1:7" x14ac:dyDescent="0.25">
      <c r="A701" s="86">
        <v>2023</v>
      </c>
      <c r="B701" s="45" t="s">
        <v>152</v>
      </c>
      <c r="C701" s="77">
        <v>10</v>
      </c>
      <c r="D701" s="2">
        <v>4.4000000000000004</v>
      </c>
      <c r="E701" s="2">
        <v>15.5</v>
      </c>
      <c r="F701" s="2">
        <v>5.6</v>
      </c>
      <c r="G701" s="2">
        <v>5.5</v>
      </c>
    </row>
    <row r="702" spans="1:7" x14ac:dyDescent="0.25">
      <c r="A702" s="86">
        <v>2023</v>
      </c>
      <c r="B702" s="45" t="s">
        <v>150</v>
      </c>
      <c r="C702" s="77">
        <v>7</v>
      </c>
      <c r="D702" s="2">
        <v>1.9</v>
      </c>
      <c r="E702" s="2">
        <v>12.2</v>
      </c>
      <c r="F702" s="2">
        <v>5.0999999999999996</v>
      </c>
      <c r="G702" s="2">
        <v>5.1999999999999993</v>
      </c>
    </row>
    <row r="703" spans="1:7" x14ac:dyDescent="0.25">
      <c r="A703" s="86">
        <v>2023</v>
      </c>
      <c r="B703" s="45" t="s">
        <v>163</v>
      </c>
      <c r="C703" s="77">
        <v>10.1</v>
      </c>
      <c r="D703" s="2">
        <v>4.7</v>
      </c>
      <c r="E703" s="2">
        <v>15.6</v>
      </c>
      <c r="F703" s="2">
        <v>5.3999999999999995</v>
      </c>
      <c r="G703" s="2">
        <v>5.5</v>
      </c>
    </row>
    <row r="704" spans="1:7" x14ac:dyDescent="0.25">
      <c r="A704" s="86">
        <v>2023</v>
      </c>
      <c r="B704" s="45" t="s">
        <v>180</v>
      </c>
      <c r="C704" s="77">
        <v>9.8000000000000007</v>
      </c>
      <c r="D704" s="2">
        <v>4.9000000000000004</v>
      </c>
      <c r="E704" s="2">
        <v>14.8</v>
      </c>
      <c r="F704" s="2">
        <v>4.9000000000000004</v>
      </c>
      <c r="G704" s="2">
        <v>5</v>
      </c>
    </row>
    <row r="705" spans="1:7" x14ac:dyDescent="0.25">
      <c r="A705" s="86">
        <v>2023</v>
      </c>
      <c r="B705" s="45" t="s">
        <v>154</v>
      </c>
      <c r="C705" s="77">
        <v>13.8</v>
      </c>
      <c r="D705" s="2">
        <v>5.5</v>
      </c>
      <c r="E705" s="2">
        <v>22.1</v>
      </c>
      <c r="F705" s="2">
        <v>8.3000000000000007</v>
      </c>
      <c r="G705" s="2">
        <v>8.3000000000000007</v>
      </c>
    </row>
    <row r="706" spans="1:7" x14ac:dyDescent="0.25">
      <c r="A706" s="86">
        <v>2023</v>
      </c>
      <c r="B706" s="45" t="s">
        <v>173</v>
      </c>
      <c r="C706" s="77">
        <v>12.2</v>
      </c>
      <c r="D706" s="2">
        <v>6.5</v>
      </c>
      <c r="E706" s="2">
        <v>17.899999999999999</v>
      </c>
      <c r="F706" s="2">
        <v>5.6999999999999993</v>
      </c>
      <c r="G706" s="2">
        <v>5.6999999999999993</v>
      </c>
    </row>
    <row r="707" spans="1:7" x14ac:dyDescent="0.25">
      <c r="A707" s="86">
        <v>2023</v>
      </c>
      <c r="B707" s="45" t="s">
        <v>165</v>
      </c>
      <c r="C707" s="77">
        <v>6.4</v>
      </c>
      <c r="D707" s="2">
        <v>2.8</v>
      </c>
      <c r="E707" s="2">
        <v>9.9</v>
      </c>
      <c r="F707" s="2">
        <v>3.6000000000000005</v>
      </c>
      <c r="G707" s="2">
        <v>3.5</v>
      </c>
    </row>
    <row r="708" spans="1:7" x14ac:dyDescent="0.25">
      <c r="A708" s="86">
        <v>2023</v>
      </c>
      <c r="B708" s="45" t="s">
        <v>149</v>
      </c>
      <c r="C708" s="77">
        <v>4.9000000000000004</v>
      </c>
      <c r="D708" s="2">
        <v>0.6</v>
      </c>
      <c r="E708" s="2">
        <v>9.3000000000000007</v>
      </c>
      <c r="F708" s="2">
        <v>4.3000000000000007</v>
      </c>
      <c r="G708" s="2">
        <v>4.4000000000000004</v>
      </c>
    </row>
    <row r="709" spans="1:7" x14ac:dyDescent="0.25">
      <c r="A709" s="86">
        <v>2023</v>
      </c>
      <c r="B709" s="45" t="s">
        <v>177</v>
      </c>
      <c r="C709" s="77">
        <v>12.8</v>
      </c>
      <c r="D709" s="2">
        <v>7.1</v>
      </c>
      <c r="E709" s="2">
        <v>18.600000000000001</v>
      </c>
      <c r="F709" s="2">
        <v>5.7000000000000011</v>
      </c>
      <c r="G709" s="2">
        <v>5.8000000000000007</v>
      </c>
    </row>
    <row r="710" spans="1:7" x14ac:dyDescent="0.25">
      <c r="A710" s="86">
        <v>2023</v>
      </c>
      <c r="B710" s="45" t="s">
        <v>153</v>
      </c>
      <c r="C710" s="77">
        <v>6.4</v>
      </c>
      <c r="D710" s="2">
        <v>2.8</v>
      </c>
      <c r="E710" s="2">
        <v>10</v>
      </c>
      <c r="F710" s="2">
        <v>3.6000000000000005</v>
      </c>
      <c r="G710" s="2">
        <v>3.5999999999999996</v>
      </c>
    </row>
    <row r="711" spans="1:7" x14ac:dyDescent="0.25">
      <c r="A711" s="86">
        <v>2023</v>
      </c>
      <c r="B711" s="45" t="s">
        <v>179</v>
      </c>
      <c r="C711" s="77">
        <v>11.7</v>
      </c>
      <c r="D711" s="2">
        <v>6.9</v>
      </c>
      <c r="E711" s="2">
        <v>16.399999999999999</v>
      </c>
      <c r="F711" s="2">
        <v>4.7999999999999989</v>
      </c>
      <c r="G711" s="2">
        <v>4.6999999999999993</v>
      </c>
    </row>
    <row r="712" spans="1:7" x14ac:dyDescent="0.25">
      <c r="A712" s="86">
        <v>2023</v>
      </c>
      <c r="B712" s="45" t="s">
        <v>161</v>
      </c>
      <c r="C712" s="77">
        <v>6.2</v>
      </c>
      <c r="D712" s="2">
        <v>2.7</v>
      </c>
      <c r="E712" s="2">
        <v>9.6999999999999993</v>
      </c>
      <c r="F712" s="2">
        <v>3.5</v>
      </c>
      <c r="G712" s="2">
        <v>3.4999999999999991</v>
      </c>
    </row>
    <row r="713" spans="1:7" x14ac:dyDescent="0.25">
      <c r="A713" s="86">
        <v>2023</v>
      </c>
      <c r="B713" s="45" t="s">
        <v>158</v>
      </c>
      <c r="C713" s="77">
        <v>7.3</v>
      </c>
      <c r="D713" s="2">
        <v>2.9</v>
      </c>
      <c r="E713" s="2">
        <v>11.6</v>
      </c>
      <c r="F713" s="2">
        <v>4.4000000000000004</v>
      </c>
      <c r="G713" s="2">
        <v>4.3</v>
      </c>
    </row>
    <row r="714" spans="1:7" x14ac:dyDescent="0.25">
      <c r="A714" s="86">
        <v>2023</v>
      </c>
      <c r="B714" s="45" t="s">
        <v>169</v>
      </c>
      <c r="C714" s="77">
        <v>12.8</v>
      </c>
      <c r="D714" s="2">
        <v>7</v>
      </c>
      <c r="E714" s="2">
        <v>18.7</v>
      </c>
      <c r="F714" s="2">
        <v>5.8000000000000007</v>
      </c>
      <c r="G714" s="2">
        <v>5.8999999999999986</v>
      </c>
    </row>
    <row r="715" spans="1:7" x14ac:dyDescent="0.25">
      <c r="A715" s="86">
        <v>2024</v>
      </c>
      <c r="B715" s="45" t="s">
        <v>166</v>
      </c>
      <c r="C715" s="77">
        <v>15.38472</v>
      </c>
      <c r="D715" s="2">
        <v>10.19021</v>
      </c>
      <c r="E715" s="2">
        <v>20.579229999999999</v>
      </c>
      <c r="F715" s="2">
        <v>5.1945099999999993</v>
      </c>
      <c r="G715" s="2">
        <v>5.1945099999999993</v>
      </c>
    </row>
    <row r="716" spans="1:7" x14ac:dyDescent="0.25">
      <c r="A716" s="86">
        <v>2024</v>
      </c>
      <c r="B716" s="45" t="s">
        <v>160</v>
      </c>
      <c r="C716" s="77">
        <v>8.46143</v>
      </c>
      <c r="D716" s="2">
        <v>4.5078699999999996</v>
      </c>
      <c r="E716" s="2">
        <v>12.41499</v>
      </c>
      <c r="F716" s="2">
        <v>3.9535600000000004</v>
      </c>
      <c r="G716" s="2">
        <v>3.9535599999999995</v>
      </c>
    </row>
    <row r="717" spans="1:7" x14ac:dyDescent="0.25">
      <c r="A717" s="86">
        <v>2024</v>
      </c>
      <c r="B717" s="45" t="s">
        <v>162</v>
      </c>
      <c r="C717" s="77">
        <v>7.18879</v>
      </c>
      <c r="D717" s="2">
        <v>3.9342100000000002</v>
      </c>
      <c r="E717" s="2">
        <v>10.44336</v>
      </c>
      <c r="F717" s="2">
        <v>3.2545799999999998</v>
      </c>
      <c r="G717" s="2">
        <v>3.2545700000000002</v>
      </c>
    </row>
    <row r="718" spans="1:7" x14ac:dyDescent="0.25">
      <c r="A718" s="86">
        <v>2024</v>
      </c>
      <c r="B718" s="45" t="s">
        <v>155</v>
      </c>
      <c r="C718" s="77">
        <v>10.63977</v>
      </c>
      <c r="D718" s="2">
        <v>4.8156699999999999</v>
      </c>
      <c r="E718" s="2">
        <v>16.46387</v>
      </c>
      <c r="F718" s="2">
        <v>5.8241000000000005</v>
      </c>
      <c r="G718" s="2">
        <v>5.8240999999999996</v>
      </c>
    </row>
    <row r="719" spans="1:7" x14ac:dyDescent="0.25">
      <c r="A719" s="86">
        <v>2024</v>
      </c>
      <c r="B719" s="45" t="s">
        <v>151</v>
      </c>
      <c r="C719" s="77">
        <v>6.5724600000000004</v>
      </c>
      <c r="D719" s="2">
        <v>3.44096</v>
      </c>
      <c r="E719" s="2">
        <v>9.7039600000000004</v>
      </c>
      <c r="F719" s="2">
        <v>3.1315000000000004</v>
      </c>
      <c r="G719" s="2">
        <v>3.1315</v>
      </c>
    </row>
    <row r="720" spans="1:7" x14ac:dyDescent="0.25">
      <c r="A720" s="86">
        <v>2024</v>
      </c>
      <c r="B720" s="45" t="s">
        <v>167</v>
      </c>
      <c r="C720" s="77">
        <v>11.71777</v>
      </c>
      <c r="D720" s="2">
        <v>6.6726799999999997</v>
      </c>
      <c r="E720" s="2">
        <v>16.762869999999999</v>
      </c>
      <c r="F720" s="2">
        <v>5.0450900000000001</v>
      </c>
      <c r="G720" s="2">
        <v>5.0450999999999997</v>
      </c>
    </row>
    <row r="721" spans="1:7" x14ac:dyDescent="0.25">
      <c r="A721" s="86">
        <v>2024</v>
      </c>
      <c r="B721" s="45" t="s">
        <v>181</v>
      </c>
      <c r="C721" s="77" t="s">
        <v>1574</v>
      </c>
      <c r="D721" s="2">
        <v>0</v>
      </c>
      <c r="E721" s="2">
        <v>0</v>
      </c>
      <c r="F721" s="2" t="e">
        <v>#VALUE!</v>
      </c>
      <c r="G721" s="2" t="e">
        <v>#VALUE!</v>
      </c>
    </row>
    <row r="722" spans="1:7" x14ac:dyDescent="0.25">
      <c r="A722" s="86">
        <v>2024</v>
      </c>
      <c r="B722" s="45" t="s">
        <v>171</v>
      </c>
      <c r="C722" s="77">
        <v>12.61422</v>
      </c>
      <c r="D722" s="2">
        <v>7.91038</v>
      </c>
      <c r="E722" s="2">
        <v>17.318069999999999</v>
      </c>
      <c r="F722" s="2">
        <v>4.7038399999999996</v>
      </c>
      <c r="G722" s="2">
        <v>4.7038499999999992</v>
      </c>
    </row>
    <row r="723" spans="1:7" x14ac:dyDescent="0.25">
      <c r="A723" s="86">
        <v>2024</v>
      </c>
      <c r="B723" s="45" t="s">
        <v>159</v>
      </c>
      <c r="C723" s="77">
        <v>7.4223299999999997</v>
      </c>
      <c r="D723" s="2">
        <v>2.8929999999999998</v>
      </c>
      <c r="E723" s="2">
        <v>11.95166</v>
      </c>
      <c r="F723" s="2">
        <v>4.5293299999999999</v>
      </c>
      <c r="G723" s="2">
        <v>4.5293300000000007</v>
      </c>
    </row>
    <row r="724" spans="1:7" x14ac:dyDescent="0.25">
      <c r="A724" s="86">
        <v>2024</v>
      </c>
      <c r="B724" s="45" t="s">
        <v>174</v>
      </c>
      <c r="C724" s="77">
        <v>13.67576</v>
      </c>
      <c r="D724" s="2">
        <v>8.1079799999999995</v>
      </c>
      <c r="E724" s="2">
        <v>19.24353</v>
      </c>
      <c r="F724" s="2">
        <v>5.5677800000000008</v>
      </c>
      <c r="G724" s="2">
        <v>5.5677699999999994</v>
      </c>
    </row>
    <row r="725" spans="1:7" x14ac:dyDescent="0.25">
      <c r="A725" s="86">
        <v>2024</v>
      </c>
      <c r="B725" s="45" t="s">
        <v>178</v>
      </c>
      <c r="C725" s="77">
        <v>8.6366399999999999</v>
      </c>
      <c r="D725" s="2">
        <v>4.9032299999999998</v>
      </c>
      <c r="E725" s="2">
        <v>12.370050000000001</v>
      </c>
      <c r="F725" s="2">
        <v>3.7334100000000001</v>
      </c>
      <c r="G725" s="2">
        <v>3.733410000000001</v>
      </c>
    </row>
    <row r="726" spans="1:7" x14ac:dyDescent="0.25">
      <c r="A726" s="86">
        <v>2024</v>
      </c>
      <c r="B726" s="45" t="s">
        <v>175</v>
      </c>
      <c r="C726" s="77">
        <v>15.045809999999999</v>
      </c>
      <c r="D726" s="2">
        <v>8.9797600000000006</v>
      </c>
      <c r="E726" s="2">
        <v>21.11187</v>
      </c>
      <c r="F726" s="2">
        <v>6.0660499999999988</v>
      </c>
      <c r="G726" s="2">
        <v>6.0660600000000002</v>
      </c>
    </row>
    <row r="727" spans="1:7" x14ac:dyDescent="0.25">
      <c r="A727" s="86">
        <v>2024</v>
      </c>
      <c r="B727" s="45" t="s">
        <v>156</v>
      </c>
      <c r="C727" s="77">
        <v>12.020429999999999</v>
      </c>
      <c r="D727" s="2">
        <v>6.7145000000000001</v>
      </c>
      <c r="E727" s="2">
        <v>17.326370000000001</v>
      </c>
      <c r="F727" s="2">
        <v>5.3059299999999991</v>
      </c>
      <c r="G727" s="2">
        <v>5.3059400000000014</v>
      </c>
    </row>
    <row r="728" spans="1:7" x14ac:dyDescent="0.25">
      <c r="A728" s="86">
        <v>2024</v>
      </c>
      <c r="B728" s="45" t="s">
        <v>168</v>
      </c>
      <c r="C728" s="77">
        <v>18.957989999999999</v>
      </c>
      <c r="D728" s="2">
        <v>10.104240000000001</v>
      </c>
      <c r="E728" s="2">
        <v>27.81175</v>
      </c>
      <c r="F728" s="2">
        <v>8.853749999999998</v>
      </c>
      <c r="G728" s="2">
        <v>8.8537600000000012</v>
      </c>
    </row>
    <row r="729" spans="1:7" x14ac:dyDescent="0.25">
      <c r="A729" s="86">
        <v>2024</v>
      </c>
      <c r="B729" s="45" t="s">
        <v>164</v>
      </c>
      <c r="C729" s="77">
        <v>8.6052700000000009</v>
      </c>
      <c r="D729" s="2">
        <v>4.0033799999999999</v>
      </c>
      <c r="E729" s="2">
        <v>13.20716</v>
      </c>
      <c r="F729" s="2">
        <v>4.6018900000000009</v>
      </c>
      <c r="G729" s="2">
        <v>4.6018899999999991</v>
      </c>
    </row>
    <row r="730" spans="1:7" x14ac:dyDescent="0.25">
      <c r="A730" s="86">
        <v>2024</v>
      </c>
      <c r="B730" s="45" t="s">
        <v>172</v>
      </c>
      <c r="C730" s="77">
        <v>8.1744500000000002</v>
      </c>
      <c r="D730" s="2">
        <v>4.6993799999999997</v>
      </c>
      <c r="E730" s="2">
        <v>11.649520000000001</v>
      </c>
      <c r="F730" s="2">
        <v>3.4750700000000005</v>
      </c>
      <c r="G730" s="2">
        <v>3.4750700000000005</v>
      </c>
    </row>
    <row r="731" spans="1:7" x14ac:dyDescent="0.25">
      <c r="A731" s="86">
        <v>2024</v>
      </c>
      <c r="B731" s="45" t="s">
        <v>157</v>
      </c>
      <c r="C731" s="77">
        <v>10.5563</v>
      </c>
      <c r="D731" s="2">
        <v>5.3994400000000002</v>
      </c>
      <c r="E731" s="2">
        <v>15.71316</v>
      </c>
      <c r="F731" s="2">
        <v>5.15686</v>
      </c>
      <c r="G731" s="2">
        <v>5.15686</v>
      </c>
    </row>
    <row r="732" spans="1:7" x14ac:dyDescent="0.25">
      <c r="A732" s="86">
        <v>2024</v>
      </c>
      <c r="B732" s="45" t="s">
        <v>170</v>
      </c>
      <c r="C732" s="77">
        <v>8.1251800000000003</v>
      </c>
      <c r="D732" s="2">
        <v>3.97268</v>
      </c>
      <c r="E732" s="2">
        <v>12.27769</v>
      </c>
      <c r="F732" s="2">
        <v>4.1524999999999999</v>
      </c>
      <c r="G732" s="2">
        <v>4.1525099999999995</v>
      </c>
    </row>
    <row r="733" spans="1:7" x14ac:dyDescent="0.25">
      <c r="A733" s="86">
        <v>2024</v>
      </c>
      <c r="B733" s="45" t="s">
        <v>176</v>
      </c>
      <c r="C733" s="77">
        <v>9.1044900000000002</v>
      </c>
      <c r="D733" s="2">
        <v>5.2144199999999996</v>
      </c>
      <c r="E733" s="2">
        <v>12.99456</v>
      </c>
      <c r="F733" s="2">
        <v>3.8900700000000006</v>
      </c>
      <c r="G733" s="2">
        <v>3.8900699999999997</v>
      </c>
    </row>
    <row r="734" spans="1:7" x14ac:dyDescent="0.25">
      <c r="A734" s="86">
        <v>2024</v>
      </c>
      <c r="B734" s="45" t="s">
        <v>152</v>
      </c>
      <c r="C734" s="77">
        <v>8.3917099999999998</v>
      </c>
      <c r="D734" s="2">
        <v>4.2226900000000001</v>
      </c>
      <c r="E734" s="2">
        <v>12.560739999999999</v>
      </c>
      <c r="F734" s="2">
        <v>4.1690199999999997</v>
      </c>
      <c r="G734" s="2">
        <v>4.1690299999999993</v>
      </c>
    </row>
    <row r="735" spans="1:7" x14ac:dyDescent="0.25">
      <c r="A735" s="86">
        <v>2024</v>
      </c>
      <c r="B735" s="45" t="s">
        <v>150</v>
      </c>
      <c r="C735" s="77">
        <v>7.8094200000000003</v>
      </c>
      <c r="D735" s="2">
        <v>3.8229199999999999</v>
      </c>
      <c r="E735" s="2">
        <v>11.795909999999999</v>
      </c>
      <c r="F735" s="2">
        <v>3.9865000000000004</v>
      </c>
      <c r="G735" s="2">
        <v>3.986489999999999</v>
      </c>
    </row>
    <row r="736" spans="1:7" x14ac:dyDescent="0.25">
      <c r="A736" s="86">
        <v>2024</v>
      </c>
      <c r="B736" s="45" t="s">
        <v>163</v>
      </c>
      <c r="C736" s="77">
        <v>10.67146</v>
      </c>
      <c r="D736" s="2">
        <v>5.5827099999999996</v>
      </c>
      <c r="E736" s="2">
        <v>15.760210000000001</v>
      </c>
      <c r="F736" s="2">
        <v>5.0887500000000001</v>
      </c>
      <c r="G736" s="2">
        <v>5.088750000000001</v>
      </c>
    </row>
    <row r="737" spans="1:7" x14ac:dyDescent="0.25">
      <c r="A737" s="86">
        <v>2024</v>
      </c>
      <c r="B737" s="45" t="s">
        <v>180</v>
      </c>
      <c r="C737" s="77">
        <v>8.8284199999999995</v>
      </c>
      <c r="D737" s="2">
        <v>4.7203900000000001</v>
      </c>
      <c r="E737" s="2">
        <v>12.936450000000001</v>
      </c>
      <c r="F737" s="2">
        <v>4.1080299999999994</v>
      </c>
      <c r="G737" s="2">
        <v>4.1080300000000012</v>
      </c>
    </row>
    <row r="738" spans="1:7" x14ac:dyDescent="0.25">
      <c r="A738" s="86">
        <v>2024</v>
      </c>
      <c r="B738" s="45" t="s">
        <v>154</v>
      </c>
      <c r="C738" s="77">
        <v>6.14595</v>
      </c>
      <c r="D738" s="2">
        <v>2.8570799999999998</v>
      </c>
      <c r="E738" s="2">
        <v>9.4348100000000006</v>
      </c>
      <c r="F738" s="2">
        <v>3.2888700000000002</v>
      </c>
      <c r="G738" s="2">
        <v>3.2888600000000006</v>
      </c>
    </row>
    <row r="739" spans="1:7" x14ac:dyDescent="0.25">
      <c r="A739" s="86">
        <v>2024</v>
      </c>
      <c r="B739" s="45" t="s">
        <v>173</v>
      </c>
      <c r="C739" s="77">
        <v>11.01999</v>
      </c>
      <c r="D739" s="2">
        <v>6.9548100000000002</v>
      </c>
      <c r="E739" s="2">
        <v>15.08517</v>
      </c>
      <c r="F739" s="2">
        <v>4.0651799999999998</v>
      </c>
      <c r="G739" s="2">
        <v>4.0651799999999998</v>
      </c>
    </row>
    <row r="740" spans="1:7" x14ac:dyDescent="0.25">
      <c r="A740" s="86">
        <v>2024</v>
      </c>
      <c r="B740" s="45" t="s">
        <v>165</v>
      </c>
      <c r="C740" s="77">
        <v>8.4999300000000009</v>
      </c>
      <c r="D740" s="2">
        <v>4.7187999999999999</v>
      </c>
      <c r="E740" s="2">
        <v>12.28106</v>
      </c>
      <c r="F740" s="2">
        <v>3.781130000000001</v>
      </c>
      <c r="G740" s="2">
        <v>3.7811299999999992</v>
      </c>
    </row>
    <row r="741" spans="1:7" x14ac:dyDescent="0.25">
      <c r="A741" s="86">
        <v>2024</v>
      </c>
      <c r="B741" s="45" t="s">
        <v>149</v>
      </c>
      <c r="C741" s="77">
        <v>9.2687399999999993</v>
      </c>
      <c r="D741" s="2">
        <v>3.8829699999999998</v>
      </c>
      <c r="E741" s="2">
        <v>14.65451</v>
      </c>
      <c r="F741" s="2">
        <v>5.3857699999999991</v>
      </c>
      <c r="G741" s="2">
        <v>5.3857700000000008</v>
      </c>
    </row>
    <row r="742" spans="1:7" x14ac:dyDescent="0.25">
      <c r="A742" s="86">
        <v>2024</v>
      </c>
      <c r="B742" s="45" t="s">
        <v>177</v>
      </c>
      <c r="C742" s="77">
        <v>6.7927</v>
      </c>
      <c r="D742" s="2">
        <v>3.0747200000000001</v>
      </c>
      <c r="E742" s="2">
        <v>10.510680000000001</v>
      </c>
      <c r="F742" s="2">
        <v>3.7179799999999998</v>
      </c>
      <c r="G742" s="2">
        <v>3.7179800000000007</v>
      </c>
    </row>
    <row r="743" spans="1:7" x14ac:dyDescent="0.25">
      <c r="A743" s="86">
        <v>2024</v>
      </c>
      <c r="B743" s="45" t="s">
        <v>153</v>
      </c>
      <c r="C743" s="77">
        <v>8.7099700000000002</v>
      </c>
      <c r="D743" s="2">
        <v>5.0177199999999997</v>
      </c>
      <c r="E743" s="2">
        <v>12.40221</v>
      </c>
      <c r="F743" s="2">
        <v>3.6922500000000005</v>
      </c>
      <c r="G743" s="2">
        <v>3.69224</v>
      </c>
    </row>
    <row r="744" spans="1:7" x14ac:dyDescent="0.25">
      <c r="A744" s="86">
        <v>2024</v>
      </c>
      <c r="B744" s="45" t="s">
        <v>179</v>
      </c>
      <c r="C744" s="77">
        <v>14.16057</v>
      </c>
      <c r="D744" s="2">
        <v>8.87303</v>
      </c>
      <c r="E744" s="2">
        <v>19.44811</v>
      </c>
      <c r="F744" s="2">
        <v>5.2875399999999999</v>
      </c>
      <c r="G744" s="2">
        <v>5.2875399999999999</v>
      </c>
    </row>
    <row r="745" spans="1:7" x14ac:dyDescent="0.25">
      <c r="A745" s="86">
        <v>2024</v>
      </c>
      <c r="B745" s="45" t="s">
        <v>161</v>
      </c>
      <c r="C745" s="77">
        <v>7.4454200000000004</v>
      </c>
      <c r="D745" s="2">
        <v>4.0983000000000001</v>
      </c>
      <c r="E745" s="2">
        <v>10.792540000000001</v>
      </c>
      <c r="F745" s="2">
        <v>3.3471200000000003</v>
      </c>
      <c r="G745" s="2">
        <v>3.3471200000000003</v>
      </c>
    </row>
    <row r="746" spans="1:7" x14ac:dyDescent="0.25">
      <c r="A746" s="86">
        <v>2024</v>
      </c>
      <c r="B746" s="45" t="s">
        <v>158</v>
      </c>
      <c r="C746" s="77">
        <v>8.5139600000000009</v>
      </c>
      <c r="D746" s="2">
        <v>4.6720800000000002</v>
      </c>
      <c r="E746" s="2">
        <v>12.355829999999999</v>
      </c>
      <c r="F746" s="2">
        <v>3.8418800000000006</v>
      </c>
      <c r="G746" s="2">
        <v>3.8418699999999983</v>
      </c>
    </row>
    <row r="747" spans="1:7" x14ac:dyDescent="0.25">
      <c r="A747" s="86">
        <v>2024</v>
      </c>
      <c r="B747" s="45" t="s">
        <v>169</v>
      </c>
      <c r="C747" s="77">
        <v>14.07864</v>
      </c>
      <c r="D747" s="2">
        <v>8.3742099999999997</v>
      </c>
      <c r="E747" s="2">
        <v>19.783069999999999</v>
      </c>
      <c r="F747" s="2">
        <v>5.7044300000000003</v>
      </c>
      <c r="G747" s="2">
        <v>5.7044299999999986</v>
      </c>
    </row>
    <row r="751" spans="1:7" x14ac:dyDescent="0.25">
      <c r="B751" t="s">
        <v>184</v>
      </c>
      <c r="C751" t="s">
        <v>185</v>
      </c>
      <c r="D751" t="s">
        <v>186</v>
      </c>
    </row>
    <row r="752" spans="1:7" x14ac:dyDescent="0.25">
      <c r="A752" s="24">
        <v>2011</v>
      </c>
      <c r="B752" s="113">
        <v>14.635400000000001</v>
      </c>
      <c r="C752" s="113">
        <v>28.406600000000001</v>
      </c>
      <c r="D752" s="113">
        <v>13.7712</v>
      </c>
    </row>
    <row r="753" spans="1:4" x14ac:dyDescent="0.25">
      <c r="A753" s="24">
        <v>2012</v>
      </c>
      <c r="B753" s="113">
        <v>11.139999999999999</v>
      </c>
      <c r="C753" s="113">
        <v>22.7532</v>
      </c>
      <c r="D753" s="113">
        <v>11.613200000000001</v>
      </c>
    </row>
    <row r="754" spans="1:4" x14ac:dyDescent="0.25">
      <c r="A754" s="24">
        <v>2013</v>
      </c>
      <c r="B754" s="113">
        <v>11.4933</v>
      </c>
      <c r="C754" s="113">
        <v>22.774799999999999</v>
      </c>
      <c r="D754" s="113">
        <v>11.281499999999999</v>
      </c>
    </row>
    <row r="755" spans="1:4" x14ac:dyDescent="0.25">
      <c r="A755" s="24">
        <v>2014</v>
      </c>
      <c r="B755" s="113">
        <v>11.164299999999999</v>
      </c>
      <c r="C755" s="113">
        <v>23.087599999999998</v>
      </c>
      <c r="D755" s="113">
        <v>11.923299999999999</v>
      </c>
    </row>
    <row r="756" spans="1:4" x14ac:dyDescent="0.25">
      <c r="A756" s="24">
        <v>2015</v>
      </c>
      <c r="B756" s="113">
        <v>10.4381</v>
      </c>
      <c r="C756" s="113">
        <v>21.9863</v>
      </c>
      <c r="D756" s="113">
        <v>11.5482</v>
      </c>
    </row>
    <row r="757" spans="1:4" x14ac:dyDescent="0.25">
      <c r="A757" s="24">
        <v>2016</v>
      </c>
      <c r="B757" s="113">
        <v>14.948700000000002</v>
      </c>
      <c r="C757" s="113">
        <v>22.330300000000001</v>
      </c>
      <c r="D757" s="113">
        <v>7.3815999999999997</v>
      </c>
    </row>
    <row r="758" spans="1:4" x14ac:dyDescent="0.25">
      <c r="A758" s="24">
        <v>2017</v>
      </c>
      <c r="B758" s="113">
        <v>12.383700000000001</v>
      </c>
      <c r="C758" s="113">
        <v>21.4206</v>
      </c>
      <c r="D758" s="113">
        <v>9.0368999999999993</v>
      </c>
    </row>
    <row r="759" spans="1:4" x14ac:dyDescent="0.25">
      <c r="A759" s="24">
        <v>2018</v>
      </c>
      <c r="B759" s="113">
        <v>16.569349033711891</v>
      </c>
      <c r="C759" s="113">
        <v>22.430629411196001</v>
      </c>
      <c r="D759" s="113">
        <v>5.8612803774841096</v>
      </c>
    </row>
    <row r="760" spans="1:4" x14ac:dyDescent="0.25">
      <c r="A760" s="24">
        <v>2019</v>
      </c>
      <c r="B760" s="113">
        <v>10.065550799610749</v>
      </c>
      <c r="C760" s="113">
        <v>18.065271966527199</v>
      </c>
      <c r="D760" s="113">
        <v>7.9997211669164496</v>
      </c>
    </row>
    <row r="761" spans="1:4" x14ac:dyDescent="0.25">
      <c r="A761" s="24">
        <v>2020</v>
      </c>
      <c r="B761" s="113">
        <v>13.7</v>
      </c>
      <c r="C761" s="113">
        <v>19.2</v>
      </c>
      <c r="D761" s="113">
        <v>5.5</v>
      </c>
    </row>
    <row r="762" spans="1:4" x14ac:dyDescent="0.25">
      <c r="A762" s="24">
        <v>2021</v>
      </c>
      <c r="B762" s="113">
        <v>11.2</v>
      </c>
      <c r="C762" s="113">
        <v>17.2</v>
      </c>
      <c r="D762" s="113">
        <v>6</v>
      </c>
    </row>
    <row r="763" spans="1:4" x14ac:dyDescent="0.25">
      <c r="A763" s="24">
        <v>2022</v>
      </c>
      <c r="B763" s="113">
        <v>9.3000000000000007</v>
      </c>
      <c r="C763" s="113">
        <v>14.9</v>
      </c>
      <c r="D763" s="113">
        <v>5.6</v>
      </c>
    </row>
    <row r="764" spans="1:4" x14ac:dyDescent="0.25">
      <c r="A764" s="24">
        <v>2023</v>
      </c>
      <c r="B764" s="113">
        <v>16.200000000000003</v>
      </c>
      <c r="C764" s="113">
        <v>21.1</v>
      </c>
      <c r="D764" s="113">
        <v>4.9000000000000004</v>
      </c>
    </row>
    <row r="765" spans="1:4" x14ac:dyDescent="0.25">
      <c r="A765" s="24">
        <v>2024</v>
      </c>
      <c r="B765" s="113">
        <v>12.81204</v>
      </c>
      <c r="C765" s="113">
        <v>18.957989999999999</v>
      </c>
      <c r="D765" s="113">
        <v>6.14595</v>
      </c>
    </row>
    <row r="766" spans="1:4" x14ac:dyDescent="0.25">
      <c r="A766" s="35"/>
      <c r="B766" s="113"/>
      <c r="C766" s="78"/>
      <c r="D766" s="78"/>
    </row>
  </sheetData>
  <mergeCells count="4">
    <mergeCell ref="A5:G5"/>
    <mergeCell ref="A40:G40"/>
    <mergeCell ref="A81:G81"/>
    <mergeCell ref="A82:G82"/>
  </mergeCells>
  <hyperlinks>
    <hyperlink ref="A3" location="Index!A1" display="Back to index" xr:uid="{645A1A9B-0779-4D56-85B7-4DA98FC6BD7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D3F7-91CC-4CC3-9D49-246FE9E6C678}">
  <sheetPr>
    <tabColor theme="8" tint="0.39997558519241921"/>
  </sheetPr>
  <dimension ref="A1:XFC33"/>
  <sheetViews>
    <sheetView zoomScale="80" zoomScaleNormal="80" workbookViewId="0">
      <selection activeCell="C13" sqref="C13"/>
    </sheetView>
  </sheetViews>
  <sheetFormatPr defaultRowHeight="15" x14ac:dyDescent="0.25"/>
  <cols>
    <col min="2" max="2" width="59.42578125" customWidth="1"/>
    <col min="3" max="3" width="38.5703125" customWidth="1"/>
    <col min="4" max="4" width="23.5703125" bestFit="1" customWidth="1"/>
    <col min="5" max="5" width="14.5703125" bestFit="1" customWidth="1"/>
    <col min="6" max="6" width="23.5703125" bestFit="1" customWidth="1"/>
    <col min="7" max="7" width="14.140625" customWidth="1"/>
    <col min="8" max="8" width="12.42578125" bestFit="1" customWidth="1"/>
    <col min="9" max="9" width="12" customWidth="1"/>
    <col min="10" max="10" width="4.85546875" customWidth="1"/>
    <col min="11" max="11" width="12.85546875" style="98" customWidth="1"/>
    <col min="12" max="12" width="3.5703125" bestFit="1" customWidth="1"/>
  </cols>
  <sheetData>
    <row r="1" spans="1:17" x14ac:dyDescent="0.25">
      <c r="G1" s="92"/>
    </row>
    <row r="2" spans="1:17" ht="31.5" x14ac:dyDescent="0.25">
      <c r="B2" s="103" t="s">
        <v>0</v>
      </c>
      <c r="C2" s="103" t="s">
        <v>1</v>
      </c>
      <c r="D2" s="103" t="s">
        <v>2</v>
      </c>
      <c r="E2" s="103" t="s">
        <v>3</v>
      </c>
      <c r="F2" s="103" t="s">
        <v>4</v>
      </c>
      <c r="G2" s="103" t="s">
        <v>5</v>
      </c>
      <c r="H2" s="104" t="s">
        <v>6</v>
      </c>
      <c r="I2" s="158" t="s">
        <v>7</v>
      </c>
      <c r="J2" s="158"/>
      <c r="K2" s="158" t="s">
        <v>8</v>
      </c>
      <c r="L2" s="158"/>
      <c r="O2" s="99"/>
      <c r="P2" s="99"/>
      <c r="Q2" s="99"/>
    </row>
    <row r="3" spans="1:17" ht="15.75" x14ac:dyDescent="0.25">
      <c r="B3" s="105"/>
      <c r="C3" s="105"/>
      <c r="D3" s="105"/>
      <c r="E3" s="105"/>
      <c r="F3" s="105"/>
      <c r="G3" s="105"/>
      <c r="H3" s="105"/>
      <c r="I3" s="105"/>
      <c r="J3" s="105"/>
      <c r="K3" s="106"/>
      <c r="L3" s="105"/>
    </row>
    <row r="4" spans="1:17" ht="30" x14ac:dyDescent="0.3">
      <c r="A4">
        <v>20602</v>
      </c>
      <c r="B4" s="124" t="s">
        <v>9</v>
      </c>
      <c r="C4" s="100" t="s">
        <v>10</v>
      </c>
      <c r="D4" s="101" t="s">
        <v>11</v>
      </c>
      <c r="E4" s="102">
        <f>VLOOKUP(D4,'5a. Excess weight age 10-11'!$A$95:$B$114,2,FALSE)</f>
        <v>18.587280000000003</v>
      </c>
      <c r="F4" s="101" t="e">
        <f>VLOOKUP($A4,$A$22:$H$32,6,FALSE)</f>
        <v>#REF!</v>
      </c>
      <c r="G4" s="102" t="e">
        <f>VLOOKUP(F4,'5a. Excess weight age 10-11'!$A$95:$B$114,2,FALSE)</f>
        <v>#REF!</v>
      </c>
      <c r="H4" s="102" t="e">
        <f>VLOOKUP(VLOOKUP($A4,A22:H32,8,FALSE),'5a. Excess weight age 10-11'!$A$95:$B$114,2,FALSE)</f>
        <v>#REF!</v>
      </c>
      <c r="I4" s="102" t="e">
        <f>G4-E4</f>
        <v>#REF!</v>
      </c>
      <c r="J4" s="107" t="e">
        <f>IF(I4&gt;0,"p",IF(I4&lt;0,"q","t"))</f>
        <v>#REF!</v>
      </c>
      <c r="K4" s="102" t="e">
        <f>G4-H4</f>
        <v>#REF!</v>
      </c>
      <c r="L4" s="107" t="e">
        <f>IF(K4&gt;0,"p",IF(K4&lt;0,"q","t"))</f>
        <v>#REF!</v>
      </c>
      <c r="N4" s="128" t="s">
        <v>15</v>
      </c>
    </row>
    <row r="5" spans="1:17" ht="30" x14ac:dyDescent="0.3">
      <c r="A5">
        <v>20601</v>
      </c>
      <c r="B5" s="124" t="s">
        <v>13</v>
      </c>
      <c r="C5" s="100" t="s">
        <v>10</v>
      </c>
      <c r="D5" s="101" t="s">
        <v>11</v>
      </c>
      <c r="E5" s="102">
        <f>VLOOKUP(D5,'5b. Excess weight age 04-05'!$A$736:$B$753,2,FALSE)</f>
        <v>12.651590000000002</v>
      </c>
      <c r="F5" s="101" t="e">
        <f t="shared" ref="F5:F7" si="0">VLOOKUP($A5,$A$22:$H$32,6,FALSE)</f>
        <v>#REF!</v>
      </c>
      <c r="G5" s="102" t="e">
        <f>VLOOKUP(F5,'5b. Excess weight age 04-05'!$A$736:$B$756,2,FALSE)</f>
        <v>#REF!</v>
      </c>
      <c r="H5" s="102" t="e">
        <f>VLOOKUP(VLOOKUP($A5,'Summary table'!$A$22:$H$32,8,FALSE),'5b. Excess weight age 04-05'!$A$736:$B$753,2,FALSE)</f>
        <v>#REF!</v>
      </c>
      <c r="I5" s="102" t="e">
        <f t="shared" ref="I5:I15" si="1">G5-E5</f>
        <v>#REF!</v>
      </c>
      <c r="J5" s="107" t="e">
        <f t="shared" ref="J5:J15" si="2">IF(I5&gt;0,"p",IF(I5&lt;0,"q","t"))</f>
        <v>#REF!</v>
      </c>
      <c r="K5" s="102" t="e">
        <f t="shared" ref="K5:K15" si="3">G5-H5</f>
        <v>#REF!</v>
      </c>
      <c r="L5" s="107" t="e">
        <f t="shared" ref="L5:L15" si="4">IF(K5&gt;0,"p",IF(K5&lt;0,"q","t"))</f>
        <v>#REF!</v>
      </c>
      <c r="N5" s="128" t="s">
        <v>15</v>
      </c>
    </row>
    <row r="6" spans="1:17" ht="30.75" x14ac:dyDescent="0.3">
      <c r="A6">
        <v>93861</v>
      </c>
      <c r="B6" s="124" t="s">
        <v>14</v>
      </c>
      <c r="C6" s="100" t="s">
        <v>10</v>
      </c>
      <c r="D6" s="101">
        <v>2018</v>
      </c>
      <c r="E6" s="102">
        <f>VLOOKUP(D6,'8. Mortality caused by PM2.5'!$A$82:$B$91,2,FALSE)</f>
        <v>1.7764244638491498</v>
      </c>
      <c r="F6" s="101" t="e">
        <f>VLOOKUP($A6,$A$22:$H$38,6,FALSE)</f>
        <v>#REF!</v>
      </c>
      <c r="G6" s="102" t="e">
        <f>VLOOKUP(F6,'8. Mortality caused by PM2.5'!$A$82:$B$100,2,FALSE)</f>
        <v>#REF!</v>
      </c>
      <c r="H6" s="102" t="e">
        <f>VLOOKUP(VLOOKUP($A6,$A$22:$H$32,8,FALSE),'8. Mortality caused by PM2.5'!$A$82:$B$91,2,FALSE)</f>
        <v>#REF!</v>
      </c>
      <c r="I6" s="102" t="e">
        <f t="shared" si="1"/>
        <v>#REF!</v>
      </c>
      <c r="J6" s="107" t="e">
        <f t="shared" si="2"/>
        <v>#REF!</v>
      </c>
      <c r="K6" s="102" t="e">
        <f t="shared" si="3"/>
        <v>#REF!</v>
      </c>
      <c r="L6" s="107" t="e">
        <f t="shared" si="4"/>
        <v>#REF!</v>
      </c>
      <c r="N6" t="s">
        <v>12</v>
      </c>
    </row>
    <row r="7" spans="1:17" ht="44.25" x14ac:dyDescent="0.3">
      <c r="A7">
        <v>90282</v>
      </c>
      <c r="B7" s="124" t="s">
        <v>16</v>
      </c>
      <c r="C7" s="100" t="s">
        <v>17</v>
      </c>
      <c r="D7" s="101" t="s">
        <v>11</v>
      </c>
      <c r="E7" s="102">
        <f>VLOOKUP(D7,'9. Employment gap LongtermCond.'!$A$115:$B$136,2,FALSE)</f>
        <v>12.5</v>
      </c>
      <c r="F7" s="101" t="e">
        <f t="shared" si="0"/>
        <v>#REF!</v>
      </c>
      <c r="G7" s="102" t="e">
        <f>VLOOKUP(F7,'9. Employment gap LongtermCond.'!$A$115:$B$136,2,FALSE)</f>
        <v>#REF!</v>
      </c>
      <c r="H7" s="102" t="e">
        <f>VLOOKUP(VLOOKUP($A7,$A$22:$H$32,8,FALSE),'9. Employment gap LongtermCond.'!$A$115:$B$136,2,FALSE)</f>
        <v>#REF!</v>
      </c>
      <c r="I7" s="102" t="e">
        <f t="shared" si="1"/>
        <v>#REF!</v>
      </c>
      <c r="J7" s="107" t="e">
        <f t="shared" si="2"/>
        <v>#REF!</v>
      </c>
      <c r="K7" s="102" t="e">
        <f t="shared" si="3"/>
        <v>#REF!</v>
      </c>
      <c r="L7" s="107" t="e">
        <f t="shared" si="4"/>
        <v>#REF!</v>
      </c>
      <c r="N7" t="s">
        <v>12</v>
      </c>
    </row>
    <row r="8" spans="1:17" ht="30" x14ac:dyDescent="0.3">
      <c r="A8">
        <v>90362</v>
      </c>
      <c r="B8" s="124" t="s">
        <v>18</v>
      </c>
      <c r="C8" s="100" t="s">
        <v>19</v>
      </c>
      <c r="D8" s="101" t="s">
        <v>20</v>
      </c>
      <c r="E8" s="102">
        <f>VLOOKUP(D8,'2. HLE female'!$A$493:$B$508,2,FALSE)</f>
        <v>12.099999999999994</v>
      </c>
      <c r="F8" s="101" t="e">
        <f>VLOOKUP($A8,$A$22:$H$32,6,FALSE)</f>
        <v>#REF!</v>
      </c>
      <c r="G8" s="102" t="e">
        <f>VLOOKUP(F8,'2. HLE female'!$A$493:$B$503,2,FALSE)</f>
        <v>#REF!</v>
      </c>
      <c r="H8" s="102" t="e">
        <f>VLOOKUP(VLOOKUP($A8,$A$22:$H$32,8,FALSE),'2. HLE female'!$A$493:$B$508,2,FALSE)</f>
        <v>#REF!</v>
      </c>
      <c r="I8" s="102" t="e">
        <f t="shared" si="1"/>
        <v>#REF!</v>
      </c>
      <c r="J8" s="107" t="e">
        <f t="shared" si="2"/>
        <v>#REF!</v>
      </c>
      <c r="K8" s="102" t="e">
        <f t="shared" si="3"/>
        <v>#REF!</v>
      </c>
      <c r="L8" s="107" t="e">
        <f t="shared" si="4"/>
        <v>#REF!</v>
      </c>
      <c r="N8" t="s">
        <v>12</v>
      </c>
    </row>
    <row r="9" spans="1:17" ht="30" x14ac:dyDescent="0.3">
      <c r="A9">
        <v>90362</v>
      </c>
      <c r="B9" s="124" t="s">
        <v>21</v>
      </c>
      <c r="C9" s="100" t="s">
        <v>19</v>
      </c>
      <c r="D9" s="101" t="s">
        <v>20</v>
      </c>
      <c r="E9" s="102">
        <f>VLOOKUP(D9,'1. HLE male'!$A$493:$B$508,2,FALSE)</f>
        <v>10.879999999999995</v>
      </c>
      <c r="F9" s="101" t="e">
        <f t="shared" ref="F9:F14" si="5">VLOOKUP($A9,$A$22:$H$32,6,FALSE)</f>
        <v>#REF!</v>
      </c>
      <c r="G9" s="102" t="e">
        <f>VLOOKUP(F9,'1. HLE male'!$A$493:$B$508,2,FALSE)</f>
        <v>#REF!</v>
      </c>
      <c r="H9" s="102" t="e">
        <f>VLOOKUP(VLOOKUP($A9,$A$22:$H$32,8,FALSE),'1. HLE male'!$A$493:$B$508,2,FALSE)</f>
        <v>#REF!</v>
      </c>
      <c r="I9" s="102" t="e">
        <f t="shared" si="1"/>
        <v>#REF!</v>
      </c>
      <c r="J9" s="107" t="e">
        <f t="shared" si="2"/>
        <v>#REF!</v>
      </c>
      <c r="K9" s="102" t="e">
        <f t="shared" si="3"/>
        <v>#REF!</v>
      </c>
      <c r="L9" s="107" t="e">
        <f t="shared" si="4"/>
        <v>#REF!</v>
      </c>
      <c r="N9" t="s">
        <v>12</v>
      </c>
    </row>
    <row r="10" spans="1:17" ht="30" x14ac:dyDescent="0.3">
      <c r="A10">
        <v>90791</v>
      </c>
      <c r="B10" s="124" t="s">
        <v>22</v>
      </c>
      <c r="C10" s="100" t="s">
        <v>23</v>
      </c>
      <c r="D10" s="101" t="s">
        <v>20</v>
      </c>
      <c r="E10" s="102">
        <f>VLOOKUP(D10,'11. HIV late diagnosis'!$A$160:$B$176,2,FALSE)</f>
        <v>33.420293033123016</v>
      </c>
      <c r="F10" s="101" t="e">
        <f t="shared" si="5"/>
        <v>#REF!</v>
      </c>
      <c r="G10" s="102" t="e">
        <f>VLOOKUP(F10,'11. HIV late diagnosis'!$A$160:$B$176,2,FALSE)</f>
        <v>#REF!</v>
      </c>
      <c r="H10" s="102" t="e">
        <f>VLOOKUP(VLOOKUP($A10,$A$22:$H$32,8,FALSE),'11. HIV late diagnosis'!$A$160:$B$176,2,FALSE)</f>
        <v>#REF!</v>
      </c>
      <c r="I10" s="102" t="e">
        <f t="shared" si="1"/>
        <v>#REF!</v>
      </c>
      <c r="J10" s="107" t="e">
        <f t="shared" si="2"/>
        <v>#REF!</v>
      </c>
      <c r="K10" s="102" t="e">
        <f t="shared" si="3"/>
        <v>#REF!</v>
      </c>
      <c r="L10" s="107" t="e">
        <f t="shared" si="4"/>
        <v>#REF!</v>
      </c>
      <c r="N10" s="128" t="s">
        <v>50</v>
      </c>
    </row>
    <row r="11" spans="1:17" ht="30" x14ac:dyDescent="0.3">
      <c r="A11">
        <v>20101</v>
      </c>
      <c r="B11" s="124" t="s">
        <v>24</v>
      </c>
      <c r="C11" s="100" t="s">
        <v>25</v>
      </c>
      <c r="D11" s="101" t="s">
        <v>26</v>
      </c>
      <c r="E11" s="102">
        <f>'3. Low Birth Weight'!C89</f>
        <v>9.65339400834279</v>
      </c>
      <c r="F11" s="101" t="str">
        <f>'3. Low Birth Weight'!A91</f>
        <v>London Ward 2016-20</v>
      </c>
      <c r="G11" s="102">
        <f>'3. Low Birth Weight'!C94</f>
        <v>9.0951357986804187</v>
      </c>
      <c r="H11" s="102">
        <f>'3. Low Birth Weight'!C89</f>
        <v>9.65339400834279</v>
      </c>
      <c r="I11" s="102">
        <f t="shared" si="1"/>
        <v>-0.55825820966237139</v>
      </c>
      <c r="J11" s="107" t="str">
        <f t="shared" si="2"/>
        <v>q</v>
      </c>
      <c r="K11" s="102">
        <f t="shared" si="3"/>
        <v>-0.55825820966237139</v>
      </c>
      <c r="L11" s="107" t="str">
        <f t="shared" si="4"/>
        <v>q</v>
      </c>
      <c r="N11" s="128" t="s">
        <v>15</v>
      </c>
    </row>
    <row r="12" spans="1:17" ht="44.25" x14ac:dyDescent="0.3">
      <c r="A12">
        <v>90632</v>
      </c>
      <c r="B12" s="124" t="s">
        <v>27</v>
      </c>
      <c r="C12" s="100" t="s">
        <v>28</v>
      </c>
      <c r="D12" s="101" t="s">
        <v>11</v>
      </c>
      <c r="E12" s="102">
        <v>9.4700000000000006</v>
      </c>
      <c r="F12" s="101" t="e">
        <f t="shared" si="5"/>
        <v>#REF!</v>
      </c>
      <c r="G12" s="102" t="e">
        <f>VLOOKUP(F12,'4. School readiness FSM'!$A$107:$B$117,2,FALSE)</f>
        <v>#REF!</v>
      </c>
      <c r="H12" s="102" t="e">
        <f>VLOOKUP(VLOOKUP($A12,$A$22:$H$32,8,FALSE),'4. School readiness FSM'!$A$107:$B$117,2,FALSE)</f>
        <v>#REF!</v>
      </c>
      <c r="I12" s="102" t="e">
        <f t="shared" si="1"/>
        <v>#REF!</v>
      </c>
      <c r="J12" s="107" t="e">
        <f t="shared" si="2"/>
        <v>#REF!</v>
      </c>
      <c r="K12" s="102" t="e">
        <f t="shared" si="3"/>
        <v>#REF!</v>
      </c>
      <c r="L12" s="107" t="e">
        <f t="shared" si="4"/>
        <v>#REF!</v>
      </c>
      <c r="N12" t="s">
        <v>12</v>
      </c>
    </row>
    <row r="13" spans="1:17" ht="72.75" customHeight="1" x14ac:dyDescent="0.25">
      <c r="A13">
        <v>92443</v>
      </c>
      <c r="B13" s="124" t="s">
        <v>29</v>
      </c>
      <c r="C13" s="100" t="s">
        <v>51</v>
      </c>
      <c r="D13" s="101">
        <v>2016</v>
      </c>
      <c r="E13" s="102" t="e">
        <f>VLOOKUP(D13,'14. Smoking prevalence'!$A$162:$D$177,4,FALSE)</f>
        <v>#REF!</v>
      </c>
      <c r="F13" s="101" t="e">
        <f t="shared" si="5"/>
        <v>#REF!</v>
      </c>
      <c r="G13" s="159" t="s">
        <v>52</v>
      </c>
      <c r="H13" s="159"/>
      <c r="I13" s="159"/>
      <c r="J13" s="159"/>
      <c r="K13" s="159"/>
      <c r="L13" s="159"/>
      <c r="M13" s="159"/>
      <c r="N13" s="128" t="s">
        <v>15</v>
      </c>
    </row>
    <row r="14" spans="1:17" ht="30" x14ac:dyDescent="0.3">
      <c r="A14">
        <v>41001</v>
      </c>
      <c r="B14" s="124" t="s">
        <v>31</v>
      </c>
      <c r="C14" s="100" t="s">
        <v>32</v>
      </c>
      <c r="D14" s="101" t="s">
        <v>20</v>
      </c>
      <c r="E14" s="102">
        <f>VLOOKUP(D14,'7. Suicide rate'!$A$166:$B$190,2,FALSE)</f>
        <v>5.8288899999999995</v>
      </c>
      <c r="F14" s="101" t="e">
        <f t="shared" si="5"/>
        <v>#REF!</v>
      </c>
      <c r="G14" s="102" t="e">
        <f>VLOOKUP(F14,'7. Suicide rate'!$A$166:$B$190,2,FALSE)</f>
        <v>#REF!</v>
      </c>
      <c r="H14" s="102" t="e">
        <f>VLOOKUP(VLOOKUP($A14,A22:H32,8,FALSE),'7. Suicide rate'!$A$166:$B$190,2,FALSE)</f>
        <v>#REF!</v>
      </c>
      <c r="I14" s="102" t="e">
        <f t="shared" si="1"/>
        <v>#REF!</v>
      </c>
      <c r="J14" s="107" t="e">
        <f t="shared" si="2"/>
        <v>#REF!</v>
      </c>
      <c r="K14" s="102" t="e">
        <f t="shared" si="3"/>
        <v>#REF!</v>
      </c>
      <c r="L14" s="107" t="e">
        <f t="shared" si="4"/>
        <v>#REF!</v>
      </c>
      <c r="N14" s="128" t="s">
        <v>15</v>
      </c>
    </row>
    <row r="15" spans="1:17" ht="30" x14ac:dyDescent="0.3">
      <c r="B15" s="124" t="s">
        <v>33</v>
      </c>
      <c r="C15" s="100" t="s">
        <v>34</v>
      </c>
      <c r="D15" s="101">
        <v>2016</v>
      </c>
      <c r="E15" s="102">
        <f>'12. TB Incidence'!B101</f>
        <v>22.714932126696823</v>
      </c>
      <c r="F15" s="101">
        <f>'12. TB Incidence'!A108</f>
        <v>2023</v>
      </c>
      <c r="G15" s="102">
        <f>'12. TB Incidence'!B108</f>
        <v>16.70790943251539</v>
      </c>
      <c r="H15" s="102">
        <f>'12. TB Incidence'!B107</f>
        <v>15.264582929929167</v>
      </c>
      <c r="I15" s="102">
        <f t="shared" si="1"/>
        <v>-6.0070226941814333</v>
      </c>
      <c r="J15" s="107" t="str">
        <f t="shared" si="2"/>
        <v>q</v>
      </c>
      <c r="K15" s="102">
        <f t="shared" si="3"/>
        <v>1.4433265025862223</v>
      </c>
      <c r="L15" s="107" t="str">
        <f t="shared" si="4"/>
        <v>p</v>
      </c>
      <c r="N15" t="s">
        <v>12</v>
      </c>
    </row>
    <row r="17" spans="1:1023 1025:2047 2049:3071 3073:4095 4097:5119 5121:6143 6145:7167 7169:8191 8193:9215 9217:10239 10241:11263 11265:12287 12289:13311 13313:14335 14337:15359 15361:16383" x14ac:dyDescent="0.25">
      <c r="H17" s="99"/>
    </row>
    <row r="21" spans="1:1023 1025:2047 2049:3071 3073:4095 4097:5119 5121:6143 6145:7167 7169:8191 8193:9215 9217:10239 10241:11263 11265:12287 12289:13311 13313:14335 14337:15359 15361:16383" x14ac:dyDescent="0.25">
      <c r="E21" t="s">
        <v>36</v>
      </c>
      <c r="G21" t="s">
        <v>37</v>
      </c>
    </row>
    <row r="22" spans="1:1023 1025:2047 2049:3071 3073:4095 4097:5119 5121:6143 6145:7167 7169:8191 8193:9215 9217:10239 10241:11263 11265:12287 12289:13311 13313:14335 14337:15359 15361:16383" x14ac:dyDescent="0.25">
      <c r="A22">
        <v>20602</v>
      </c>
      <c r="B22" t="s">
        <v>38</v>
      </c>
      <c r="C22" t="s">
        <v>13</v>
      </c>
      <c r="D22">
        <v>1</v>
      </c>
      <c r="E22">
        <f>'5a. Excess weight age 10-11'!$E$2</f>
        <v>0</v>
      </c>
      <c r="F22" t="e">
        <f>VLOOKUP(CONCATENATE($A22,E22),#REF!,2,FALSE)</f>
        <v>#REF!</v>
      </c>
      <c r="G22">
        <f>'5a. Excess weight age 10-11'!$E$2-10000</f>
        <v>-10000</v>
      </c>
      <c r="H22" t="e">
        <f>VLOOKUP(CONCATENATE($A22,G22),#REF!,2,FALSE)</f>
        <v>#REF!</v>
      </c>
    </row>
    <row r="23" spans="1:1023 1025:2047 2049:3071 3073:4095 4097:5119 5121:6143 6145:7167 7169:8191 8193:9215 9217:10239 10241:11263 11265:12287 12289:13311 13313:14335 14337:15359 15361:16383" x14ac:dyDescent="0.25">
      <c r="A23">
        <v>20601</v>
      </c>
      <c r="B23" t="s">
        <v>39</v>
      </c>
      <c r="C23" t="s">
        <v>9</v>
      </c>
      <c r="D23">
        <v>2</v>
      </c>
      <c r="E23">
        <f>'5b. Excess weight age 04-05'!$E$2</f>
        <v>0</v>
      </c>
      <c r="F23" t="e">
        <f>VLOOKUP(CONCATENATE(A23,E23),#REF!,2,FALSE)</f>
        <v>#REF!</v>
      </c>
      <c r="G23">
        <f>'5b. Excess weight age 04-05'!$E$2-10000</f>
        <v>-10000</v>
      </c>
      <c r="H23" t="e">
        <f>VLOOKUP(CONCATENATE($A23,G23),#REF!,2,FALSE)</f>
        <v>#REF!</v>
      </c>
    </row>
    <row r="24" spans="1:1023 1025:2047 2049:3071 3073:4095 4097:5119 5121:6143 6145:7167 7169:8191 8193:9215 9217:10239 10241:11263 11265:12287 12289:13311 13313:14335 14337:15359 15361:16383" x14ac:dyDescent="0.25">
      <c r="A24">
        <v>93861</v>
      </c>
      <c r="B24" t="s">
        <v>40</v>
      </c>
      <c r="C24" t="s">
        <v>14</v>
      </c>
      <c r="D24">
        <v>3</v>
      </c>
      <c r="E24">
        <f>'8. Mortality caused by PM2.5'!$E$2</f>
        <v>0</v>
      </c>
      <c r="F24" t="e">
        <f>VLOOKUP(CONCATENATE(A24,E24),#REF!,2,FALSE)</f>
        <v>#REF!</v>
      </c>
      <c r="G24">
        <f>'8. Mortality caused by PM2.5'!$E$2-10000</f>
        <v>-10000</v>
      </c>
      <c r="H24" t="e">
        <f>VLOOKUP(CONCATENATE($A24,G24),#REF!,2,FALSE)</f>
        <v>#REF!</v>
      </c>
    </row>
    <row r="25" spans="1:1023 1025:2047 2049:3071 3073:4095 4097:5119 5121:6143 6145:7167 7169:8191 8193:9215 9217:10239 10241:11263 11265:12287 12289:13311 13313:14335 14337:15359 15361:16383" x14ac:dyDescent="0.25">
      <c r="A25" s="117">
        <v>90282</v>
      </c>
      <c r="B25" t="s">
        <v>41</v>
      </c>
      <c r="C25" s="117" t="s">
        <v>16</v>
      </c>
      <c r="D25">
        <v>4</v>
      </c>
      <c r="E25">
        <f>'9. Employment gap LongtermCond.'!E2</f>
        <v>0</v>
      </c>
      <c r="F25" t="e">
        <f>VLOOKUP(CONCATENATE(A25,E25),#REF!,2,FALSE)</f>
        <v>#REF!</v>
      </c>
      <c r="G25">
        <f>'8. Mortality caused by PM2.5'!$E$2-10000</f>
        <v>-10000</v>
      </c>
      <c r="H25" t="e">
        <f>VLOOKUP(CONCATENATE($A25,G25),#REF!,2,FALSE)</f>
        <v>#REF!</v>
      </c>
      <c r="I25" s="117"/>
      <c r="K25" s="117"/>
      <c r="M25" s="117"/>
      <c r="O25" s="117"/>
      <c r="Q25" s="117"/>
      <c r="S25" s="117"/>
      <c r="U25" s="117"/>
      <c r="W25" s="117"/>
      <c r="Y25" s="117"/>
      <c r="AA25" s="117"/>
      <c r="AC25" s="117"/>
      <c r="AE25" s="117"/>
      <c r="AG25" s="117"/>
      <c r="AI25" s="117"/>
      <c r="AK25" s="117"/>
      <c r="AM25" s="117"/>
      <c r="AO25" s="117"/>
      <c r="AQ25" s="117"/>
      <c r="AS25" s="117"/>
      <c r="AU25" s="117"/>
      <c r="AW25" s="117"/>
      <c r="AY25" s="117"/>
      <c r="BA25" s="117"/>
      <c r="BC25" s="117"/>
      <c r="BE25" s="117"/>
      <c r="BG25" s="117"/>
      <c r="BI25" s="117"/>
      <c r="BK25" s="117"/>
      <c r="BM25" s="117"/>
      <c r="BO25" s="117"/>
      <c r="BQ25" s="117"/>
      <c r="BS25" s="117"/>
      <c r="BU25" s="117"/>
      <c r="BW25" s="117"/>
      <c r="BY25" s="117"/>
      <c r="CA25" s="117"/>
      <c r="CC25" s="117"/>
      <c r="CE25" s="117"/>
      <c r="CG25" s="117"/>
      <c r="CI25" s="117"/>
      <c r="CK25" s="117"/>
      <c r="CM25" s="117"/>
      <c r="CO25" s="117"/>
      <c r="CQ25" s="117"/>
      <c r="CS25" s="117"/>
      <c r="CU25" s="117"/>
      <c r="CW25" s="117"/>
      <c r="CY25" s="117"/>
      <c r="DA25" s="117"/>
      <c r="DC25" s="117"/>
      <c r="DE25" s="117"/>
      <c r="DG25" s="117"/>
      <c r="DI25" s="117"/>
      <c r="DK25" s="117"/>
      <c r="DM25" s="117"/>
      <c r="DO25" s="117"/>
      <c r="DQ25" s="117"/>
      <c r="DS25" s="117"/>
      <c r="DU25" s="117"/>
      <c r="DW25" s="117"/>
      <c r="DY25" s="117"/>
      <c r="EA25" s="117"/>
      <c r="EC25" s="117"/>
      <c r="EE25" s="117"/>
      <c r="EG25" s="117"/>
      <c r="EI25" s="117"/>
      <c r="EK25" s="117"/>
      <c r="EM25" s="117"/>
      <c r="EO25" s="117"/>
      <c r="EQ25" s="117"/>
      <c r="ES25" s="117"/>
      <c r="EU25" s="117"/>
      <c r="EW25" s="117"/>
      <c r="EY25" s="117"/>
      <c r="FA25" s="117"/>
      <c r="FC25" s="117"/>
      <c r="FE25" s="117"/>
      <c r="FG25" s="117"/>
      <c r="FI25" s="117"/>
      <c r="FK25" s="117"/>
      <c r="FM25" s="117"/>
      <c r="FO25" s="117"/>
      <c r="FQ25" s="117"/>
      <c r="FS25" s="117"/>
      <c r="FU25" s="117"/>
      <c r="FW25" s="117"/>
      <c r="FY25" s="117"/>
      <c r="GA25" s="117"/>
      <c r="GC25" s="117"/>
      <c r="GE25" s="117"/>
      <c r="GG25" s="117"/>
      <c r="GI25" s="117"/>
      <c r="GK25" s="117"/>
      <c r="GM25" s="117"/>
      <c r="GO25" s="117"/>
      <c r="GQ25" s="117"/>
      <c r="GS25" s="117"/>
      <c r="GU25" s="117"/>
      <c r="GW25" s="117"/>
      <c r="GY25" s="117"/>
      <c r="HA25" s="117"/>
      <c r="HC25" s="117"/>
      <c r="HE25" s="117"/>
      <c r="HG25" s="117"/>
      <c r="HI25" s="117"/>
      <c r="HK25" s="117"/>
      <c r="HM25" s="117"/>
      <c r="HO25" s="117"/>
      <c r="HQ25" s="117"/>
      <c r="HS25" s="117"/>
      <c r="HU25" s="117"/>
      <c r="HW25" s="117"/>
      <c r="HY25" s="117"/>
      <c r="IA25" s="117"/>
      <c r="IC25" s="117"/>
      <c r="IE25" s="117"/>
      <c r="IG25" s="117"/>
      <c r="II25" s="117"/>
      <c r="IK25" s="117"/>
      <c r="IM25" s="117"/>
      <c r="IO25" s="117"/>
      <c r="IQ25" s="117"/>
      <c r="IS25" s="117"/>
      <c r="IU25" s="117"/>
      <c r="IW25" s="117"/>
      <c r="IY25" s="117"/>
      <c r="JA25" s="117"/>
      <c r="JC25" s="117"/>
      <c r="JE25" s="117"/>
      <c r="JG25" s="117"/>
      <c r="JI25" s="117"/>
      <c r="JK25" s="117"/>
      <c r="JM25" s="117"/>
      <c r="JO25" s="117"/>
      <c r="JQ25" s="117"/>
      <c r="JS25" s="117"/>
      <c r="JU25" s="117"/>
      <c r="JW25" s="117"/>
      <c r="JY25" s="117"/>
      <c r="KA25" s="117"/>
      <c r="KC25" s="117"/>
      <c r="KE25" s="117"/>
      <c r="KG25" s="117"/>
      <c r="KI25" s="117"/>
      <c r="KK25" s="117"/>
      <c r="KM25" s="117"/>
      <c r="KO25" s="117"/>
      <c r="KQ25" s="117"/>
      <c r="KS25" s="117"/>
      <c r="KU25" s="117"/>
      <c r="KW25" s="117"/>
      <c r="KY25" s="117"/>
      <c r="LA25" s="117"/>
      <c r="LC25" s="117"/>
      <c r="LE25" s="117"/>
      <c r="LG25" s="117"/>
      <c r="LI25" s="117"/>
      <c r="LK25" s="117"/>
      <c r="LM25" s="117"/>
      <c r="LO25" s="117"/>
      <c r="LQ25" s="117"/>
      <c r="LS25" s="117"/>
      <c r="LU25" s="117"/>
      <c r="LW25" s="117"/>
      <c r="LY25" s="117"/>
      <c r="MA25" s="117"/>
      <c r="MC25" s="117"/>
      <c r="ME25" s="117"/>
      <c r="MG25" s="117"/>
      <c r="MI25" s="117"/>
      <c r="MK25" s="117"/>
      <c r="MM25" s="117"/>
      <c r="MO25" s="117"/>
      <c r="MQ25" s="117"/>
      <c r="MS25" s="117"/>
      <c r="MU25" s="117"/>
      <c r="MW25" s="117"/>
      <c r="MY25" s="117"/>
      <c r="NA25" s="117"/>
      <c r="NC25" s="117"/>
      <c r="NE25" s="117"/>
      <c r="NG25" s="117"/>
      <c r="NI25" s="117"/>
      <c r="NK25" s="117"/>
      <c r="NM25" s="117"/>
      <c r="NO25" s="117"/>
      <c r="NQ25" s="117"/>
      <c r="NS25" s="117"/>
      <c r="NU25" s="117"/>
      <c r="NW25" s="117"/>
      <c r="NY25" s="117"/>
      <c r="OA25" s="117"/>
      <c r="OC25" s="117"/>
      <c r="OE25" s="117"/>
      <c r="OG25" s="117"/>
      <c r="OI25" s="117"/>
      <c r="OK25" s="117"/>
      <c r="OM25" s="117"/>
      <c r="OO25" s="117"/>
      <c r="OQ25" s="117"/>
      <c r="OS25" s="117"/>
      <c r="OU25" s="117"/>
      <c r="OW25" s="117"/>
      <c r="OY25" s="117"/>
      <c r="PA25" s="117"/>
      <c r="PC25" s="117"/>
      <c r="PE25" s="117"/>
      <c r="PG25" s="117"/>
      <c r="PI25" s="117"/>
      <c r="PK25" s="117"/>
      <c r="PM25" s="117"/>
      <c r="PO25" s="117"/>
      <c r="PQ25" s="117"/>
      <c r="PS25" s="117"/>
      <c r="PU25" s="117"/>
      <c r="PW25" s="117"/>
      <c r="PY25" s="117"/>
      <c r="QA25" s="117"/>
      <c r="QC25" s="117"/>
      <c r="QE25" s="117"/>
      <c r="QG25" s="117"/>
      <c r="QI25" s="117"/>
      <c r="QK25" s="117"/>
      <c r="QM25" s="117"/>
      <c r="QO25" s="117"/>
      <c r="QQ25" s="117"/>
      <c r="QS25" s="117"/>
      <c r="QU25" s="117"/>
      <c r="QW25" s="117"/>
      <c r="QY25" s="117"/>
      <c r="RA25" s="117"/>
      <c r="RC25" s="117"/>
      <c r="RE25" s="117"/>
      <c r="RG25" s="117"/>
      <c r="RI25" s="117"/>
      <c r="RK25" s="117"/>
      <c r="RM25" s="117"/>
      <c r="RO25" s="117"/>
      <c r="RQ25" s="117"/>
      <c r="RS25" s="117"/>
      <c r="RU25" s="117"/>
      <c r="RW25" s="117"/>
      <c r="RY25" s="117"/>
      <c r="SA25" s="117"/>
      <c r="SC25" s="117"/>
      <c r="SE25" s="117"/>
      <c r="SG25" s="117"/>
      <c r="SI25" s="117"/>
      <c r="SK25" s="117"/>
      <c r="SM25" s="117"/>
      <c r="SO25" s="117"/>
      <c r="SQ25" s="117"/>
      <c r="SS25" s="117"/>
      <c r="SU25" s="117"/>
      <c r="SW25" s="117"/>
      <c r="SY25" s="117"/>
      <c r="TA25" s="117"/>
      <c r="TC25" s="117"/>
      <c r="TE25" s="117"/>
      <c r="TG25" s="117"/>
      <c r="TI25" s="117"/>
      <c r="TK25" s="117"/>
      <c r="TM25" s="117"/>
      <c r="TO25" s="117"/>
      <c r="TQ25" s="117"/>
      <c r="TS25" s="117"/>
      <c r="TU25" s="117"/>
      <c r="TW25" s="117"/>
      <c r="TY25" s="117"/>
      <c r="UA25" s="117"/>
      <c r="UC25" s="117"/>
      <c r="UE25" s="117"/>
      <c r="UG25" s="117"/>
      <c r="UI25" s="117"/>
      <c r="UK25" s="117"/>
      <c r="UM25" s="117"/>
      <c r="UO25" s="117"/>
      <c r="UQ25" s="117"/>
      <c r="US25" s="117"/>
      <c r="UU25" s="117"/>
      <c r="UW25" s="117"/>
      <c r="UY25" s="117"/>
      <c r="VA25" s="117"/>
      <c r="VC25" s="117"/>
      <c r="VE25" s="117"/>
      <c r="VG25" s="117"/>
      <c r="VI25" s="117"/>
      <c r="VK25" s="117"/>
      <c r="VM25" s="117"/>
      <c r="VO25" s="117"/>
      <c r="VQ25" s="117"/>
      <c r="VS25" s="117"/>
      <c r="VU25" s="117"/>
      <c r="VW25" s="117"/>
      <c r="VY25" s="117"/>
      <c r="WA25" s="117"/>
      <c r="WC25" s="117"/>
      <c r="WE25" s="117"/>
      <c r="WG25" s="117"/>
      <c r="WI25" s="117"/>
      <c r="WK25" s="117"/>
      <c r="WM25" s="117"/>
      <c r="WO25" s="117"/>
      <c r="WQ25" s="117"/>
      <c r="WS25" s="117"/>
      <c r="WU25" s="117"/>
      <c r="WW25" s="117"/>
      <c r="WY25" s="117"/>
      <c r="XA25" s="117"/>
      <c r="XC25" s="117"/>
      <c r="XE25" s="117"/>
      <c r="XG25" s="117"/>
      <c r="XI25" s="117"/>
      <c r="XK25" s="117"/>
      <c r="XM25" s="117"/>
      <c r="XO25" s="117"/>
      <c r="XQ25" s="117"/>
      <c r="XS25" s="117"/>
      <c r="XU25" s="117"/>
      <c r="XW25" s="117"/>
      <c r="XY25" s="117"/>
      <c r="YA25" s="117"/>
      <c r="YC25" s="117"/>
      <c r="YE25" s="117"/>
      <c r="YG25" s="117"/>
      <c r="YI25" s="117"/>
      <c r="YK25" s="117"/>
      <c r="YM25" s="117"/>
      <c r="YO25" s="117"/>
      <c r="YQ25" s="117"/>
      <c r="YS25" s="117"/>
      <c r="YU25" s="117"/>
      <c r="YW25" s="117"/>
      <c r="YY25" s="117"/>
      <c r="ZA25" s="117"/>
      <c r="ZC25" s="117"/>
      <c r="ZE25" s="117"/>
      <c r="ZG25" s="117"/>
      <c r="ZI25" s="117"/>
      <c r="ZK25" s="117"/>
      <c r="ZM25" s="117"/>
      <c r="ZO25" s="117"/>
      <c r="ZQ25" s="117"/>
      <c r="ZS25" s="117"/>
      <c r="ZU25" s="117"/>
      <c r="ZW25" s="117"/>
      <c r="ZY25" s="117"/>
      <c r="AAA25" s="117"/>
      <c r="AAC25" s="117"/>
      <c r="AAE25" s="117"/>
      <c r="AAG25" s="117"/>
      <c r="AAI25" s="117"/>
      <c r="AAK25" s="117"/>
      <c r="AAM25" s="117"/>
      <c r="AAO25" s="117"/>
      <c r="AAQ25" s="117"/>
      <c r="AAS25" s="117"/>
      <c r="AAU25" s="117"/>
      <c r="AAW25" s="117"/>
      <c r="AAY25" s="117"/>
      <c r="ABA25" s="117"/>
      <c r="ABC25" s="117"/>
      <c r="ABE25" s="117"/>
      <c r="ABG25" s="117"/>
      <c r="ABI25" s="117"/>
      <c r="ABK25" s="117"/>
      <c r="ABM25" s="117"/>
      <c r="ABO25" s="117"/>
      <c r="ABQ25" s="117"/>
      <c r="ABS25" s="117"/>
      <c r="ABU25" s="117"/>
      <c r="ABW25" s="117"/>
      <c r="ABY25" s="117"/>
      <c r="ACA25" s="117"/>
      <c r="ACC25" s="117"/>
      <c r="ACE25" s="117"/>
      <c r="ACG25" s="117"/>
      <c r="ACI25" s="117"/>
      <c r="ACK25" s="117"/>
      <c r="ACM25" s="117"/>
      <c r="ACO25" s="117"/>
      <c r="ACQ25" s="117"/>
      <c r="ACS25" s="117"/>
      <c r="ACU25" s="117"/>
      <c r="ACW25" s="117"/>
      <c r="ACY25" s="117"/>
      <c r="ADA25" s="117"/>
      <c r="ADC25" s="117"/>
      <c r="ADE25" s="117"/>
      <c r="ADG25" s="117"/>
      <c r="ADI25" s="117"/>
      <c r="ADK25" s="117"/>
      <c r="ADM25" s="117"/>
      <c r="ADO25" s="117"/>
      <c r="ADQ25" s="117"/>
      <c r="ADS25" s="117"/>
      <c r="ADU25" s="117"/>
      <c r="ADW25" s="117"/>
      <c r="ADY25" s="117"/>
      <c r="AEA25" s="117"/>
      <c r="AEC25" s="117"/>
      <c r="AEE25" s="117"/>
      <c r="AEG25" s="117"/>
      <c r="AEI25" s="117"/>
      <c r="AEK25" s="117"/>
      <c r="AEM25" s="117"/>
      <c r="AEO25" s="117"/>
      <c r="AEQ25" s="117"/>
      <c r="AES25" s="117"/>
      <c r="AEU25" s="117"/>
      <c r="AEW25" s="117"/>
      <c r="AEY25" s="117"/>
      <c r="AFA25" s="117"/>
      <c r="AFC25" s="117"/>
      <c r="AFE25" s="117"/>
      <c r="AFG25" s="117"/>
      <c r="AFI25" s="117"/>
      <c r="AFK25" s="117"/>
      <c r="AFM25" s="117"/>
      <c r="AFO25" s="117"/>
      <c r="AFQ25" s="117"/>
      <c r="AFS25" s="117"/>
      <c r="AFU25" s="117"/>
      <c r="AFW25" s="117"/>
      <c r="AFY25" s="117"/>
      <c r="AGA25" s="117"/>
      <c r="AGC25" s="117"/>
      <c r="AGE25" s="117"/>
      <c r="AGG25" s="117"/>
      <c r="AGI25" s="117"/>
      <c r="AGK25" s="117"/>
      <c r="AGM25" s="117"/>
      <c r="AGO25" s="117"/>
      <c r="AGQ25" s="117"/>
      <c r="AGS25" s="117"/>
      <c r="AGU25" s="117"/>
      <c r="AGW25" s="117"/>
      <c r="AGY25" s="117"/>
      <c r="AHA25" s="117"/>
      <c r="AHC25" s="117"/>
      <c r="AHE25" s="117"/>
      <c r="AHG25" s="117"/>
      <c r="AHI25" s="117"/>
      <c r="AHK25" s="117"/>
      <c r="AHM25" s="117"/>
      <c r="AHO25" s="117"/>
      <c r="AHQ25" s="117"/>
      <c r="AHS25" s="117"/>
      <c r="AHU25" s="117"/>
      <c r="AHW25" s="117"/>
      <c r="AHY25" s="117"/>
      <c r="AIA25" s="117"/>
      <c r="AIC25" s="117"/>
      <c r="AIE25" s="117"/>
      <c r="AIG25" s="117"/>
      <c r="AII25" s="117"/>
      <c r="AIK25" s="117"/>
      <c r="AIM25" s="117"/>
      <c r="AIO25" s="117"/>
      <c r="AIQ25" s="117"/>
      <c r="AIS25" s="117"/>
      <c r="AIU25" s="117"/>
      <c r="AIW25" s="117"/>
      <c r="AIY25" s="117"/>
      <c r="AJA25" s="117"/>
      <c r="AJC25" s="117"/>
      <c r="AJE25" s="117"/>
      <c r="AJG25" s="117"/>
      <c r="AJI25" s="117"/>
      <c r="AJK25" s="117"/>
      <c r="AJM25" s="117"/>
      <c r="AJO25" s="117"/>
      <c r="AJQ25" s="117"/>
      <c r="AJS25" s="117"/>
      <c r="AJU25" s="117"/>
      <c r="AJW25" s="117"/>
      <c r="AJY25" s="117"/>
      <c r="AKA25" s="117"/>
      <c r="AKC25" s="117"/>
      <c r="AKE25" s="117"/>
      <c r="AKG25" s="117"/>
      <c r="AKI25" s="117"/>
      <c r="AKK25" s="117"/>
      <c r="AKM25" s="117"/>
      <c r="AKO25" s="117"/>
      <c r="AKQ25" s="117"/>
      <c r="AKS25" s="117"/>
      <c r="AKU25" s="117"/>
      <c r="AKW25" s="117"/>
      <c r="AKY25" s="117"/>
      <c r="ALA25" s="117"/>
      <c r="ALC25" s="117"/>
      <c r="ALE25" s="117"/>
      <c r="ALG25" s="117"/>
      <c r="ALI25" s="117"/>
      <c r="ALK25" s="117"/>
      <c r="ALM25" s="117"/>
      <c r="ALO25" s="117"/>
      <c r="ALQ25" s="117"/>
      <c r="ALS25" s="117"/>
      <c r="ALU25" s="117"/>
      <c r="ALW25" s="117"/>
      <c r="ALY25" s="117"/>
      <c r="AMA25" s="117"/>
      <c r="AMC25" s="117"/>
      <c r="AME25" s="117"/>
      <c r="AMG25" s="117"/>
      <c r="AMI25" s="117"/>
      <c r="AMK25" s="117"/>
      <c r="AMM25" s="117"/>
      <c r="AMO25" s="117"/>
      <c r="AMQ25" s="117"/>
      <c r="AMS25" s="117"/>
      <c r="AMU25" s="117"/>
      <c r="AMW25" s="117"/>
      <c r="AMY25" s="117"/>
      <c r="ANA25" s="117"/>
      <c r="ANC25" s="117"/>
      <c r="ANE25" s="117"/>
      <c r="ANG25" s="117"/>
      <c r="ANI25" s="117"/>
      <c r="ANK25" s="117"/>
      <c r="ANM25" s="117"/>
      <c r="ANO25" s="117"/>
      <c r="ANQ25" s="117"/>
      <c r="ANS25" s="117"/>
      <c r="ANU25" s="117"/>
      <c r="ANW25" s="117"/>
      <c r="ANY25" s="117"/>
      <c r="AOA25" s="117"/>
      <c r="AOC25" s="117"/>
      <c r="AOE25" s="117"/>
      <c r="AOG25" s="117"/>
      <c r="AOI25" s="117"/>
      <c r="AOK25" s="117"/>
      <c r="AOM25" s="117"/>
      <c r="AOO25" s="117"/>
      <c r="AOQ25" s="117"/>
      <c r="AOS25" s="117"/>
      <c r="AOU25" s="117"/>
      <c r="AOW25" s="117"/>
      <c r="AOY25" s="117"/>
      <c r="APA25" s="117"/>
      <c r="APC25" s="117"/>
      <c r="APE25" s="117"/>
      <c r="APG25" s="117"/>
      <c r="API25" s="117"/>
      <c r="APK25" s="117"/>
      <c r="APM25" s="117"/>
      <c r="APO25" s="117"/>
      <c r="APQ25" s="117"/>
      <c r="APS25" s="117"/>
      <c r="APU25" s="117"/>
      <c r="APW25" s="117"/>
      <c r="APY25" s="117"/>
      <c r="AQA25" s="117"/>
      <c r="AQC25" s="117"/>
      <c r="AQE25" s="117"/>
      <c r="AQG25" s="117"/>
      <c r="AQI25" s="117"/>
      <c r="AQK25" s="117"/>
      <c r="AQM25" s="117"/>
      <c r="AQO25" s="117"/>
      <c r="AQQ25" s="117"/>
      <c r="AQS25" s="117"/>
      <c r="AQU25" s="117"/>
      <c r="AQW25" s="117"/>
      <c r="AQY25" s="117"/>
      <c r="ARA25" s="117"/>
      <c r="ARC25" s="117"/>
      <c r="ARE25" s="117"/>
      <c r="ARG25" s="117"/>
      <c r="ARI25" s="117"/>
      <c r="ARK25" s="117"/>
      <c r="ARM25" s="117"/>
      <c r="ARO25" s="117"/>
      <c r="ARQ25" s="117"/>
      <c r="ARS25" s="117"/>
      <c r="ARU25" s="117"/>
      <c r="ARW25" s="117"/>
      <c r="ARY25" s="117"/>
      <c r="ASA25" s="117"/>
      <c r="ASC25" s="117"/>
      <c r="ASE25" s="117"/>
      <c r="ASG25" s="117"/>
      <c r="ASI25" s="117"/>
      <c r="ASK25" s="117"/>
      <c r="ASM25" s="117"/>
      <c r="ASO25" s="117"/>
      <c r="ASQ25" s="117"/>
      <c r="ASS25" s="117"/>
      <c r="ASU25" s="117"/>
      <c r="ASW25" s="117"/>
      <c r="ASY25" s="117"/>
      <c r="ATA25" s="117"/>
      <c r="ATC25" s="117"/>
      <c r="ATE25" s="117"/>
      <c r="ATG25" s="117"/>
      <c r="ATI25" s="117"/>
      <c r="ATK25" s="117"/>
      <c r="ATM25" s="117"/>
      <c r="ATO25" s="117"/>
      <c r="ATQ25" s="117"/>
      <c r="ATS25" s="117"/>
      <c r="ATU25" s="117"/>
      <c r="ATW25" s="117"/>
      <c r="ATY25" s="117"/>
      <c r="AUA25" s="117"/>
      <c r="AUC25" s="117"/>
      <c r="AUE25" s="117"/>
      <c r="AUG25" s="117"/>
      <c r="AUI25" s="117"/>
      <c r="AUK25" s="117"/>
      <c r="AUM25" s="117"/>
      <c r="AUO25" s="117"/>
      <c r="AUQ25" s="117"/>
      <c r="AUS25" s="117"/>
      <c r="AUU25" s="117"/>
      <c r="AUW25" s="117"/>
      <c r="AUY25" s="117"/>
      <c r="AVA25" s="117"/>
      <c r="AVC25" s="117"/>
      <c r="AVE25" s="117"/>
      <c r="AVG25" s="117"/>
      <c r="AVI25" s="117"/>
      <c r="AVK25" s="117"/>
      <c r="AVM25" s="117"/>
      <c r="AVO25" s="117"/>
      <c r="AVQ25" s="117"/>
      <c r="AVS25" s="117"/>
      <c r="AVU25" s="117"/>
      <c r="AVW25" s="117"/>
      <c r="AVY25" s="117"/>
      <c r="AWA25" s="117"/>
      <c r="AWC25" s="117"/>
      <c r="AWE25" s="117"/>
      <c r="AWG25" s="117"/>
      <c r="AWI25" s="117"/>
      <c r="AWK25" s="117"/>
      <c r="AWM25" s="117"/>
      <c r="AWO25" s="117"/>
      <c r="AWQ25" s="117"/>
      <c r="AWS25" s="117"/>
      <c r="AWU25" s="117"/>
      <c r="AWW25" s="117"/>
      <c r="AWY25" s="117"/>
      <c r="AXA25" s="117"/>
      <c r="AXC25" s="117"/>
      <c r="AXE25" s="117"/>
      <c r="AXG25" s="117"/>
      <c r="AXI25" s="117"/>
      <c r="AXK25" s="117"/>
      <c r="AXM25" s="117"/>
      <c r="AXO25" s="117"/>
      <c r="AXQ25" s="117"/>
      <c r="AXS25" s="117"/>
      <c r="AXU25" s="117"/>
      <c r="AXW25" s="117"/>
      <c r="AXY25" s="117"/>
      <c r="AYA25" s="117"/>
      <c r="AYC25" s="117"/>
      <c r="AYE25" s="117"/>
      <c r="AYG25" s="117"/>
      <c r="AYI25" s="117"/>
      <c r="AYK25" s="117"/>
      <c r="AYM25" s="117"/>
      <c r="AYO25" s="117"/>
      <c r="AYQ25" s="117"/>
      <c r="AYS25" s="117"/>
      <c r="AYU25" s="117"/>
      <c r="AYW25" s="117"/>
      <c r="AYY25" s="117"/>
      <c r="AZA25" s="117"/>
      <c r="AZC25" s="117"/>
      <c r="AZE25" s="117"/>
      <c r="AZG25" s="117"/>
      <c r="AZI25" s="117"/>
      <c r="AZK25" s="117"/>
      <c r="AZM25" s="117"/>
      <c r="AZO25" s="117"/>
      <c r="AZQ25" s="117"/>
      <c r="AZS25" s="117"/>
      <c r="AZU25" s="117"/>
      <c r="AZW25" s="117"/>
      <c r="AZY25" s="117"/>
      <c r="BAA25" s="117"/>
      <c r="BAC25" s="117"/>
      <c r="BAE25" s="117"/>
      <c r="BAG25" s="117"/>
      <c r="BAI25" s="117"/>
      <c r="BAK25" s="117"/>
      <c r="BAM25" s="117"/>
      <c r="BAO25" s="117"/>
      <c r="BAQ25" s="117"/>
      <c r="BAS25" s="117"/>
      <c r="BAU25" s="117"/>
      <c r="BAW25" s="117"/>
      <c r="BAY25" s="117"/>
      <c r="BBA25" s="117"/>
      <c r="BBC25" s="117"/>
      <c r="BBE25" s="117"/>
      <c r="BBG25" s="117"/>
      <c r="BBI25" s="117"/>
      <c r="BBK25" s="117"/>
      <c r="BBM25" s="117"/>
      <c r="BBO25" s="117"/>
      <c r="BBQ25" s="117"/>
      <c r="BBS25" s="117"/>
      <c r="BBU25" s="117"/>
      <c r="BBW25" s="117"/>
      <c r="BBY25" s="117"/>
      <c r="BCA25" s="117"/>
      <c r="BCC25" s="117"/>
      <c r="BCE25" s="117"/>
      <c r="BCG25" s="117"/>
      <c r="BCI25" s="117"/>
      <c r="BCK25" s="117"/>
      <c r="BCM25" s="117"/>
      <c r="BCO25" s="117"/>
      <c r="BCQ25" s="117"/>
      <c r="BCS25" s="117"/>
      <c r="BCU25" s="117"/>
      <c r="BCW25" s="117"/>
      <c r="BCY25" s="117"/>
      <c r="BDA25" s="117"/>
      <c r="BDC25" s="117"/>
      <c r="BDE25" s="117"/>
      <c r="BDG25" s="117"/>
      <c r="BDI25" s="117"/>
      <c r="BDK25" s="117"/>
      <c r="BDM25" s="117"/>
      <c r="BDO25" s="117"/>
      <c r="BDQ25" s="117"/>
      <c r="BDS25" s="117"/>
      <c r="BDU25" s="117"/>
      <c r="BDW25" s="117"/>
      <c r="BDY25" s="117"/>
      <c r="BEA25" s="117"/>
      <c r="BEC25" s="117"/>
      <c r="BEE25" s="117"/>
      <c r="BEG25" s="117"/>
      <c r="BEI25" s="117"/>
      <c r="BEK25" s="117"/>
      <c r="BEM25" s="117"/>
      <c r="BEO25" s="117"/>
      <c r="BEQ25" s="117"/>
      <c r="BES25" s="117"/>
      <c r="BEU25" s="117"/>
      <c r="BEW25" s="117"/>
      <c r="BEY25" s="117"/>
      <c r="BFA25" s="117"/>
      <c r="BFC25" s="117"/>
      <c r="BFE25" s="117"/>
      <c r="BFG25" s="117"/>
      <c r="BFI25" s="117"/>
      <c r="BFK25" s="117"/>
      <c r="BFM25" s="117"/>
      <c r="BFO25" s="117"/>
      <c r="BFQ25" s="117"/>
      <c r="BFS25" s="117"/>
      <c r="BFU25" s="117"/>
      <c r="BFW25" s="117"/>
      <c r="BFY25" s="117"/>
      <c r="BGA25" s="117"/>
      <c r="BGC25" s="117"/>
      <c r="BGE25" s="117"/>
      <c r="BGG25" s="117"/>
      <c r="BGI25" s="117"/>
      <c r="BGK25" s="117"/>
      <c r="BGM25" s="117"/>
      <c r="BGO25" s="117"/>
      <c r="BGQ25" s="117"/>
      <c r="BGS25" s="117"/>
      <c r="BGU25" s="117"/>
      <c r="BGW25" s="117"/>
      <c r="BGY25" s="117"/>
      <c r="BHA25" s="117"/>
      <c r="BHC25" s="117"/>
      <c r="BHE25" s="117"/>
      <c r="BHG25" s="117"/>
      <c r="BHI25" s="117"/>
      <c r="BHK25" s="117"/>
      <c r="BHM25" s="117"/>
      <c r="BHO25" s="117"/>
      <c r="BHQ25" s="117"/>
      <c r="BHS25" s="117"/>
      <c r="BHU25" s="117"/>
      <c r="BHW25" s="117"/>
      <c r="BHY25" s="117"/>
      <c r="BIA25" s="117"/>
      <c r="BIC25" s="117"/>
      <c r="BIE25" s="117"/>
      <c r="BIG25" s="117"/>
      <c r="BII25" s="117"/>
      <c r="BIK25" s="117"/>
      <c r="BIM25" s="117"/>
      <c r="BIO25" s="117"/>
      <c r="BIQ25" s="117"/>
      <c r="BIS25" s="117"/>
      <c r="BIU25" s="117"/>
      <c r="BIW25" s="117"/>
      <c r="BIY25" s="117"/>
      <c r="BJA25" s="117"/>
      <c r="BJC25" s="117"/>
      <c r="BJE25" s="117"/>
      <c r="BJG25" s="117"/>
      <c r="BJI25" s="117"/>
      <c r="BJK25" s="117"/>
      <c r="BJM25" s="117"/>
      <c r="BJO25" s="117"/>
      <c r="BJQ25" s="117"/>
      <c r="BJS25" s="117"/>
      <c r="BJU25" s="117"/>
      <c r="BJW25" s="117"/>
      <c r="BJY25" s="117"/>
      <c r="BKA25" s="117"/>
      <c r="BKC25" s="117"/>
      <c r="BKE25" s="117"/>
      <c r="BKG25" s="117"/>
      <c r="BKI25" s="117"/>
      <c r="BKK25" s="117"/>
      <c r="BKM25" s="117"/>
      <c r="BKO25" s="117"/>
      <c r="BKQ25" s="117"/>
      <c r="BKS25" s="117"/>
      <c r="BKU25" s="117"/>
      <c r="BKW25" s="117"/>
      <c r="BKY25" s="117"/>
      <c r="BLA25" s="117"/>
      <c r="BLC25" s="117"/>
      <c r="BLE25" s="117"/>
      <c r="BLG25" s="117"/>
      <c r="BLI25" s="117"/>
      <c r="BLK25" s="117"/>
      <c r="BLM25" s="117"/>
      <c r="BLO25" s="117"/>
      <c r="BLQ25" s="117"/>
      <c r="BLS25" s="117"/>
      <c r="BLU25" s="117"/>
      <c r="BLW25" s="117"/>
      <c r="BLY25" s="117"/>
      <c r="BMA25" s="117"/>
      <c r="BMC25" s="117"/>
      <c r="BME25" s="117"/>
      <c r="BMG25" s="117"/>
      <c r="BMI25" s="117"/>
      <c r="BMK25" s="117"/>
      <c r="BMM25" s="117"/>
      <c r="BMO25" s="117"/>
      <c r="BMQ25" s="117"/>
      <c r="BMS25" s="117"/>
      <c r="BMU25" s="117"/>
      <c r="BMW25" s="117"/>
      <c r="BMY25" s="117"/>
      <c r="BNA25" s="117"/>
      <c r="BNC25" s="117"/>
      <c r="BNE25" s="117"/>
      <c r="BNG25" s="117"/>
      <c r="BNI25" s="117"/>
      <c r="BNK25" s="117"/>
      <c r="BNM25" s="117"/>
      <c r="BNO25" s="117"/>
      <c r="BNQ25" s="117"/>
      <c r="BNS25" s="117"/>
      <c r="BNU25" s="117"/>
      <c r="BNW25" s="117"/>
      <c r="BNY25" s="117"/>
      <c r="BOA25" s="117"/>
      <c r="BOC25" s="117"/>
      <c r="BOE25" s="117"/>
      <c r="BOG25" s="117"/>
      <c r="BOI25" s="117"/>
      <c r="BOK25" s="117"/>
      <c r="BOM25" s="117"/>
      <c r="BOO25" s="117"/>
      <c r="BOQ25" s="117"/>
      <c r="BOS25" s="117"/>
      <c r="BOU25" s="117"/>
      <c r="BOW25" s="117"/>
      <c r="BOY25" s="117"/>
      <c r="BPA25" s="117"/>
      <c r="BPC25" s="117"/>
      <c r="BPE25" s="117"/>
      <c r="BPG25" s="117"/>
      <c r="BPI25" s="117"/>
      <c r="BPK25" s="117"/>
      <c r="BPM25" s="117"/>
      <c r="BPO25" s="117"/>
      <c r="BPQ25" s="117"/>
      <c r="BPS25" s="117"/>
      <c r="BPU25" s="117"/>
      <c r="BPW25" s="117"/>
      <c r="BPY25" s="117"/>
      <c r="BQA25" s="117"/>
      <c r="BQC25" s="117"/>
      <c r="BQE25" s="117"/>
      <c r="BQG25" s="117"/>
      <c r="BQI25" s="117"/>
      <c r="BQK25" s="117"/>
      <c r="BQM25" s="117"/>
      <c r="BQO25" s="117"/>
      <c r="BQQ25" s="117"/>
      <c r="BQS25" s="117"/>
      <c r="BQU25" s="117"/>
      <c r="BQW25" s="117"/>
      <c r="BQY25" s="117"/>
      <c r="BRA25" s="117"/>
      <c r="BRC25" s="117"/>
      <c r="BRE25" s="117"/>
      <c r="BRG25" s="117"/>
      <c r="BRI25" s="117"/>
      <c r="BRK25" s="117"/>
      <c r="BRM25" s="117"/>
      <c r="BRO25" s="117"/>
      <c r="BRQ25" s="117"/>
      <c r="BRS25" s="117"/>
      <c r="BRU25" s="117"/>
      <c r="BRW25" s="117"/>
      <c r="BRY25" s="117"/>
      <c r="BSA25" s="117"/>
      <c r="BSC25" s="117"/>
      <c r="BSE25" s="117"/>
      <c r="BSG25" s="117"/>
      <c r="BSI25" s="117"/>
      <c r="BSK25" s="117"/>
      <c r="BSM25" s="117"/>
      <c r="BSO25" s="117"/>
      <c r="BSQ25" s="117"/>
      <c r="BSS25" s="117"/>
      <c r="BSU25" s="117"/>
      <c r="BSW25" s="117"/>
      <c r="BSY25" s="117"/>
      <c r="BTA25" s="117"/>
      <c r="BTC25" s="117"/>
      <c r="BTE25" s="117"/>
      <c r="BTG25" s="117"/>
      <c r="BTI25" s="117"/>
      <c r="BTK25" s="117"/>
      <c r="BTM25" s="117"/>
      <c r="BTO25" s="117"/>
      <c r="BTQ25" s="117"/>
      <c r="BTS25" s="117"/>
      <c r="BTU25" s="117"/>
      <c r="BTW25" s="117"/>
      <c r="BTY25" s="117"/>
      <c r="BUA25" s="117"/>
      <c r="BUC25" s="117"/>
      <c r="BUE25" s="117"/>
      <c r="BUG25" s="117"/>
      <c r="BUI25" s="117"/>
      <c r="BUK25" s="117"/>
      <c r="BUM25" s="117"/>
      <c r="BUO25" s="117"/>
      <c r="BUQ25" s="117"/>
      <c r="BUS25" s="117"/>
      <c r="BUU25" s="117"/>
      <c r="BUW25" s="117"/>
      <c r="BUY25" s="117"/>
      <c r="BVA25" s="117"/>
      <c r="BVC25" s="117"/>
      <c r="BVE25" s="117"/>
      <c r="BVG25" s="117"/>
      <c r="BVI25" s="117"/>
      <c r="BVK25" s="117"/>
      <c r="BVM25" s="117"/>
      <c r="BVO25" s="117"/>
      <c r="BVQ25" s="117"/>
      <c r="BVS25" s="117"/>
      <c r="BVU25" s="117"/>
      <c r="BVW25" s="117"/>
      <c r="BVY25" s="117"/>
      <c r="BWA25" s="117"/>
      <c r="BWC25" s="117"/>
      <c r="BWE25" s="117"/>
      <c r="BWG25" s="117"/>
      <c r="BWI25" s="117"/>
      <c r="BWK25" s="117"/>
      <c r="BWM25" s="117"/>
      <c r="BWO25" s="117"/>
      <c r="BWQ25" s="117"/>
      <c r="BWS25" s="117"/>
      <c r="BWU25" s="117"/>
      <c r="BWW25" s="117"/>
      <c r="BWY25" s="117"/>
      <c r="BXA25" s="117"/>
      <c r="BXC25" s="117"/>
      <c r="BXE25" s="117"/>
      <c r="BXG25" s="117"/>
      <c r="BXI25" s="117"/>
      <c r="BXK25" s="117"/>
      <c r="BXM25" s="117"/>
      <c r="BXO25" s="117"/>
      <c r="BXQ25" s="117"/>
      <c r="BXS25" s="117"/>
      <c r="BXU25" s="117"/>
      <c r="BXW25" s="117"/>
      <c r="BXY25" s="117"/>
      <c r="BYA25" s="117"/>
      <c r="BYC25" s="117"/>
      <c r="BYE25" s="117"/>
      <c r="BYG25" s="117"/>
      <c r="BYI25" s="117"/>
      <c r="BYK25" s="117"/>
      <c r="BYM25" s="117"/>
      <c r="BYO25" s="117"/>
      <c r="BYQ25" s="117"/>
      <c r="BYS25" s="117"/>
      <c r="BYU25" s="117"/>
      <c r="BYW25" s="117"/>
      <c r="BYY25" s="117"/>
      <c r="BZA25" s="117"/>
      <c r="BZC25" s="117"/>
      <c r="BZE25" s="117"/>
      <c r="BZG25" s="117"/>
      <c r="BZI25" s="117"/>
      <c r="BZK25" s="117"/>
      <c r="BZM25" s="117"/>
      <c r="BZO25" s="117"/>
      <c r="BZQ25" s="117"/>
      <c r="BZS25" s="117"/>
      <c r="BZU25" s="117"/>
      <c r="BZW25" s="117"/>
      <c r="BZY25" s="117"/>
      <c r="CAA25" s="117"/>
      <c r="CAC25" s="117"/>
      <c r="CAE25" s="117"/>
      <c r="CAG25" s="117"/>
      <c r="CAI25" s="117"/>
      <c r="CAK25" s="117"/>
      <c r="CAM25" s="117"/>
      <c r="CAO25" s="117"/>
      <c r="CAQ25" s="117"/>
      <c r="CAS25" s="117"/>
      <c r="CAU25" s="117"/>
      <c r="CAW25" s="117"/>
      <c r="CAY25" s="117"/>
      <c r="CBA25" s="117"/>
      <c r="CBC25" s="117"/>
      <c r="CBE25" s="117"/>
      <c r="CBG25" s="117"/>
      <c r="CBI25" s="117"/>
      <c r="CBK25" s="117"/>
      <c r="CBM25" s="117"/>
      <c r="CBO25" s="117"/>
      <c r="CBQ25" s="117"/>
      <c r="CBS25" s="117"/>
      <c r="CBU25" s="117"/>
      <c r="CBW25" s="117"/>
      <c r="CBY25" s="117"/>
      <c r="CCA25" s="117"/>
      <c r="CCC25" s="117"/>
      <c r="CCE25" s="117"/>
      <c r="CCG25" s="117"/>
      <c r="CCI25" s="117"/>
      <c r="CCK25" s="117"/>
      <c r="CCM25" s="117"/>
      <c r="CCO25" s="117"/>
      <c r="CCQ25" s="117"/>
      <c r="CCS25" s="117"/>
      <c r="CCU25" s="117"/>
      <c r="CCW25" s="117"/>
      <c r="CCY25" s="117"/>
      <c r="CDA25" s="117"/>
      <c r="CDC25" s="117"/>
      <c r="CDE25" s="117"/>
      <c r="CDG25" s="117"/>
      <c r="CDI25" s="117"/>
      <c r="CDK25" s="117"/>
      <c r="CDM25" s="117"/>
      <c r="CDO25" s="117"/>
      <c r="CDQ25" s="117"/>
      <c r="CDS25" s="117"/>
      <c r="CDU25" s="117"/>
      <c r="CDW25" s="117"/>
      <c r="CDY25" s="117"/>
      <c r="CEA25" s="117"/>
      <c r="CEC25" s="117"/>
      <c r="CEE25" s="117"/>
      <c r="CEG25" s="117"/>
      <c r="CEI25" s="117"/>
      <c r="CEK25" s="117"/>
      <c r="CEM25" s="117"/>
      <c r="CEO25" s="117"/>
      <c r="CEQ25" s="117"/>
      <c r="CES25" s="117"/>
      <c r="CEU25" s="117"/>
      <c r="CEW25" s="117"/>
      <c r="CEY25" s="117"/>
      <c r="CFA25" s="117"/>
      <c r="CFC25" s="117"/>
      <c r="CFE25" s="117"/>
      <c r="CFG25" s="117"/>
      <c r="CFI25" s="117"/>
      <c r="CFK25" s="117"/>
      <c r="CFM25" s="117"/>
      <c r="CFO25" s="117"/>
      <c r="CFQ25" s="117"/>
      <c r="CFS25" s="117"/>
      <c r="CFU25" s="117"/>
      <c r="CFW25" s="117"/>
      <c r="CFY25" s="117"/>
      <c r="CGA25" s="117"/>
      <c r="CGC25" s="117"/>
      <c r="CGE25" s="117"/>
      <c r="CGG25" s="117"/>
      <c r="CGI25" s="117"/>
      <c r="CGK25" s="117"/>
      <c r="CGM25" s="117"/>
      <c r="CGO25" s="117"/>
      <c r="CGQ25" s="117"/>
      <c r="CGS25" s="117"/>
      <c r="CGU25" s="117"/>
      <c r="CGW25" s="117"/>
      <c r="CGY25" s="117"/>
      <c r="CHA25" s="117"/>
      <c r="CHC25" s="117"/>
      <c r="CHE25" s="117"/>
      <c r="CHG25" s="117"/>
      <c r="CHI25" s="117"/>
      <c r="CHK25" s="117"/>
      <c r="CHM25" s="117"/>
      <c r="CHO25" s="117"/>
      <c r="CHQ25" s="117"/>
      <c r="CHS25" s="117"/>
      <c r="CHU25" s="117"/>
      <c r="CHW25" s="117"/>
      <c r="CHY25" s="117"/>
      <c r="CIA25" s="117"/>
      <c r="CIC25" s="117"/>
      <c r="CIE25" s="117"/>
      <c r="CIG25" s="117"/>
      <c r="CII25" s="117"/>
      <c r="CIK25" s="117"/>
      <c r="CIM25" s="117"/>
      <c r="CIO25" s="117"/>
      <c r="CIQ25" s="117"/>
      <c r="CIS25" s="117"/>
      <c r="CIU25" s="117"/>
      <c r="CIW25" s="117"/>
      <c r="CIY25" s="117"/>
      <c r="CJA25" s="117"/>
      <c r="CJC25" s="117"/>
      <c r="CJE25" s="117"/>
      <c r="CJG25" s="117"/>
      <c r="CJI25" s="117"/>
      <c r="CJK25" s="117"/>
      <c r="CJM25" s="117"/>
      <c r="CJO25" s="117"/>
      <c r="CJQ25" s="117"/>
      <c r="CJS25" s="117"/>
      <c r="CJU25" s="117"/>
      <c r="CJW25" s="117"/>
      <c r="CJY25" s="117"/>
      <c r="CKA25" s="117"/>
      <c r="CKC25" s="117"/>
      <c r="CKE25" s="117"/>
      <c r="CKG25" s="117"/>
      <c r="CKI25" s="117"/>
      <c r="CKK25" s="117"/>
      <c r="CKM25" s="117"/>
      <c r="CKO25" s="117"/>
      <c r="CKQ25" s="117"/>
      <c r="CKS25" s="117"/>
      <c r="CKU25" s="117"/>
      <c r="CKW25" s="117"/>
      <c r="CKY25" s="117"/>
      <c r="CLA25" s="117"/>
      <c r="CLC25" s="117"/>
      <c r="CLE25" s="117"/>
      <c r="CLG25" s="117"/>
      <c r="CLI25" s="117"/>
      <c r="CLK25" s="117"/>
      <c r="CLM25" s="117"/>
      <c r="CLO25" s="117"/>
      <c r="CLQ25" s="117"/>
      <c r="CLS25" s="117"/>
      <c r="CLU25" s="117"/>
      <c r="CLW25" s="117"/>
      <c r="CLY25" s="117"/>
      <c r="CMA25" s="117"/>
      <c r="CMC25" s="117"/>
      <c r="CME25" s="117"/>
      <c r="CMG25" s="117"/>
      <c r="CMI25" s="117"/>
      <c r="CMK25" s="117"/>
      <c r="CMM25" s="117"/>
      <c r="CMO25" s="117"/>
      <c r="CMQ25" s="117"/>
      <c r="CMS25" s="117"/>
      <c r="CMU25" s="117"/>
      <c r="CMW25" s="117"/>
      <c r="CMY25" s="117"/>
      <c r="CNA25" s="117"/>
      <c r="CNC25" s="117"/>
      <c r="CNE25" s="117"/>
      <c r="CNG25" s="117"/>
      <c r="CNI25" s="117"/>
      <c r="CNK25" s="117"/>
      <c r="CNM25" s="117"/>
      <c r="CNO25" s="117"/>
      <c r="CNQ25" s="117"/>
      <c r="CNS25" s="117"/>
      <c r="CNU25" s="117"/>
      <c r="CNW25" s="117"/>
      <c r="CNY25" s="117"/>
      <c r="COA25" s="117"/>
      <c r="COC25" s="117"/>
      <c r="COE25" s="117"/>
      <c r="COG25" s="117"/>
      <c r="COI25" s="117"/>
      <c r="COK25" s="117"/>
      <c r="COM25" s="117"/>
      <c r="COO25" s="117"/>
      <c r="COQ25" s="117"/>
      <c r="COS25" s="117"/>
      <c r="COU25" s="117"/>
      <c r="COW25" s="117"/>
      <c r="COY25" s="117"/>
      <c r="CPA25" s="117"/>
      <c r="CPC25" s="117"/>
      <c r="CPE25" s="117"/>
      <c r="CPG25" s="117"/>
      <c r="CPI25" s="117"/>
      <c r="CPK25" s="117"/>
      <c r="CPM25" s="117"/>
      <c r="CPO25" s="117"/>
      <c r="CPQ25" s="117"/>
      <c r="CPS25" s="117"/>
      <c r="CPU25" s="117"/>
      <c r="CPW25" s="117"/>
      <c r="CPY25" s="117"/>
      <c r="CQA25" s="117"/>
      <c r="CQC25" s="117"/>
      <c r="CQE25" s="117"/>
      <c r="CQG25" s="117"/>
      <c r="CQI25" s="117"/>
      <c r="CQK25" s="117"/>
      <c r="CQM25" s="117"/>
      <c r="CQO25" s="117"/>
      <c r="CQQ25" s="117"/>
      <c r="CQS25" s="117"/>
      <c r="CQU25" s="117"/>
      <c r="CQW25" s="117"/>
      <c r="CQY25" s="117"/>
      <c r="CRA25" s="117"/>
      <c r="CRC25" s="117"/>
      <c r="CRE25" s="117"/>
      <c r="CRG25" s="117"/>
      <c r="CRI25" s="117"/>
      <c r="CRK25" s="117"/>
      <c r="CRM25" s="117"/>
      <c r="CRO25" s="117"/>
      <c r="CRQ25" s="117"/>
      <c r="CRS25" s="117"/>
      <c r="CRU25" s="117"/>
      <c r="CRW25" s="117"/>
      <c r="CRY25" s="117"/>
      <c r="CSA25" s="117"/>
      <c r="CSC25" s="117"/>
      <c r="CSE25" s="117"/>
      <c r="CSG25" s="117"/>
      <c r="CSI25" s="117"/>
      <c r="CSK25" s="117"/>
      <c r="CSM25" s="117"/>
      <c r="CSO25" s="117"/>
      <c r="CSQ25" s="117"/>
      <c r="CSS25" s="117"/>
      <c r="CSU25" s="117"/>
      <c r="CSW25" s="117"/>
      <c r="CSY25" s="117"/>
      <c r="CTA25" s="117"/>
      <c r="CTC25" s="117"/>
      <c r="CTE25" s="117"/>
      <c r="CTG25" s="117"/>
      <c r="CTI25" s="117"/>
      <c r="CTK25" s="117"/>
      <c r="CTM25" s="117"/>
      <c r="CTO25" s="117"/>
      <c r="CTQ25" s="117"/>
      <c r="CTS25" s="117"/>
      <c r="CTU25" s="117"/>
      <c r="CTW25" s="117"/>
      <c r="CTY25" s="117"/>
      <c r="CUA25" s="117"/>
      <c r="CUC25" s="117"/>
      <c r="CUE25" s="117"/>
      <c r="CUG25" s="117"/>
      <c r="CUI25" s="117"/>
      <c r="CUK25" s="117"/>
      <c r="CUM25" s="117"/>
      <c r="CUO25" s="117"/>
      <c r="CUQ25" s="117"/>
      <c r="CUS25" s="117"/>
      <c r="CUU25" s="117"/>
      <c r="CUW25" s="117"/>
      <c r="CUY25" s="117"/>
      <c r="CVA25" s="117"/>
      <c r="CVC25" s="117"/>
      <c r="CVE25" s="117"/>
      <c r="CVG25" s="117"/>
      <c r="CVI25" s="117"/>
      <c r="CVK25" s="117"/>
      <c r="CVM25" s="117"/>
      <c r="CVO25" s="117"/>
      <c r="CVQ25" s="117"/>
      <c r="CVS25" s="117"/>
      <c r="CVU25" s="117"/>
      <c r="CVW25" s="117"/>
      <c r="CVY25" s="117"/>
      <c r="CWA25" s="117"/>
      <c r="CWC25" s="117"/>
      <c r="CWE25" s="117"/>
      <c r="CWG25" s="117"/>
      <c r="CWI25" s="117"/>
      <c r="CWK25" s="117"/>
      <c r="CWM25" s="117"/>
      <c r="CWO25" s="117"/>
      <c r="CWQ25" s="117"/>
      <c r="CWS25" s="117"/>
      <c r="CWU25" s="117"/>
      <c r="CWW25" s="117"/>
      <c r="CWY25" s="117"/>
      <c r="CXA25" s="117"/>
      <c r="CXC25" s="117"/>
      <c r="CXE25" s="117"/>
      <c r="CXG25" s="117"/>
      <c r="CXI25" s="117"/>
      <c r="CXK25" s="117"/>
      <c r="CXM25" s="117"/>
      <c r="CXO25" s="117"/>
      <c r="CXQ25" s="117"/>
      <c r="CXS25" s="117"/>
      <c r="CXU25" s="117"/>
      <c r="CXW25" s="117"/>
      <c r="CXY25" s="117"/>
      <c r="CYA25" s="117"/>
      <c r="CYC25" s="117"/>
      <c r="CYE25" s="117"/>
      <c r="CYG25" s="117"/>
      <c r="CYI25" s="117"/>
      <c r="CYK25" s="117"/>
      <c r="CYM25" s="117"/>
      <c r="CYO25" s="117"/>
      <c r="CYQ25" s="117"/>
      <c r="CYS25" s="117"/>
      <c r="CYU25" s="117"/>
      <c r="CYW25" s="117"/>
      <c r="CYY25" s="117"/>
      <c r="CZA25" s="117"/>
      <c r="CZC25" s="117"/>
      <c r="CZE25" s="117"/>
      <c r="CZG25" s="117"/>
      <c r="CZI25" s="117"/>
      <c r="CZK25" s="117"/>
      <c r="CZM25" s="117"/>
      <c r="CZO25" s="117"/>
      <c r="CZQ25" s="117"/>
      <c r="CZS25" s="117"/>
      <c r="CZU25" s="117"/>
      <c r="CZW25" s="117"/>
      <c r="CZY25" s="117"/>
      <c r="DAA25" s="117"/>
      <c r="DAC25" s="117"/>
      <c r="DAE25" s="117"/>
      <c r="DAG25" s="117"/>
      <c r="DAI25" s="117"/>
      <c r="DAK25" s="117"/>
      <c r="DAM25" s="117"/>
      <c r="DAO25" s="117"/>
      <c r="DAQ25" s="117"/>
      <c r="DAS25" s="117"/>
      <c r="DAU25" s="117"/>
      <c r="DAW25" s="117"/>
      <c r="DAY25" s="117"/>
      <c r="DBA25" s="117"/>
      <c r="DBC25" s="117"/>
      <c r="DBE25" s="117"/>
      <c r="DBG25" s="117"/>
      <c r="DBI25" s="117"/>
      <c r="DBK25" s="117"/>
      <c r="DBM25" s="117"/>
      <c r="DBO25" s="117"/>
      <c r="DBQ25" s="117"/>
      <c r="DBS25" s="117"/>
      <c r="DBU25" s="117"/>
      <c r="DBW25" s="117"/>
      <c r="DBY25" s="117"/>
      <c r="DCA25" s="117"/>
      <c r="DCC25" s="117"/>
      <c r="DCE25" s="117"/>
      <c r="DCG25" s="117"/>
      <c r="DCI25" s="117"/>
      <c r="DCK25" s="117"/>
      <c r="DCM25" s="117"/>
      <c r="DCO25" s="117"/>
      <c r="DCQ25" s="117"/>
      <c r="DCS25" s="117"/>
      <c r="DCU25" s="117"/>
      <c r="DCW25" s="117"/>
      <c r="DCY25" s="117"/>
      <c r="DDA25" s="117"/>
      <c r="DDC25" s="117"/>
      <c r="DDE25" s="117"/>
      <c r="DDG25" s="117"/>
      <c r="DDI25" s="117"/>
      <c r="DDK25" s="117"/>
      <c r="DDM25" s="117"/>
      <c r="DDO25" s="117"/>
      <c r="DDQ25" s="117"/>
      <c r="DDS25" s="117"/>
      <c r="DDU25" s="117"/>
      <c r="DDW25" s="117"/>
      <c r="DDY25" s="117"/>
      <c r="DEA25" s="117"/>
      <c r="DEC25" s="117"/>
      <c r="DEE25" s="117"/>
      <c r="DEG25" s="117"/>
      <c r="DEI25" s="117"/>
      <c r="DEK25" s="117"/>
      <c r="DEM25" s="117"/>
      <c r="DEO25" s="117"/>
      <c r="DEQ25" s="117"/>
      <c r="DES25" s="117"/>
      <c r="DEU25" s="117"/>
      <c r="DEW25" s="117"/>
      <c r="DEY25" s="117"/>
      <c r="DFA25" s="117"/>
      <c r="DFC25" s="117"/>
      <c r="DFE25" s="117"/>
      <c r="DFG25" s="117"/>
      <c r="DFI25" s="117"/>
      <c r="DFK25" s="117"/>
      <c r="DFM25" s="117"/>
      <c r="DFO25" s="117"/>
      <c r="DFQ25" s="117"/>
      <c r="DFS25" s="117"/>
      <c r="DFU25" s="117"/>
      <c r="DFW25" s="117"/>
      <c r="DFY25" s="117"/>
      <c r="DGA25" s="117"/>
      <c r="DGC25" s="117"/>
      <c r="DGE25" s="117"/>
      <c r="DGG25" s="117"/>
      <c r="DGI25" s="117"/>
      <c r="DGK25" s="117"/>
      <c r="DGM25" s="117"/>
      <c r="DGO25" s="117"/>
      <c r="DGQ25" s="117"/>
      <c r="DGS25" s="117"/>
      <c r="DGU25" s="117"/>
      <c r="DGW25" s="117"/>
      <c r="DGY25" s="117"/>
      <c r="DHA25" s="117"/>
      <c r="DHC25" s="117"/>
      <c r="DHE25" s="117"/>
      <c r="DHG25" s="117"/>
      <c r="DHI25" s="117"/>
      <c r="DHK25" s="117"/>
      <c r="DHM25" s="117"/>
      <c r="DHO25" s="117"/>
      <c r="DHQ25" s="117"/>
      <c r="DHS25" s="117"/>
      <c r="DHU25" s="117"/>
      <c r="DHW25" s="117"/>
      <c r="DHY25" s="117"/>
      <c r="DIA25" s="117"/>
      <c r="DIC25" s="117"/>
      <c r="DIE25" s="117"/>
      <c r="DIG25" s="117"/>
      <c r="DII25" s="117"/>
      <c r="DIK25" s="117"/>
      <c r="DIM25" s="117"/>
      <c r="DIO25" s="117"/>
      <c r="DIQ25" s="117"/>
      <c r="DIS25" s="117"/>
      <c r="DIU25" s="117"/>
      <c r="DIW25" s="117"/>
      <c r="DIY25" s="117"/>
      <c r="DJA25" s="117"/>
      <c r="DJC25" s="117"/>
      <c r="DJE25" s="117"/>
      <c r="DJG25" s="117"/>
      <c r="DJI25" s="117"/>
      <c r="DJK25" s="117"/>
      <c r="DJM25" s="117"/>
      <c r="DJO25" s="117"/>
      <c r="DJQ25" s="117"/>
      <c r="DJS25" s="117"/>
      <c r="DJU25" s="117"/>
      <c r="DJW25" s="117"/>
      <c r="DJY25" s="117"/>
      <c r="DKA25" s="117"/>
      <c r="DKC25" s="117"/>
      <c r="DKE25" s="117"/>
      <c r="DKG25" s="117"/>
      <c r="DKI25" s="117"/>
      <c r="DKK25" s="117"/>
      <c r="DKM25" s="117"/>
      <c r="DKO25" s="117"/>
      <c r="DKQ25" s="117"/>
      <c r="DKS25" s="117"/>
      <c r="DKU25" s="117"/>
      <c r="DKW25" s="117"/>
      <c r="DKY25" s="117"/>
      <c r="DLA25" s="117"/>
      <c r="DLC25" s="117"/>
      <c r="DLE25" s="117"/>
      <c r="DLG25" s="117"/>
      <c r="DLI25" s="117"/>
      <c r="DLK25" s="117"/>
      <c r="DLM25" s="117"/>
      <c r="DLO25" s="117"/>
      <c r="DLQ25" s="117"/>
      <c r="DLS25" s="117"/>
      <c r="DLU25" s="117"/>
      <c r="DLW25" s="117"/>
      <c r="DLY25" s="117"/>
      <c r="DMA25" s="117"/>
      <c r="DMC25" s="117"/>
      <c r="DME25" s="117"/>
      <c r="DMG25" s="117"/>
      <c r="DMI25" s="117"/>
      <c r="DMK25" s="117"/>
      <c r="DMM25" s="117"/>
      <c r="DMO25" s="117"/>
      <c r="DMQ25" s="117"/>
      <c r="DMS25" s="117"/>
      <c r="DMU25" s="117"/>
      <c r="DMW25" s="117"/>
      <c r="DMY25" s="117"/>
      <c r="DNA25" s="117"/>
      <c r="DNC25" s="117"/>
      <c r="DNE25" s="117"/>
      <c r="DNG25" s="117"/>
      <c r="DNI25" s="117"/>
      <c r="DNK25" s="117"/>
      <c r="DNM25" s="117"/>
      <c r="DNO25" s="117"/>
      <c r="DNQ25" s="117"/>
      <c r="DNS25" s="117"/>
      <c r="DNU25" s="117"/>
      <c r="DNW25" s="117"/>
      <c r="DNY25" s="117"/>
      <c r="DOA25" s="117"/>
      <c r="DOC25" s="117"/>
      <c r="DOE25" s="117"/>
      <c r="DOG25" s="117"/>
      <c r="DOI25" s="117"/>
      <c r="DOK25" s="117"/>
      <c r="DOM25" s="117"/>
      <c r="DOO25" s="117"/>
      <c r="DOQ25" s="117"/>
      <c r="DOS25" s="117"/>
      <c r="DOU25" s="117"/>
      <c r="DOW25" s="117"/>
      <c r="DOY25" s="117"/>
      <c r="DPA25" s="117"/>
      <c r="DPC25" s="117"/>
      <c r="DPE25" s="117"/>
      <c r="DPG25" s="117"/>
      <c r="DPI25" s="117"/>
      <c r="DPK25" s="117"/>
      <c r="DPM25" s="117"/>
      <c r="DPO25" s="117"/>
      <c r="DPQ25" s="117"/>
      <c r="DPS25" s="117"/>
      <c r="DPU25" s="117"/>
      <c r="DPW25" s="117"/>
      <c r="DPY25" s="117"/>
      <c r="DQA25" s="117"/>
      <c r="DQC25" s="117"/>
      <c r="DQE25" s="117"/>
      <c r="DQG25" s="117"/>
      <c r="DQI25" s="117"/>
      <c r="DQK25" s="117"/>
      <c r="DQM25" s="117"/>
      <c r="DQO25" s="117"/>
      <c r="DQQ25" s="117"/>
      <c r="DQS25" s="117"/>
      <c r="DQU25" s="117"/>
      <c r="DQW25" s="117"/>
      <c r="DQY25" s="117"/>
      <c r="DRA25" s="117"/>
      <c r="DRC25" s="117"/>
      <c r="DRE25" s="117"/>
      <c r="DRG25" s="117"/>
      <c r="DRI25" s="117"/>
      <c r="DRK25" s="117"/>
      <c r="DRM25" s="117"/>
      <c r="DRO25" s="117"/>
      <c r="DRQ25" s="117"/>
      <c r="DRS25" s="117"/>
      <c r="DRU25" s="117"/>
      <c r="DRW25" s="117"/>
      <c r="DRY25" s="117"/>
      <c r="DSA25" s="117"/>
      <c r="DSC25" s="117"/>
      <c r="DSE25" s="117"/>
      <c r="DSG25" s="117"/>
      <c r="DSI25" s="117"/>
      <c r="DSK25" s="117"/>
      <c r="DSM25" s="117"/>
      <c r="DSO25" s="117"/>
      <c r="DSQ25" s="117"/>
      <c r="DSS25" s="117"/>
      <c r="DSU25" s="117"/>
      <c r="DSW25" s="117"/>
      <c r="DSY25" s="117"/>
      <c r="DTA25" s="117"/>
      <c r="DTC25" s="117"/>
      <c r="DTE25" s="117"/>
      <c r="DTG25" s="117"/>
      <c r="DTI25" s="117"/>
      <c r="DTK25" s="117"/>
      <c r="DTM25" s="117"/>
      <c r="DTO25" s="117"/>
      <c r="DTQ25" s="117"/>
      <c r="DTS25" s="117"/>
      <c r="DTU25" s="117"/>
      <c r="DTW25" s="117"/>
      <c r="DTY25" s="117"/>
      <c r="DUA25" s="117"/>
      <c r="DUC25" s="117"/>
      <c r="DUE25" s="117"/>
      <c r="DUG25" s="117"/>
      <c r="DUI25" s="117"/>
      <c r="DUK25" s="117"/>
      <c r="DUM25" s="117"/>
      <c r="DUO25" s="117"/>
      <c r="DUQ25" s="117"/>
      <c r="DUS25" s="117"/>
      <c r="DUU25" s="117"/>
      <c r="DUW25" s="117"/>
      <c r="DUY25" s="117"/>
      <c r="DVA25" s="117"/>
      <c r="DVC25" s="117"/>
      <c r="DVE25" s="117"/>
      <c r="DVG25" s="117"/>
      <c r="DVI25" s="117"/>
      <c r="DVK25" s="117"/>
      <c r="DVM25" s="117"/>
      <c r="DVO25" s="117"/>
      <c r="DVQ25" s="117"/>
      <c r="DVS25" s="117"/>
      <c r="DVU25" s="117"/>
      <c r="DVW25" s="117"/>
      <c r="DVY25" s="117"/>
      <c r="DWA25" s="117"/>
      <c r="DWC25" s="117"/>
      <c r="DWE25" s="117"/>
      <c r="DWG25" s="117"/>
      <c r="DWI25" s="117"/>
      <c r="DWK25" s="117"/>
      <c r="DWM25" s="117"/>
      <c r="DWO25" s="117"/>
      <c r="DWQ25" s="117"/>
      <c r="DWS25" s="117"/>
      <c r="DWU25" s="117"/>
      <c r="DWW25" s="117"/>
      <c r="DWY25" s="117"/>
      <c r="DXA25" s="117"/>
      <c r="DXC25" s="117"/>
      <c r="DXE25" s="117"/>
      <c r="DXG25" s="117"/>
      <c r="DXI25" s="117"/>
      <c r="DXK25" s="117"/>
      <c r="DXM25" s="117"/>
      <c r="DXO25" s="117"/>
      <c r="DXQ25" s="117"/>
      <c r="DXS25" s="117"/>
      <c r="DXU25" s="117"/>
      <c r="DXW25" s="117"/>
      <c r="DXY25" s="117"/>
      <c r="DYA25" s="117"/>
      <c r="DYC25" s="117"/>
      <c r="DYE25" s="117"/>
      <c r="DYG25" s="117"/>
      <c r="DYI25" s="117"/>
      <c r="DYK25" s="117"/>
      <c r="DYM25" s="117"/>
      <c r="DYO25" s="117"/>
      <c r="DYQ25" s="117"/>
      <c r="DYS25" s="117"/>
      <c r="DYU25" s="117"/>
      <c r="DYW25" s="117"/>
      <c r="DYY25" s="117"/>
      <c r="DZA25" s="117"/>
      <c r="DZC25" s="117"/>
      <c r="DZE25" s="117"/>
      <c r="DZG25" s="117"/>
      <c r="DZI25" s="117"/>
      <c r="DZK25" s="117"/>
      <c r="DZM25" s="117"/>
      <c r="DZO25" s="117"/>
      <c r="DZQ25" s="117"/>
      <c r="DZS25" s="117"/>
      <c r="DZU25" s="117"/>
      <c r="DZW25" s="117"/>
      <c r="DZY25" s="117"/>
      <c r="EAA25" s="117"/>
      <c r="EAC25" s="117"/>
      <c r="EAE25" s="117"/>
      <c r="EAG25" s="117"/>
      <c r="EAI25" s="117"/>
      <c r="EAK25" s="117"/>
      <c r="EAM25" s="117"/>
      <c r="EAO25" s="117"/>
      <c r="EAQ25" s="117"/>
      <c r="EAS25" s="117"/>
      <c r="EAU25" s="117"/>
      <c r="EAW25" s="117"/>
      <c r="EAY25" s="117"/>
      <c r="EBA25" s="117"/>
      <c r="EBC25" s="117"/>
      <c r="EBE25" s="117"/>
      <c r="EBG25" s="117"/>
      <c r="EBI25" s="117"/>
      <c r="EBK25" s="117"/>
      <c r="EBM25" s="117"/>
      <c r="EBO25" s="117"/>
      <c r="EBQ25" s="117"/>
      <c r="EBS25" s="117"/>
      <c r="EBU25" s="117"/>
      <c r="EBW25" s="117"/>
      <c r="EBY25" s="117"/>
      <c r="ECA25" s="117"/>
      <c r="ECC25" s="117"/>
      <c r="ECE25" s="117"/>
      <c r="ECG25" s="117"/>
      <c r="ECI25" s="117"/>
      <c r="ECK25" s="117"/>
      <c r="ECM25" s="117"/>
      <c r="ECO25" s="117"/>
      <c r="ECQ25" s="117"/>
      <c r="ECS25" s="117"/>
      <c r="ECU25" s="117"/>
      <c r="ECW25" s="117"/>
      <c r="ECY25" s="117"/>
      <c r="EDA25" s="117"/>
      <c r="EDC25" s="117"/>
      <c r="EDE25" s="117"/>
      <c r="EDG25" s="117"/>
      <c r="EDI25" s="117"/>
      <c r="EDK25" s="117"/>
      <c r="EDM25" s="117"/>
      <c r="EDO25" s="117"/>
      <c r="EDQ25" s="117"/>
      <c r="EDS25" s="117"/>
      <c r="EDU25" s="117"/>
      <c r="EDW25" s="117"/>
      <c r="EDY25" s="117"/>
      <c r="EEA25" s="117"/>
      <c r="EEC25" s="117"/>
      <c r="EEE25" s="117"/>
      <c r="EEG25" s="117"/>
      <c r="EEI25" s="117"/>
      <c r="EEK25" s="117"/>
      <c r="EEM25" s="117"/>
      <c r="EEO25" s="117"/>
      <c r="EEQ25" s="117"/>
      <c r="EES25" s="117"/>
      <c r="EEU25" s="117"/>
      <c r="EEW25" s="117"/>
      <c r="EEY25" s="117"/>
      <c r="EFA25" s="117"/>
      <c r="EFC25" s="117"/>
      <c r="EFE25" s="117"/>
      <c r="EFG25" s="117"/>
      <c r="EFI25" s="117"/>
      <c r="EFK25" s="117"/>
      <c r="EFM25" s="117"/>
      <c r="EFO25" s="117"/>
      <c r="EFQ25" s="117"/>
      <c r="EFS25" s="117"/>
      <c r="EFU25" s="117"/>
      <c r="EFW25" s="117"/>
      <c r="EFY25" s="117"/>
      <c r="EGA25" s="117"/>
      <c r="EGC25" s="117"/>
      <c r="EGE25" s="117"/>
      <c r="EGG25" s="117"/>
      <c r="EGI25" s="117"/>
      <c r="EGK25" s="117"/>
      <c r="EGM25" s="117"/>
      <c r="EGO25" s="117"/>
      <c r="EGQ25" s="117"/>
      <c r="EGS25" s="117"/>
      <c r="EGU25" s="117"/>
      <c r="EGW25" s="117"/>
      <c r="EGY25" s="117"/>
      <c r="EHA25" s="117"/>
      <c r="EHC25" s="117"/>
      <c r="EHE25" s="117"/>
      <c r="EHG25" s="117"/>
      <c r="EHI25" s="117"/>
      <c r="EHK25" s="117"/>
      <c r="EHM25" s="117"/>
      <c r="EHO25" s="117"/>
      <c r="EHQ25" s="117"/>
      <c r="EHS25" s="117"/>
      <c r="EHU25" s="117"/>
      <c r="EHW25" s="117"/>
      <c r="EHY25" s="117"/>
      <c r="EIA25" s="117"/>
      <c r="EIC25" s="117"/>
      <c r="EIE25" s="117"/>
      <c r="EIG25" s="117"/>
      <c r="EII25" s="117"/>
      <c r="EIK25" s="117"/>
      <c r="EIM25" s="117"/>
      <c r="EIO25" s="117"/>
      <c r="EIQ25" s="117"/>
      <c r="EIS25" s="117"/>
      <c r="EIU25" s="117"/>
      <c r="EIW25" s="117"/>
      <c r="EIY25" s="117"/>
      <c r="EJA25" s="117"/>
      <c r="EJC25" s="117"/>
      <c r="EJE25" s="117"/>
      <c r="EJG25" s="117"/>
      <c r="EJI25" s="117"/>
      <c r="EJK25" s="117"/>
      <c r="EJM25" s="117"/>
      <c r="EJO25" s="117"/>
      <c r="EJQ25" s="117"/>
      <c r="EJS25" s="117"/>
      <c r="EJU25" s="117"/>
      <c r="EJW25" s="117"/>
      <c r="EJY25" s="117"/>
      <c r="EKA25" s="117"/>
      <c r="EKC25" s="117"/>
      <c r="EKE25" s="117"/>
      <c r="EKG25" s="117"/>
      <c r="EKI25" s="117"/>
      <c r="EKK25" s="117"/>
      <c r="EKM25" s="117"/>
      <c r="EKO25" s="117"/>
      <c r="EKQ25" s="117"/>
      <c r="EKS25" s="117"/>
      <c r="EKU25" s="117"/>
      <c r="EKW25" s="117"/>
      <c r="EKY25" s="117"/>
      <c r="ELA25" s="117"/>
      <c r="ELC25" s="117"/>
      <c r="ELE25" s="117"/>
      <c r="ELG25" s="117"/>
      <c r="ELI25" s="117"/>
      <c r="ELK25" s="117"/>
      <c r="ELM25" s="117"/>
      <c r="ELO25" s="117"/>
      <c r="ELQ25" s="117"/>
      <c r="ELS25" s="117"/>
      <c r="ELU25" s="117"/>
      <c r="ELW25" s="117"/>
      <c r="ELY25" s="117"/>
      <c r="EMA25" s="117"/>
      <c r="EMC25" s="117"/>
      <c r="EME25" s="117"/>
      <c r="EMG25" s="117"/>
      <c r="EMI25" s="117"/>
      <c r="EMK25" s="117"/>
      <c r="EMM25" s="117"/>
      <c r="EMO25" s="117"/>
      <c r="EMQ25" s="117"/>
      <c r="EMS25" s="117"/>
      <c r="EMU25" s="117"/>
      <c r="EMW25" s="117"/>
      <c r="EMY25" s="117"/>
      <c r="ENA25" s="117"/>
      <c r="ENC25" s="117"/>
      <c r="ENE25" s="117"/>
      <c r="ENG25" s="117"/>
      <c r="ENI25" s="117"/>
      <c r="ENK25" s="117"/>
      <c r="ENM25" s="117"/>
      <c r="ENO25" s="117"/>
      <c r="ENQ25" s="117"/>
      <c r="ENS25" s="117"/>
      <c r="ENU25" s="117"/>
      <c r="ENW25" s="117"/>
      <c r="ENY25" s="117"/>
      <c r="EOA25" s="117"/>
      <c r="EOC25" s="117"/>
      <c r="EOE25" s="117"/>
      <c r="EOG25" s="117"/>
      <c r="EOI25" s="117"/>
      <c r="EOK25" s="117"/>
      <c r="EOM25" s="117"/>
      <c r="EOO25" s="117"/>
      <c r="EOQ25" s="117"/>
      <c r="EOS25" s="117"/>
      <c r="EOU25" s="117"/>
      <c r="EOW25" s="117"/>
      <c r="EOY25" s="117"/>
      <c r="EPA25" s="117"/>
      <c r="EPC25" s="117"/>
      <c r="EPE25" s="117"/>
      <c r="EPG25" s="117"/>
      <c r="EPI25" s="117"/>
      <c r="EPK25" s="117"/>
      <c r="EPM25" s="117"/>
      <c r="EPO25" s="117"/>
      <c r="EPQ25" s="117"/>
      <c r="EPS25" s="117"/>
      <c r="EPU25" s="117"/>
      <c r="EPW25" s="117"/>
      <c r="EPY25" s="117"/>
      <c r="EQA25" s="117"/>
      <c r="EQC25" s="117"/>
      <c r="EQE25" s="117"/>
      <c r="EQG25" s="117"/>
      <c r="EQI25" s="117"/>
      <c r="EQK25" s="117"/>
      <c r="EQM25" s="117"/>
      <c r="EQO25" s="117"/>
      <c r="EQQ25" s="117"/>
      <c r="EQS25" s="117"/>
      <c r="EQU25" s="117"/>
      <c r="EQW25" s="117"/>
      <c r="EQY25" s="117"/>
      <c r="ERA25" s="117"/>
      <c r="ERC25" s="117"/>
      <c r="ERE25" s="117"/>
      <c r="ERG25" s="117"/>
      <c r="ERI25" s="117"/>
      <c r="ERK25" s="117"/>
      <c r="ERM25" s="117"/>
      <c r="ERO25" s="117"/>
      <c r="ERQ25" s="117"/>
      <c r="ERS25" s="117"/>
      <c r="ERU25" s="117"/>
      <c r="ERW25" s="117"/>
      <c r="ERY25" s="117"/>
      <c r="ESA25" s="117"/>
      <c r="ESC25" s="117"/>
      <c r="ESE25" s="117"/>
      <c r="ESG25" s="117"/>
      <c r="ESI25" s="117"/>
      <c r="ESK25" s="117"/>
      <c r="ESM25" s="117"/>
      <c r="ESO25" s="117"/>
      <c r="ESQ25" s="117"/>
      <c r="ESS25" s="117"/>
      <c r="ESU25" s="117"/>
      <c r="ESW25" s="117"/>
      <c r="ESY25" s="117"/>
      <c r="ETA25" s="117"/>
      <c r="ETC25" s="117"/>
      <c r="ETE25" s="117"/>
      <c r="ETG25" s="117"/>
      <c r="ETI25" s="117"/>
      <c r="ETK25" s="117"/>
      <c r="ETM25" s="117"/>
      <c r="ETO25" s="117"/>
      <c r="ETQ25" s="117"/>
      <c r="ETS25" s="117"/>
      <c r="ETU25" s="117"/>
      <c r="ETW25" s="117"/>
      <c r="ETY25" s="117"/>
      <c r="EUA25" s="117"/>
      <c r="EUC25" s="117"/>
      <c r="EUE25" s="117"/>
      <c r="EUG25" s="117"/>
      <c r="EUI25" s="117"/>
      <c r="EUK25" s="117"/>
      <c r="EUM25" s="117"/>
      <c r="EUO25" s="117"/>
      <c r="EUQ25" s="117"/>
      <c r="EUS25" s="117"/>
      <c r="EUU25" s="117"/>
      <c r="EUW25" s="117"/>
      <c r="EUY25" s="117"/>
      <c r="EVA25" s="117"/>
      <c r="EVC25" s="117"/>
      <c r="EVE25" s="117"/>
      <c r="EVG25" s="117"/>
      <c r="EVI25" s="117"/>
      <c r="EVK25" s="117"/>
      <c r="EVM25" s="117"/>
      <c r="EVO25" s="117"/>
      <c r="EVQ25" s="117"/>
      <c r="EVS25" s="117"/>
      <c r="EVU25" s="117"/>
      <c r="EVW25" s="117"/>
      <c r="EVY25" s="117"/>
      <c r="EWA25" s="117"/>
      <c r="EWC25" s="117"/>
      <c r="EWE25" s="117"/>
      <c r="EWG25" s="117"/>
      <c r="EWI25" s="117"/>
      <c r="EWK25" s="117"/>
      <c r="EWM25" s="117"/>
      <c r="EWO25" s="117"/>
      <c r="EWQ25" s="117"/>
      <c r="EWS25" s="117"/>
      <c r="EWU25" s="117"/>
      <c r="EWW25" s="117"/>
      <c r="EWY25" s="117"/>
      <c r="EXA25" s="117"/>
      <c r="EXC25" s="117"/>
      <c r="EXE25" s="117"/>
      <c r="EXG25" s="117"/>
      <c r="EXI25" s="117"/>
      <c r="EXK25" s="117"/>
      <c r="EXM25" s="117"/>
      <c r="EXO25" s="117"/>
      <c r="EXQ25" s="117"/>
      <c r="EXS25" s="117"/>
      <c r="EXU25" s="117"/>
      <c r="EXW25" s="117"/>
      <c r="EXY25" s="117"/>
      <c r="EYA25" s="117"/>
      <c r="EYC25" s="117"/>
      <c r="EYE25" s="117"/>
      <c r="EYG25" s="117"/>
      <c r="EYI25" s="117"/>
      <c r="EYK25" s="117"/>
      <c r="EYM25" s="117"/>
      <c r="EYO25" s="117"/>
      <c r="EYQ25" s="117"/>
      <c r="EYS25" s="117"/>
      <c r="EYU25" s="117"/>
      <c r="EYW25" s="117"/>
      <c r="EYY25" s="117"/>
      <c r="EZA25" s="117"/>
      <c r="EZC25" s="117"/>
      <c r="EZE25" s="117"/>
      <c r="EZG25" s="117"/>
      <c r="EZI25" s="117"/>
      <c r="EZK25" s="117"/>
      <c r="EZM25" s="117"/>
      <c r="EZO25" s="117"/>
      <c r="EZQ25" s="117"/>
      <c r="EZS25" s="117"/>
      <c r="EZU25" s="117"/>
      <c r="EZW25" s="117"/>
      <c r="EZY25" s="117"/>
      <c r="FAA25" s="117"/>
      <c r="FAC25" s="117"/>
      <c r="FAE25" s="117"/>
      <c r="FAG25" s="117"/>
      <c r="FAI25" s="117"/>
      <c r="FAK25" s="117"/>
      <c r="FAM25" s="117"/>
      <c r="FAO25" s="117"/>
      <c r="FAQ25" s="117"/>
      <c r="FAS25" s="117"/>
      <c r="FAU25" s="117"/>
      <c r="FAW25" s="117"/>
      <c r="FAY25" s="117"/>
      <c r="FBA25" s="117"/>
      <c r="FBC25" s="117"/>
      <c r="FBE25" s="117"/>
      <c r="FBG25" s="117"/>
      <c r="FBI25" s="117"/>
      <c r="FBK25" s="117"/>
      <c r="FBM25" s="117"/>
      <c r="FBO25" s="117"/>
      <c r="FBQ25" s="117"/>
      <c r="FBS25" s="117"/>
      <c r="FBU25" s="117"/>
      <c r="FBW25" s="117"/>
      <c r="FBY25" s="117"/>
      <c r="FCA25" s="117"/>
      <c r="FCC25" s="117"/>
      <c r="FCE25" s="117"/>
      <c r="FCG25" s="117"/>
      <c r="FCI25" s="117"/>
      <c r="FCK25" s="117"/>
      <c r="FCM25" s="117"/>
      <c r="FCO25" s="117"/>
      <c r="FCQ25" s="117"/>
      <c r="FCS25" s="117"/>
      <c r="FCU25" s="117"/>
      <c r="FCW25" s="117"/>
      <c r="FCY25" s="117"/>
      <c r="FDA25" s="117"/>
      <c r="FDC25" s="117"/>
      <c r="FDE25" s="117"/>
      <c r="FDG25" s="117"/>
      <c r="FDI25" s="117"/>
      <c r="FDK25" s="117"/>
      <c r="FDM25" s="117"/>
      <c r="FDO25" s="117"/>
      <c r="FDQ25" s="117"/>
      <c r="FDS25" s="117"/>
      <c r="FDU25" s="117"/>
      <c r="FDW25" s="117"/>
      <c r="FDY25" s="117"/>
      <c r="FEA25" s="117"/>
      <c r="FEC25" s="117"/>
      <c r="FEE25" s="117"/>
      <c r="FEG25" s="117"/>
      <c r="FEI25" s="117"/>
      <c r="FEK25" s="117"/>
      <c r="FEM25" s="117"/>
      <c r="FEO25" s="117"/>
      <c r="FEQ25" s="117"/>
      <c r="FES25" s="117"/>
      <c r="FEU25" s="117"/>
      <c r="FEW25" s="117"/>
      <c r="FEY25" s="117"/>
      <c r="FFA25" s="117"/>
      <c r="FFC25" s="117"/>
      <c r="FFE25" s="117"/>
      <c r="FFG25" s="117"/>
      <c r="FFI25" s="117"/>
      <c r="FFK25" s="117"/>
      <c r="FFM25" s="117"/>
      <c r="FFO25" s="117"/>
      <c r="FFQ25" s="117"/>
      <c r="FFS25" s="117"/>
      <c r="FFU25" s="117"/>
      <c r="FFW25" s="117"/>
      <c r="FFY25" s="117"/>
      <c r="FGA25" s="117"/>
      <c r="FGC25" s="117"/>
      <c r="FGE25" s="117"/>
      <c r="FGG25" s="117"/>
      <c r="FGI25" s="117"/>
      <c r="FGK25" s="117"/>
      <c r="FGM25" s="117"/>
      <c r="FGO25" s="117"/>
      <c r="FGQ25" s="117"/>
      <c r="FGS25" s="117"/>
      <c r="FGU25" s="117"/>
      <c r="FGW25" s="117"/>
      <c r="FGY25" s="117"/>
      <c r="FHA25" s="117"/>
      <c r="FHC25" s="117"/>
      <c r="FHE25" s="117"/>
      <c r="FHG25" s="117"/>
      <c r="FHI25" s="117"/>
      <c r="FHK25" s="117"/>
      <c r="FHM25" s="117"/>
      <c r="FHO25" s="117"/>
      <c r="FHQ25" s="117"/>
      <c r="FHS25" s="117"/>
      <c r="FHU25" s="117"/>
      <c r="FHW25" s="117"/>
      <c r="FHY25" s="117"/>
      <c r="FIA25" s="117"/>
      <c r="FIC25" s="117"/>
      <c r="FIE25" s="117"/>
      <c r="FIG25" s="117"/>
      <c r="FII25" s="117"/>
      <c r="FIK25" s="117"/>
      <c r="FIM25" s="117"/>
      <c r="FIO25" s="117"/>
      <c r="FIQ25" s="117"/>
      <c r="FIS25" s="117"/>
      <c r="FIU25" s="117"/>
      <c r="FIW25" s="117"/>
      <c r="FIY25" s="117"/>
      <c r="FJA25" s="117"/>
      <c r="FJC25" s="117"/>
      <c r="FJE25" s="117"/>
      <c r="FJG25" s="117"/>
      <c r="FJI25" s="117"/>
      <c r="FJK25" s="117"/>
      <c r="FJM25" s="117"/>
      <c r="FJO25" s="117"/>
      <c r="FJQ25" s="117"/>
      <c r="FJS25" s="117"/>
      <c r="FJU25" s="117"/>
      <c r="FJW25" s="117"/>
      <c r="FJY25" s="117"/>
      <c r="FKA25" s="117"/>
      <c r="FKC25" s="117"/>
      <c r="FKE25" s="117"/>
      <c r="FKG25" s="117"/>
      <c r="FKI25" s="117"/>
      <c r="FKK25" s="117"/>
      <c r="FKM25" s="117"/>
      <c r="FKO25" s="117"/>
      <c r="FKQ25" s="117"/>
      <c r="FKS25" s="117"/>
      <c r="FKU25" s="117"/>
      <c r="FKW25" s="117"/>
      <c r="FKY25" s="117"/>
      <c r="FLA25" s="117"/>
      <c r="FLC25" s="117"/>
      <c r="FLE25" s="117"/>
      <c r="FLG25" s="117"/>
      <c r="FLI25" s="117"/>
      <c r="FLK25" s="117"/>
      <c r="FLM25" s="117"/>
      <c r="FLO25" s="117"/>
      <c r="FLQ25" s="117"/>
      <c r="FLS25" s="117"/>
      <c r="FLU25" s="117"/>
      <c r="FLW25" s="117"/>
      <c r="FLY25" s="117"/>
      <c r="FMA25" s="117"/>
      <c r="FMC25" s="117"/>
      <c r="FME25" s="117"/>
      <c r="FMG25" s="117"/>
      <c r="FMI25" s="117"/>
      <c r="FMK25" s="117"/>
      <c r="FMM25" s="117"/>
      <c r="FMO25" s="117"/>
      <c r="FMQ25" s="117"/>
      <c r="FMS25" s="117"/>
      <c r="FMU25" s="117"/>
      <c r="FMW25" s="117"/>
      <c r="FMY25" s="117"/>
      <c r="FNA25" s="117"/>
      <c r="FNC25" s="117"/>
      <c r="FNE25" s="117"/>
      <c r="FNG25" s="117"/>
      <c r="FNI25" s="117"/>
      <c r="FNK25" s="117"/>
      <c r="FNM25" s="117"/>
      <c r="FNO25" s="117"/>
      <c r="FNQ25" s="117"/>
      <c r="FNS25" s="117"/>
      <c r="FNU25" s="117"/>
      <c r="FNW25" s="117"/>
      <c r="FNY25" s="117"/>
      <c r="FOA25" s="117"/>
      <c r="FOC25" s="117"/>
      <c r="FOE25" s="117"/>
      <c r="FOG25" s="117"/>
      <c r="FOI25" s="117"/>
      <c r="FOK25" s="117"/>
      <c r="FOM25" s="117"/>
      <c r="FOO25" s="117"/>
      <c r="FOQ25" s="117"/>
      <c r="FOS25" s="117"/>
      <c r="FOU25" s="117"/>
      <c r="FOW25" s="117"/>
      <c r="FOY25" s="117"/>
      <c r="FPA25" s="117"/>
      <c r="FPC25" s="117"/>
      <c r="FPE25" s="117"/>
      <c r="FPG25" s="117"/>
      <c r="FPI25" s="117"/>
      <c r="FPK25" s="117"/>
      <c r="FPM25" s="117"/>
      <c r="FPO25" s="117"/>
      <c r="FPQ25" s="117"/>
      <c r="FPS25" s="117"/>
      <c r="FPU25" s="117"/>
      <c r="FPW25" s="117"/>
      <c r="FPY25" s="117"/>
      <c r="FQA25" s="117"/>
      <c r="FQC25" s="117"/>
      <c r="FQE25" s="117"/>
      <c r="FQG25" s="117"/>
      <c r="FQI25" s="117"/>
      <c r="FQK25" s="117"/>
      <c r="FQM25" s="117"/>
      <c r="FQO25" s="117"/>
      <c r="FQQ25" s="117"/>
      <c r="FQS25" s="117"/>
      <c r="FQU25" s="117"/>
      <c r="FQW25" s="117"/>
      <c r="FQY25" s="117"/>
      <c r="FRA25" s="117"/>
      <c r="FRC25" s="117"/>
      <c r="FRE25" s="117"/>
      <c r="FRG25" s="117"/>
      <c r="FRI25" s="117"/>
      <c r="FRK25" s="117"/>
      <c r="FRM25" s="117"/>
      <c r="FRO25" s="117"/>
      <c r="FRQ25" s="117"/>
      <c r="FRS25" s="117"/>
      <c r="FRU25" s="117"/>
      <c r="FRW25" s="117"/>
      <c r="FRY25" s="117"/>
      <c r="FSA25" s="117"/>
      <c r="FSC25" s="117"/>
      <c r="FSE25" s="117"/>
      <c r="FSG25" s="117"/>
      <c r="FSI25" s="117"/>
      <c r="FSK25" s="117"/>
      <c r="FSM25" s="117"/>
      <c r="FSO25" s="117"/>
      <c r="FSQ25" s="117"/>
      <c r="FSS25" s="117"/>
      <c r="FSU25" s="117"/>
      <c r="FSW25" s="117"/>
      <c r="FSY25" s="117"/>
      <c r="FTA25" s="117"/>
      <c r="FTC25" s="117"/>
      <c r="FTE25" s="117"/>
      <c r="FTG25" s="117"/>
      <c r="FTI25" s="117"/>
      <c r="FTK25" s="117"/>
      <c r="FTM25" s="117"/>
      <c r="FTO25" s="117"/>
      <c r="FTQ25" s="117"/>
      <c r="FTS25" s="117"/>
      <c r="FTU25" s="117"/>
      <c r="FTW25" s="117"/>
      <c r="FTY25" s="117"/>
      <c r="FUA25" s="117"/>
      <c r="FUC25" s="117"/>
      <c r="FUE25" s="117"/>
      <c r="FUG25" s="117"/>
      <c r="FUI25" s="117"/>
      <c r="FUK25" s="117"/>
      <c r="FUM25" s="117"/>
      <c r="FUO25" s="117"/>
      <c r="FUQ25" s="117"/>
      <c r="FUS25" s="117"/>
      <c r="FUU25" s="117"/>
      <c r="FUW25" s="117"/>
      <c r="FUY25" s="117"/>
      <c r="FVA25" s="117"/>
      <c r="FVC25" s="117"/>
      <c r="FVE25" s="117"/>
      <c r="FVG25" s="117"/>
      <c r="FVI25" s="117"/>
      <c r="FVK25" s="117"/>
      <c r="FVM25" s="117"/>
      <c r="FVO25" s="117"/>
      <c r="FVQ25" s="117"/>
      <c r="FVS25" s="117"/>
      <c r="FVU25" s="117"/>
      <c r="FVW25" s="117"/>
      <c r="FVY25" s="117"/>
      <c r="FWA25" s="117"/>
      <c r="FWC25" s="117"/>
      <c r="FWE25" s="117"/>
      <c r="FWG25" s="117"/>
      <c r="FWI25" s="117"/>
      <c r="FWK25" s="117"/>
      <c r="FWM25" s="117"/>
      <c r="FWO25" s="117"/>
      <c r="FWQ25" s="117"/>
      <c r="FWS25" s="117"/>
      <c r="FWU25" s="117"/>
      <c r="FWW25" s="117"/>
      <c r="FWY25" s="117"/>
      <c r="FXA25" s="117"/>
      <c r="FXC25" s="117"/>
      <c r="FXE25" s="117"/>
      <c r="FXG25" s="117"/>
      <c r="FXI25" s="117"/>
      <c r="FXK25" s="117"/>
      <c r="FXM25" s="117"/>
      <c r="FXO25" s="117"/>
      <c r="FXQ25" s="117"/>
      <c r="FXS25" s="117"/>
      <c r="FXU25" s="117"/>
      <c r="FXW25" s="117"/>
      <c r="FXY25" s="117"/>
      <c r="FYA25" s="117"/>
      <c r="FYC25" s="117"/>
      <c r="FYE25" s="117"/>
      <c r="FYG25" s="117"/>
      <c r="FYI25" s="117"/>
      <c r="FYK25" s="117"/>
      <c r="FYM25" s="117"/>
      <c r="FYO25" s="117"/>
      <c r="FYQ25" s="117"/>
      <c r="FYS25" s="117"/>
      <c r="FYU25" s="117"/>
      <c r="FYW25" s="117"/>
      <c r="FYY25" s="117"/>
      <c r="FZA25" s="117"/>
      <c r="FZC25" s="117"/>
      <c r="FZE25" s="117"/>
      <c r="FZG25" s="117"/>
      <c r="FZI25" s="117"/>
      <c r="FZK25" s="117"/>
      <c r="FZM25" s="117"/>
      <c r="FZO25" s="117"/>
      <c r="FZQ25" s="117"/>
      <c r="FZS25" s="117"/>
      <c r="FZU25" s="117"/>
      <c r="FZW25" s="117"/>
      <c r="FZY25" s="117"/>
      <c r="GAA25" s="117"/>
      <c r="GAC25" s="117"/>
      <c r="GAE25" s="117"/>
      <c r="GAG25" s="117"/>
      <c r="GAI25" s="117"/>
      <c r="GAK25" s="117"/>
      <c r="GAM25" s="117"/>
      <c r="GAO25" s="117"/>
      <c r="GAQ25" s="117"/>
      <c r="GAS25" s="117"/>
      <c r="GAU25" s="117"/>
      <c r="GAW25" s="117"/>
      <c r="GAY25" s="117"/>
      <c r="GBA25" s="117"/>
      <c r="GBC25" s="117"/>
      <c r="GBE25" s="117"/>
      <c r="GBG25" s="117"/>
      <c r="GBI25" s="117"/>
      <c r="GBK25" s="117"/>
      <c r="GBM25" s="117"/>
      <c r="GBO25" s="117"/>
      <c r="GBQ25" s="117"/>
      <c r="GBS25" s="117"/>
      <c r="GBU25" s="117"/>
      <c r="GBW25" s="117"/>
      <c r="GBY25" s="117"/>
      <c r="GCA25" s="117"/>
      <c r="GCC25" s="117"/>
      <c r="GCE25" s="117"/>
      <c r="GCG25" s="117"/>
      <c r="GCI25" s="117"/>
      <c r="GCK25" s="117"/>
      <c r="GCM25" s="117"/>
      <c r="GCO25" s="117"/>
      <c r="GCQ25" s="117"/>
      <c r="GCS25" s="117"/>
      <c r="GCU25" s="117"/>
      <c r="GCW25" s="117"/>
      <c r="GCY25" s="117"/>
      <c r="GDA25" s="117"/>
      <c r="GDC25" s="117"/>
      <c r="GDE25" s="117"/>
      <c r="GDG25" s="117"/>
      <c r="GDI25" s="117"/>
      <c r="GDK25" s="117"/>
      <c r="GDM25" s="117"/>
      <c r="GDO25" s="117"/>
      <c r="GDQ25" s="117"/>
      <c r="GDS25" s="117"/>
      <c r="GDU25" s="117"/>
      <c r="GDW25" s="117"/>
      <c r="GDY25" s="117"/>
      <c r="GEA25" s="117"/>
      <c r="GEC25" s="117"/>
      <c r="GEE25" s="117"/>
      <c r="GEG25" s="117"/>
      <c r="GEI25" s="117"/>
      <c r="GEK25" s="117"/>
      <c r="GEM25" s="117"/>
      <c r="GEO25" s="117"/>
      <c r="GEQ25" s="117"/>
      <c r="GES25" s="117"/>
      <c r="GEU25" s="117"/>
      <c r="GEW25" s="117"/>
      <c r="GEY25" s="117"/>
      <c r="GFA25" s="117"/>
      <c r="GFC25" s="117"/>
      <c r="GFE25" s="117"/>
      <c r="GFG25" s="117"/>
      <c r="GFI25" s="117"/>
      <c r="GFK25" s="117"/>
      <c r="GFM25" s="117"/>
      <c r="GFO25" s="117"/>
      <c r="GFQ25" s="117"/>
      <c r="GFS25" s="117"/>
      <c r="GFU25" s="117"/>
      <c r="GFW25" s="117"/>
      <c r="GFY25" s="117"/>
      <c r="GGA25" s="117"/>
      <c r="GGC25" s="117"/>
      <c r="GGE25" s="117"/>
      <c r="GGG25" s="117"/>
      <c r="GGI25" s="117"/>
      <c r="GGK25" s="117"/>
      <c r="GGM25" s="117"/>
      <c r="GGO25" s="117"/>
      <c r="GGQ25" s="117"/>
      <c r="GGS25" s="117"/>
      <c r="GGU25" s="117"/>
      <c r="GGW25" s="117"/>
      <c r="GGY25" s="117"/>
      <c r="GHA25" s="117"/>
      <c r="GHC25" s="117"/>
      <c r="GHE25" s="117"/>
      <c r="GHG25" s="117"/>
      <c r="GHI25" s="117"/>
      <c r="GHK25" s="117"/>
      <c r="GHM25" s="117"/>
      <c r="GHO25" s="117"/>
      <c r="GHQ25" s="117"/>
      <c r="GHS25" s="117"/>
      <c r="GHU25" s="117"/>
      <c r="GHW25" s="117"/>
      <c r="GHY25" s="117"/>
      <c r="GIA25" s="117"/>
      <c r="GIC25" s="117"/>
      <c r="GIE25" s="117"/>
      <c r="GIG25" s="117"/>
      <c r="GII25" s="117"/>
      <c r="GIK25" s="117"/>
      <c r="GIM25" s="117"/>
      <c r="GIO25" s="117"/>
      <c r="GIQ25" s="117"/>
      <c r="GIS25" s="117"/>
      <c r="GIU25" s="117"/>
      <c r="GIW25" s="117"/>
      <c r="GIY25" s="117"/>
      <c r="GJA25" s="117"/>
      <c r="GJC25" s="117"/>
      <c r="GJE25" s="117"/>
      <c r="GJG25" s="117"/>
      <c r="GJI25" s="117"/>
      <c r="GJK25" s="117"/>
      <c r="GJM25" s="117"/>
      <c r="GJO25" s="117"/>
      <c r="GJQ25" s="117"/>
      <c r="GJS25" s="117"/>
      <c r="GJU25" s="117"/>
      <c r="GJW25" s="117"/>
      <c r="GJY25" s="117"/>
      <c r="GKA25" s="117"/>
      <c r="GKC25" s="117"/>
      <c r="GKE25" s="117"/>
      <c r="GKG25" s="117"/>
      <c r="GKI25" s="117"/>
      <c r="GKK25" s="117"/>
      <c r="GKM25" s="117"/>
      <c r="GKO25" s="117"/>
      <c r="GKQ25" s="117"/>
      <c r="GKS25" s="117"/>
      <c r="GKU25" s="117"/>
      <c r="GKW25" s="117"/>
      <c r="GKY25" s="117"/>
      <c r="GLA25" s="117"/>
      <c r="GLC25" s="117"/>
      <c r="GLE25" s="117"/>
      <c r="GLG25" s="117"/>
      <c r="GLI25" s="117"/>
      <c r="GLK25" s="117"/>
      <c r="GLM25" s="117"/>
      <c r="GLO25" s="117"/>
      <c r="GLQ25" s="117"/>
      <c r="GLS25" s="117"/>
      <c r="GLU25" s="117"/>
      <c r="GLW25" s="117"/>
      <c r="GLY25" s="117"/>
      <c r="GMA25" s="117"/>
      <c r="GMC25" s="117"/>
      <c r="GME25" s="117"/>
      <c r="GMG25" s="117"/>
      <c r="GMI25" s="117"/>
      <c r="GMK25" s="117"/>
      <c r="GMM25" s="117"/>
      <c r="GMO25" s="117"/>
      <c r="GMQ25" s="117"/>
      <c r="GMS25" s="117"/>
      <c r="GMU25" s="117"/>
      <c r="GMW25" s="117"/>
      <c r="GMY25" s="117"/>
      <c r="GNA25" s="117"/>
      <c r="GNC25" s="117"/>
      <c r="GNE25" s="117"/>
      <c r="GNG25" s="117"/>
      <c r="GNI25" s="117"/>
      <c r="GNK25" s="117"/>
      <c r="GNM25" s="117"/>
      <c r="GNO25" s="117"/>
      <c r="GNQ25" s="117"/>
      <c r="GNS25" s="117"/>
      <c r="GNU25" s="117"/>
      <c r="GNW25" s="117"/>
      <c r="GNY25" s="117"/>
      <c r="GOA25" s="117"/>
      <c r="GOC25" s="117"/>
      <c r="GOE25" s="117"/>
      <c r="GOG25" s="117"/>
      <c r="GOI25" s="117"/>
      <c r="GOK25" s="117"/>
      <c r="GOM25" s="117"/>
      <c r="GOO25" s="117"/>
      <c r="GOQ25" s="117"/>
      <c r="GOS25" s="117"/>
      <c r="GOU25" s="117"/>
      <c r="GOW25" s="117"/>
      <c r="GOY25" s="117"/>
      <c r="GPA25" s="117"/>
      <c r="GPC25" s="117"/>
      <c r="GPE25" s="117"/>
      <c r="GPG25" s="117"/>
      <c r="GPI25" s="117"/>
      <c r="GPK25" s="117"/>
      <c r="GPM25" s="117"/>
      <c r="GPO25" s="117"/>
      <c r="GPQ25" s="117"/>
      <c r="GPS25" s="117"/>
      <c r="GPU25" s="117"/>
      <c r="GPW25" s="117"/>
      <c r="GPY25" s="117"/>
      <c r="GQA25" s="117"/>
      <c r="GQC25" s="117"/>
      <c r="GQE25" s="117"/>
      <c r="GQG25" s="117"/>
      <c r="GQI25" s="117"/>
      <c r="GQK25" s="117"/>
      <c r="GQM25" s="117"/>
      <c r="GQO25" s="117"/>
      <c r="GQQ25" s="117"/>
      <c r="GQS25" s="117"/>
      <c r="GQU25" s="117"/>
      <c r="GQW25" s="117"/>
      <c r="GQY25" s="117"/>
      <c r="GRA25" s="117"/>
      <c r="GRC25" s="117"/>
      <c r="GRE25" s="117"/>
      <c r="GRG25" s="117"/>
      <c r="GRI25" s="117"/>
      <c r="GRK25" s="117"/>
      <c r="GRM25" s="117"/>
      <c r="GRO25" s="117"/>
      <c r="GRQ25" s="117"/>
      <c r="GRS25" s="117"/>
      <c r="GRU25" s="117"/>
      <c r="GRW25" s="117"/>
      <c r="GRY25" s="117"/>
      <c r="GSA25" s="117"/>
      <c r="GSC25" s="117"/>
      <c r="GSE25" s="117"/>
      <c r="GSG25" s="117"/>
      <c r="GSI25" s="117"/>
      <c r="GSK25" s="117"/>
      <c r="GSM25" s="117"/>
      <c r="GSO25" s="117"/>
      <c r="GSQ25" s="117"/>
      <c r="GSS25" s="117"/>
      <c r="GSU25" s="117"/>
      <c r="GSW25" s="117"/>
      <c r="GSY25" s="117"/>
      <c r="GTA25" s="117"/>
      <c r="GTC25" s="117"/>
      <c r="GTE25" s="117"/>
      <c r="GTG25" s="117"/>
      <c r="GTI25" s="117"/>
      <c r="GTK25" s="117"/>
      <c r="GTM25" s="117"/>
      <c r="GTO25" s="117"/>
      <c r="GTQ25" s="117"/>
      <c r="GTS25" s="117"/>
      <c r="GTU25" s="117"/>
      <c r="GTW25" s="117"/>
      <c r="GTY25" s="117"/>
      <c r="GUA25" s="117"/>
      <c r="GUC25" s="117"/>
      <c r="GUE25" s="117"/>
      <c r="GUG25" s="117"/>
      <c r="GUI25" s="117"/>
      <c r="GUK25" s="117"/>
      <c r="GUM25" s="117"/>
      <c r="GUO25" s="117"/>
      <c r="GUQ25" s="117"/>
      <c r="GUS25" s="117"/>
      <c r="GUU25" s="117"/>
      <c r="GUW25" s="117"/>
      <c r="GUY25" s="117"/>
      <c r="GVA25" s="117"/>
      <c r="GVC25" s="117"/>
      <c r="GVE25" s="117"/>
      <c r="GVG25" s="117"/>
      <c r="GVI25" s="117"/>
      <c r="GVK25" s="117"/>
      <c r="GVM25" s="117"/>
      <c r="GVO25" s="117"/>
      <c r="GVQ25" s="117"/>
      <c r="GVS25" s="117"/>
      <c r="GVU25" s="117"/>
      <c r="GVW25" s="117"/>
      <c r="GVY25" s="117"/>
      <c r="GWA25" s="117"/>
      <c r="GWC25" s="117"/>
      <c r="GWE25" s="117"/>
      <c r="GWG25" s="117"/>
      <c r="GWI25" s="117"/>
      <c r="GWK25" s="117"/>
      <c r="GWM25" s="117"/>
      <c r="GWO25" s="117"/>
      <c r="GWQ25" s="117"/>
      <c r="GWS25" s="117"/>
      <c r="GWU25" s="117"/>
      <c r="GWW25" s="117"/>
      <c r="GWY25" s="117"/>
      <c r="GXA25" s="117"/>
      <c r="GXC25" s="117"/>
      <c r="GXE25" s="117"/>
      <c r="GXG25" s="117"/>
      <c r="GXI25" s="117"/>
      <c r="GXK25" s="117"/>
      <c r="GXM25" s="117"/>
      <c r="GXO25" s="117"/>
      <c r="GXQ25" s="117"/>
      <c r="GXS25" s="117"/>
      <c r="GXU25" s="117"/>
      <c r="GXW25" s="117"/>
      <c r="GXY25" s="117"/>
      <c r="GYA25" s="117"/>
      <c r="GYC25" s="117"/>
      <c r="GYE25" s="117"/>
      <c r="GYG25" s="117"/>
      <c r="GYI25" s="117"/>
      <c r="GYK25" s="117"/>
      <c r="GYM25" s="117"/>
      <c r="GYO25" s="117"/>
      <c r="GYQ25" s="117"/>
      <c r="GYS25" s="117"/>
      <c r="GYU25" s="117"/>
      <c r="GYW25" s="117"/>
      <c r="GYY25" s="117"/>
      <c r="GZA25" s="117"/>
      <c r="GZC25" s="117"/>
      <c r="GZE25" s="117"/>
      <c r="GZG25" s="117"/>
      <c r="GZI25" s="117"/>
      <c r="GZK25" s="117"/>
      <c r="GZM25" s="117"/>
      <c r="GZO25" s="117"/>
      <c r="GZQ25" s="117"/>
      <c r="GZS25" s="117"/>
      <c r="GZU25" s="117"/>
      <c r="GZW25" s="117"/>
      <c r="GZY25" s="117"/>
      <c r="HAA25" s="117"/>
      <c r="HAC25" s="117"/>
      <c r="HAE25" s="117"/>
      <c r="HAG25" s="117"/>
      <c r="HAI25" s="117"/>
      <c r="HAK25" s="117"/>
      <c r="HAM25" s="117"/>
      <c r="HAO25" s="117"/>
      <c r="HAQ25" s="117"/>
      <c r="HAS25" s="117"/>
      <c r="HAU25" s="117"/>
      <c r="HAW25" s="117"/>
      <c r="HAY25" s="117"/>
      <c r="HBA25" s="117"/>
      <c r="HBC25" s="117"/>
      <c r="HBE25" s="117"/>
      <c r="HBG25" s="117"/>
      <c r="HBI25" s="117"/>
      <c r="HBK25" s="117"/>
      <c r="HBM25" s="117"/>
      <c r="HBO25" s="117"/>
      <c r="HBQ25" s="117"/>
      <c r="HBS25" s="117"/>
      <c r="HBU25" s="117"/>
      <c r="HBW25" s="117"/>
      <c r="HBY25" s="117"/>
      <c r="HCA25" s="117"/>
      <c r="HCC25" s="117"/>
      <c r="HCE25" s="117"/>
      <c r="HCG25" s="117"/>
      <c r="HCI25" s="117"/>
      <c r="HCK25" s="117"/>
      <c r="HCM25" s="117"/>
      <c r="HCO25" s="117"/>
      <c r="HCQ25" s="117"/>
      <c r="HCS25" s="117"/>
      <c r="HCU25" s="117"/>
      <c r="HCW25" s="117"/>
      <c r="HCY25" s="117"/>
      <c r="HDA25" s="117"/>
      <c r="HDC25" s="117"/>
      <c r="HDE25" s="117"/>
      <c r="HDG25" s="117"/>
      <c r="HDI25" s="117"/>
      <c r="HDK25" s="117"/>
      <c r="HDM25" s="117"/>
      <c r="HDO25" s="117"/>
      <c r="HDQ25" s="117"/>
      <c r="HDS25" s="117"/>
      <c r="HDU25" s="117"/>
      <c r="HDW25" s="117"/>
      <c r="HDY25" s="117"/>
      <c r="HEA25" s="117"/>
      <c r="HEC25" s="117"/>
      <c r="HEE25" s="117"/>
      <c r="HEG25" s="117"/>
      <c r="HEI25" s="117"/>
      <c r="HEK25" s="117"/>
      <c r="HEM25" s="117"/>
      <c r="HEO25" s="117"/>
      <c r="HEQ25" s="117"/>
      <c r="HES25" s="117"/>
      <c r="HEU25" s="117"/>
      <c r="HEW25" s="117"/>
      <c r="HEY25" s="117"/>
      <c r="HFA25" s="117"/>
      <c r="HFC25" s="117"/>
      <c r="HFE25" s="117"/>
      <c r="HFG25" s="117"/>
      <c r="HFI25" s="117"/>
      <c r="HFK25" s="117"/>
      <c r="HFM25" s="117"/>
      <c r="HFO25" s="117"/>
      <c r="HFQ25" s="117"/>
      <c r="HFS25" s="117"/>
      <c r="HFU25" s="117"/>
      <c r="HFW25" s="117"/>
      <c r="HFY25" s="117"/>
      <c r="HGA25" s="117"/>
      <c r="HGC25" s="117"/>
      <c r="HGE25" s="117"/>
      <c r="HGG25" s="117"/>
      <c r="HGI25" s="117"/>
      <c r="HGK25" s="117"/>
      <c r="HGM25" s="117"/>
      <c r="HGO25" s="117"/>
      <c r="HGQ25" s="117"/>
      <c r="HGS25" s="117"/>
      <c r="HGU25" s="117"/>
      <c r="HGW25" s="117"/>
      <c r="HGY25" s="117"/>
      <c r="HHA25" s="117"/>
      <c r="HHC25" s="117"/>
      <c r="HHE25" s="117"/>
      <c r="HHG25" s="117"/>
      <c r="HHI25" s="117"/>
      <c r="HHK25" s="117"/>
      <c r="HHM25" s="117"/>
      <c r="HHO25" s="117"/>
      <c r="HHQ25" s="117"/>
      <c r="HHS25" s="117"/>
      <c r="HHU25" s="117"/>
      <c r="HHW25" s="117"/>
      <c r="HHY25" s="117"/>
      <c r="HIA25" s="117"/>
      <c r="HIC25" s="117"/>
      <c r="HIE25" s="117"/>
      <c r="HIG25" s="117"/>
      <c r="HII25" s="117"/>
      <c r="HIK25" s="117"/>
      <c r="HIM25" s="117"/>
      <c r="HIO25" s="117"/>
      <c r="HIQ25" s="117"/>
      <c r="HIS25" s="117"/>
      <c r="HIU25" s="117"/>
      <c r="HIW25" s="117"/>
      <c r="HIY25" s="117"/>
      <c r="HJA25" s="117"/>
      <c r="HJC25" s="117"/>
      <c r="HJE25" s="117"/>
      <c r="HJG25" s="117"/>
      <c r="HJI25" s="117"/>
      <c r="HJK25" s="117"/>
      <c r="HJM25" s="117"/>
      <c r="HJO25" s="117"/>
      <c r="HJQ25" s="117"/>
      <c r="HJS25" s="117"/>
      <c r="HJU25" s="117"/>
      <c r="HJW25" s="117"/>
      <c r="HJY25" s="117"/>
      <c r="HKA25" s="117"/>
      <c r="HKC25" s="117"/>
      <c r="HKE25" s="117"/>
      <c r="HKG25" s="117"/>
      <c r="HKI25" s="117"/>
      <c r="HKK25" s="117"/>
      <c r="HKM25" s="117"/>
      <c r="HKO25" s="117"/>
      <c r="HKQ25" s="117"/>
      <c r="HKS25" s="117"/>
      <c r="HKU25" s="117"/>
      <c r="HKW25" s="117"/>
      <c r="HKY25" s="117"/>
      <c r="HLA25" s="117"/>
      <c r="HLC25" s="117"/>
      <c r="HLE25" s="117"/>
      <c r="HLG25" s="117"/>
      <c r="HLI25" s="117"/>
      <c r="HLK25" s="117"/>
      <c r="HLM25" s="117"/>
      <c r="HLO25" s="117"/>
      <c r="HLQ25" s="117"/>
      <c r="HLS25" s="117"/>
      <c r="HLU25" s="117"/>
      <c r="HLW25" s="117"/>
      <c r="HLY25" s="117"/>
      <c r="HMA25" s="117"/>
      <c r="HMC25" s="117"/>
      <c r="HME25" s="117"/>
      <c r="HMG25" s="117"/>
      <c r="HMI25" s="117"/>
      <c r="HMK25" s="117"/>
      <c r="HMM25" s="117"/>
      <c r="HMO25" s="117"/>
      <c r="HMQ25" s="117"/>
      <c r="HMS25" s="117"/>
      <c r="HMU25" s="117"/>
      <c r="HMW25" s="117"/>
      <c r="HMY25" s="117"/>
      <c r="HNA25" s="117"/>
      <c r="HNC25" s="117"/>
      <c r="HNE25" s="117"/>
      <c r="HNG25" s="117"/>
      <c r="HNI25" s="117"/>
      <c r="HNK25" s="117"/>
      <c r="HNM25" s="117"/>
      <c r="HNO25" s="117"/>
      <c r="HNQ25" s="117"/>
      <c r="HNS25" s="117"/>
      <c r="HNU25" s="117"/>
      <c r="HNW25" s="117"/>
      <c r="HNY25" s="117"/>
      <c r="HOA25" s="117"/>
      <c r="HOC25" s="117"/>
      <c r="HOE25" s="117"/>
      <c r="HOG25" s="117"/>
      <c r="HOI25" s="117"/>
      <c r="HOK25" s="117"/>
      <c r="HOM25" s="117"/>
      <c r="HOO25" s="117"/>
      <c r="HOQ25" s="117"/>
      <c r="HOS25" s="117"/>
      <c r="HOU25" s="117"/>
      <c r="HOW25" s="117"/>
      <c r="HOY25" s="117"/>
      <c r="HPA25" s="117"/>
      <c r="HPC25" s="117"/>
      <c r="HPE25" s="117"/>
      <c r="HPG25" s="117"/>
      <c r="HPI25" s="117"/>
      <c r="HPK25" s="117"/>
      <c r="HPM25" s="117"/>
      <c r="HPO25" s="117"/>
      <c r="HPQ25" s="117"/>
      <c r="HPS25" s="117"/>
      <c r="HPU25" s="117"/>
      <c r="HPW25" s="117"/>
      <c r="HPY25" s="117"/>
      <c r="HQA25" s="117"/>
      <c r="HQC25" s="117"/>
      <c r="HQE25" s="117"/>
      <c r="HQG25" s="117"/>
      <c r="HQI25" s="117"/>
      <c r="HQK25" s="117"/>
      <c r="HQM25" s="117"/>
      <c r="HQO25" s="117"/>
      <c r="HQQ25" s="117"/>
      <c r="HQS25" s="117"/>
      <c r="HQU25" s="117"/>
      <c r="HQW25" s="117"/>
      <c r="HQY25" s="117"/>
      <c r="HRA25" s="117"/>
      <c r="HRC25" s="117"/>
      <c r="HRE25" s="117"/>
      <c r="HRG25" s="117"/>
      <c r="HRI25" s="117"/>
      <c r="HRK25" s="117"/>
      <c r="HRM25" s="117"/>
      <c r="HRO25" s="117"/>
      <c r="HRQ25" s="117"/>
      <c r="HRS25" s="117"/>
      <c r="HRU25" s="117"/>
      <c r="HRW25" s="117"/>
      <c r="HRY25" s="117"/>
      <c r="HSA25" s="117"/>
      <c r="HSC25" s="117"/>
      <c r="HSE25" s="117"/>
      <c r="HSG25" s="117"/>
      <c r="HSI25" s="117"/>
      <c r="HSK25" s="117"/>
      <c r="HSM25" s="117"/>
      <c r="HSO25" s="117"/>
      <c r="HSQ25" s="117"/>
      <c r="HSS25" s="117"/>
      <c r="HSU25" s="117"/>
      <c r="HSW25" s="117"/>
      <c r="HSY25" s="117"/>
      <c r="HTA25" s="117"/>
      <c r="HTC25" s="117"/>
      <c r="HTE25" s="117"/>
      <c r="HTG25" s="117"/>
      <c r="HTI25" s="117"/>
      <c r="HTK25" s="117"/>
      <c r="HTM25" s="117"/>
      <c r="HTO25" s="117"/>
      <c r="HTQ25" s="117"/>
      <c r="HTS25" s="117"/>
      <c r="HTU25" s="117"/>
      <c r="HTW25" s="117"/>
      <c r="HTY25" s="117"/>
      <c r="HUA25" s="117"/>
      <c r="HUC25" s="117"/>
      <c r="HUE25" s="117"/>
      <c r="HUG25" s="117"/>
      <c r="HUI25" s="117"/>
      <c r="HUK25" s="117"/>
      <c r="HUM25" s="117"/>
      <c r="HUO25" s="117"/>
      <c r="HUQ25" s="117"/>
      <c r="HUS25" s="117"/>
      <c r="HUU25" s="117"/>
      <c r="HUW25" s="117"/>
      <c r="HUY25" s="117"/>
      <c r="HVA25" s="117"/>
      <c r="HVC25" s="117"/>
      <c r="HVE25" s="117"/>
      <c r="HVG25" s="117"/>
      <c r="HVI25" s="117"/>
      <c r="HVK25" s="117"/>
      <c r="HVM25" s="117"/>
      <c r="HVO25" s="117"/>
      <c r="HVQ25" s="117"/>
      <c r="HVS25" s="117"/>
      <c r="HVU25" s="117"/>
      <c r="HVW25" s="117"/>
      <c r="HVY25" s="117"/>
      <c r="HWA25" s="117"/>
      <c r="HWC25" s="117"/>
      <c r="HWE25" s="117"/>
      <c r="HWG25" s="117"/>
      <c r="HWI25" s="117"/>
      <c r="HWK25" s="117"/>
      <c r="HWM25" s="117"/>
      <c r="HWO25" s="117"/>
      <c r="HWQ25" s="117"/>
      <c r="HWS25" s="117"/>
      <c r="HWU25" s="117"/>
      <c r="HWW25" s="117"/>
      <c r="HWY25" s="117"/>
      <c r="HXA25" s="117"/>
      <c r="HXC25" s="117"/>
      <c r="HXE25" s="117"/>
      <c r="HXG25" s="117"/>
      <c r="HXI25" s="117"/>
      <c r="HXK25" s="117"/>
      <c r="HXM25" s="117"/>
      <c r="HXO25" s="117"/>
      <c r="HXQ25" s="117"/>
      <c r="HXS25" s="117"/>
      <c r="HXU25" s="117"/>
      <c r="HXW25" s="117"/>
      <c r="HXY25" s="117"/>
      <c r="HYA25" s="117"/>
      <c r="HYC25" s="117"/>
      <c r="HYE25" s="117"/>
      <c r="HYG25" s="117"/>
      <c r="HYI25" s="117"/>
      <c r="HYK25" s="117"/>
      <c r="HYM25" s="117"/>
      <c r="HYO25" s="117"/>
      <c r="HYQ25" s="117"/>
      <c r="HYS25" s="117"/>
      <c r="HYU25" s="117"/>
      <c r="HYW25" s="117"/>
      <c r="HYY25" s="117"/>
      <c r="HZA25" s="117"/>
      <c r="HZC25" s="117"/>
      <c r="HZE25" s="117"/>
      <c r="HZG25" s="117"/>
      <c r="HZI25" s="117"/>
      <c r="HZK25" s="117"/>
      <c r="HZM25" s="117"/>
      <c r="HZO25" s="117"/>
      <c r="HZQ25" s="117"/>
      <c r="HZS25" s="117"/>
      <c r="HZU25" s="117"/>
      <c r="HZW25" s="117"/>
      <c r="HZY25" s="117"/>
      <c r="IAA25" s="117"/>
      <c r="IAC25" s="117"/>
      <c r="IAE25" s="117"/>
      <c r="IAG25" s="117"/>
      <c r="IAI25" s="117"/>
      <c r="IAK25" s="117"/>
      <c r="IAM25" s="117"/>
      <c r="IAO25" s="117"/>
      <c r="IAQ25" s="117"/>
      <c r="IAS25" s="117"/>
      <c r="IAU25" s="117"/>
      <c r="IAW25" s="117"/>
      <c r="IAY25" s="117"/>
      <c r="IBA25" s="117"/>
      <c r="IBC25" s="117"/>
      <c r="IBE25" s="117"/>
      <c r="IBG25" s="117"/>
      <c r="IBI25" s="117"/>
      <c r="IBK25" s="117"/>
      <c r="IBM25" s="117"/>
      <c r="IBO25" s="117"/>
      <c r="IBQ25" s="117"/>
      <c r="IBS25" s="117"/>
      <c r="IBU25" s="117"/>
      <c r="IBW25" s="117"/>
      <c r="IBY25" s="117"/>
      <c r="ICA25" s="117"/>
      <c r="ICC25" s="117"/>
      <c r="ICE25" s="117"/>
      <c r="ICG25" s="117"/>
      <c r="ICI25" s="117"/>
      <c r="ICK25" s="117"/>
      <c r="ICM25" s="117"/>
      <c r="ICO25" s="117"/>
      <c r="ICQ25" s="117"/>
      <c r="ICS25" s="117"/>
      <c r="ICU25" s="117"/>
      <c r="ICW25" s="117"/>
      <c r="ICY25" s="117"/>
      <c r="IDA25" s="117"/>
      <c r="IDC25" s="117"/>
      <c r="IDE25" s="117"/>
      <c r="IDG25" s="117"/>
      <c r="IDI25" s="117"/>
      <c r="IDK25" s="117"/>
      <c r="IDM25" s="117"/>
      <c r="IDO25" s="117"/>
      <c r="IDQ25" s="117"/>
      <c r="IDS25" s="117"/>
      <c r="IDU25" s="117"/>
      <c r="IDW25" s="117"/>
      <c r="IDY25" s="117"/>
      <c r="IEA25" s="117"/>
      <c r="IEC25" s="117"/>
      <c r="IEE25" s="117"/>
      <c r="IEG25" s="117"/>
      <c r="IEI25" s="117"/>
      <c r="IEK25" s="117"/>
      <c r="IEM25" s="117"/>
      <c r="IEO25" s="117"/>
      <c r="IEQ25" s="117"/>
      <c r="IES25" s="117"/>
      <c r="IEU25" s="117"/>
      <c r="IEW25" s="117"/>
      <c r="IEY25" s="117"/>
      <c r="IFA25" s="117"/>
      <c r="IFC25" s="117"/>
      <c r="IFE25" s="117"/>
      <c r="IFG25" s="117"/>
      <c r="IFI25" s="117"/>
      <c r="IFK25" s="117"/>
      <c r="IFM25" s="117"/>
      <c r="IFO25" s="117"/>
      <c r="IFQ25" s="117"/>
      <c r="IFS25" s="117"/>
      <c r="IFU25" s="117"/>
      <c r="IFW25" s="117"/>
      <c r="IFY25" s="117"/>
      <c r="IGA25" s="117"/>
      <c r="IGC25" s="117"/>
      <c r="IGE25" s="117"/>
      <c r="IGG25" s="117"/>
      <c r="IGI25" s="117"/>
      <c r="IGK25" s="117"/>
      <c r="IGM25" s="117"/>
      <c r="IGO25" s="117"/>
      <c r="IGQ25" s="117"/>
      <c r="IGS25" s="117"/>
      <c r="IGU25" s="117"/>
      <c r="IGW25" s="117"/>
      <c r="IGY25" s="117"/>
      <c r="IHA25" s="117"/>
      <c r="IHC25" s="117"/>
      <c r="IHE25" s="117"/>
      <c r="IHG25" s="117"/>
      <c r="IHI25" s="117"/>
      <c r="IHK25" s="117"/>
      <c r="IHM25" s="117"/>
      <c r="IHO25" s="117"/>
      <c r="IHQ25" s="117"/>
      <c r="IHS25" s="117"/>
      <c r="IHU25" s="117"/>
      <c r="IHW25" s="117"/>
      <c r="IHY25" s="117"/>
      <c r="IIA25" s="117"/>
      <c r="IIC25" s="117"/>
      <c r="IIE25" s="117"/>
      <c r="IIG25" s="117"/>
      <c r="III25" s="117"/>
      <c r="IIK25" s="117"/>
      <c r="IIM25" s="117"/>
      <c r="IIO25" s="117"/>
      <c r="IIQ25" s="117"/>
      <c r="IIS25" s="117"/>
      <c r="IIU25" s="117"/>
      <c r="IIW25" s="117"/>
      <c r="IIY25" s="117"/>
      <c r="IJA25" s="117"/>
      <c r="IJC25" s="117"/>
      <c r="IJE25" s="117"/>
      <c r="IJG25" s="117"/>
      <c r="IJI25" s="117"/>
      <c r="IJK25" s="117"/>
      <c r="IJM25" s="117"/>
      <c r="IJO25" s="117"/>
      <c r="IJQ25" s="117"/>
      <c r="IJS25" s="117"/>
      <c r="IJU25" s="117"/>
      <c r="IJW25" s="117"/>
      <c r="IJY25" s="117"/>
      <c r="IKA25" s="117"/>
      <c r="IKC25" s="117"/>
      <c r="IKE25" s="117"/>
      <c r="IKG25" s="117"/>
      <c r="IKI25" s="117"/>
      <c r="IKK25" s="117"/>
      <c r="IKM25" s="117"/>
      <c r="IKO25" s="117"/>
      <c r="IKQ25" s="117"/>
      <c r="IKS25" s="117"/>
      <c r="IKU25" s="117"/>
      <c r="IKW25" s="117"/>
      <c r="IKY25" s="117"/>
      <c r="ILA25" s="117"/>
      <c r="ILC25" s="117"/>
      <c r="ILE25" s="117"/>
      <c r="ILG25" s="117"/>
      <c r="ILI25" s="117"/>
      <c r="ILK25" s="117"/>
      <c r="ILM25" s="117"/>
      <c r="ILO25" s="117"/>
      <c r="ILQ25" s="117"/>
      <c r="ILS25" s="117"/>
      <c r="ILU25" s="117"/>
      <c r="ILW25" s="117"/>
      <c r="ILY25" s="117"/>
      <c r="IMA25" s="117"/>
      <c r="IMC25" s="117"/>
      <c r="IME25" s="117"/>
      <c r="IMG25" s="117"/>
      <c r="IMI25" s="117"/>
      <c r="IMK25" s="117"/>
      <c r="IMM25" s="117"/>
      <c r="IMO25" s="117"/>
      <c r="IMQ25" s="117"/>
      <c r="IMS25" s="117"/>
      <c r="IMU25" s="117"/>
      <c r="IMW25" s="117"/>
      <c r="IMY25" s="117"/>
      <c r="INA25" s="117"/>
      <c r="INC25" s="117"/>
      <c r="INE25" s="117"/>
      <c r="ING25" s="117"/>
      <c r="INI25" s="117"/>
      <c r="INK25" s="117"/>
      <c r="INM25" s="117"/>
      <c r="INO25" s="117"/>
      <c r="INQ25" s="117"/>
      <c r="INS25" s="117"/>
      <c r="INU25" s="117"/>
      <c r="INW25" s="117"/>
      <c r="INY25" s="117"/>
      <c r="IOA25" s="117"/>
      <c r="IOC25" s="117"/>
      <c r="IOE25" s="117"/>
      <c r="IOG25" s="117"/>
      <c r="IOI25" s="117"/>
      <c r="IOK25" s="117"/>
      <c r="IOM25" s="117"/>
      <c r="IOO25" s="117"/>
      <c r="IOQ25" s="117"/>
      <c r="IOS25" s="117"/>
      <c r="IOU25" s="117"/>
      <c r="IOW25" s="117"/>
      <c r="IOY25" s="117"/>
      <c r="IPA25" s="117"/>
      <c r="IPC25" s="117"/>
      <c r="IPE25" s="117"/>
      <c r="IPG25" s="117"/>
      <c r="IPI25" s="117"/>
      <c r="IPK25" s="117"/>
      <c r="IPM25" s="117"/>
      <c r="IPO25" s="117"/>
      <c r="IPQ25" s="117"/>
      <c r="IPS25" s="117"/>
      <c r="IPU25" s="117"/>
      <c r="IPW25" s="117"/>
      <c r="IPY25" s="117"/>
      <c r="IQA25" s="117"/>
      <c r="IQC25" s="117"/>
      <c r="IQE25" s="117"/>
      <c r="IQG25" s="117"/>
      <c r="IQI25" s="117"/>
      <c r="IQK25" s="117"/>
      <c r="IQM25" s="117"/>
      <c r="IQO25" s="117"/>
      <c r="IQQ25" s="117"/>
      <c r="IQS25" s="117"/>
      <c r="IQU25" s="117"/>
      <c r="IQW25" s="117"/>
      <c r="IQY25" s="117"/>
      <c r="IRA25" s="117"/>
      <c r="IRC25" s="117"/>
      <c r="IRE25" s="117"/>
      <c r="IRG25" s="117"/>
      <c r="IRI25" s="117"/>
      <c r="IRK25" s="117"/>
      <c r="IRM25" s="117"/>
      <c r="IRO25" s="117"/>
      <c r="IRQ25" s="117"/>
      <c r="IRS25" s="117"/>
      <c r="IRU25" s="117"/>
      <c r="IRW25" s="117"/>
      <c r="IRY25" s="117"/>
      <c r="ISA25" s="117"/>
      <c r="ISC25" s="117"/>
      <c r="ISE25" s="117"/>
      <c r="ISG25" s="117"/>
      <c r="ISI25" s="117"/>
      <c r="ISK25" s="117"/>
      <c r="ISM25" s="117"/>
      <c r="ISO25" s="117"/>
      <c r="ISQ25" s="117"/>
      <c r="ISS25" s="117"/>
      <c r="ISU25" s="117"/>
      <c r="ISW25" s="117"/>
      <c r="ISY25" s="117"/>
      <c r="ITA25" s="117"/>
      <c r="ITC25" s="117"/>
      <c r="ITE25" s="117"/>
      <c r="ITG25" s="117"/>
      <c r="ITI25" s="117"/>
      <c r="ITK25" s="117"/>
      <c r="ITM25" s="117"/>
      <c r="ITO25" s="117"/>
      <c r="ITQ25" s="117"/>
      <c r="ITS25" s="117"/>
      <c r="ITU25" s="117"/>
      <c r="ITW25" s="117"/>
      <c r="ITY25" s="117"/>
      <c r="IUA25" s="117"/>
      <c r="IUC25" s="117"/>
      <c r="IUE25" s="117"/>
      <c r="IUG25" s="117"/>
      <c r="IUI25" s="117"/>
      <c r="IUK25" s="117"/>
      <c r="IUM25" s="117"/>
      <c r="IUO25" s="117"/>
      <c r="IUQ25" s="117"/>
      <c r="IUS25" s="117"/>
      <c r="IUU25" s="117"/>
      <c r="IUW25" s="117"/>
      <c r="IUY25" s="117"/>
      <c r="IVA25" s="117"/>
      <c r="IVC25" s="117"/>
      <c r="IVE25" s="117"/>
      <c r="IVG25" s="117"/>
      <c r="IVI25" s="117"/>
      <c r="IVK25" s="117"/>
      <c r="IVM25" s="117"/>
      <c r="IVO25" s="117"/>
      <c r="IVQ25" s="117"/>
      <c r="IVS25" s="117"/>
      <c r="IVU25" s="117"/>
      <c r="IVW25" s="117"/>
      <c r="IVY25" s="117"/>
      <c r="IWA25" s="117"/>
      <c r="IWC25" s="117"/>
      <c r="IWE25" s="117"/>
      <c r="IWG25" s="117"/>
      <c r="IWI25" s="117"/>
      <c r="IWK25" s="117"/>
      <c r="IWM25" s="117"/>
      <c r="IWO25" s="117"/>
      <c r="IWQ25" s="117"/>
      <c r="IWS25" s="117"/>
      <c r="IWU25" s="117"/>
      <c r="IWW25" s="117"/>
      <c r="IWY25" s="117"/>
      <c r="IXA25" s="117"/>
      <c r="IXC25" s="117"/>
      <c r="IXE25" s="117"/>
      <c r="IXG25" s="117"/>
      <c r="IXI25" s="117"/>
      <c r="IXK25" s="117"/>
      <c r="IXM25" s="117"/>
      <c r="IXO25" s="117"/>
      <c r="IXQ25" s="117"/>
      <c r="IXS25" s="117"/>
      <c r="IXU25" s="117"/>
      <c r="IXW25" s="117"/>
      <c r="IXY25" s="117"/>
      <c r="IYA25" s="117"/>
      <c r="IYC25" s="117"/>
      <c r="IYE25" s="117"/>
      <c r="IYG25" s="117"/>
      <c r="IYI25" s="117"/>
      <c r="IYK25" s="117"/>
      <c r="IYM25" s="117"/>
      <c r="IYO25" s="117"/>
      <c r="IYQ25" s="117"/>
      <c r="IYS25" s="117"/>
      <c r="IYU25" s="117"/>
      <c r="IYW25" s="117"/>
      <c r="IYY25" s="117"/>
      <c r="IZA25" s="117"/>
      <c r="IZC25" s="117"/>
      <c r="IZE25" s="117"/>
      <c r="IZG25" s="117"/>
      <c r="IZI25" s="117"/>
      <c r="IZK25" s="117"/>
      <c r="IZM25" s="117"/>
      <c r="IZO25" s="117"/>
      <c r="IZQ25" s="117"/>
      <c r="IZS25" s="117"/>
      <c r="IZU25" s="117"/>
      <c r="IZW25" s="117"/>
      <c r="IZY25" s="117"/>
      <c r="JAA25" s="117"/>
      <c r="JAC25" s="117"/>
      <c r="JAE25" s="117"/>
      <c r="JAG25" s="117"/>
      <c r="JAI25" s="117"/>
      <c r="JAK25" s="117"/>
      <c r="JAM25" s="117"/>
      <c r="JAO25" s="117"/>
      <c r="JAQ25" s="117"/>
      <c r="JAS25" s="117"/>
      <c r="JAU25" s="117"/>
      <c r="JAW25" s="117"/>
      <c r="JAY25" s="117"/>
      <c r="JBA25" s="117"/>
      <c r="JBC25" s="117"/>
      <c r="JBE25" s="117"/>
      <c r="JBG25" s="117"/>
      <c r="JBI25" s="117"/>
      <c r="JBK25" s="117"/>
      <c r="JBM25" s="117"/>
      <c r="JBO25" s="117"/>
      <c r="JBQ25" s="117"/>
      <c r="JBS25" s="117"/>
      <c r="JBU25" s="117"/>
      <c r="JBW25" s="117"/>
      <c r="JBY25" s="117"/>
      <c r="JCA25" s="117"/>
      <c r="JCC25" s="117"/>
      <c r="JCE25" s="117"/>
      <c r="JCG25" s="117"/>
      <c r="JCI25" s="117"/>
      <c r="JCK25" s="117"/>
      <c r="JCM25" s="117"/>
      <c r="JCO25" s="117"/>
      <c r="JCQ25" s="117"/>
      <c r="JCS25" s="117"/>
      <c r="JCU25" s="117"/>
      <c r="JCW25" s="117"/>
      <c r="JCY25" s="117"/>
      <c r="JDA25" s="117"/>
      <c r="JDC25" s="117"/>
      <c r="JDE25" s="117"/>
      <c r="JDG25" s="117"/>
      <c r="JDI25" s="117"/>
      <c r="JDK25" s="117"/>
      <c r="JDM25" s="117"/>
      <c r="JDO25" s="117"/>
      <c r="JDQ25" s="117"/>
      <c r="JDS25" s="117"/>
      <c r="JDU25" s="117"/>
      <c r="JDW25" s="117"/>
      <c r="JDY25" s="117"/>
      <c r="JEA25" s="117"/>
      <c r="JEC25" s="117"/>
      <c r="JEE25" s="117"/>
      <c r="JEG25" s="117"/>
      <c r="JEI25" s="117"/>
      <c r="JEK25" s="117"/>
      <c r="JEM25" s="117"/>
      <c r="JEO25" s="117"/>
      <c r="JEQ25" s="117"/>
      <c r="JES25" s="117"/>
      <c r="JEU25" s="117"/>
      <c r="JEW25" s="117"/>
      <c r="JEY25" s="117"/>
      <c r="JFA25" s="117"/>
      <c r="JFC25" s="117"/>
      <c r="JFE25" s="117"/>
      <c r="JFG25" s="117"/>
      <c r="JFI25" s="117"/>
      <c r="JFK25" s="117"/>
      <c r="JFM25" s="117"/>
      <c r="JFO25" s="117"/>
      <c r="JFQ25" s="117"/>
      <c r="JFS25" s="117"/>
      <c r="JFU25" s="117"/>
      <c r="JFW25" s="117"/>
      <c r="JFY25" s="117"/>
      <c r="JGA25" s="117"/>
      <c r="JGC25" s="117"/>
      <c r="JGE25" s="117"/>
      <c r="JGG25" s="117"/>
      <c r="JGI25" s="117"/>
      <c r="JGK25" s="117"/>
      <c r="JGM25" s="117"/>
      <c r="JGO25" s="117"/>
      <c r="JGQ25" s="117"/>
      <c r="JGS25" s="117"/>
      <c r="JGU25" s="117"/>
      <c r="JGW25" s="117"/>
      <c r="JGY25" s="117"/>
      <c r="JHA25" s="117"/>
      <c r="JHC25" s="117"/>
      <c r="JHE25" s="117"/>
      <c r="JHG25" s="117"/>
      <c r="JHI25" s="117"/>
      <c r="JHK25" s="117"/>
      <c r="JHM25" s="117"/>
      <c r="JHO25" s="117"/>
      <c r="JHQ25" s="117"/>
      <c r="JHS25" s="117"/>
      <c r="JHU25" s="117"/>
      <c r="JHW25" s="117"/>
      <c r="JHY25" s="117"/>
      <c r="JIA25" s="117"/>
      <c r="JIC25" s="117"/>
      <c r="JIE25" s="117"/>
      <c r="JIG25" s="117"/>
      <c r="JII25" s="117"/>
      <c r="JIK25" s="117"/>
      <c r="JIM25" s="117"/>
      <c r="JIO25" s="117"/>
      <c r="JIQ25" s="117"/>
      <c r="JIS25" s="117"/>
      <c r="JIU25" s="117"/>
      <c r="JIW25" s="117"/>
      <c r="JIY25" s="117"/>
      <c r="JJA25" s="117"/>
      <c r="JJC25" s="117"/>
      <c r="JJE25" s="117"/>
      <c r="JJG25" s="117"/>
      <c r="JJI25" s="117"/>
      <c r="JJK25" s="117"/>
      <c r="JJM25" s="117"/>
      <c r="JJO25" s="117"/>
      <c r="JJQ25" s="117"/>
      <c r="JJS25" s="117"/>
      <c r="JJU25" s="117"/>
      <c r="JJW25" s="117"/>
      <c r="JJY25" s="117"/>
      <c r="JKA25" s="117"/>
      <c r="JKC25" s="117"/>
      <c r="JKE25" s="117"/>
      <c r="JKG25" s="117"/>
      <c r="JKI25" s="117"/>
      <c r="JKK25" s="117"/>
      <c r="JKM25" s="117"/>
      <c r="JKO25" s="117"/>
      <c r="JKQ25" s="117"/>
      <c r="JKS25" s="117"/>
      <c r="JKU25" s="117"/>
      <c r="JKW25" s="117"/>
      <c r="JKY25" s="117"/>
      <c r="JLA25" s="117"/>
      <c r="JLC25" s="117"/>
      <c r="JLE25" s="117"/>
      <c r="JLG25" s="117"/>
      <c r="JLI25" s="117"/>
      <c r="JLK25" s="117"/>
      <c r="JLM25" s="117"/>
      <c r="JLO25" s="117"/>
      <c r="JLQ25" s="117"/>
      <c r="JLS25" s="117"/>
      <c r="JLU25" s="117"/>
      <c r="JLW25" s="117"/>
      <c r="JLY25" s="117"/>
      <c r="JMA25" s="117"/>
      <c r="JMC25" s="117"/>
      <c r="JME25" s="117"/>
      <c r="JMG25" s="117"/>
      <c r="JMI25" s="117"/>
      <c r="JMK25" s="117"/>
      <c r="JMM25" s="117"/>
      <c r="JMO25" s="117"/>
      <c r="JMQ25" s="117"/>
      <c r="JMS25" s="117"/>
      <c r="JMU25" s="117"/>
      <c r="JMW25" s="117"/>
      <c r="JMY25" s="117"/>
      <c r="JNA25" s="117"/>
      <c r="JNC25" s="117"/>
      <c r="JNE25" s="117"/>
      <c r="JNG25" s="117"/>
      <c r="JNI25" s="117"/>
      <c r="JNK25" s="117"/>
      <c r="JNM25" s="117"/>
      <c r="JNO25" s="117"/>
      <c r="JNQ25" s="117"/>
      <c r="JNS25" s="117"/>
      <c r="JNU25" s="117"/>
      <c r="JNW25" s="117"/>
      <c r="JNY25" s="117"/>
      <c r="JOA25" s="117"/>
      <c r="JOC25" s="117"/>
      <c r="JOE25" s="117"/>
      <c r="JOG25" s="117"/>
      <c r="JOI25" s="117"/>
      <c r="JOK25" s="117"/>
      <c r="JOM25" s="117"/>
      <c r="JOO25" s="117"/>
      <c r="JOQ25" s="117"/>
      <c r="JOS25" s="117"/>
      <c r="JOU25" s="117"/>
      <c r="JOW25" s="117"/>
      <c r="JOY25" s="117"/>
      <c r="JPA25" s="117"/>
      <c r="JPC25" s="117"/>
      <c r="JPE25" s="117"/>
      <c r="JPG25" s="117"/>
      <c r="JPI25" s="117"/>
      <c r="JPK25" s="117"/>
      <c r="JPM25" s="117"/>
      <c r="JPO25" s="117"/>
      <c r="JPQ25" s="117"/>
      <c r="JPS25" s="117"/>
      <c r="JPU25" s="117"/>
      <c r="JPW25" s="117"/>
      <c r="JPY25" s="117"/>
      <c r="JQA25" s="117"/>
      <c r="JQC25" s="117"/>
      <c r="JQE25" s="117"/>
      <c r="JQG25" s="117"/>
      <c r="JQI25" s="117"/>
      <c r="JQK25" s="117"/>
      <c r="JQM25" s="117"/>
      <c r="JQO25" s="117"/>
      <c r="JQQ25" s="117"/>
      <c r="JQS25" s="117"/>
      <c r="JQU25" s="117"/>
      <c r="JQW25" s="117"/>
      <c r="JQY25" s="117"/>
      <c r="JRA25" s="117"/>
      <c r="JRC25" s="117"/>
      <c r="JRE25" s="117"/>
      <c r="JRG25" s="117"/>
      <c r="JRI25" s="117"/>
      <c r="JRK25" s="117"/>
      <c r="JRM25" s="117"/>
      <c r="JRO25" s="117"/>
      <c r="JRQ25" s="117"/>
      <c r="JRS25" s="117"/>
      <c r="JRU25" s="117"/>
      <c r="JRW25" s="117"/>
      <c r="JRY25" s="117"/>
      <c r="JSA25" s="117"/>
      <c r="JSC25" s="117"/>
      <c r="JSE25" s="117"/>
      <c r="JSG25" s="117"/>
      <c r="JSI25" s="117"/>
      <c r="JSK25" s="117"/>
      <c r="JSM25" s="117"/>
      <c r="JSO25" s="117"/>
      <c r="JSQ25" s="117"/>
      <c r="JSS25" s="117"/>
      <c r="JSU25" s="117"/>
      <c r="JSW25" s="117"/>
      <c r="JSY25" s="117"/>
      <c r="JTA25" s="117"/>
      <c r="JTC25" s="117"/>
      <c r="JTE25" s="117"/>
      <c r="JTG25" s="117"/>
      <c r="JTI25" s="117"/>
      <c r="JTK25" s="117"/>
      <c r="JTM25" s="117"/>
      <c r="JTO25" s="117"/>
      <c r="JTQ25" s="117"/>
      <c r="JTS25" s="117"/>
      <c r="JTU25" s="117"/>
      <c r="JTW25" s="117"/>
      <c r="JTY25" s="117"/>
      <c r="JUA25" s="117"/>
      <c r="JUC25" s="117"/>
      <c r="JUE25" s="117"/>
      <c r="JUG25" s="117"/>
      <c r="JUI25" s="117"/>
      <c r="JUK25" s="117"/>
      <c r="JUM25" s="117"/>
      <c r="JUO25" s="117"/>
      <c r="JUQ25" s="117"/>
      <c r="JUS25" s="117"/>
      <c r="JUU25" s="117"/>
      <c r="JUW25" s="117"/>
      <c r="JUY25" s="117"/>
      <c r="JVA25" s="117"/>
      <c r="JVC25" s="117"/>
      <c r="JVE25" s="117"/>
      <c r="JVG25" s="117"/>
      <c r="JVI25" s="117"/>
      <c r="JVK25" s="117"/>
      <c r="JVM25" s="117"/>
      <c r="JVO25" s="117"/>
      <c r="JVQ25" s="117"/>
      <c r="JVS25" s="117"/>
      <c r="JVU25" s="117"/>
      <c r="JVW25" s="117"/>
      <c r="JVY25" s="117"/>
      <c r="JWA25" s="117"/>
      <c r="JWC25" s="117"/>
      <c r="JWE25" s="117"/>
      <c r="JWG25" s="117"/>
      <c r="JWI25" s="117"/>
      <c r="JWK25" s="117"/>
      <c r="JWM25" s="117"/>
      <c r="JWO25" s="117"/>
      <c r="JWQ25" s="117"/>
      <c r="JWS25" s="117"/>
      <c r="JWU25" s="117"/>
      <c r="JWW25" s="117"/>
      <c r="JWY25" s="117"/>
      <c r="JXA25" s="117"/>
      <c r="JXC25" s="117"/>
      <c r="JXE25" s="117"/>
      <c r="JXG25" s="117"/>
      <c r="JXI25" s="117"/>
      <c r="JXK25" s="117"/>
      <c r="JXM25" s="117"/>
      <c r="JXO25" s="117"/>
      <c r="JXQ25" s="117"/>
      <c r="JXS25" s="117"/>
      <c r="JXU25" s="117"/>
      <c r="JXW25" s="117"/>
      <c r="JXY25" s="117"/>
      <c r="JYA25" s="117"/>
      <c r="JYC25" s="117"/>
      <c r="JYE25" s="117"/>
      <c r="JYG25" s="117"/>
      <c r="JYI25" s="117"/>
      <c r="JYK25" s="117"/>
      <c r="JYM25" s="117"/>
      <c r="JYO25" s="117"/>
      <c r="JYQ25" s="117"/>
      <c r="JYS25" s="117"/>
      <c r="JYU25" s="117"/>
      <c r="JYW25" s="117"/>
      <c r="JYY25" s="117"/>
      <c r="JZA25" s="117"/>
      <c r="JZC25" s="117"/>
      <c r="JZE25" s="117"/>
      <c r="JZG25" s="117"/>
      <c r="JZI25" s="117"/>
      <c r="JZK25" s="117"/>
      <c r="JZM25" s="117"/>
      <c r="JZO25" s="117"/>
      <c r="JZQ25" s="117"/>
      <c r="JZS25" s="117"/>
      <c r="JZU25" s="117"/>
      <c r="JZW25" s="117"/>
      <c r="JZY25" s="117"/>
      <c r="KAA25" s="117"/>
      <c r="KAC25" s="117"/>
      <c r="KAE25" s="117"/>
      <c r="KAG25" s="117"/>
      <c r="KAI25" s="117"/>
      <c r="KAK25" s="117"/>
      <c r="KAM25" s="117"/>
      <c r="KAO25" s="117"/>
      <c r="KAQ25" s="117"/>
      <c r="KAS25" s="117"/>
      <c r="KAU25" s="117"/>
      <c r="KAW25" s="117"/>
      <c r="KAY25" s="117"/>
      <c r="KBA25" s="117"/>
      <c r="KBC25" s="117"/>
      <c r="KBE25" s="117"/>
      <c r="KBG25" s="117"/>
      <c r="KBI25" s="117"/>
      <c r="KBK25" s="117"/>
      <c r="KBM25" s="117"/>
      <c r="KBO25" s="117"/>
      <c r="KBQ25" s="117"/>
      <c r="KBS25" s="117"/>
      <c r="KBU25" s="117"/>
      <c r="KBW25" s="117"/>
      <c r="KBY25" s="117"/>
      <c r="KCA25" s="117"/>
      <c r="KCC25" s="117"/>
      <c r="KCE25" s="117"/>
      <c r="KCG25" s="117"/>
      <c r="KCI25" s="117"/>
      <c r="KCK25" s="117"/>
      <c r="KCM25" s="117"/>
      <c r="KCO25" s="117"/>
      <c r="KCQ25" s="117"/>
      <c r="KCS25" s="117"/>
      <c r="KCU25" s="117"/>
      <c r="KCW25" s="117"/>
      <c r="KCY25" s="117"/>
      <c r="KDA25" s="117"/>
      <c r="KDC25" s="117"/>
      <c r="KDE25" s="117"/>
      <c r="KDG25" s="117"/>
      <c r="KDI25" s="117"/>
      <c r="KDK25" s="117"/>
      <c r="KDM25" s="117"/>
      <c r="KDO25" s="117"/>
      <c r="KDQ25" s="117"/>
      <c r="KDS25" s="117"/>
      <c r="KDU25" s="117"/>
      <c r="KDW25" s="117"/>
      <c r="KDY25" s="117"/>
      <c r="KEA25" s="117"/>
      <c r="KEC25" s="117"/>
      <c r="KEE25" s="117"/>
      <c r="KEG25" s="117"/>
      <c r="KEI25" s="117"/>
      <c r="KEK25" s="117"/>
      <c r="KEM25" s="117"/>
      <c r="KEO25" s="117"/>
      <c r="KEQ25" s="117"/>
      <c r="KES25" s="117"/>
      <c r="KEU25" s="117"/>
      <c r="KEW25" s="117"/>
      <c r="KEY25" s="117"/>
      <c r="KFA25" s="117"/>
      <c r="KFC25" s="117"/>
      <c r="KFE25" s="117"/>
      <c r="KFG25" s="117"/>
      <c r="KFI25" s="117"/>
      <c r="KFK25" s="117"/>
      <c r="KFM25" s="117"/>
      <c r="KFO25" s="117"/>
      <c r="KFQ25" s="117"/>
      <c r="KFS25" s="117"/>
      <c r="KFU25" s="117"/>
      <c r="KFW25" s="117"/>
      <c r="KFY25" s="117"/>
      <c r="KGA25" s="117"/>
      <c r="KGC25" s="117"/>
      <c r="KGE25" s="117"/>
      <c r="KGG25" s="117"/>
      <c r="KGI25" s="117"/>
      <c r="KGK25" s="117"/>
      <c r="KGM25" s="117"/>
      <c r="KGO25" s="117"/>
      <c r="KGQ25" s="117"/>
      <c r="KGS25" s="117"/>
      <c r="KGU25" s="117"/>
      <c r="KGW25" s="117"/>
      <c r="KGY25" s="117"/>
      <c r="KHA25" s="117"/>
      <c r="KHC25" s="117"/>
      <c r="KHE25" s="117"/>
      <c r="KHG25" s="117"/>
      <c r="KHI25" s="117"/>
      <c r="KHK25" s="117"/>
      <c r="KHM25" s="117"/>
      <c r="KHO25" s="117"/>
      <c r="KHQ25" s="117"/>
      <c r="KHS25" s="117"/>
      <c r="KHU25" s="117"/>
      <c r="KHW25" s="117"/>
      <c r="KHY25" s="117"/>
      <c r="KIA25" s="117"/>
      <c r="KIC25" s="117"/>
      <c r="KIE25" s="117"/>
      <c r="KIG25" s="117"/>
      <c r="KII25" s="117"/>
      <c r="KIK25" s="117"/>
      <c r="KIM25" s="117"/>
      <c r="KIO25" s="117"/>
      <c r="KIQ25" s="117"/>
      <c r="KIS25" s="117"/>
      <c r="KIU25" s="117"/>
      <c r="KIW25" s="117"/>
      <c r="KIY25" s="117"/>
      <c r="KJA25" s="117"/>
      <c r="KJC25" s="117"/>
      <c r="KJE25" s="117"/>
      <c r="KJG25" s="117"/>
      <c r="KJI25" s="117"/>
      <c r="KJK25" s="117"/>
      <c r="KJM25" s="117"/>
      <c r="KJO25" s="117"/>
      <c r="KJQ25" s="117"/>
      <c r="KJS25" s="117"/>
      <c r="KJU25" s="117"/>
      <c r="KJW25" s="117"/>
      <c r="KJY25" s="117"/>
      <c r="KKA25" s="117"/>
      <c r="KKC25" s="117"/>
      <c r="KKE25" s="117"/>
      <c r="KKG25" s="117"/>
      <c r="KKI25" s="117"/>
      <c r="KKK25" s="117"/>
      <c r="KKM25" s="117"/>
      <c r="KKO25" s="117"/>
      <c r="KKQ25" s="117"/>
      <c r="KKS25" s="117"/>
      <c r="KKU25" s="117"/>
      <c r="KKW25" s="117"/>
      <c r="KKY25" s="117"/>
      <c r="KLA25" s="117"/>
      <c r="KLC25" s="117"/>
      <c r="KLE25" s="117"/>
      <c r="KLG25" s="117"/>
      <c r="KLI25" s="117"/>
      <c r="KLK25" s="117"/>
      <c r="KLM25" s="117"/>
      <c r="KLO25" s="117"/>
      <c r="KLQ25" s="117"/>
      <c r="KLS25" s="117"/>
      <c r="KLU25" s="117"/>
      <c r="KLW25" s="117"/>
      <c r="KLY25" s="117"/>
      <c r="KMA25" s="117"/>
      <c r="KMC25" s="117"/>
      <c r="KME25" s="117"/>
      <c r="KMG25" s="117"/>
      <c r="KMI25" s="117"/>
      <c r="KMK25" s="117"/>
      <c r="KMM25" s="117"/>
      <c r="KMO25" s="117"/>
      <c r="KMQ25" s="117"/>
      <c r="KMS25" s="117"/>
      <c r="KMU25" s="117"/>
      <c r="KMW25" s="117"/>
      <c r="KMY25" s="117"/>
      <c r="KNA25" s="117"/>
      <c r="KNC25" s="117"/>
      <c r="KNE25" s="117"/>
      <c r="KNG25" s="117"/>
      <c r="KNI25" s="117"/>
      <c r="KNK25" s="117"/>
      <c r="KNM25" s="117"/>
      <c r="KNO25" s="117"/>
      <c r="KNQ25" s="117"/>
      <c r="KNS25" s="117"/>
      <c r="KNU25" s="117"/>
      <c r="KNW25" s="117"/>
      <c r="KNY25" s="117"/>
      <c r="KOA25" s="117"/>
      <c r="KOC25" s="117"/>
      <c r="KOE25" s="117"/>
      <c r="KOG25" s="117"/>
      <c r="KOI25" s="117"/>
      <c r="KOK25" s="117"/>
      <c r="KOM25" s="117"/>
      <c r="KOO25" s="117"/>
      <c r="KOQ25" s="117"/>
      <c r="KOS25" s="117"/>
      <c r="KOU25" s="117"/>
      <c r="KOW25" s="117"/>
      <c r="KOY25" s="117"/>
      <c r="KPA25" s="117"/>
      <c r="KPC25" s="117"/>
      <c r="KPE25" s="117"/>
      <c r="KPG25" s="117"/>
      <c r="KPI25" s="117"/>
      <c r="KPK25" s="117"/>
      <c r="KPM25" s="117"/>
      <c r="KPO25" s="117"/>
      <c r="KPQ25" s="117"/>
      <c r="KPS25" s="117"/>
      <c r="KPU25" s="117"/>
      <c r="KPW25" s="117"/>
      <c r="KPY25" s="117"/>
      <c r="KQA25" s="117"/>
      <c r="KQC25" s="117"/>
      <c r="KQE25" s="117"/>
      <c r="KQG25" s="117"/>
      <c r="KQI25" s="117"/>
      <c r="KQK25" s="117"/>
      <c r="KQM25" s="117"/>
      <c r="KQO25" s="117"/>
      <c r="KQQ25" s="117"/>
      <c r="KQS25" s="117"/>
      <c r="KQU25" s="117"/>
      <c r="KQW25" s="117"/>
      <c r="KQY25" s="117"/>
      <c r="KRA25" s="117"/>
      <c r="KRC25" s="117"/>
      <c r="KRE25" s="117"/>
      <c r="KRG25" s="117"/>
      <c r="KRI25" s="117"/>
      <c r="KRK25" s="117"/>
      <c r="KRM25" s="117"/>
      <c r="KRO25" s="117"/>
      <c r="KRQ25" s="117"/>
      <c r="KRS25" s="117"/>
      <c r="KRU25" s="117"/>
      <c r="KRW25" s="117"/>
      <c r="KRY25" s="117"/>
      <c r="KSA25" s="117"/>
      <c r="KSC25" s="117"/>
      <c r="KSE25" s="117"/>
      <c r="KSG25" s="117"/>
      <c r="KSI25" s="117"/>
      <c r="KSK25" s="117"/>
      <c r="KSM25" s="117"/>
      <c r="KSO25" s="117"/>
      <c r="KSQ25" s="117"/>
      <c r="KSS25" s="117"/>
      <c r="KSU25" s="117"/>
      <c r="KSW25" s="117"/>
      <c r="KSY25" s="117"/>
      <c r="KTA25" s="117"/>
      <c r="KTC25" s="117"/>
      <c r="KTE25" s="117"/>
      <c r="KTG25" s="117"/>
      <c r="KTI25" s="117"/>
      <c r="KTK25" s="117"/>
      <c r="KTM25" s="117"/>
      <c r="KTO25" s="117"/>
      <c r="KTQ25" s="117"/>
      <c r="KTS25" s="117"/>
      <c r="KTU25" s="117"/>
      <c r="KTW25" s="117"/>
      <c r="KTY25" s="117"/>
      <c r="KUA25" s="117"/>
      <c r="KUC25" s="117"/>
      <c r="KUE25" s="117"/>
      <c r="KUG25" s="117"/>
      <c r="KUI25" s="117"/>
      <c r="KUK25" s="117"/>
      <c r="KUM25" s="117"/>
      <c r="KUO25" s="117"/>
      <c r="KUQ25" s="117"/>
      <c r="KUS25" s="117"/>
      <c r="KUU25" s="117"/>
      <c r="KUW25" s="117"/>
      <c r="KUY25" s="117"/>
      <c r="KVA25" s="117"/>
      <c r="KVC25" s="117"/>
      <c r="KVE25" s="117"/>
      <c r="KVG25" s="117"/>
      <c r="KVI25" s="117"/>
      <c r="KVK25" s="117"/>
      <c r="KVM25" s="117"/>
      <c r="KVO25" s="117"/>
      <c r="KVQ25" s="117"/>
      <c r="KVS25" s="117"/>
      <c r="KVU25" s="117"/>
      <c r="KVW25" s="117"/>
      <c r="KVY25" s="117"/>
      <c r="KWA25" s="117"/>
      <c r="KWC25" s="117"/>
      <c r="KWE25" s="117"/>
      <c r="KWG25" s="117"/>
      <c r="KWI25" s="117"/>
      <c r="KWK25" s="117"/>
      <c r="KWM25" s="117"/>
      <c r="KWO25" s="117"/>
      <c r="KWQ25" s="117"/>
      <c r="KWS25" s="117"/>
      <c r="KWU25" s="117"/>
      <c r="KWW25" s="117"/>
      <c r="KWY25" s="117"/>
      <c r="KXA25" s="117"/>
      <c r="KXC25" s="117"/>
      <c r="KXE25" s="117"/>
      <c r="KXG25" s="117"/>
      <c r="KXI25" s="117"/>
      <c r="KXK25" s="117"/>
      <c r="KXM25" s="117"/>
      <c r="KXO25" s="117"/>
      <c r="KXQ25" s="117"/>
      <c r="KXS25" s="117"/>
      <c r="KXU25" s="117"/>
      <c r="KXW25" s="117"/>
      <c r="KXY25" s="117"/>
      <c r="KYA25" s="117"/>
      <c r="KYC25" s="117"/>
      <c r="KYE25" s="117"/>
      <c r="KYG25" s="117"/>
      <c r="KYI25" s="117"/>
      <c r="KYK25" s="117"/>
      <c r="KYM25" s="117"/>
      <c r="KYO25" s="117"/>
      <c r="KYQ25" s="117"/>
      <c r="KYS25" s="117"/>
      <c r="KYU25" s="117"/>
      <c r="KYW25" s="117"/>
      <c r="KYY25" s="117"/>
      <c r="KZA25" s="117"/>
      <c r="KZC25" s="117"/>
      <c r="KZE25" s="117"/>
      <c r="KZG25" s="117"/>
      <c r="KZI25" s="117"/>
      <c r="KZK25" s="117"/>
      <c r="KZM25" s="117"/>
      <c r="KZO25" s="117"/>
      <c r="KZQ25" s="117"/>
      <c r="KZS25" s="117"/>
      <c r="KZU25" s="117"/>
      <c r="KZW25" s="117"/>
      <c r="KZY25" s="117"/>
      <c r="LAA25" s="117"/>
      <c r="LAC25" s="117"/>
      <c r="LAE25" s="117"/>
      <c r="LAG25" s="117"/>
      <c r="LAI25" s="117"/>
      <c r="LAK25" s="117"/>
      <c r="LAM25" s="117"/>
      <c r="LAO25" s="117"/>
      <c r="LAQ25" s="117"/>
      <c r="LAS25" s="117"/>
      <c r="LAU25" s="117"/>
      <c r="LAW25" s="117"/>
      <c r="LAY25" s="117"/>
      <c r="LBA25" s="117"/>
      <c r="LBC25" s="117"/>
      <c r="LBE25" s="117"/>
      <c r="LBG25" s="117"/>
      <c r="LBI25" s="117"/>
      <c r="LBK25" s="117"/>
      <c r="LBM25" s="117"/>
      <c r="LBO25" s="117"/>
      <c r="LBQ25" s="117"/>
      <c r="LBS25" s="117"/>
      <c r="LBU25" s="117"/>
      <c r="LBW25" s="117"/>
      <c r="LBY25" s="117"/>
      <c r="LCA25" s="117"/>
      <c r="LCC25" s="117"/>
      <c r="LCE25" s="117"/>
      <c r="LCG25" s="117"/>
      <c r="LCI25" s="117"/>
      <c r="LCK25" s="117"/>
      <c r="LCM25" s="117"/>
      <c r="LCO25" s="117"/>
      <c r="LCQ25" s="117"/>
      <c r="LCS25" s="117"/>
      <c r="LCU25" s="117"/>
      <c r="LCW25" s="117"/>
      <c r="LCY25" s="117"/>
      <c r="LDA25" s="117"/>
      <c r="LDC25" s="117"/>
      <c r="LDE25" s="117"/>
      <c r="LDG25" s="117"/>
      <c r="LDI25" s="117"/>
      <c r="LDK25" s="117"/>
      <c r="LDM25" s="117"/>
      <c r="LDO25" s="117"/>
      <c r="LDQ25" s="117"/>
      <c r="LDS25" s="117"/>
      <c r="LDU25" s="117"/>
      <c r="LDW25" s="117"/>
      <c r="LDY25" s="117"/>
      <c r="LEA25" s="117"/>
      <c r="LEC25" s="117"/>
      <c r="LEE25" s="117"/>
      <c r="LEG25" s="117"/>
      <c r="LEI25" s="117"/>
      <c r="LEK25" s="117"/>
      <c r="LEM25" s="117"/>
      <c r="LEO25" s="117"/>
      <c r="LEQ25" s="117"/>
      <c r="LES25" s="117"/>
      <c r="LEU25" s="117"/>
      <c r="LEW25" s="117"/>
      <c r="LEY25" s="117"/>
      <c r="LFA25" s="117"/>
      <c r="LFC25" s="117"/>
      <c r="LFE25" s="117"/>
      <c r="LFG25" s="117"/>
      <c r="LFI25" s="117"/>
      <c r="LFK25" s="117"/>
      <c r="LFM25" s="117"/>
      <c r="LFO25" s="117"/>
      <c r="LFQ25" s="117"/>
      <c r="LFS25" s="117"/>
      <c r="LFU25" s="117"/>
      <c r="LFW25" s="117"/>
      <c r="LFY25" s="117"/>
      <c r="LGA25" s="117"/>
      <c r="LGC25" s="117"/>
      <c r="LGE25" s="117"/>
      <c r="LGG25" s="117"/>
      <c r="LGI25" s="117"/>
      <c r="LGK25" s="117"/>
      <c r="LGM25" s="117"/>
      <c r="LGO25" s="117"/>
      <c r="LGQ25" s="117"/>
      <c r="LGS25" s="117"/>
      <c r="LGU25" s="117"/>
      <c r="LGW25" s="117"/>
      <c r="LGY25" s="117"/>
      <c r="LHA25" s="117"/>
      <c r="LHC25" s="117"/>
      <c r="LHE25" s="117"/>
      <c r="LHG25" s="117"/>
      <c r="LHI25" s="117"/>
      <c r="LHK25" s="117"/>
      <c r="LHM25" s="117"/>
      <c r="LHO25" s="117"/>
      <c r="LHQ25" s="117"/>
      <c r="LHS25" s="117"/>
      <c r="LHU25" s="117"/>
      <c r="LHW25" s="117"/>
      <c r="LHY25" s="117"/>
      <c r="LIA25" s="117"/>
      <c r="LIC25" s="117"/>
      <c r="LIE25" s="117"/>
      <c r="LIG25" s="117"/>
      <c r="LII25" s="117"/>
      <c r="LIK25" s="117"/>
      <c r="LIM25" s="117"/>
      <c r="LIO25" s="117"/>
      <c r="LIQ25" s="117"/>
      <c r="LIS25" s="117"/>
      <c r="LIU25" s="117"/>
      <c r="LIW25" s="117"/>
      <c r="LIY25" s="117"/>
      <c r="LJA25" s="117"/>
      <c r="LJC25" s="117"/>
      <c r="LJE25" s="117"/>
      <c r="LJG25" s="117"/>
      <c r="LJI25" s="117"/>
      <c r="LJK25" s="117"/>
      <c r="LJM25" s="117"/>
      <c r="LJO25" s="117"/>
      <c r="LJQ25" s="117"/>
      <c r="LJS25" s="117"/>
      <c r="LJU25" s="117"/>
      <c r="LJW25" s="117"/>
      <c r="LJY25" s="117"/>
      <c r="LKA25" s="117"/>
      <c r="LKC25" s="117"/>
      <c r="LKE25" s="117"/>
      <c r="LKG25" s="117"/>
      <c r="LKI25" s="117"/>
      <c r="LKK25" s="117"/>
      <c r="LKM25" s="117"/>
      <c r="LKO25" s="117"/>
      <c r="LKQ25" s="117"/>
      <c r="LKS25" s="117"/>
      <c r="LKU25" s="117"/>
      <c r="LKW25" s="117"/>
      <c r="LKY25" s="117"/>
      <c r="LLA25" s="117"/>
      <c r="LLC25" s="117"/>
      <c r="LLE25" s="117"/>
      <c r="LLG25" s="117"/>
      <c r="LLI25" s="117"/>
      <c r="LLK25" s="117"/>
      <c r="LLM25" s="117"/>
      <c r="LLO25" s="117"/>
      <c r="LLQ25" s="117"/>
      <c r="LLS25" s="117"/>
      <c r="LLU25" s="117"/>
      <c r="LLW25" s="117"/>
      <c r="LLY25" s="117"/>
      <c r="LMA25" s="117"/>
      <c r="LMC25" s="117"/>
      <c r="LME25" s="117"/>
      <c r="LMG25" s="117"/>
      <c r="LMI25" s="117"/>
      <c r="LMK25" s="117"/>
      <c r="LMM25" s="117"/>
      <c r="LMO25" s="117"/>
      <c r="LMQ25" s="117"/>
      <c r="LMS25" s="117"/>
      <c r="LMU25" s="117"/>
      <c r="LMW25" s="117"/>
      <c r="LMY25" s="117"/>
      <c r="LNA25" s="117"/>
      <c r="LNC25" s="117"/>
      <c r="LNE25" s="117"/>
      <c r="LNG25" s="117"/>
      <c r="LNI25" s="117"/>
      <c r="LNK25" s="117"/>
      <c r="LNM25" s="117"/>
      <c r="LNO25" s="117"/>
      <c r="LNQ25" s="117"/>
      <c r="LNS25" s="117"/>
      <c r="LNU25" s="117"/>
      <c r="LNW25" s="117"/>
      <c r="LNY25" s="117"/>
      <c r="LOA25" s="117"/>
      <c r="LOC25" s="117"/>
      <c r="LOE25" s="117"/>
      <c r="LOG25" s="117"/>
      <c r="LOI25" s="117"/>
      <c r="LOK25" s="117"/>
      <c r="LOM25" s="117"/>
      <c r="LOO25" s="117"/>
      <c r="LOQ25" s="117"/>
      <c r="LOS25" s="117"/>
      <c r="LOU25" s="117"/>
      <c r="LOW25" s="117"/>
      <c r="LOY25" s="117"/>
      <c r="LPA25" s="117"/>
      <c r="LPC25" s="117"/>
      <c r="LPE25" s="117"/>
      <c r="LPG25" s="117"/>
      <c r="LPI25" s="117"/>
      <c r="LPK25" s="117"/>
      <c r="LPM25" s="117"/>
      <c r="LPO25" s="117"/>
      <c r="LPQ25" s="117"/>
      <c r="LPS25" s="117"/>
      <c r="LPU25" s="117"/>
      <c r="LPW25" s="117"/>
      <c r="LPY25" s="117"/>
      <c r="LQA25" s="117"/>
      <c r="LQC25" s="117"/>
      <c r="LQE25" s="117"/>
      <c r="LQG25" s="117"/>
      <c r="LQI25" s="117"/>
      <c r="LQK25" s="117"/>
      <c r="LQM25" s="117"/>
      <c r="LQO25" s="117"/>
      <c r="LQQ25" s="117"/>
      <c r="LQS25" s="117"/>
      <c r="LQU25" s="117"/>
      <c r="LQW25" s="117"/>
      <c r="LQY25" s="117"/>
      <c r="LRA25" s="117"/>
      <c r="LRC25" s="117"/>
      <c r="LRE25" s="117"/>
      <c r="LRG25" s="117"/>
      <c r="LRI25" s="117"/>
      <c r="LRK25" s="117"/>
      <c r="LRM25" s="117"/>
      <c r="LRO25" s="117"/>
      <c r="LRQ25" s="117"/>
      <c r="LRS25" s="117"/>
      <c r="LRU25" s="117"/>
      <c r="LRW25" s="117"/>
      <c r="LRY25" s="117"/>
      <c r="LSA25" s="117"/>
      <c r="LSC25" s="117"/>
      <c r="LSE25" s="117"/>
      <c r="LSG25" s="117"/>
      <c r="LSI25" s="117"/>
      <c r="LSK25" s="117"/>
      <c r="LSM25" s="117"/>
      <c r="LSO25" s="117"/>
      <c r="LSQ25" s="117"/>
      <c r="LSS25" s="117"/>
      <c r="LSU25" s="117"/>
      <c r="LSW25" s="117"/>
      <c r="LSY25" s="117"/>
      <c r="LTA25" s="117"/>
      <c r="LTC25" s="117"/>
      <c r="LTE25" s="117"/>
      <c r="LTG25" s="117"/>
      <c r="LTI25" s="117"/>
      <c r="LTK25" s="117"/>
      <c r="LTM25" s="117"/>
      <c r="LTO25" s="117"/>
      <c r="LTQ25" s="117"/>
      <c r="LTS25" s="117"/>
      <c r="LTU25" s="117"/>
      <c r="LTW25" s="117"/>
      <c r="LTY25" s="117"/>
      <c r="LUA25" s="117"/>
      <c r="LUC25" s="117"/>
      <c r="LUE25" s="117"/>
      <c r="LUG25" s="117"/>
      <c r="LUI25" s="117"/>
      <c r="LUK25" s="117"/>
      <c r="LUM25" s="117"/>
      <c r="LUO25" s="117"/>
      <c r="LUQ25" s="117"/>
      <c r="LUS25" s="117"/>
      <c r="LUU25" s="117"/>
      <c r="LUW25" s="117"/>
      <c r="LUY25" s="117"/>
      <c r="LVA25" s="117"/>
      <c r="LVC25" s="117"/>
      <c r="LVE25" s="117"/>
      <c r="LVG25" s="117"/>
      <c r="LVI25" s="117"/>
      <c r="LVK25" s="117"/>
      <c r="LVM25" s="117"/>
      <c r="LVO25" s="117"/>
      <c r="LVQ25" s="117"/>
      <c r="LVS25" s="117"/>
      <c r="LVU25" s="117"/>
      <c r="LVW25" s="117"/>
      <c r="LVY25" s="117"/>
      <c r="LWA25" s="117"/>
      <c r="LWC25" s="117"/>
      <c r="LWE25" s="117"/>
      <c r="LWG25" s="117"/>
      <c r="LWI25" s="117"/>
      <c r="LWK25" s="117"/>
      <c r="LWM25" s="117"/>
      <c r="LWO25" s="117"/>
      <c r="LWQ25" s="117"/>
      <c r="LWS25" s="117"/>
      <c r="LWU25" s="117"/>
      <c r="LWW25" s="117"/>
      <c r="LWY25" s="117"/>
      <c r="LXA25" s="117"/>
      <c r="LXC25" s="117"/>
      <c r="LXE25" s="117"/>
      <c r="LXG25" s="117"/>
      <c r="LXI25" s="117"/>
      <c r="LXK25" s="117"/>
      <c r="LXM25" s="117"/>
      <c r="LXO25" s="117"/>
      <c r="LXQ25" s="117"/>
      <c r="LXS25" s="117"/>
      <c r="LXU25" s="117"/>
      <c r="LXW25" s="117"/>
      <c r="LXY25" s="117"/>
      <c r="LYA25" s="117"/>
      <c r="LYC25" s="117"/>
      <c r="LYE25" s="117"/>
      <c r="LYG25" s="117"/>
      <c r="LYI25" s="117"/>
      <c r="LYK25" s="117"/>
      <c r="LYM25" s="117"/>
      <c r="LYO25" s="117"/>
      <c r="LYQ25" s="117"/>
      <c r="LYS25" s="117"/>
      <c r="LYU25" s="117"/>
      <c r="LYW25" s="117"/>
      <c r="LYY25" s="117"/>
      <c r="LZA25" s="117"/>
      <c r="LZC25" s="117"/>
      <c r="LZE25" s="117"/>
      <c r="LZG25" s="117"/>
      <c r="LZI25" s="117"/>
      <c r="LZK25" s="117"/>
      <c r="LZM25" s="117"/>
      <c r="LZO25" s="117"/>
      <c r="LZQ25" s="117"/>
      <c r="LZS25" s="117"/>
      <c r="LZU25" s="117"/>
      <c r="LZW25" s="117"/>
      <c r="LZY25" s="117"/>
      <c r="MAA25" s="117"/>
      <c r="MAC25" s="117"/>
      <c r="MAE25" s="117"/>
      <c r="MAG25" s="117"/>
      <c r="MAI25" s="117"/>
      <c r="MAK25" s="117"/>
      <c r="MAM25" s="117"/>
      <c r="MAO25" s="117"/>
      <c r="MAQ25" s="117"/>
      <c r="MAS25" s="117"/>
      <c r="MAU25" s="117"/>
      <c r="MAW25" s="117"/>
      <c r="MAY25" s="117"/>
      <c r="MBA25" s="117"/>
      <c r="MBC25" s="117"/>
      <c r="MBE25" s="117"/>
      <c r="MBG25" s="117"/>
      <c r="MBI25" s="117"/>
      <c r="MBK25" s="117"/>
      <c r="MBM25" s="117"/>
      <c r="MBO25" s="117"/>
      <c r="MBQ25" s="117"/>
      <c r="MBS25" s="117"/>
      <c r="MBU25" s="117"/>
      <c r="MBW25" s="117"/>
      <c r="MBY25" s="117"/>
      <c r="MCA25" s="117"/>
      <c r="MCC25" s="117"/>
      <c r="MCE25" s="117"/>
      <c r="MCG25" s="117"/>
      <c r="MCI25" s="117"/>
      <c r="MCK25" s="117"/>
      <c r="MCM25" s="117"/>
      <c r="MCO25" s="117"/>
      <c r="MCQ25" s="117"/>
      <c r="MCS25" s="117"/>
      <c r="MCU25" s="117"/>
      <c r="MCW25" s="117"/>
      <c r="MCY25" s="117"/>
      <c r="MDA25" s="117"/>
      <c r="MDC25" s="117"/>
      <c r="MDE25" s="117"/>
      <c r="MDG25" s="117"/>
      <c r="MDI25" s="117"/>
      <c r="MDK25" s="117"/>
      <c r="MDM25" s="117"/>
      <c r="MDO25" s="117"/>
      <c r="MDQ25" s="117"/>
      <c r="MDS25" s="117"/>
      <c r="MDU25" s="117"/>
      <c r="MDW25" s="117"/>
      <c r="MDY25" s="117"/>
      <c r="MEA25" s="117"/>
      <c r="MEC25" s="117"/>
      <c r="MEE25" s="117"/>
      <c r="MEG25" s="117"/>
      <c r="MEI25" s="117"/>
      <c r="MEK25" s="117"/>
      <c r="MEM25" s="117"/>
      <c r="MEO25" s="117"/>
      <c r="MEQ25" s="117"/>
      <c r="MES25" s="117"/>
      <c r="MEU25" s="117"/>
      <c r="MEW25" s="117"/>
      <c r="MEY25" s="117"/>
      <c r="MFA25" s="117"/>
      <c r="MFC25" s="117"/>
      <c r="MFE25" s="117"/>
      <c r="MFG25" s="117"/>
      <c r="MFI25" s="117"/>
      <c r="MFK25" s="117"/>
      <c r="MFM25" s="117"/>
      <c r="MFO25" s="117"/>
      <c r="MFQ25" s="117"/>
      <c r="MFS25" s="117"/>
      <c r="MFU25" s="117"/>
      <c r="MFW25" s="117"/>
      <c r="MFY25" s="117"/>
      <c r="MGA25" s="117"/>
      <c r="MGC25" s="117"/>
      <c r="MGE25" s="117"/>
      <c r="MGG25" s="117"/>
      <c r="MGI25" s="117"/>
      <c r="MGK25" s="117"/>
      <c r="MGM25" s="117"/>
      <c r="MGO25" s="117"/>
      <c r="MGQ25" s="117"/>
      <c r="MGS25" s="117"/>
      <c r="MGU25" s="117"/>
      <c r="MGW25" s="117"/>
      <c r="MGY25" s="117"/>
      <c r="MHA25" s="117"/>
      <c r="MHC25" s="117"/>
      <c r="MHE25" s="117"/>
      <c r="MHG25" s="117"/>
      <c r="MHI25" s="117"/>
      <c r="MHK25" s="117"/>
      <c r="MHM25" s="117"/>
      <c r="MHO25" s="117"/>
      <c r="MHQ25" s="117"/>
      <c r="MHS25" s="117"/>
      <c r="MHU25" s="117"/>
      <c r="MHW25" s="117"/>
      <c r="MHY25" s="117"/>
      <c r="MIA25" s="117"/>
      <c r="MIC25" s="117"/>
      <c r="MIE25" s="117"/>
      <c r="MIG25" s="117"/>
      <c r="MII25" s="117"/>
      <c r="MIK25" s="117"/>
      <c r="MIM25" s="117"/>
      <c r="MIO25" s="117"/>
      <c r="MIQ25" s="117"/>
      <c r="MIS25" s="117"/>
      <c r="MIU25" s="117"/>
      <c r="MIW25" s="117"/>
      <c r="MIY25" s="117"/>
      <c r="MJA25" s="117"/>
      <c r="MJC25" s="117"/>
      <c r="MJE25" s="117"/>
      <c r="MJG25" s="117"/>
      <c r="MJI25" s="117"/>
      <c r="MJK25" s="117"/>
      <c r="MJM25" s="117"/>
      <c r="MJO25" s="117"/>
      <c r="MJQ25" s="117"/>
      <c r="MJS25" s="117"/>
      <c r="MJU25" s="117"/>
      <c r="MJW25" s="117"/>
      <c r="MJY25" s="117"/>
      <c r="MKA25" s="117"/>
      <c r="MKC25" s="117"/>
      <c r="MKE25" s="117"/>
      <c r="MKG25" s="117"/>
      <c r="MKI25" s="117"/>
      <c r="MKK25" s="117"/>
      <c r="MKM25" s="117"/>
      <c r="MKO25" s="117"/>
      <c r="MKQ25" s="117"/>
      <c r="MKS25" s="117"/>
      <c r="MKU25" s="117"/>
      <c r="MKW25" s="117"/>
      <c r="MKY25" s="117"/>
      <c r="MLA25" s="117"/>
      <c r="MLC25" s="117"/>
      <c r="MLE25" s="117"/>
      <c r="MLG25" s="117"/>
      <c r="MLI25" s="117"/>
      <c r="MLK25" s="117"/>
      <c r="MLM25" s="117"/>
      <c r="MLO25" s="117"/>
      <c r="MLQ25" s="117"/>
      <c r="MLS25" s="117"/>
      <c r="MLU25" s="117"/>
      <c r="MLW25" s="117"/>
      <c r="MLY25" s="117"/>
      <c r="MMA25" s="117"/>
      <c r="MMC25" s="117"/>
      <c r="MME25" s="117"/>
      <c r="MMG25" s="117"/>
      <c r="MMI25" s="117"/>
      <c r="MMK25" s="117"/>
      <c r="MMM25" s="117"/>
      <c r="MMO25" s="117"/>
      <c r="MMQ25" s="117"/>
      <c r="MMS25" s="117"/>
      <c r="MMU25" s="117"/>
      <c r="MMW25" s="117"/>
      <c r="MMY25" s="117"/>
      <c r="MNA25" s="117"/>
      <c r="MNC25" s="117"/>
      <c r="MNE25" s="117"/>
      <c r="MNG25" s="117"/>
      <c r="MNI25" s="117"/>
      <c r="MNK25" s="117"/>
      <c r="MNM25" s="117"/>
      <c r="MNO25" s="117"/>
      <c r="MNQ25" s="117"/>
      <c r="MNS25" s="117"/>
      <c r="MNU25" s="117"/>
      <c r="MNW25" s="117"/>
      <c r="MNY25" s="117"/>
      <c r="MOA25" s="117"/>
      <c r="MOC25" s="117"/>
      <c r="MOE25" s="117"/>
      <c r="MOG25" s="117"/>
      <c r="MOI25" s="117"/>
      <c r="MOK25" s="117"/>
      <c r="MOM25" s="117"/>
      <c r="MOO25" s="117"/>
      <c r="MOQ25" s="117"/>
      <c r="MOS25" s="117"/>
      <c r="MOU25" s="117"/>
      <c r="MOW25" s="117"/>
      <c r="MOY25" s="117"/>
      <c r="MPA25" s="117"/>
      <c r="MPC25" s="117"/>
      <c r="MPE25" s="117"/>
      <c r="MPG25" s="117"/>
      <c r="MPI25" s="117"/>
      <c r="MPK25" s="117"/>
      <c r="MPM25" s="117"/>
      <c r="MPO25" s="117"/>
      <c r="MPQ25" s="117"/>
      <c r="MPS25" s="117"/>
      <c r="MPU25" s="117"/>
      <c r="MPW25" s="117"/>
      <c r="MPY25" s="117"/>
      <c r="MQA25" s="117"/>
      <c r="MQC25" s="117"/>
      <c r="MQE25" s="117"/>
      <c r="MQG25" s="117"/>
      <c r="MQI25" s="117"/>
      <c r="MQK25" s="117"/>
      <c r="MQM25" s="117"/>
      <c r="MQO25" s="117"/>
      <c r="MQQ25" s="117"/>
      <c r="MQS25" s="117"/>
      <c r="MQU25" s="117"/>
      <c r="MQW25" s="117"/>
      <c r="MQY25" s="117"/>
      <c r="MRA25" s="117"/>
      <c r="MRC25" s="117"/>
      <c r="MRE25" s="117"/>
      <c r="MRG25" s="117"/>
      <c r="MRI25" s="117"/>
      <c r="MRK25" s="117"/>
      <c r="MRM25" s="117"/>
      <c r="MRO25" s="117"/>
      <c r="MRQ25" s="117"/>
      <c r="MRS25" s="117"/>
      <c r="MRU25" s="117"/>
      <c r="MRW25" s="117"/>
      <c r="MRY25" s="117"/>
      <c r="MSA25" s="117"/>
      <c r="MSC25" s="117"/>
      <c r="MSE25" s="117"/>
      <c r="MSG25" s="117"/>
      <c r="MSI25" s="117"/>
      <c r="MSK25" s="117"/>
      <c r="MSM25" s="117"/>
      <c r="MSO25" s="117"/>
      <c r="MSQ25" s="117"/>
      <c r="MSS25" s="117"/>
      <c r="MSU25" s="117"/>
      <c r="MSW25" s="117"/>
      <c r="MSY25" s="117"/>
      <c r="MTA25" s="117"/>
      <c r="MTC25" s="117"/>
      <c r="MTE25" s="117"/>
      <c r="MTG25" s="117"/>
      <c r="MTI25" s="117"/>
      <c r="MTK25" s="117"/>
      <c r="MTM25" s="117"/>
      <c r="MTO25" s="117"/>
      <c r="MTQ25" s="117"/>
      <c r="MTS25" s="117"/>
      <c r="MTU25" s="117"/>
      <c r="MTW25" s="117"/>
      <c r="MTY25" s="117"/>
      <c r="MUA25" s="117"/>
      <c r="MUC25" s="117"/>
      <c r="MUE25" s="117"/>
      <c r="MUG25" s="117"/>
      <c r="MUI25" s="117"/>
      <c r="MUK25" s="117"/>
      <c r="MUM25" s="117"/>
      <c r="MUO25" s="117"/>
      <c r="MUQ25" s="117"/>
      <c r="MUS25" s="117"/>
      <c r="MUU25" s="117"/>
      <c r="MUW25" s="117"/>
      <c r="MUY25" s="117"/>
      <c r="MVA25" s="117"/>
      <c r="MVC25" s="117"/>
      <c r="MVE25" s="117"/>
      <c r="MVG25" s="117"/>
      <c r="MVI25" s="117"/>
      <c r="MVK25" s="117"/>
      <c r="MVM25" s="117"/>
      <c r="MVO25" s="117"/>
      <c r="MVQ25" s="117"/>
      <c r="MVS25" s="117"/>
      <c r="MVU25" s="117"/>
      <c r="MVW25" s="117"/>
      <c r="MVY25" s="117"/>
      <c r="MWA25" s="117"/>
      <c r="MWC25" s="117"/>
      <c r="MWE25" s="117"/>
      <c r="MWG25" s="117"/>
      <c r="MWI25" s="117"/>
      <c r="MWK25" s="117"/>
      <c r="MWM25" s="117"/>
      <c r="MWO25" s="117"/>
      <c r="MWQ25" s="117"/>
      <c r="MWS25" s="117"/>
      <c r="MWU25" s="117"/>
      <c r="MWW25" s="117"/>
      <c r="MWY25" s="117"/>
      <c r="MXA25" s="117"/>
      <c r="MXC25" s="117"/>
      <c r="MXE25" s="117"/>
      <c r="MXG25" s="117"/>
      <c r="MXI25" s="117"/>
      <c r="MXK25" s="117"/>
      <c r="MXM25" s="117"/>
      <c r="MXO25" s="117"/>
      <c r="MXQ25" s="117"/>
      <c r="MXS25" s="117"/>
      <c r="MXU25" s="117"/>
      <c r="MXW25" s="117"/>
      <c r="MXY25" s="117"/>
      <c r="MYA25" s="117"/>
      <c r="MYC25" s="117"/>
      <c r="MYE25" s="117"/>
      <c r="MYG25" s="117"/>
      <c r="MYI25" s="117"/>
      <c r="MYK25" s="117"/>
      <c r="MYM25" s="117"/>
      <c r="MYO25" s="117"/>
      <c r="MYQ25" s="117"/>
      <c r="MYS25" s="117"/>
      <c r="MYU25" s="117"/>
      <c r="MYW25" s="117"/>
      <c r="MYY25" s="117"/>
      <c r="MZA25" s="117"/>
      <c r="MZC25" s="117"/>
      <c r="MZE25" s="117"/>
      <c r="MZG25" s="117"/>
      <c r="MZI25" s="117"/>
      <c r="MZK25" s="117"/>
      <c r="MZM25" s="117"/>
      <c r="MZO25" s="117"/>
      <c r="MZQ25" s="117"/>
      <c r="MZS25" s="117"/>
      <c r="MZU25" s="117"/>
      <c r="MZW25" s="117"/>
      <c r="MZY25" s="117"/>
      <c r="NAA25" s="117"/>
      <c r="NAC25" s="117"/>
      <c r="NAE25" s="117"/>
      <c r="NAG25" s="117"/>
      <c r="NAI25" s="117"/>
      <c r="NAK25" s="117"/>
      <c r="NAM25" s="117"/>
      <c r="NAO25" s="117"/>
      <c r="NAQ25" s="117"/>
      <c r="NAS25" s="117"/>
      <c r="NAU25" s="117"/>
      <c r="NAW25" s="117"/>
      <c r="NAY25" s="117"/>
      <c r="NBA25" s="117"/>
      <c r="NBC25" s="117"/>
      <c r="NBE25" s="117"/>
      <c r="NBG25" s="117"/>
      <c r="NBI25" s="117"/>
      <c r="NBK25" s="117"/>
      <c r="NBM25" s="117"/>
      <c r="NBO25" s="117"/>
      <c r="NBQ25" s="117"/>
      <c r="NBS25" s="117"/>
      <c r="NBU25" s="117"/>
      <c r="NBW25" s="117"/>
      <c r="NBY25" s="117"/>
      <c r="NCA25" s="117"/>
      <c r="NCC25" s="117"/>
      <c r="NCE25" s="117"/>
      <c r="NCG25" s="117"/>
      <c r="NCI25" s="117"/>
      <c r="NCK25" s="117"/>
      <c r="NCM25" s="117"/>
      <c r="NCO25" s="117"/>
      <c r="NCQ25" s="117"/>
      <c r="NCS25" s="117"/>
      <c r="NCU25" s="117"/>
      <c r="NCW25" s="117"/>
      <c r="NCY25" s="117"/>
      <c r="NDA25" s="117"/>
      <c r="NDC25" s="117"/>
      <c r="NDE25" s="117"/>
      <c r="NDG25" s="117"/>
      <c r="NDI25" s="117"/>
      <c r="NDK25" s="117"/>
      <c r="NDM25" s="117"/>
      <c r="NDO25" s="117"/>
      <c r="NDQ25" s="117"/>
      <c r="NDS25" s="117"/>
      <c r="NDU25" s="117"/>
      <c r="NDW25" s="117"/>
      <c r="NDY25" s="117"/>
      <c r="NEA25" s="117"/>
      <c r="NEC25" s="117"/>
      <c r="NEE25" s="117"/>
      <c r="NEG25" s="117"/>
      <c r="NEI25" s="117"/>
      <c r="NEK25" s="117"/>
      <c r="NEM25" s="117"/>
      <c r="NEO25" s="117"/>
      <c r="NEQ25" s="117"/>
      <c r="NES25" s="117"/>
      <c r="NEU25" s="117"/>
      <c r="NEW25" s="117"/>
      <c r="NEY25" s="117"/>
      <c r="NFA25" s="117"/>
      <c r="NFC25" s="117"/>
      <c r="NFE25" s="117"/>
      <c r="NFG25" s="117"/>
      <c r="NFI25" s="117"/>
      <c r="NFK25" s="117"/>
      <c r="NFM25" s="117"/>
      <c r="NFO25" s="117"/>
      <c r="NFQ25" s="117"/>
      <c r="NFS25" s="117"/>
      <c r="NFU25" s="117"/>
      <c r="NFW25" s="117"/>
      <c r="NFY25" s="117"/>
      <c r="NGA25" s="117"/>
      <c r="NGC25" s="117"/>
      <c r="NGE25" s="117"/>
      <c r="NGG25" s="117"/>
      <c r="NGI25" s="117"/>
      <c r="NGK25" s="117"/>
      <c r="NGM25" s="117"/>
      <c r="NGO25" s="117"/>
      <c r="NGQ25" s="117"/>
      <c r="NGS25" s="117"/>
      <c r="NGU25" s="117"/>
      <c r="NGW25" s="117"/>
      <c r="NGY25" s="117"/>
      <c r="NHA25" s="117"/>
      <c r="NHC25" s="117"/>
      <c r="NHE25" s="117"/>
      <c r="NHG25" s="117"/>
      <c r="NHI25" s="117"/>
      <c r="NHK25" s="117"/>
      <c r="NHM25" s="117"/>
      <c r="NHO25" s="117"/>
      <c r="NHQ25" s="117"/>
      <c r="NHS25" s="117"/>
      <c r="NHU25" s="117"/>
      <c r="NHW25" s="117"/>
      <c r="NHY25" s="117"/>
      <c r="NIA25" s="117"/>
      <c r="NIC25" s="117"/>
      <c r="NIE25" s="117"/>
      <c r="NIG25" s="117"/>
      <c r="NII25" s="117"/>
      <c r="NIK25" s="117"/>
      <c r="NIM25" s="117"/>
      <c r="NIO25" s="117"/>
      <c r="NIQ25" s="117"/>
      <c r="NIS25" s="117"/>
      <c r="NIU25" s="117"/>
      <c r="NIW25" s="117"/>
      <c r="NIY25" s="117"/>
      <c r="NJA25" s="117"/>
      <c r="NJC25" s="117"/>
      <c r="NJE25" s="117"/>
      <c r="NJG25" s="117"/>
      <c r="NJI25" s="117"/>
      <c r="NJK25" s="117"/>
      <c r="NJM25" s="117"/>
      <c r="NJO25" s="117"/>
      <c r="NJQ25" s="117"/>
      <c r="NJS25" s="117"/>
      <c r="NJU25" s="117"/>
      <c r="NJW25" s="117"/>
      <c r="NJY25" s="117"/>
      <c r="NKA25" s="117"/>
      <c r="NKC25" s="117"/>
      <c r="NKE25" s="117"/>
      <c r="NKG25" s="117"/>
      <c r="NKI25" s="117"/>
      <c r="NKK25" s="117"/>
      <c r="NKM25" s="117"/>
      <c r="NKO25" s="117"/>
      <c r="NKQ25" s="117"/>
      <c r="NKS25" s="117"/>
      <c r="NKU25" s="117"/>
      <c r="NKW25" s="117"/>
      <c r="NKY25" s="117"/>
      <c r="NLA25" s="117"/>
      <c r="NLC25" s="117"/>
      <c r="NLE25" s="117"/>
      <c r="NLG25" s="117"/>
      <c r="NLI25" s="117"/>
      <c r="NLK25" s="117"/>
      <c r="NLM25" s="117"/>
      <c r="NLO25" s="117"/>
      <c r="NLQ25" s="117"/>
      <c r="NLS25" s="117"/>
      <c r="NLU25" s="117"/>
      <c r="NLW25" s="117"/>
      <c r="NLY25" s="117"/>
      <c r="NMA25" s="117"/>
      <c r="NMC25" s="117"/>
      <c r="NME25" s="117"/>
      <c r="NMG25" s="117"/>
      <c r="NMI25" s="117"/>
      <c r="NMK25" s="117"/>
      <c r="NMM25" s="117"/>
      <c r="NMO25" s="117"/>
      <c r="NMQ25" s="117"/>
      <c r="NMS25" s="117"/>
      <c r="NMU25" s="117"/>
      <c r="NMW25" s="117"/>
      <c r="NMY25" s="117"/>
      <c r="NNA25" s="117"/>
      <c r="NNC25" s="117"/>
      <c r="NNE25" s="117"/>
      <c r="NNG25" s="117"/>
      <c r="NNI25" s="117"/>
      <c r="NNK25" s="117"/>
      <c r="NNM25" s="117"/>
      <c r="NNO25" s="117"/>
      <c r="NNQ25" s="117"/>
      <c r="NNS25" s="117"/>
      <c r="NNU25" s="117"/>
      <c r="NNW25" s="117"/>
      <c r="NNY25" s="117"/>
      <c r="NOA25" s="117"/>
      <c r="NOC25" s="117"/>
      <c r="NOE25" s="117"/>
      <c r="NOG25" s="117"/>
      <c r="NOI25" s="117"/>
      <c r="NOK25" s="117"/>
      <c r="NOM25" s="117"/>
      <c r="NOO25" s="117"/>
      <c r="NOQ25" s="117"/>
      <c r="NOS25" s="117"/>
      <c r="NOU25" s="117"/>
      <c r="NOW25" s="117"/>
      <c r="NOY25" s="117"/>
      <c r="NPA25" s="117"/>
      <c r="NPC25" s="117"/>
      <c r="NPE25" s="117"/>
      <c r="NPG25" s="117"/>
      <c r="NPI25" s="117"/>
      <c r="NPK25" s="117"/>
      <c r="NPM25" s="117"/>
      <c r="NPO25" s="117"/>
      <c r="NPQ25" s="117"/>
      <c r="NPS25" s="117"/>
      <c r="NPU25" s="117"/>
      <c r="NPW25" s="117"/>
      <c r="NPY25" s="117"/>
      <c r="NQA25" s="117"/>
      <c r="NQC25" s="117"/>
      <c r="NQE25" s="117"/>
      <c r="NQG25" s="117"/>
      <c r="NQI25" s="117"/>
      <c r="NQK25" s="117"/>
      <c r="NQM25" s="117"/>
      <c r="NQO25" s="117"/>
      <c r="NQQ25" s="117"/>
      <c r="NQS25" s="117"/>
      <c r="NQU25" s="117"/>
      <c r="NQW25" s="117"/>
      <c r="NQY25" s="117"/>
      <c r="NRA25" s="117"/>
      <c r="NRC25" s="117"/>
      <c r="NRE25" s="117"/>
      <c r="NRG25" s="117"/>
      <c r="NRI25" s="117"/>
      <c r="NRK25" s="117"/>
      <c r="NRM25" s="117"/>
      <c r="NRO25" s="117"/>
      <c r="NRQ25" s="117"/>
      <c r="NRS25" s="117"/>
      <c r="NRU25" s="117"/>
      <c r="NRW25" s="117"/>
      <c r="NRY25" s="117"/>
      <c r="NSA25" s="117"/>
      <c r="NSC25" s="117"/>
      <c r="NSE25" s="117"/>
      <c r="NSG25" s="117"/>
      <c r="NSI25" s="117"/>
      <c r="NSK25" s="117"/>
      <c r="NSM25" s="117"/>
      <c r="NSO25" s="117"/>
      <c r="NSQ25" s="117"/>
      <c r="NSS25" s="117"/>
      <c r="NSU25" s="117"/>
      <c r="NSW25" s="117"/>
      <c r="NSY25" s="117"/>
      <c r="NTA25" s="117"/>
      <c r="NTC25" s="117"/>
      <c r="NTE25" s="117"/>
      <c r="NTG25" s="117"/>
      <c r="NTI25" s="117"/>
      <c r="NTK25" s="117"/>
      <c r="NTM25" s="117"/>
      <c r="NTO25" s="117"/>
      <c r="NTQ25" s="117"/>
      <c r="NTS25" s="117"/>
      <c r="NTU25" s="117"/>
      <c r="NTW25" s="117"/>
      <c r="NTY25" s="117"/>
      <c r="NUA25" s="117"/>
      <c r="NUC25" s="117"/>
      <c r="NUE25" s="117"/>
      <c r="NUG25" s="117"/>
      <c r="NUI25" s="117"/>
      <c r="NUK25" s="117"/>
      <c r="NUM25" s="117"/>
      <c r="NUO25" s="117"/>
      <c r="NUQ25" s="117"/>
      <c r="NUS25" s="117"/>
      <c r="NUU25" s="117"/>
      <c r="NUW25" s="117"/>
      <c r="NUY25" s="117"/>
      <c r="NVA25" s="117"/>
      <c r="NVC25" s="117"/>
      <c r="NVE25" s="117"/>
      <c r="NVG25" s="117"/>
      <c r="NVI25" s="117"/>
      <c r="NVK25" s="117"/>
      <c r="NVM25" s="117"/>
      <c r="NVO25" s="117"/>
      <c r="NVQ25" s="117"/>
      <c r="NVS25" s="117"/>
      <c r="NVU25" s="117"/>
      <c r="NVW25" s="117"/>
      <c r="NVY25" s="117"/>
      <c r="NWA25" s="117"/>
      <c r="NWC25" s="117"/>
      <c r="NWE25" s="117"/>
      <c r="NWG25" s="117"/>
      <c r="NWI25" s="117"/>
      <c r="NWK25" s="117"/>
      <c r="NWM25" s="117"/>
      <c r="NWO25" s="117"/>
      <c r="NWQ25" s="117"/>
      <c r="NWS25" s="117"/>
      <c r="NWU25" s="117"/>
      <c r="NWW25" s="117"/>
      <c r="NWY25" s="117"/>
      <c r="NXA25" s="117"/>
      <c r="NXC25" s="117"/>
      <c r="NXE25" s="117"/>
      <c r="NXG25" s="117"/>
      <c r="NXI25" s="117"/>
      <c r="NXK25" s="117"/>
      <c r="NXM25" s="117"/>
      <c r="NXO25" s="117"/>
      <c r="NXQ25" s="117"/>
      <c r="NXS25" s="117"/>
      <c r="NXU25" s="117"/>
      <c r="NXW25" s="117"/>
      <c r="NXY25" s="117"/>
      <c r="NYA25" s="117"/>
      <c r="NYC25" s="117"/>
      <c r="NYE25" s="117"/>
      <c r="NYG25" s="117"/>
      <c r="NYI25" s="117"/>
      <c r="NYK25" s="117"/>
      <c r="NYM25" s="117"/>
      <c r="NYO25" s="117"/>
      <c r="NYQ25" s="117"/>
      <c r="NYS25" s="117"/>
      <c r="NYU25" s="117"/>
      <c r="NYW25" s="117"/>
      <c r="NYY25" s="117"/>
      <c r="NZA25" s="117"/>
      <c r="NZC25" s="117"/>
      <c r="NZE25" s="117"/>
      <c r="NZG25" s="117"/>
      <c r="NZI25" s="117"/>
      <c r="NZK25" s="117"/>
      <c r="NZM25" s="117"/>
      <c r="NZO25" s="117"/>
      <c r="NZQ25" s="117"/>
      <c r="NZS25" s="117"/>
      <c r="NZU25" s="117"/>
      <c r="NZW25" s="117"/>
      <c r="NZY25" s="117"/>
      <c r="OAA25" s="117"/>
      <c r="OAC25" s="117"/>
      <c r="OAE25" s="117"/>
      <c r="OAG25" s="117"/>
      <c r="OAI25" s="117"/>
      <c r="OAK25" s="117"/>
      <c r="OAM25" s="117"/>
      <c r="OAO25" s="117"/>
      <c r="OAQ25" s="117"/>
      <c r="OAS25" s="117"/>
      <c r="OAU25" s="117"/>
      <c r="OAW25" s="117"/>
      <c r="OAY25" s="117"/>
      <c r="OBA25" s="117"/>
      <c r="OBC25" s="117"/>
      <c r="OBE25" s="117"/>
      <c r="OBG25" s="117"/>
      <c r="OBI25" s="117"/>
      <c r="OBK25" s="117"/>
      <c r="OBM25" s="117"/>
      <c r="OBO25" s="117"/>
      <c r="OBQ25" s="117"/>
      <c r="OBS25" s="117"/>
      <c r="OBU25" s="117"/>
      <c r="OBW25" s="117"/>
      <c r="OBY25" s="117"/>
      <c r="OCA25" s="117"/>
      <c r="OCC25" s="117"/>
      <c r="OCE25" s="117"/>
      <c r="OCG25" s="117"/>
      <c r="OCI25" s="117"/>
      <c r="OCK25" s="117"/>
      <c r="OCM25" s="117"/>
      <c r="OCO25" s="117"/>
      <c r="OCQ25" s="117"/>
      <c r="OCS25" s="117"/>
      <c r="OCU25" s="117"/>
      <c r="OCW25" s="117"/>
      <c r="OCY25" s="117"/>
      <c r="ODA25" s="117"/>
      <c r="ODC25" s="117"/>
      <c r="ODE25" s="117"/>
      <c r="ODG25" s="117"/>
      <c r="ODI25" s="117"/>
      <c r="ODK25" s="117"/>
      <c r="ODM25" s="117"/>
      <c r="ODO25" s="117"/>
      <c r="ODQ25" s="117"/>
      <c r="ODS25" s="117"/>
      <c r="ODU25" s="117"/>
      <c r="ODW25" s="117"/>
      <c r="ODY25" s="117"/>
      <c r="OEA25" s="117"/>
      <c r="OEC25" s="117"/>
      <c r="OEE25" s="117"/>
      <c r="OEG25" s="117"/>
      <c r="OEI25" s="117"/>
      <c r="OEK25" s="117"/>
      <c r="OEM25" s="117"/>
      <c r="OEO25" s="117"/>
      <c r="OEQ25" s="117"/>
      <c r="OES25" s="117"/>
      <c r="OEU25" s="117"/>
      <c r="OEW25" s="117"/>
      <c r="OEY25" s="117"/>
      <c r="OFA25" s="117"/>
      <c r="OFC25" s="117"/>
      <c r="OFE25" s="117"/>
      <c r="OFG25" s="117"/>
      <c r="OFI25" s="117"/>
      <c r="OFK25" s="117"/>
      <c r="OFM25" s="117"/>
      <c r="OFO25" s="117"/>
      <c r="OFQ25" s="117"/>
      <c r="OFS25" s="117"/>
      <c r="OFU25" s="117"/>
      <c r="OFW25" s="117"/>
      <c r="OFY25" s="117"/>
      <c r="OGA25" s="117"/>
      <c r="OGC25" s="117"/>
      <c r="OGE25" s="117"/>
      <c r="OGG25" s="117"/>
      <c r="OGI25" s="117"/>
      <c r="OGK25" s="117"/>
      <c r="OGM25" s="117"/>
      <c r="OGO25" s="117"/>
      <c r="OGQ25" s="117"/>
      <c r="OGS25" s="117"/>
      <c r="OGU25" s="117"/>
      <c r="OGW25" s="117"/>
      <c r="OGY25" s="117"/>
      <c r="OHA25" s="117"/>
      <c r="OHC25" s="117"/>
      <c r="OHE25" s="117"/>
      <c r="OHG25" s="117"/>
      <c r="OHI25" s="117"/>
      <c r="OHK25" s="117"/>
      <c r="OHM25" s="117"/>
      <c r="OHO25" s="117"/>
      <c r="OHQ25" s="117"/>
      <c r="OHS25" s="117"/>
      <c r="OHU25" s="117"/>
      <c r="OHW25" s="117"/>
      <c r="OHY25" s="117"/>
      <c r="OIA25" s="117"/>
      <c r="OIC25" s="117"/>
      <c r="OIE25" s="117"/>
      <c r="OIG25" s="117"/>
      <c r="OII25" s="117"/>
      <c r="OIK25" s="117"/>
      <c r="OIM25" s="117"/>
      <c r="OIO25" s="117"/>
      <c r="OIQ25" s="117"/>
      <c r="OIS25" s="117"/>
      <c r="OIU25" s="117"/>
      <c r="OIW25" s="117"/>
      <c r="OIY25" s="117"/>
      <c r="OJA25" s="117"/>
      <c r="OJC25" s="117"/>
      <c r="OJE25" s="117"/>
      <c r="OJG25" s="117"/>
      <c r="OJI25" s="117"/>
      <c r="OJK25" s="117"/>
      <c r="OJM25" s="117"/>
      <c r="OJO25" s="117"/>
      <c r="OJQ25" s="117"/>
      <c r="OJS25" s="117"/>
      <c r="OJU25" s="117"/>
      <c r="OJW25" s="117"/>
      <c r="OJY25" s="117"/>
      <c r="OKA25" s="117"/>
      <c r="OKC25" s="117"/>
      <c r="OKE25" s="117"/>
      <c r="OKG25" s="117"/>
      <c r="OKI25" s="117"/>
      <c r="OKK25" s="117"/>
      <c r="OKM25" s="117"/>
      <c r="OKO25" s="117"/>
      <c r="OKQ25" s="117"/>
      <c r="OKS25" s="117"/>
      <c r="OKU25" s="117"/>
      <c r="OKW25" s="117"/>
      <c r="OKY25" s="117"/>
      <c r="OLA25" s="117"/>
      <c r="OLC25" s="117"/>
      <c r="OLE25" s="117"/>
      <c r="OLG25" s="117"/>
      <c r="OLI25" s="117"/>
      <c r="OLK25" s="117"/>
      <c r="OLM25" s="117"/>
      <c r="OLO25" s="117"/>
      <c r="OLQ25" s="117"/>
      <c r="OLS25" s="117"/>
      <c r="OLU25" s="117"/>
      <c r="OLW25" s="117"/>
      <c r="OLY25" s="117"/>
      <c r="OMA25" s="117"/>
      <c r="OMC25" s="117"/>
      <c r="OME25" s="117"/>
      <c r="OMG25" s="117"/>
      <c r="OMI25" s="117"/>
      <c r="OMK25" s="117"/>
      <c r="OMM25" s="117"/>
      <c r="OMO25" s="117"/>
      <c r="OMQ25" s="117"/>
      <c r="OMS25" s="117"/>
      <c r="OMU25" s="117"/>
      <c r="OMW25" s="117"/>
      <c r="OMY25" s="117"/>
      <c r="ONA25" s="117"/>
      <c r="ONC25" s="117"/>
      <c r="ONE25" s="117"/>
      <c r="ONG25" s="117"/>
      <c r="ONI25" s="117"/>
      <c r="ONK25" s="117"/>
      <c r="ONM25" s="117"/>
      <c r="ONO25" s="117"/>
      <c r="ONQ25" s="117"/>
      <c r="ONS25" s="117"/>
      <c r="ONU25" s="117"/>
      <c r="ONW25" s="117"/>
      <c r="ONY25" s="117"/>
      <c r="OOA25" s="117"/>
      <c r="OOC25" s="117"/>
      <c r="OOE25" s="117"/>
      <c r="OOG25" s="117"/>
      <c r="OOI25" s="117"/>
      <c r="OOK25" s="117"/>
      <c r="OOM25" s="117"/>
      <c r="OOO25" s="117"/>
      <c r="OOQ25" s="117"/>
      <c r="OOS25" s="117"/>
      <c r="OOU25" s="117"/>
      <c r="OOW25" s="117"/>
      <c r="OOY25" s="117"/>
      <c r="OPA25" s="117"/>
      <c r="OPC25" s="117"/>
      <c r="OPE25" s="117"/>
      <c r="OPG25" s="117"/>
      <c r="OPI25" s="117"/>
      <c r="OPK25" s="117"/>
      <c r="OPM25" s="117"/>
      <c r="OPO25" s="117"/>
      <c r="OPQ25" s="117"/>
      <c r="OPS25" s="117"/>
      <c r="OPU25" s="117"/>
      <c r="OPW25" s="117"/>
      <c r="OPY25" s="117"/>
      <c r="OQA25" s="117"/>
      <c r="OQC25" s="117"/>
      <c r="OQE25" s="117"/>
      <c r="OQG25" s="117"/>
      <c r="OQI25" s="117"/>
      <c r="OQK25" s="117"/>
      <c r="OQM25" s="117"/>
      <c r="OQO25" s="117"/>
      <c r="OQQ25" s="117"/>
      <c r="OQS25" s="117"/>
      <c r="OQU25" s="117"/>
      <c r="OQW25" s="117"/>
      <c r="OQY25" s="117"/>
      <c r="ORA25" s="117"/>
      <c r="ORC25" s="117"/>
      <c r="ORE25" s="117"/>
      <c r="ORG25" s="117"/>
      <c r="ORI25" s="117"/>
      <c r="ORK25" s="117"/>
      <c r="ORM25" s="117"/>
      <c r="ORO25" s="117"/>
      <c r="ORQ25" s="117"/>
      <c r="ORS25" s="117"/>
      <c r="ORU25" s="117"/>
      <c r="ORW25" s="117"/>
      <c r="ORY25" s="117"/>
      <c r="OSA25" s="117"/>
      <c r="OSC25" s="117"/>
      <c r="OSE25" s="117"/>
      <c r="OSG25" s="117"/>
      <c r="OSI25" s="117"/>
      <c r="OSK25" s="117"/>
      <c r="OSM25" s="117"/>
      <c r="OSO25" s="117"/>
      <c r="OSQ25" s="117"/>
      <c r="OSS25" s="117"/>
      <c r="OSU25" s="117"/>
      <c r="OSW25" s="117"/>
      <c r="OSY25" s="117"/>
      <c r="OTA25" s="117"/>
      <c r="OTC25" s="117"/>
      <c r="OTE25" s="117"/>
      <c r="OTG25" s="117"/>
      <c r="OTI25" s="117"/>
      <c r="OTK25" s="117"/>
      <c r="OTM25" s="117"/>
      <c r="OTO25" s="117"/>
      <c r="OTQ25" s="117"/>
      <c r="OTS25" s="117"/>
      <c r="OTU25" s="117"/>
      <c r="OTW25" s="117"/>
      <c r="OTY25" s="117"/>
      <c r="OUA25" s="117"/>
      <c r="OUC25" s="117"/>
      <c r="OUE25" s="117"/>
      <c r="OUG25" s="117"/>
      <c r="OUI25" s="117"/>
      <c r="OUK25" s="117"/>
      <c r="OUM25" s="117"/>
      <c r="OUO25" s="117"/>
      <c r="OUQ25" s="117"/>
      <c r="OUS25" s="117"/>
      <c r="OUU25" s="117"/>
      <c r="OUW25" s="117"/>
      <c r="OUY25" s="117"/>
      <c r="OVA25" s="117"/>
      <c r="OVC25" s="117"/>
      <c r="OVE25" s="117"/>
      <c r="OVG25" s="117"/>
      <c r="OVI25" s="117"/>
      <c r="OVK25" s="117"/>
      <c r="OVM25" s="117"/>
      <c r="OVO25" s="117"/>
      <c r="OVQ25" s="117"/>
      <c r="OVS25" s="117"/>
      <c r="OVU25" s="117"/>
      <c r="OVW25" s="117"/>
      <c r="OVY25" s="117"/>
      <c r="OWA25" s="117"/>
      <c r="OWC25" s="117"/>
      <c r="OWE25" s="117"/>
      <c r="OWG25" s="117"/>
      <c r="OWI25" s="117"/>
      <c r="OWK25" s="117"/>
      <c r="OWM25" s="117"/>
      <c r="OWO25" s="117"/>
      <c r="OWQ25" s="117"/>
      <c r="OWS25" s="117"/>
      <c r="OWU25" s="117"/>
      <c r="OWW25" s="117"/>
      <c r="OWY25" s="117"/>
      <c r="OXA25" s="117"/>
      <c r="OXC25" s="117"/>
      <c r="OXE25" s="117"/>
      <c r="OXG25" s="117"/>
      <c r="OXI25" s="117"/>
      <c r="OXK25" s="117"/>
      <c r="OXM25" s="117"/>
      <c r="OXO25" s="117"/>
      <c r="OXQ25" s="117"/>
      <c r="OXS25" s="117"/>
      <c r="OXU25" s="117"/>
      <c r="OXW25" s="117"/>
      <c r="OXY25" s="117"/>
      <c r="OYA25" s="117"/>
      <c r="OYC25" s="117"/>
      <c r="OYE25" s="117"/>
      <c r="OYG25" s="117"/>
      <c r="OYI25" s="117"/>
      <c r="OYK25" s="117"/>
      <c r="OYM25" s="117"/>
      <c r="OYO25" s="117"/>
      <c r="OYQ25" s="117"/>
      <c r="OYS25" s="117"/>
      <c r="OYU25" s="117"/>
      <c r="OYW25" s="117"/>
      <c r="OYY25" s="117"/>
      <c r="OZA25" s="117"/>
      <c r="OZC25" s="117"/>
      <c r="OZE25" s="117"/>
      <c r="OZG25" s="117"/>
      <c r="OZI25" s="117"/>
      <c r="OZK25" s="117"/>
      <c r="OZM25" s="117"/>
      <c r="OZO25" s="117"/>
      <c r="OZQ25" s="117"/>
      <c r="OZS25" s="117"/>
      <c r="OZU25" s="117"/>
      <c r="OZW25" s="117"/>
      <c r="OZY25" s="117"/>
      <c r="PAA25" s="117"/>
      <c r="PAC25" s="117"/>
      <c r="PAE25" s="117"/>
      <c r="PAG25" s="117"/>
      <c r="PAI25" s="117"/>
      <c r="PAK25" s="117"/>
      <c r="PAM25" s="117"/>
      <c r="PAO25" s="117"/>
      <c r="PAQ25" s="117"/>
      <c r="PAS25" s="117"/>
      <c r="PAU25" s="117"/>
      <c r="PAW25" s="117"/>
      <c r="PAY25" s="117"/>
      <c r="PBA25" s="117"/>
      <c r="PBC25" s="117"/>
      <c r="PBE25" s="117"/>
      <c r="PBG25" s="117"/>
      <c r="PBI25" s="117"/>
      <c r="PBK25" s="117"/>
      <c r="PBM25" s="117"/>
      <c r="PBO25" s="117"/>
      <c r="PBQ25" s="117"/>
      <c r="PBS25" s="117"/>
      <c r="PBU25" s="117"/>
      <c r="PBW25" s="117"/>
      <c r="PBY25" s="117"/>
      <c r="PCA25" s="117"/>
      <c r="PCC25" s="117"/>
      <c r="PCE25" s="117"/>
      <c r="PCG25" s="117"/>
      <c r="PCI25" s="117"/>
      <c r="PCK25" s="117"/>
      <c r="PCM25" s="117"/>
      <c r="PCO25" s="117"/>
      <c r="PCQ25" s="117"/>
      <c r="PCS25" s="117"/>
      <c r="PCU25" s="117"/>
      <c r="PCW25" s="117"/>
      <c r="PCY25" s="117"/>
      <c r="PDA25" s="117"/>
      <c r="PDC25" s="117"/>
      <c r="PDE25" s="117"/>
      <c r="PDG25" s="117"/>
      <c r="PDI25" s="117"/>
      <c r="PDK25" s="117"/>
      <c r="PDM25" s="117"/>
      <c r="PDO25" s="117"/>
      <c r="PDQ25" s="117"/>
      <c r="PDS25" s="117"/>
      <c r="PDU25" s="117"/>
      <c r="PDW25" s="117"/>
      <c r="PDY25" s="117"/>
      <c r="PEA25" s="117"/>
      <c r="PEC25" s="117"/>
      <c r="PEE25" s="117"/>
      <c r="PEG25" s="117"/>
      <c r="PEI25" s="117"/>
      <c r="PEK25" s="117"/>
      <c r="PEM25" s="117"/>
      <c r="PEO25" s="117"/>
      <c r="PEQ25" s="117"/>
      <c r="PES25" s="117"/>
      <c r="PEU25" s="117"/>
      <c r="PEW25" s="117"/>
      <c r="PEY25" s="117"/>
      <c r="PFA25" s="117"/>
      <c r="PFC25" s="117"/>
      <c r="PFE25" s="117"/>
      <c r="PFG25" s="117"/>
      <c r="PFI25" s="117"/>
      <c r="PFK25" s="117"/>
      <c r="PFM25" s="117"/>
      <c r="PFO25" s="117"/>
      <c r="PFQ25" s="117"/>
      <c r="PFS25" s="117"/>
      <c r="PFU25" s="117"/>
      <c r="PFW25" s="117"/>
      <c r="PFY25" s="117"/>
      <c r="PGA25" s="117"/>
      <c r="PGC25" s="117"/>
      <c r="PGE25" s="117"/>
      <c r="PGG25" s="117"/>
      <c r="PGI25" s="117"/>
      <c r="PGK25" s="117"/>
      <c r="PGM25" s="117"/>
      <c r="PGO25" s="117"/>
      <c r="PGQ25" s="117"/>
      <c r="PGS25" s="117"/>
      <c r="PGU25" s="117"/>
      <c r="PGW25" s="117"/>
      <c r="PGY25" s="117"/>
      <c r="PHA25" s="117"/>
      <c r="PHC25" s="117"/>
      <c r="PHE25" s="117"/>
      <c r="PHG25" s="117"/>
      <c r="PHI25" s="117"/>
      <c r="PHK25" s="117"/>
      <c r="PHM25" s="117"/>
      <c r="PHO25" s="117"/>
      <c r="PHQ25" s="117"/>
      <c r="PHS25" s="117"/>
      <c r="PHU25" s="117"/>
      <c r="PHW25" s="117"/>
      <c r="PHY25" s="117"/>
      <c r="PIA25" s="117"/>
      <c r="PIC25" s="117"/>
      <c r="PIE25" s="117"/>
      <c r="PIG25" s="117"/>
      <c r="PII25" s="117"/>
      <c r="PIK25" s="117"/>
      <c r="PIM25" s="117"/>
      <c r="PIO25" s="117"/>
      <c r="PIQ25" s="117"/>
      <c r="PIS25" s="117"/>
      <c r="PIU25" s="117"/>
      <c r="PIW25" s="117"/>
      <c r="PIY25" s="117"/>
      <c r="PJA25" s="117"/>
      <c r="PJC25" s="117"/>
      <c r="PJE25" s="117"/>
      <c r="PJG25" s="117"/>
      <c r="PJI25" s="117"/>
      <c r="PJK25" s="117"/>
      <c r="PJM25" s="117"/>
      <c r="PJO25" s="117"/>
      <c r="PJQ25" s="117"/>
      <c r="PJS25" s="117"/>
      <c r="PJU25" s="117"/>
      <c r="PJW25" s="117"/>
      <c r="PJY25" s="117"/>
      <c r="PKA25" s="117"/>
      <c r="PKC25" s="117"/>
      <c r="PKE25" s="117"/>
      <c r="PKG25" s="117"/>
      <c r="PKI25" s="117"/>
      <c r="PKK25" s="117"/>
      <c r="PKM25" s="117"/>
      <c r="PKO25" s="117"/>
      <c r="PKQ25" s="117"/>
      <c r="PKS25" s="117"/>
      <c r="PKU25" s="117"/>
      <c r="PKW25" s="117"/>
      <c r="PKY25" s="117"/>
      <c r="PLA25" s="117"/>
      <c r="PLC25" s="117"/>
      <c r="PLE25" s="117"/>
      <c r="PLG25" s="117"/>
      <c r="PLI25" s="117"/>
      <c r="PLK25" s="117"/>
      <c r="PLM25" s="117"/>
      <c r="PLO25" s="117"/>
      <c r="PLQ25" s="117"/>
      <c r="PLS25" s="117"/>
      <c r="PLU25" s="117"/>
      <c r="PLW25" s="117"/>
      <c r="PLY25" s="117"/>
      <c r="PMA25" s="117"/>
      <c r="PMC25" s="117"/>
      <c r="PME25" s="117"/>
      <c r="PMG25" s="117"/>
      <c r="PMI25" s="117"/>
      <c r="PMK25" s="117"/>
      <c r="PMM25" s="117"/>
      <c r="PMO25" s="117"/>
      <c r="PMQ25" s="117"/>
      <c r="PMS25" s="117"/>
      <c r="PMU25" s="117"/>
      <c r="PMW25" s="117"/>
      <c r="PMY25" s="117"/>
      <c r="PNA25" s="117"/>
      <c r="PNC25" s="117"/>
      <c r="PNE25" s="117"/>
      <c r="PNG25" s="117"/>
      <c r="PNI25" s="117"/>
      <c r="PNK25" s="117"/>
      <c r="PNM25" s="117"/>
      <c r="PNO25" s="117"/>
      <c r="PNQ25" s="117"/>
      <c r="PNS25" s="117"/>
      <c r="PNU25" s="117"/>
      <c r="PNW25" s="117"/>
      <c r="PNY25" s="117"/>
      <c r="POA25" s="117"/>
      <c r="POC25" s="117"/>
      <c r="POE25" s="117"/>
      <c r="POG25" s="117"/>
      <c r="POI25" s="117"/>
      <c r="POK25" s="117"/>
      <c r="POM25" s="117"/>
      <c r="POO25" s="117"/>
      <c r="POQ25" s="117"/>
      <c r="POS25" s="117"/>
      <c r="POU25" s="117"/>
      <c r="POW25" s="117"/>
      <c r="POY25" s="117"/>
      <c r="PPA25" s="117"/>
      <c r="PPC25" s="117"/>
      <c r="PPE25" s="117"/>
      <c r="PPG25" s="117"/>
      <c r="PPI25" s="117"/>
      <c r="PPK25" s="117"/>
      <c r="PPM25" s="117"/>
      <c r="PPO25" s="117"/>
      <c r="PPQ25" s="117"/>
      <c r="PPS25" s="117"/>
      <c r="PPU25" s="117"/>
      <c r="PPW25" s="117"/>
      <c r="PPY25" s="117"/>
      <c r="PQA25" s="117"/>
      <c r="PQC25" s="117"/>
      <c r="PQE25" s="117"/>
      <c r="PQG25" s="117"/>
      <c r="PQI25" s="117"/>
      <c r="PQK25" s="117"/>
      <c r="PQM25" s="117"/>
      <c r="PQO25" s="117"/>
      <c r="PQQ25" s="117"/>
      <c r="PQS25" s="117"/>
      <c r="PQU25" s="117"/>
      <c r="PQW25" s="117"/>
      <c r="PQY25" s="117"/>
      <c r="PRA25" s="117"/>
      <c r="PRC25" s="117"/>
      <c r="PRE25" s="117"/>
      <c r="PRG25" s="117"/>
      <c r="PRI25" s="117"/>
      <c r="PRK25" s="117"/>
      <c r="PRM25" s="117"/>
      <c r="PRO25" s="117"/>
      <c r="PRQ25" s="117"/>
      <c r="PRS25" s="117"/>
      <c r="PRU25" s="117"/>
      <c r="PRW25" s="117"/>
      <c r="PRY25" s="117"/>
      <c r="PSA25" s="117"/>
      <c r="PSC25" s="117"/>
      <c r="PSE25" s="117"/>
      <c r="PSG25" s="117"/>
      <c r="PSI25" s="117"/>
      <c r="PSK25" s="117"/>
      <c r="PSM25" s="117"/>
      <c r="PSO25" s="117"/>
      <c r="PSQ25" s="117"/>
      <c r="PSS25" s="117"/>
      <c r="PSU25" s="117"/>
      <c r="PSW25" s="117"/>
      <c r="PSY25" s="117"/>
      <c r="PTA25" s="117"/>
      <c r="PTC25" s="117"/>
      <c r="PTE25" s="117"/>
      <c r="PTG25" s="117"/>
      <c r="PTI25" s="117"/>
      <c r="PTK25" s="117"/>
      <c r="PTM25" s="117"/>
      <c r="PTO25" s="117"/>
      <c r="PTQ25" s="117"/>
      <c r="PTS25" s="117"/>
      <c r="PTU25" s="117"/>
      <c r="PTW25" s="117"/>
      <c r="PTY25" s="117"/>
      <c r="PUA25" s="117"/>
      <c r="PUC25" s="117"/>
      <c r="PUE25" s="117"/>
      <c r="PUG25" s="117"/>
      <c r="PUI25" s="117"/>
      <c r="PUK25" s="117"/>
      <c r="PUM25" s="117"/>
      <c r="PUO25" s="117"/>
      <c r="PUQ25" s="117"/>
      <c r="PUS25" s="117"/>
      <c r="PUU25" s="117"/>
      <c r="PUW25" s="117"/>
      <c r="PUY25" s="117"/>
      <c r="PVA25" s="117"/>
      <c r="PVC25" s="117"/>
      <c r="PVE25" s="117"/>
      <c r="PVG25" s="117"/>
      <c r="PVI25" s="117"/>
      <c r="PVK25" s="117"/>
      <c r="PVM25" s="117"/>
      <c r="PVO25" s="117"/>
      <c r="PVQ25" s="117"/>
      <c r="PVS25" s="117"/>
      <c r="PVU25" s="117"/>
      <c r="PVW25" s="117"/>
      <c r="PVY25" s="117"/>
      <c r="PWA25" s="117"/>
      <c r="PWC25" s="117"/>
      <c r="PWE25" s="117"/>
      <c r="PWG25" s="117"/>
      <c r="PWI25" s="117"/>
      <c r="PWK25" s="117"/>
      <c r="PWM25" s="117"/>
      <c r="PWO25" s="117"/>
      <c r="PWQ25" s="117"/>
      <c r="PWS25" s="117"/>
      <c r="PWU25" s="117"/>
      <c r="PWW25" s="117"/>
      <c r="PWY25" s="117"/>
      <c r="PXA25" s="117"/>
      <c r="PXC25" s="117"/>
      <c r="PXE25" s="117"/>
      <c r="PXG25" s="117"/>
      <c r="PXI25" s="117"/>
      <c r="PXK25" s="117"/>
      <c r="PXM25" s="117"/>
      <c r="PXO25" s="117"/>
      <c r="PXQ25" s="117"/>
      <c r="PXS25" s="117"/>
      <c r="PXU25" s="117"/>
      <c r="PXW25" s="117"/>
      <c r="PXY25" s="117"/>
      <c r="PYA25" s="117"/>
      <c r="PYC25" s="117"/>
      <c r="PYE25" s="117"/>
      <c r="PYG25" s="117"/>
      <c r="PYI25" s="117"/>
      <c r="PYK25" s="117"/>
      <c r="PYM25" s="117"/>
      <c r="PYO25" s="117"/>
      <c r="PYQ25" s="117"/>
      <c r="PYS25" s="117"/>
      <c r="PYU25" s="117"/>
      <c r="PYW25" s="117"/>
      <c r="PYY25" s="117"/>
      <c r="PZA25" s="117"/>
      <c r="PZC25" s="117"/>
      <c r="PZE25" s="117"/>
      <c r="PZG25" s="117"/>
      <c r="PZI25" s="117"/>
      <c r="PZK25" s="117"/>
      <c r="PZM25" s="117"/>
      <c r="PZO25" s="117"/>
      <c r="PZQ25" s="117"/>
      <c r="PZS25" s="117"/>
      <c r="PZU25" s="117"/>
      <c r="PZW25" s="117"/>
      <c r="PZY25" s="117"/>
      <c r="QAA25" s="117"/>
      <c r="QAC25" s="117"/>
      <c r="QAE25" s="117"/>
      <c r="QAG25" s="117"/>
      <c r="QAI25" s="117"/>
      <c r="QAK25" s="117"/>
      <c r="QAM25" s="117"/>
      <c r="QAO25" s="117"/>
      <c r="QAQ25" s="117"/>
      <c r="QAS25" s="117"/>
      <c r="QAU25" s="117"/>
      <c r="QAW25" s="117"/>
      <c r="QAY25" s="117"/>
      <c r="QBA25" s="117"/>
      <c r="QBC25" s="117"/>
      <c r="QBE25" s="117"/>
      <c r="QBG25" s="117"/>
      <c r="QBI25" s="117"/>
      <c r="QBK25" s="117"/>
      <c r="QBM25" s="117"/>
      <c r="QBO25" s="117"/>
      <c r="QBQ25" s="117"/>
      <c r="QBS25" s="117"/>
      <c r="QBU25" s="117"/>
      <c r="QBW25" s="117"/>
      <c r="QBY25" s="117"/>
      <c r="QCA25" s="117"/>
      <c r="QCC25" s="117"/>
      <c r="QCE25" s="117"/>
      <c r="QCG25" s="117"/>
      <c r="QCI25" s="117"/>
      <c r="QCK25" s="117"/>
      <c r="QCM25" s="117"/>
      <c r="QCO25" s="117"/>
      <c r="QCQ25" s="117"/>
      <c r="QCS25" s="117"/>
      <c r="QCU25" s="117"/>
      <c r="QCW25" s="117"/>
      <c r="QCY25" s="117"/>
      <c r="QDA25" s="117"/>
      <c r="QDC25" s="117"/>
      <c r="QDE25" s="117"/>
      <c r="QDG25" s="117"/>
      <c r="QDI25" s="117"/>
      <c r="QDK25" s="117"/>
      <c r="QDM25" s="117"/>
      <c r="QDO25" s="117"/>
      <c r="QDQ25" s="117"/>
      <c r="QDS25" s="117"/>
      <c r="QDU25" s="117"/>
      <c r="QDW25" s="117"/>
      <c r="QDY25" s="117"/>
      <c r="QEA25" s="117"/>
      <c r="QEC25" s="117"/>
      <c r="QEE25" s="117"/>
      <c r="QEG25" s="117"/>
      <c r="QEI25" s="117"/>
      <c r="QEK25" s="117"/>
      <c r="QEM25" s="117"/>
      <c r="QEO25" s="117"/>
      <c r="QEQ25" s="117"/>
      <c r="QES25" s="117"/>
      <c r="QEU25" s="117"/>
      <c r="QEW25" s="117"/>
      <c r="QEY25" s="117"/>
      <c r="QFA25" s="117"/>
      <c r="QFC25" s="117"/>
      <c r="QFE25" s="117"/>
      <c r="QFG25" s="117"/>
      <c r="QFI25" s="117"/>
      <c r="QFK25" s="117"/>
      <c r="QFM25" s="117"/>
      <c r="QFO25" s="117"/>
      <c r="QFQ25" s="117"/>
      <c r="QFS25" s="117"/>
      <c r="QFU25" s="117"/>
      <c r="QFW25" s="117"/>
      <c r="QFY25" s="117"/>
      <c r="QGA25" s="117"/>
      <c r="QGC25" s="117"/>
      <c r="QGE25" s="117"/>
      <c r="QGG25" s="117"/>
      <c r="QGI25" s="117"/>
      <c r="QGK25" s="117"/>
      <c r="QGM25" s="117"/>
      <c r="QGO25" s="117"/>
      <c r="QGQ25" s="117"/>
      <c r="QGS25" s="117"/>
      <c r="QGU25" s="117"/>
      <c r="QGW25" s="117"/>
      <c r="QGY25" s="117"/>
      <c r="QHA25" s="117"/>
      <c r="QHC25" s="117"/>
      <c r="QHE25" s="117"/>
      <c r="QHG25" s="117"/>
      <c r="QHI25" s="117"/>
      <c r="QHK25" s="117"/>
      <c r="QHM25" s="117"/>
      <c r="QHO25" s="117"/>
      <c r="QHQ25" s="117"/>
      <c r="QHS25" s="117"/>
      <c r="QHU25" s="117"/>
      <c r="QHW25" s="117"/>
      <c r="QHY25" s="117"/>
      <c r="QIA25" s="117"/>
      <c r="QIC25" s="117"/>
      <c r="QIE25" s="117"/>
      <c r="QIG25" s="117"/>
      <c r="QII25" s="117"/>
      <c r="QIK25" s="117"/>
      <c r="QIM25" s="117"/>
      <c r="QIO25" s="117"/>
      <c r="QIQ25" s="117"/>
      <c r="QIS25" s="117"/>
      <c r="QIU25" s="117"/>
      <c r="QIW25" s="117"/>
      <c r="QIY25" s="117"/>
      <c r="QJA25" s="117"/>
      <c r="QJC25" s="117"/>
      <c r="QJE25" s="117"/>
      <c r="QJG25" s="117"/>
      <c r="QJI25" s="117"/>
      <c r="QJK25" s="117"/>
      <c r="QJM25" s="117"/>
      <c r="QJO25" s="117"/>
      <c r="QJQ25" s="117"/>
      <c r="QJS25" s="117"/>
      <c r="QJU25" s="117"/>
      <c r="QJW25" s="117"/>
      <c r="QJY25" s="117"/>
      <c r="QKA25" s="117"/>
      <c r="QKC25" s="117"/>
      <c r="QKE25" s="117"/>
      <c r="QKG25" s="117"/>
      <c r="QKI25" s="117"/>
      <c r="QKK25" s="117"/>
      <c r="QKM25" s="117"/>
      <c r="QKO25" s="117"/>
      <c r="QKQ25" s="117"/>
      <c r="QKS25" s="117"/>
      <c r="QKU25" s="117"/>
      <c r="QKW25" s="117"/>
      <c r="QKY25" s="117"/>
      <c r="QLA25" s="117"/>
      <c r="QLC25" s="117"/>
      <c r="QLE25" s="117"/>
      <c r="QLG25" s="117"/>
      <c r="QLI25" s="117"/>
      <c r="QLK25" s="117"/>
      <c r="QLM25" s="117"/>
      <c r="QLO25" s="117"/>
      <c r="QLQ25" s="117"/>
      <c r="QLS25" s="117"/>
      <c r="QLU25" s="117"/>
      <c r="QLW25" s="117"/>
      <c r="QLY25" s="117"/>
      <c r="QMA25" s="117"/>
      <c r="QMC25" s="117"/>
      <c r="QME25" s="117"/>
      <c r="QMG25" s="117"/>
      <c r="QMI25" s="117"/>
      <c r="QMK25" s="117"/>
      <c r="QMM25" s="117"/>
      <c r="QMO25" s="117"/>
      <c r="QMQ25" s="117"/>
      <c r="QMS25" s="117"/>
      <c r="QMU25" s="117"/>
      <c r="QMW25" s="117"/>
      <c r="QMY25" s="117"/>
      <c r="QNA25" s="117"/>
      <c r="QNC25" s="117"/>
      <c r="QNE25" s="117"/>
      <c r="QNG25" s="117"/>
      <c r="QNI25" s="117"/>
      <c r="QNK25" s="117"/>
      <c r="QNM25" s="117"/>
      <c r="QNO25" s="117"/>
      <c r="QNQ25" s="117"/>
      <c r="QNS25" s="117"/>
      <c r="QNU25" s="117"/>
      <c r="QNW25" s="117"/>
      <c r="QNY25" s="117"/>
      <c r="QOA25" s="117"/>
      <c r="QOC25" s="117"/>
      <c r="QOE25" s="117"/>
      <c r="QOG25" s="117"/>
      <c r="QOI25" s="117"/>
      <c r="QOK25" s="117"/>
      <c r="QOM25" s="117"/>
      <c r="QOO25" s="117"/>
      <c r="QOQ25" s="117"/>
      <c r="QOS25" s="117"/>
      <c r="QOU25" s="117"/>
      <c r="QOW25" s="117"/>
      <c r="QOY25" s="117"/>
      <c r="QPA25" s="117"/>
      <c r="QPC25" s="117"/>
      <c r="QPE25" s="117"/>
      <c r="QPG25" s="117"/>
      <c r="QPI25" s="117"/>
      <c r="QPK25" s="117"/>
      <c r="QPM25" s="117"/>
      <c r="QPO25" s="117"/>
      <c r="QPQ25" s="117"/>
      <c r="QPS25" s="117"/>
      <c r="QPU25" s="117"/>
      <c r="QPW25" s="117"/>
      <c r="QPY25" s="117"/>
      <c r="QQA25" s="117"/>
      <c r="QQC25" s="117"/>
      <c r="QQE25" s="117"/>
      <c r="QQG25" s="117"/>
      <c r="QQI25" s="117"/>
      <c r="QQK25" s="117"/>
      <c r="QQM25" s="117"/>
      <c r="QQO25" s="117"/>
      <c r="QQQ25" s="117"/>
      <c r="QQS25" s="117"/>
      <c r="QQU25" s="117"/>
      <c r="QQW25" s="117"/>
      <c r="QQY25" s="117"/>
      <c r="QRA25" s="117"/>
      <c r="QRC25" s="117"/>
      <c r="QRE25" s="117"/>
      <c r="QRG25" s="117"/>
      <c r="QRI25" s="117"/>
      <c r="QRK25" s="117"/>
      <c r="QRM25" s="117"/>
      <c r="QRO25" s="117"/>
      <c r="QRQ25" s="117"/>
      <c r="QRS25" s="117"/>
      <c r="QRU25" s="117"/>
      <c r="QRW25" s="117"/>
      <c r="QRY25" s="117"/>
      <c r="QSA25" s="117"/>
      <c r="QSC25" s="117"/>
      <c r="QSE25" s="117"/>
      <c r="QSG25" s="117"/>
      <c r="QSI25" s="117"/>
      <c r="QSK25" s="117"/>
      <c r="QSM25" s="117"/>
      <c r="QSO25" s="117"/>
      <c r="QSQ25" s="117"/>
      <c r="QSS25" s="117"/>
      <c r="QSU25" s="117"/>
      <c r="QSW25" s="117"/>
      <c r="QSY25" s="117"/>
      <c r="QTA25" s="117"/>
      <c r="QTC25" s="117"/>
      <c r="QTE25" s="117"/>
      <c r="QTG25" s="117"/>
      <c r="QTI25" s="117"/>
      <c r="QTK25" s="117"/>
      <c r="QTM25" s="117"/>
      <c r="QTO25" s="117"/>
      <c r="QTQ25" s="117"/>
      <c r="QTS25" s="117"/>
      <c r="QTU25" s="117"/>
      <c r="QTW25" s="117"/>
      <c r="QTY25" s="117"/>
      <c r="QUA25" s="117"/>
      <c r="QUC25" s="117"/>
      <c r="QUE25" s="117"/>
      <c r="QUG25" s="117"/>
      <c r="QUI25" s="117"/>
      <c r="QUK25" s="117"/>
      <c r="QUM25" s="117"/>
      <c r="QUO25" s="117"/>
      <c r="QUQ25" s="117"/>
      <c r="QUS25" s="117"/>
      <c r="QUU25" s="117"/>
      <c r="QUW25" s="117"/>
      <c r="QUY25" s="117"/>
      <c r="QVA25" s="117"/>
      <c r="QVC25" s="117"/>
      <c r="QVE25" s="117"/>
      <c r="QVG25" s="117"/>
      <c r="QVI25" s="117"/>
      <c r="QVK25" s="117"/>
      <c r="QVM25" s="117"/>
      <c r="QVO25" s="117"/>
      <c r="QVQ25" s="117"/>
      <c r="QVS25" s="117"/>
      <c r="QVU25" s="117"/>
      <c r="QVW25" s="117"/>
      <c r="QVY25" s="117"/>
      <c r="QWA25" s="117"/>
      <c r="QWC25" s="117"/>
      <c r="QWE25" s="117"/>
      <c r="QWG25" s="117"/>
      <c r="QWI25" s="117"/>
      <c r="QWK25" s="117"/>
      <c r="QWM25" s="117"/>
      <c r="QWO25" s="117"/>
      <c r="QWQ25" s="117"/>
      <c r="QWS25" s="117"/>
      <c r="QWU25" s="117"/>
      <c r="QWW25" s="117"/>
      <c r="QWY25" s="117"/>
      <c r="QXA25" s="117"/>
      <c r="QXC25" s="117"/>
      <c r="QXE25" s="117"/>
      <c r="QXG25" s="117"/>
      <c r="QXI25" s="117"/>
      <c r="QXK25" s="117"/>
      <c r="QXM25" s="117"/>
      <c r="QXO25" s="117"/>
      <c r="QXQ25" s="117"/>
      <c r="QXS25" s="117"/>
      <c r="QXU25" s="117"/>
      <c r="QXW25" s="117"/>
      <c r="QXY25" s="117"/>
      <c r="QYA25" s="117"/>
      <c r="QYC25" s="117"/>
      <c r="QYE25" s="117"/>
      <c r="QYG25" s="117"/>
      <c r="QYI25" s="117"/>
      <c r="QYK25" s="117"/>
      <c r="QYM25" s="117"/>
      <c r="QYO25" s="117"/>
      <c r="QYQ25" s="117"/>
      <c r="QYS25" s="117"/>
      <c r="QYU25" s="117"/>
      <c r="QYW25" s="117"/>
      <c r="QYY25" s="117"/>
      <c r="QZA25" s="117"/>
      <c r="QZC25" s="117"/>
      <c r="QZE25" s="117"/>
      <c r="QZG25" s="117"/>
      <c r="QZI25" s="117"/>
      <c r="QZK25" s="117"/>
      <c r="QZM25" s="117"/>
      <c r="QZO25" s="117"/>
      <c r="QZQ25" s="117"/>
      <c r="QZS25" s="117"/>
      <c r="QZU25" s="117"/>
      <c r="QZW25" s="117"/>
      <c r="QZY25" s="117"/>
      <c r="RAA25" s="117"/>
      <c r="RAC25" s="117"/>
      <c r="RAE25" s="117"/>
      <c r="RAG25" s="117"/>
      <c r="RAI25" s="117"/>
      <c r="RAK25" s="117"/>
      <c r="RAM25" s="117"/>
      <c r="RAO25" s="117"/>
      <c r="RAQ25" s="117"/>
      <c r="RAS25" s="117"/>
      <c r="RAU25" s="117"/>
      <c r="RAW25" s="117"/>
      <c r="RAY25" s="117"/>
      <c r="RBA25" s="117"/>
      <c r="RBC25" s="117"/>
      <c r="RBE25" s="117"/>
      <c r="RBG25" s="117"/>
      <c r="RBI25" s="117"/>
      <c r="RBK25" s="117"/>
      <c r="RBM25" s="117"/>
      <c r="RBO25" s="117"/>
      <c r="RBQ25" s="117"/>
      <c r="RBS25" s="117"/>
      <c r="RBU25" s="117"/>
      <c r="RBW25" s="117"/>
      <c r="RBY25" s="117"/>
      <c r="RCA25" s="117"/>
      <c r="RCC25" s="117"/>
      <c r="RCE25" s="117"/>
      <c r="RCG25" s="117"/>
      <c r="RCI25" s="117"/>
      <c r="RCK25" s="117"/>
      <c r="RCM25" s="117"/>
      <c r="RCO25" s="117"/>
      <c r="RCQ25" s="117"/>
      <c r="RCS25" s="117"/>
      <c r="RCU25" s="117"/>
      <c r="RCW25" s="117"/>
      <c r="RCY25" s="117"/>
      <c r="RDA25" s="117"/>
      <c r="RDC25" s="117"/>
      <c r="RDE25" s="117"/>
      <c r="RDG25" s="117"/>
      <c r="RDI25" s="117"/>
      <c r="RDK25" s="117"/>
      <c r="RDM25" s="117"/>
      <c r="RDO25" s="117"/>
      <c r="RDQ25" s="117"/>
      <c r="RDS25" s="117"/>
      <c r="RDU25" s="117"/>
      <c r="RDW25" s="117"/>
      <c r="RDY25" s="117"/>
      <c r="REA25" s="117"/>
      <c r="REC25" s="117"/>
      <c r="REE25" s="117"/>
      <c r="REG25" s="117"/>
      <c r="REI25" s="117"/>
      <c r="REK25" s="117"/>
      <c r="REM25" s="117"/>
      <c r="REO25" s="117"/>
      <c r="REQ25" s="117"/>
      <c r="RES25" s="117"/>
      <c r="REU25" s="117"/>
      <c r="REW25" s="117"/>
      <c r="REY25" s="117"/>
      <c r="RFA25" s="117"/>
      <c r="RFC25" s="117"/>
      <c r="RFE25" s="117"/>
      <c r="RFG25" s="117"/>
      <c r="RFI25" s="117"/>
      <c r="RFK25" s="117"/>
      <c r="RFM25" s="117"/>
      <c r="RFO25" s="117"/>
      <c r="RFQ25" s="117"/>
      <c r="RFS25" s="117"/>
      <c r="RFU25" s="117"/>
      <c r="RFW25" s="117"/>
      <c r="RFY25" s="117"/>
      <c r="RGA25" s="117"/>
      <c r="RGC25" s="117"/>
      <c r="RGE25" s="117"/>
      <c r="RGG25" s="117"/>
      <c r="RGI25" s="117"/>
      <c r="RGK25" s="117"/>
      <c r="RGM25" s="117"/>
      <c r="RGO25" s="117"/>
      <c r="RGQ25" s="117"/>
      <c r="RGS25" s="117"/>
      <c r="RGU25" s="117"/>
      <c r="RGW25" s="117"/>
      <c r="RGY25" s="117"/>
      <c r="RHA25" s="117"/>
      <c r="RHC25" s="117"/>
      <c r="RHE25" s="117"/>
      <c r="RHG25" s="117"/>
      <c r="RHI25" s="117"/>
      <c r="RHK25" s="117"/>
      <c r="RHM25" s="117"/>
      <c r="RHO25" s="117"/>
      <c r="RHQ25" s="117"/>
      <c r="RHS25" s="117"/>
      <c r="RHU25" s="117"/>
      <c r="RHW25" s="117"/>
      <c r="RHY25" s="117"/>
      <c r="RIA25" s="117"/>
      <c r="RIC25" s="117"/>
      <c r="RIE25" s="117"/>
      <c r="RIG25" s="117"/>
      <c r="RII25" s="117"/>
      <c r="RIK25" s="117"/>
      <c r="RIM25" s="117"/>
      <c r="RIO25" s="117"/>
      <c r="RIQ25" s="117"/>
      <c r="RIS25" s="117"/>
      <c r="RIU25" s="117"/>
      <c r="RIW25" s="117"/>
      <c r="RIY25" s="117"/>
      <c r="RJA25" s="117"/>
      <c r="RJC25" s="117"/>
      <c r="RJE25" s="117"/>
      <c r="RJG25" s="117"/>
      <c r="RJI25" s="117"/>
      <c r="RJK25" s="117"/>
      <c r="RJM25" s="117"/>
      <c r="RJO25" s="117"/>
      <c r="RJQ25" s="117"/>
      <c r="RJS25" s="117"/>
      <c r="RJU25" s="117"/>
      <c r="RJW25" s="117"/>
      <c r="RJY25" s="117"/>
      <c r="RKA25" s="117"/>
      <c r="RKC25" s="117"/>
      <c r="RKE25" s="117"/>
      <c r="RKG25" s="117"/>
      <c r="RKI25" s="117"/>
      <c r="RKK25" s="117"/>
      <c r="RKM25" s="117"/>
      <c r="RKO25" s="117"/>
      <c r="RKQ25" s="117"/>
      <c r="RKS25" s="117"/>
      <c r="RKU25" s="117"/>
      <c r="RKW25" s="117"/>
      <c r="RKY25" s="117"/>
      <c r="RLA25" s="117"/>
      <c r="RLC25" s="117"/>
      <c r="RLE25" s="117"/>
      <c r="RLG25" s="117"/>
      <c r="RLI25" s="117"/>
      <c r="RLK25" s="117"/>
      <c r="RLM25" s="117"/>
      <c r="RLO25" s="117"/>
      <c r="RLQ25" s="117"/>
      <c r="RLS25" s="117"/>
      <c r="RLU25" s="117"/>
      <c r="RLW25" s="117"/>
      <c r="RLY25" s="117"/>
      <c r="RMA25" s="117"/>
      <c r="RMC25" s="117"/>
      <c r="RME25" s="117"/>
      <c r="RMG25" s="117"/>
      <c r="RMI25" s="117"/>
      <c r="RMK25" s="117"/>
      <c r="RMM25" s="117"/>
      <c r="RMO25" s="117"/>
      <c r="RMQ25" s="117"/>
      <c r="RMS25" s="117"/>
      <c r="RMU25" s="117"/>
      <c r="RMW25" s="117"/>
      <c r="RMY25" s="117"/>
      <c r="RNA25" s="117"/>
      <c r="RNC25" s="117"/>
      <c r="RNE25" s="117"/>
      <c r="RNG25" s="117"/>
      <c r="RNI25" s="117"/>
      <c r="RNK25" s="117"/>
      <c r="RNM25" s="117"/>
      <c r="RNO25" s="117"/>
      <c r="RNQ25" s="117"/>
      <c r="RNS25" s="117"/>
      <c r="RNU25" s="117"/>
      <c r="RNW25" s="117"/>
      <c r="RNY25" s="117"/>
      <c r="ROA25" s="117"/>
      <c r="ROC25" s="117"/>
      <c r="ROE25" s="117"/>
      <c r="ROG25" s="117"/>
      <c r="ROI25" s="117"/>
      <c r="ROK25" s="117"/>
      <c r="ROM25" s="117"/>
      <c r="ROO25" s="117"/>
      <c r="ROQ25" s="117"/>
      <c r="ROS25" s="117"/>
      <c r="ROU25" s="117"/>
      <c r="ROW25" s="117"/>
      <c r="ROY25" s="117"/>
      <c r="RPA25" s="117"/>
      <c r="RPC25" s="117"/>
      <c r="RPE25" s="117"/>
      <c r="RPG25" s="117"/>
      <c r="RPI25" s="117"/>
      <c r="RPK25" s="117"/>
      <c r="RPM25" s="117"/>
      <c r="RPO25" s="117"/>
      <c r="RPQ25" s="117"/>
      <c r="RPS25" s="117"/>
      <c r="RPU25" s="117"/>
      <c r="RPW25" s="117"/>
      <c r="RPY25" s="117"/>
      <c r="RQA25" s="117"/>
      <c r="RQC25" s="117"/>
      <c r="RQE25" s="117"/>
      <c r="RQG25" s="117"/>
      <c r="RQI25" s="117"/>
      <c r="RQK25" s="117"/>
      <c r="RQM25" s="117"/>
      <c r="RQO25" s="117"/>
      <c r="RQQ25" s="117"/>
      <c r="RQS25" s="117"/>
      <c r="RQU25" s="117"/>
      <c r="RQW25" s="117"/>
      <c r="RQY25" s="117"/>
      <c r="RRA25" s="117"/>
      <c r="RRC25" s="117"/>
      <c r="RRE25" s="117"/>
      <c r="RRG25" s="117"/>
      <c r="RRI25" s="117"/>
      <c r="RRK25" s="117"/>
      <c r="RRM25" s="117"/>
      <c r="RRO25" s="117"/>
      <c r="RRQ25" s="117"/>
      <c r="RRS25" s="117"/>
      <c r="RRU25" s="117"/>
      <c r="RRW25" s="117"/>
      <c r="RRY25" s="117"/>
      <c r="RSA25" s="117"/>
      <c r="RSC25" s="117"/>
      <c r="RSE25" s="117"/>
      <c r="RSG25" s="117"/>
      <c r="RSI25" s="117"/>
      <c r="RSK25" s="117"/>
      <c r="RSM25" s="117"/>
      <c r="RSO25" s="117"/>
      <c r="RSQ25" s="117"/>
      <c r="RSS25" s="117"/>
      <c r="RSU25" s="117"/>
      <c r="RSW25" s="117"/>
      <c r="RSY25" s="117"/>
      <c r="RTA25" s="117"/>
      <c r="RTC25" s="117"/>
      <c r="RTE25" s="117"/>
      <c r="RTG25" s="117"/>
      <c r="RTI25" s="117"/>
      <c r="RTK25" s="117"/>
      <c r="RTM25" s="117"/>
      <c r="RTO25" s="117"/>
      <c r="RTQ25" s="117"/>
      <c r="RTS25" s="117"/>
      <c r="RTU25" s="117"/>
      <c r="RTW25" s="117"/>
      <c r="RTY25" s="117"/>
      <c r="RUA25" s="117"/>
      <c r="RUC25" s="117"/>
      <c r="RUE25" s="117"/>
      <c r="RUG25" s="117"/>
      <c r="RUI25" s="117"/>
      <c r="RUK25" s="117"/>
      <c r="RUM25" s="117"/>
      <c r="RUO25" s="117"/>
      <c r="RUQ25" s="117"/>
      <c r="RUS25" s="117"/>
      <c r="RUU25" s="117"/>
      <c r="RUW25" s="117"/>
      <c r="RUY25" s="117"/>
      <c r="RVA25" s="117"/>
      <c r="RVC25" s="117"/>
      <c r="RVE25" s="117"/>
      <c r="RVG25" s="117"/>
      <c r="RVI25" s="117"/>
      <c r="RVK25" s="117"/>
      <c r="RVM25" s="117"/>
      <c r="RVO25" s="117"/>
      <c r="RVQ25" s="117"/>
      <c r="RVS25" s="117"/>
      <c r="RVU25" s="117"/>
      <c r="RVW25" s="117"/>
      <c r="RVY25" s="117"/>
      <c r="RWA25" s="117"/>
      <c r="RWC25" s="117"/>
      <c r="RWE25" s="117"/>
      <c r="RWG25" s="117"/>
      <c r="RWI25" s="117"/>
      <c r="RWK25" s="117"/>
      <c r="RWM25" s="117"/>
      <c r="RWO25" s="117"/>
      <c r="RWQ25" s="117"/>
      <c r="RWS25" s="117"/>
      <c r="RWU25" s="117"/>
      <c r="RWW25" s="117"/>
      <c r="RWY25" s="117"/>
      <c r="RXA25" s="117"/>
      <c r="RXC25" s="117"/>
      <c r="RXE25" s="117"/>
      <c r="RXG25" s="117"/>
      <c r="RXI25" s="117"/>
      <c r="RXK25" s="117"/>
      <c r="RXM25" s="117"/>
      <c r="RXO25" s="117"/>
      <c r="RXQ25" s="117"/>
      <c r="RXS25" s="117"/>
      <c r="RXU25" s="117"/>
      <c r="RXW25" s="117"/>
      <c r="RXY25" s="117"/>
      <c r="RYA25" s="117"/>
      <c r="RYC25" s="117"/>
      <c r="RYE25" s="117"/>
      <c r="RYG25" s="117"/>
      <c r="RYI25" s="117"/>
      <c r="RYK25" s="117"/>
      <c r="RYM25" s="117"/>
      <c r="RYO25" s="117"/>
      <c r="RYQ25" s="117"/>
      <c r="RYS25" s="117"/>
      <c r="RYU25" s="117"/>
      <c r="RYW25" s="117"/>
      <c r="RYY25" s="117"/>
      <c r="RZA25" s="117"/>
      <c r="RZC25" s="117"/>
      <c r="RZE25" s="117"/>
      <c r="RZG25" s="117"/>
      <c r="RZI25" s="117"/>
      <c r="RZK25" s="117"/>
      <c r="RZM25" s="117"/>
      <c r="RZO25" s="117"/>
      <c r="RZQ25" s="117"/>
      <c r="RZS25" s="117"/>
      <c r="RZU25" s="117"/>
      <c r="RZW25" s="117"/>
      <c r="RZY25" s="117"/>
      <c r="SAA25" s="117"/>
      <c r="SAC25" s="117"/>
      <c r="SAE25" s="117"/>
      <c r="SAG25" s="117"/>
      <c r="SAI25" s="117"/>
      <c r="SAK25" s="117"/>
      <c r="SAM25" s="117"/>
      <c r="SAO25" s="117"/>
      <c r="SAQ25" s="117"/>
      <c r="SAS25" s="117"/>
      <c r="SAU25" s="117"/>
      <c r="SAW25" s="117"/>
      <c r="SAY25" s="117"/>
      <c r="SBA25" s="117"/>
      <c r="SBC25" s="117"/>
      <c r="SBE25" s="117"/>
      <c r="SBG25" s="117"/>
      <c r="SBI25" s="117"/>
      <c r="SBK25" s="117"/>
      <c r="SBM25" s="117"/>
      <c r="SBO25" s="117"/>
      <c r="SBQ25" s="117"/>
      <c r="SBS25" s="117"/>
      <c r="SBU25" s="117"/>
      <c r="SBW25" s="117"/>
      <c r="SBY25" s="117"/>
      <c r="SCA25" s="117"/>
      <c r="SCC25" s="117"/>
      <c r="SCE25" s="117"/>
      <c r="SCG25" s="117"/>
      <c r="SCI25" s="117"/>
      <c r="SCK25" s="117"/>
      <c r="SCM25" s="117"/>
      <c r="SCO25" s="117"/>
      <c r="SCQ25" s="117"/>
      <c r="SCS25" s="117"/>
      <c r="SCU25" s="117"/>
      <c r="SCW25" s="117"/>
      <c r="SCY25" s="117"/>
      <c r="SDA25" s="117"/>
      <c r="SDC25" s="117"/>
      <c r="SDE25" s="117"/>
      <c r="SDG25" s="117"/>
      <c r="SDI25" s="117"/>
      <c r="SDK25" s="117"/>
      <c r="SDM25" s="117"/>
      <c r="SDO25" s="117"/>
      <c r="SDQ25" s="117"/>
      <c r="SDS25" s="117"/>
      <c r="SDU25" s="117"/>
      <c r="SDW25" s="117"/>
      <c r="SDY25" s="117"/>
      <c r="SEA25" s="117"/>
      <c r="SEC25" s="117"/>
      <c r="SEE25" s="117"/>
      <c r="SEG25" s="117"/>
      <c r="SEI25" s="117"/>
      <c r="SEK25" s="117"/>
      <c r="SEM25" s="117"/>
      <c r="SEO25" s="117"/>
      <c r="SEQ25" s="117"/>
      <c r="SES25" s="117"/>
      <c r="SEU25" s="117"/>
      <c r="SEW25" s="117"/>
      <c r="SEY25" s="117"/>
      <c r="SFA25" s="117"/>
      <c r="SFC25" s="117"/>
      <c r="SFE25" s="117"/>
      <c r="SFG25" s="117"/>
      <c r="SFI25" s="117"/>
      <c r="SFK25" s="117"/>
      <c r="SFM25" s="117"/>
      <c r="SFO25" s="117"/>
      <c r="SFQ25" s="117"/>
      <c r="SFS25" s="117"/>
      <c r="SFU25" s="117"/>
      <c r="SFW25" s="117"/>
      <c r="SFY25" s="117"/>
      <c r="SGA25" s="117"/>
      <c r="SGC25" s="117"/>
      <c r="SGE25" s="117"/>
      <c r="SGG25" s="117"/>
      <c r="SGI25" s="117"/>
      <c r="SGK25" s="117"/>
      <c r="SGM25" s="117"/>
      <c r="SGO25" s="117"/>
      <c r="SGQ25" s="117"/>
      <c r="SGS25" s="117"/>
      <c r="SGU25" s="117"/>
      <c r="SGW25" s="117"/>
      <c r="SGY25" s="117"/>
      <c r="SHA25" s="117"/>
      <c r="SHC25" s="117"/>
      <c r="SHE25" s="117"/>
      <c r="SHG25" s="117"/>
      <c r="SHI25" s="117"/>
      <c r="SHK25" s="117"/>
      <c r="SHM25" s="117"/>
      <c r="SHO25" s="117"/>
      <c r="SHQ25" s="117"/>
      <c r="SHS25" s="117"/>
      <c r="SHU25" s="117"/>
      <c r="SHW25" s="117"/>
      <c r="SHY25" s="117"/>
      <c r="SIA25" s="117"/>
      <c r="SIC25" s="117"/>
      <c r="SIE25" s="117"/>
      <c r="SIG25" s="117"/>
      <c r="SII25" s="117"/>
      <c r="SIK25" s="117"/>
      <c r="SIM25" s="117"/>
      <c r="SIO25" s="117"/>
      <c r="SIQ25" s="117"/>
      <c r="SIS25" s="117"/>
      <c r="SIU25" s="117"/>
      <c r="SIW25" s="117"/>
      <c r="SIY25" s="117"/>
      <c r="SJA25" s="117"/>
      <c r="SJC25" s="117"/>
      <c r="SJE25" s="117"/>
      <c r="SJG25" s="117"/>
      <c r="SJI25" s="117"/>
      <c r="SJK25" s="117"/>
      <c r="SJM25" s="117"/>
      <c r="SJO25" s="117"/>
      <c r="SJQ25" s="117"/>
      <c r="SJS25" s="117"/>
      <c r="SJU25" s="117"/>
      <c r="SJW25" s="117"/>
      <c r="SJY25" s="117"/>
      <c r="SKA25" s="117"/>
      <c r="SKC25" s="117"/>
      <c r="SKE25" s="117"/>
      <c r="SKG25" s="117"/>
      <c r="SKI25" s="117"/>
      <c r="SKK25" s="117"/>
      <c r="SKM25" s="117"/>
      <c r="SKO25" s="117"/>
      <c r="SKQ25" s="117"/>
      <c r="SKS25" s="117"/>
      <c r="SKU25" s="117"/>
      <c r="SKW25" s="117"/>
      <c r="SKY25" s="117"/>
      <c r="SLA25" s="117"/>
      <c r="SLC25" s="117"/>
      <c r="SLE25" s="117"/>
      <c r="SLG25" s="117"/>
      <c r="SLI25" s="117"/>
      <c r="SLK25" s="117"/>
      <c r="SLM25" s="117"/>
      <c r="SLO25" s="117"/>
      <c r="SLQ25" s="117"/>
      <c r="SLS25" s="117"/>
      <c r="SLU25" s="117"/>
      <c r="SLW25" s="117"/>
      <c r="SLY25" s="117"/>
      <c r="SMA25" s="117"/>
      <c r="SMC25" s="117"/>
      <c r="SME25" s="117"/>
      <c r="SMG25" s="117"/>
      <c r="SMI25" s="117"/>
      <c r="SMK25" s="117"/>
      <c r="SMM25" s="117"/>
      <c r="SMO25" s="117"/>
      <c r="SMQ25" s="117"/>
      <c r="SMS25" s="117"/>
      <c r="SMU25" s="117"/>
      <c r="SMW25" s="117"/>
      <c r="SMY25" s="117"/>
      <c r="SNA25" s="117"/>
      <c r="SNC25" s="117"/>
      <c r="SNE25" s="117"/>
      <c r="SNG25" s="117"/>
      <c r="SNI25" s="117"/>
      <c r="SNK25" s="117"/>
      <c r="SNM25" s="117"/>
      <c r="SNO25" s="117"/>
      <c r="SNQ25" s="117"/>
      <c r="SNS25" s="117"/>
      <c r="SNU25" s="117"/>
      <c r="SNW25" s="117"/>
      <c r="SNY25" s="117"/>
      <c r="SOA25" s="117"/>
      <c r="SOC25" s="117"/>
      <c r="SOE25" s="117"/>
      <c r="SOG25" s="117"/>
      <c r="SOI25" s="117"/>
      <c r="SOK25" s="117"/>
      <c r="SOM25" s="117"/>
      <c r="SOO25" s="117"/>
      <c r="SOQ25" s="117"/>
      <c r="SOS25" s="117"/>
      <c r="SOU25" s="117"/>
      <c r="SOW25" s="117"/>
      <c r="SOY25" s="117"/>
      <c r="SPA25" s="117"/>
      <c r="SPC25" s="117"/>
      <c r="SPE25" s="117"/>
      <c r="SPG25" s="117"/>
      <c r="SPI25" s="117"/>
      <c r="SPK25" s="117"/>
      <c r="SPM25" s="117"/>
      <c r="SPO25" s="117"/>
      <c r="SPQ25" s="117"/>
      <c r="SPS25" s="117"/>
      <c r="SPU25" s="117"/>
      <c r="SPW25" s="117"/>
      <c r="SPY25" s="117"/>
      <c r="SQA25" s="117"/>
      <c r="SQC25" s="117"/>
      <c r="SQE25" s="117"/>
      <c r="SQG25" s="117"/>
      <c r="SQI25" s="117"/>
      <c r="SQK25" s="117"/>
      <c r="SQM25" s="117"/>
      <c r="SQO25" s="117"/>
      <c r="SQQ25" s="117"/>
      <c r="SQS25" s="117"/>
      <c r="SQU25" s="117"/>
      <c r="SQW25" s="117"/>
      <c r="SQY25" s="117"/>
      <c r="SRA25" s="117"/>
      <c r="SRC25" s="117"/>
      <c r="SRE25" s="117"/>
      <c r="SRG25" s="117"/>
      <c r="SRI25" s="117"/>
      <c r="SRK25" s="117"/>
      <c r="SRM25" s="117"/>
      <c r="SRO25" s="117"/>
      <c r="SRQ25" s="117"/>
      <c r="SRS25" s="117"/>
      <c r="SRU25" s="117"/>
      <c r="SRW25" s="117"/>
      <c r="SRY25" s="117"/>
      <c r="SSA25" s="117"/>
      <c r="SSC25" s="117"/>
      <c r="SSE25" s="117"/>
      <c r="SSG25" s="117"/>
      <c r="SSI25" s="117"/>
      <c r="SSK25" s="117"/>
      <c r="SSM25" s="117"/>
      <c r="SSO25" s="117"/>
      <c r="SSQ25" s="117"/>
      <c r="SSS25" s="117"/>
      <c r="SSU25" s="117"/>
      <c r="SSW25" s="117"/>
      <c r="SSY25" s="117"/>
      <c r="STA25" s="117"/>
      <c r="STC25" s="117"/>
      <c r="STE25" s="117"/>
      <c r="STG25" s="117"/>
      <c r="STI25" s="117"/>
      <c r="STK25" s="117"/>
      <c r="STM25" s="117"/>
      <c r="STO25" s="117"/>
      <c r="STQ25" s="117"/>
      <c r="STS25" s="117"/>
      <c r="STU25" s="117"/>
      <c r="STW25" s="117"/>
      <c r="STY25" s="117"/>
      <c r="SUA25" s="117"/>
      <c r="SUC25" s="117"/>
      <c r="SUE25" s="117"/>
      <c r="SUG25" s="117"/>
      <c r="SUI25" s="117"/>
      <c r="SUK25" s="117"/>
      <c r="SUM25" s="117"/>
      <c r="SUO25" s="117"/>
      <c r="SUQ25" s="117"/>
      <c r="SUS25" s="117"/>
      <c r="SUU25" s="117"/>
      <c r="SUW25" s="117"/>
      <c r="SUY25" s="117"/>
      <c r="SVA25" s="117"/>
      <c r="SVC25" s="117"/>
      <c r="SVE25" s="117"/>
      <c r="SVG25" s="117"/>
      <c r="SVI25" s="117"/>
      <c r="SVK25" s="117"/>
      <c r="SVM25" s="117"/>
      <c r="SVO25" s="117"/>
      <c r="SVQ25" s="117"/>
      <c r="SVS25" s="117"/>
      <c r="SVU25" s="117"/>
      <c r="SVW25" s="117"/>
      <c r="SVY25" s="117"/>
      <c r="SWA25" s="117"/>
      <c r="SWC25" s="117"/>
      <c r="SWE25" s="117"/>
      <c r="SWG25" s="117"/>
      <c r="SWI25" s="117"/>
      <c r="SWK25" s="117"/>
      <c r="SWM25" s="117"/>
      <c r="SWO25" s="117"/>
      <c r="SWQ25" s="117"/>
      <c r="SWS25" s="117"/>
      <c r="SWU25" s="117"/>
      <c r="SWW25" s="117"/>
      <c r="SWY25" s="117"/>
      <c r="SXA25" s="117"/>
      <c r="SXC25" s="117"/>
      <c r="SXE25" s="117"/>
      <c r="SXG25" s="117"/>
      <c r="SXI25" s="117"/>
      <c r="SXK25" s="117"/>
      <c r="SXM25" s="117"/>
      <c r="SXO25" s="117"/>
      <c r="SXQ25" s="117"/>
      <c r="SXS25" s="117"/>
      <c r="SXU25" s="117"/>
      <c r="SXW25" s="117"/>
      <c r="SXY25" s="117"/>
      <c r="SYA25" s="117"/>
      <c r="SYC25" s="117"/>
      <c r="SYE25" s="117"/>
      <c r="SYG25" s="117"/>
      <c r="SYI25" s="117"/>
      <c r="SYK25" s="117"/>
      <c r="SYM25" s="117"/>
      <c r="SYO25" s="117"/>
      <c r="SYQ25" s="117"/>
      <c r="SYS25" s="117"/>
      <c r="SYU25" s="117"/>
      <c r="SYW25" s="117"/>
      <c r="SYY25" s="117"/>
      <c r="SZA25" s="117"/>
      <c r="SZC25" s="117"/>
      <c r="SZE25" s="117"/>
      <c r="SZG25" s="117"/>
      <c r="SZI25" s="117"/>
      <c r="SZK25" s="117"/>
      <c r="SZM25" s="117"/>
      <c r="SZO25" s="117"/>
      <c r="SZQ25" s="117"/>
      <c r="SZS25" s="117"/>
      <c r="SZU25" s="117"/>
      <c r="SZW25" s="117"/>
      <c r="SZY25" s="117"/>
      <c r="TAA25" s="117"/>
      <c r="TAC25" s="117"/>
      <c r="TAE25" s="117"/>
      <c r="TAG25" s="117"/>
      <c r="TAI25" s="117"/>
      <c r="TAK25" s="117"/>
      <c r="TAM25" s="117"/>
      <c r="TAO25" s="117"/>
      <c r="TAQ25" s="117"/>
      <c r="TAS25" s="117"/>
      <c r="TAU25" s="117"/>
      <c r="TAW25" s="117"/>
      <c r="TAY25" s="117"/>
      <c r="TBA25" s="117"/>
      <c r="TBC25" s="117"/>
      <c r="TBE25" s="117"/>
      <c r="TBG25" s="117"/>
      <c r="TBI25" s="117"/>
      <c r="TBK25" s="117"/>
      <c r="TBM25" s="117"/>
      <c r="TBO25" s="117"/>
      <c r="TBQ25" s="117"/>
      <c r="TBS25" s="117"/>
      <c r="TBU25" s="117"/>
      <c r="TBW25" s="117"/>
      <c r="TBY25" s="117"/>
      <c r="TCA25" s="117"/>
      <c r="TCC25" s="117"/>
      <c r="TCE25" s="117"/>
      <c r="TCG25" s="117"/>
      <c r="TCI25" s="117"/>
      <c r="TCK25" s="117"/>
      <c r="TCM25" s="117"/>
      <c r="TCO25" s="117"/>
      <c r="TCQ25" s="117"/>
      <c r="TCS25" s="117"/>
      <c r="TCU25" s="117"/>
      <c r="TCW25" s="117"/>
      <c r="TCY25" s="117"/>
      <c r="TDA25" s="117"/>
      <c r="TDC25" s="117"/>
      <c r="TDE25" s="117"/>
      <c r="TDG25" s="117"/>
      <c r="TDI25" s="117"/>
      <c r="TDK25" s="117"/>
      <c r="TDM25" s="117"/>
      <c r="TDO25" s="117"/>
      <c r="TDQ25" s="117"/>
      <c r="TDS25" s="117"/>
      <c r="TDU25" s="117"/>
      <c r="TDW25" s="117"/>
      <c r="TDY25" s="117"/>
      <c r="TEA25" s="117"/>
      <c r="TEC25" s="117"/>
      <c r="TEE25" s="117"/>
      <c r="TEG25" s="117"/>
      <c r="TEI25" s="117"/>
      <c r="TEK25" s="117"/>
      <c r="TEM25" s="117"/>
      <c r="TEO25" s="117"/>
      <c r="TEQ25" s="117"/>
      <c r="TES25" s="117"/>
      <c r="TEU25" s="117"/>
      <c r="TEW25" s="117"/>
      <c r="TEY25" s="117"/>
      <c r="TFA25" s="117"/>
      <c r="TFC25" s="117"/>
      <c r="TFE25" s="117"/>
      <c r="TFG25" s="117"/>
      <c r="TFI25" s="117"/>
      <c r="TFK25" s="117"/>
      <c r="TFM25" s="117"/>
      <c r="TFO25" s="117"/>
      <c r="TFQ25" s="117"/>
      <c r="TFS25" s="117"/>
      <c r="TFU25" s="117"/>
      <c r="TFW25" s="117"/>
      <c r="TFY25" s="117"/>
      <c r="TGA25" s="117"/>
      <c r="TGC25" s="117"/>
      <c r="TGE25" s="117"/>
      <c r="TGG25" s="117"/>
      <c r="TGI25" s="117"/>
      <c r="TGK25" s="117"/>
      <c r="TGM25" s="117"/>
      <c r="TGO25" s="117"/>
      <c r="TGQ25" s="117"/>
      <c r="TGS25" s="117"/>
      <c r="TGU25" s="117"/>
      <c r="TGW25" s="117"/>
      <c r="TGY25" s="117"/>
      <c r="THA25" s="117"/>
      <c r="THC25" s="117"/>
      <c r="THE25" s="117"/>
      <c r="THG25" s="117"/>
      <c r="THI25" s="117"/>
      <c r="THK25" s="117"/>
      <c r="THM25" s="117"/>
      <c r="THO25" s="117"/>
      <c r="THQ25" s="117"/>
      <c r="THS25" s="117"/>
      <c r="THU25" s="117"/>
      <c r="THW25" s="117"/>
      <c r="THY25" s="117"/>
      <c r="TIA25" s="117"/>
      <c r="TIC25" s="117"/>
      <c r="TIE25" s="117"/>
      <c r="TIG25" s="117"/>
      <c r="TII25" s="117"/>
      <c r="TIK25" s="117"/>
      <c r="TIM25" s="117"/>
      <c r="TIO25" s="117"/>
      <c r="TIQ25" s="117"/>
      <c r="TIS25" s="117"/>
      <c r="TIU25" s="117"/>
      <c r="TIW25" s="117"/>
      <c r="TIY25" s="117"/>
      <c r="TJA25" s="117"/>
      <c r="TJC25" s="117"/>
      <c r="TJE25" s="117"/>
      <c r="TJG25" s="117"/>
      <c r="TJI25" s="117"/>
      <c r="TJK25" s="117"/>
      <c r="TJM25" s="117"/>
      <c r="TJO25" s="117"/>
      <c r="TJQ25" s="117"/>
      <c r="TJS25" s="117"/>
      <c r="TJU25" s="117"/>
      <c r="TJW25" s="117"/>
      <c r="TJY25" s="117"/>
      <c r="TKA25" s="117"/>
      <c r="TKC25" s="117"/>
      <c r="TKE25" s="117"/>
      <c r="TKG25" s="117"/>
      <c r="TKI25" s="117"/>
      <c r="TKK25" s="117"/>
      <c r="TKM25" s="117"/>
      <c r="TKO25" s="117"/>
      <c r="TKQ25" s="117"/>
      <c r="TKS25" s="117"/>
      <c r="TKU25" s="117"/>
      <c r="TKW25" s="117"/>
      <c r="TKY25" s="117"/>
      <c r="TLA25" s="117"/>
      <c r="TLC25" s="117"/>
      <c r="TLE25" s="117"/>
      <c r="TLG25" s="117"/>
      <c r="TLI25" s="117"/>
      <c r="TLK25" s="117"/>
      <c r="TLM25" s="117"/>
      <c r="TLO25" s="117"/>
      <c r="TLQ25" s="117"/>
      <c r="TLS25" s="117"/>
      <c r="TLU25" s="117"/>
      <c r="TLW25" s="117"/>
      <c r="TLY25" s="117"/>
      <c r="TMA25" s="117"/>
      <c r="TMC25" s="117"/>
      <c r="TME25" s="117"/>
      <c r="TMG25" s="117"/>
      <c r="TMI25" s="117"/>
      <c r="TMK25" s="117"/>
      <c r="TMM25" s="117"/>
      <c r="TMO25" s="117"/>
      <c r="TMQ25" s="117"/>
      <c r="TMS25" s="117"/>
      <c r="TMU25" s="117"/>
      <c r="TMW25" s="117"/>
      <c r="TMY25" s="117"/>
      <c r="TNA25" s="117"/>
      <c r="TNC25" s="117"/>
      <c r="TNE25" s="117"/>
      <c r="TNG25" s="117"/>
      <c r="TNI25" s="117"/>
      <c r="TNK25" s="117"/>
      <c r="TNM25" s="117"/>
      <c r="TNO25" s="117"/>
      <c r="TNQ25" s="117"/>
      <c r="TNS25" s="117"/>
      <c r="TNU25" s="117"/>
      <c r="TNW25" s="117"/>
      <c r="TNY25" s="117"/>
      <c r="TOA25" s="117"/>
      <c r="TOC25" s="117"/>
      <c r="TOE25" s="117"/>
      <c r="TOG25" s="117"/>
      <c r="TOI25" s="117"/>
      <c r="TOK25" s="117"/>
      <c r="TOM25" s="117"/>
      <c r="TOO25" s="117"/>
      <c r="TOQ25" s="117"/>
      <c r="TOS25" s="117"/>
      <c r="TOU25" s="117"/>
      <c r="TOW25" s="117"/>
      <c r="TOY25" s="117"/>
      <c r="TPA25" s="117"/>
      <c r="TPC25" s="117"/>
      <c r="TPE25" s="117"/>
      <c r="TPG25" s="117"/>
      <c r="TPI25" s="117"/>
      <c r="TPK25" s="117"/>
      <c r="TPM25" s="117"/>
      <c r="TPO25" s="117"/>
      <c r="TPQ25" s="117"/>
      <c r="TPS25" s="117"/>
      <c r="TPU25" s="117"/>
      <c r="TPW25" s="117"/>
      <c r="TPY25" s="117"/>
      <c r="TQA25" s="117"/>
      <c r="TQC25" s="117"/>
      <c r="TQE25" s="117"/>
      <c r="TQG25" s="117"/>
      <c r="TQI25" s="117"/>
      <c r="TQK25" s="117"/>
      <c r="TQM25" s="117"/>
      <c r="TQO25" s="117"/>
      <c r="TQQ25" s="117"/>
      <c r="TQS25" s="117"/>
      <c r="TQU25" s="117"/>
      <c r="TQW25" s="117"/>
      <c r="TQY25" s="117"/>
      <c r="TRA25" s="117"/>
      <c r="TRC25" s="117"/>
      <c r="TRE25" s="117"/>
      <c r="TRG25" s="117"/>
      <c r="TRI25" s="117"/>
      <c r="TRK25" s="117"/>
      <c r="TRM25" s="117"/>
      <c r="TRO25" s="117"/>
      <c r="TRQ25" s="117"/>
      <c r="TRS25" s="117"/>
      <c r="TRU25" s="117"/>
      <c r="TRW25" s="117"/>
      <c r="TRY25" s="117"/>
      <c r="TSA25" s="117"/>
      <c r="TSC25" s="117"/>
      <c r="TSE25" s="117"/>
      <c r="TSG25" s="117"/>
      <c r="TSI25" s="117"/>
      <c r="TSK25" s="117"/>
      <c r="TSM25" s="117"/>
      <c r="TSO25" s="117"/>
      <c r="TSQ25" s="117"/>
      <c r="TSS25" s="117"/>
      <c r="TSU25" s="117"/>
      <c r="TSW25" s="117"/>
      <c r="TSY25" s="117"/>
      <c r="TTA25" s="117"/>
      <c r="TTC25" s="117"/>
      <c r="TTE25" s="117"/>
      <c r="TTG25" s="117"/>
      <c r="TTI25" s="117"/>
      <c r="TTK25" s="117"/>
      <c r="TTM25" s="117"/>
      <c r="TTO25" s="117"/>
      <c r="TTQ25" s="117"/>
      <c r="TTS25" s="117"/>
      <c r="TTU25" s="117"/>
      <c r="TTW25" s="117"/>
      <c r="TTY25" s="117"/>
      <c r="TUA25" s="117"/>
      <c r="TUC25" s="117"/>
      <c r="TUE25" s="117"/>
      <c r="TUG25" s="117"/>
      <c r="TUI25" s="117"/>
      <c r="TUK25" s="117"/>
      <c r="TUM25" s="117"/>
      <c r="TUO25" s="117"/>
      <c r="TUQ25" s="117"/>
      <c r="TUS25" s="117"/>
      <c r="TUU25" s="117"/>
      <c r="TUW25" s="117"/>
      <c r="TUY25" s="117"/>
      <c r="TVA25" s="117"/>
      <c r="TVC25" s="117"/>
      <c r="TVE25" s="117"/>
      <c r="TVG25" s="117"/>
      <c r="TVI25" s="117"/>
      <c r="TVK25" s="117"/>
      <c r="TVM25" s="117"/>
      <c r="TVO25" s="117"/>
      <c r="TVQ25" s="117"/>
      <c r="TVS25" s="117"/>
      <c r="TVU25" s="117"/>
      <c r="TVW25" s="117"/>
      <c r="TVY25" s="117"/>
      <c r="TWA25" s="117"/>
      <c r="TWC25" s="117"/>
      <c r="TWE25" s="117"/>
      <c r="TWG25" s="117"/>
      <c r="TWI25" s="117"/>
      <c r="TWK25" s="117"/>
      <c r="TWM25" s="117"/>
      <c r="TWO25" s="117"/>
      <c r="TWQ25" s="117"/>
      <c r="TWS25" s="117"/>
      <c r="TWU25" s="117"/>
      <c r="TWW25" s="117"/>
      <c r="TWY25" s="117"/>
      <c r="TXA25" s="117"/>
      <c r="TXC25" s="117"/>
      <c r="TXE25" s="117"/>
      <c r="TXG25" s="117"/>
      <c r="TXI25" s="117"/>
      <c r="TXK25" s="117"/>
      <c r="TXM25" s="117"/>
      <c r="TXO25" s="117"/>
      <c r="TXQ25" s="117"/>
      <c r="TXS25" s="117"/>
      <c r="TXU25" s="117"/>
      <c r="TXW25" s="117"/>
      <c r="TXY25" s="117"/>
      <c r="TYA25" s="117"/>
      <c r="TYC25" s="117"/>
      <c r="TYE25" s="117"/>
      <c r="TYG25" s="117"/>
      <c r="TYI25" s="117"/>
      <c r="TYK25" s="117"/>
      <c r="TYM25" s="117"/>
      <c r="TYO25" s="117"/>
      <c r="TYQ25" s="117"/>
      <c r="TYS25" s="117"/>
      <c r="TYU25" s="117"/>
      <c r="TYW25" s="117"/>
      <c r="TYY25" s="117"/>
      <c r="TZA25" s="117"/>
      <c r="TZC25" s="117"/>
      <c r="TZE25" s="117"/>
      <c r="TZG25" s="117"/>
      <c r="TZI25" s="117"/>
      <c r="TZK25" s="117"/>
      <c r="TZM25" s="117"/>
      <c r="TZO25" s="117"/>
      <c r="TZQ25" s="117"/>
      <c r="TZS25" s="117"/>
      <c r="TZU25" s="117"/>
      <c r="TZW25" s="117"/>
      <c r="TZY25" s="117"/>
      <c r="UAA25" s="117"/>
      <c r="UAC25" s="117"/>
      <c r="UAE25" s="117"/>
      <c r="UAG25" s="117"/>
      <c r="UAI25" s="117"/>
      <c r="UAK25" s="117"/>
      <c r="UAM25" s="117"/>
      <c r="UAO25" s="117"/>
      <c r="UAQ25" s="117"/>
      <c r="UAS25" s="117"/>
      <c r="UAU25" s="117"/>
      <c r="UAW25" s="117"/>
      <c r="UAY25" s="117"/>
      <c r="UBA25" s="117"/>
      <c r="UBC25" s="117"/>
      <c r="UBE25" s="117"/>
      <c r="UBG25" s="117"/>
      <c r="UBI25" s="117"/>
      <c r="UBK25" s="117"/>
      <c r="UBM25" s="117"/>
      <c r="UBO25" s="117"/>
      <c r="UBQ25" s="117"/>
      <c r="UBS25" s="117"/>
      <c r="UBU25" s="117"/>
      <c r="UBW25" s="117"/>
      <c r="UBY25" s="117"/>
      <c r="UCA25" s="117"/>
      <c r="UCC25" s="117"/>
      <c r="UCE25" s="117"/>
      <c r="UCG25" s="117"/>
      <c r="UCI25" s="117"/>
      <c r="UCK25" s="117"/>
      <c r="UCM25" s="117"/>
      <c r="UCO25" s="117"/>
      <c r="UCQ25" s="117"/>
      <c r="UCS25" s="117"/>
      <c r="UCU25" s="117"/>
      <c r="UCW25" s="117"/>
      <c r="UCY25" s="117"/>
      <c r="UDA25" s="117"/>
      <c r="UDC25" s="117"/>
      <c r="UDE25" s="117"/>
      <c r="UDG25" s="117"/>
      <c r="UDI25" s="117"/>
      <c r="UDK25" s="117"/>
      <c r="UDM25" s="117"/>
      <c r="UDO25" s="117"/>
      <c r="UDQ25" s="117"/>
      <c r="UDS25" s="117"/>
      <c r="UDU25" s="117"/>
      <c r="UDW25" s="117"/>
      <c r="UDY25" s="117"/>
      <c r="UEA25" s="117"/>
      <c r="UEC25" s="117"/>
      <c r="UEE25" s="117"/>
      <c r="UEG25" s="117"/>
      <c r="UEI25" s="117"/>
      <c r="UEK25" s="117"/>
      <c r="UEM25" s="117"/>
      <c r="UEO25" s="117"/>
      <c r="UEQ25" s="117"/>
      <c r="UES25" s="117"/>
      <c r="UEU25" s="117"/>
      <c r="UEW25" s="117"/>
      <c r="UEY25" s="117"/>
      <c r="UFA25" s="117"/>
      <c r="UFC25" s="117"/>
      <c r="UFE25" s="117"/>
      <c r="UFG25" s="117"/>
      <c r="UFI25" s="117"/>
      <c r="UFK25" s="117"/>
      <c r="UFM25" s="117"/>
      <c r="UFO25" s="117"/>
      <c r="UFQ25" s="117"/>
      <c r="UFS25" s="117"/>
      <c r="UFU25" s="117"/>
      <c r="UFW25" s="117"/>
      <c r="UFY25" s="117"/>
      <c r="UGA25" s="117"/>
      <c r="UGC25" s="117"/>
      <c r="UGE25" s="117"/>
      <c r="UGG25" s="117"/>
      <c r="UGI25" s="117"/>
      <c r="UGK25" s="117"/>
      <c r="UGM25" s="117"/>
      <c r="UGO25" s="117"/>
      <c r="UGQ25" s="117"/>
      <c r="UGS25" s="117"/>
      <c r="UGU25" s="117"/>
      <c r="UGW25" s="117"/>
      <c r="UGY25" s="117"/>
      <c r="UHA25" s="117"/>
      <c r="UHC25" s="117"/>
      <c r="UHE25" s="117"/>
      <c r="UHG25" s="117"/>
      <c r="UHI25" s="117"/>
      <c r="UHK25" s="117"/>
      <c r="UHM25" s="117"/>
      <c r="UHO25" s="117"/>
      <c r="UHQ25" s="117"/>
      <c r="UHS25" s="117"/>
      <c r="UHU25" s="117"/>
      <c r="UHW25" s="117"/>
      <c r="UHY25" s="117"/>
      <c r="UIA25" s="117"/>
      <c r="UIC25" s="117"/>
      <c r="UIE25" s="117"/>
      <c r="UIG25" s="117"/>
      <c r="UII25" s="117"/>
      <c r="UIK25" s="117"/>
      <c r="UIM25" s="117"/>
      <c r="UIO25" s="117"/>
      <c r="UIQ25" s="117"/>
      <c r="UIS25" s="117"/>
      <c r="UIU25" s="117"/>
      <c r="UIW25" s="117"/>
      <c r="UIY25" s="117"/>
      <c r="UJA25" s="117"/>
      <c r="UJC25" s="117"/>
      <c r="UJE25" s="117"/>
      <c r="UJG25" s="117"/>
      <c r="UJI25" s="117"/>
      <c r="UJK25" s="117"/>
      <c r="UJM25" s="117"/>
      <c r="UJO25" s="117"/>
      <c r="UJQ25" s="117"/>
      <c r="UJS25" s="117"/>
      <c r="UJU25" s="117"/>
      <c r="UJW25" s="117"/>
      <c r="UJY25" s="117"/>
      <c r="UKA25" s="117"/>
      <c r="UKC25" s="117"/>
      <c r="UKE25" s="117"/>
      <c r="UKG25" s="117"/>
      <c r="UKI25" s="117"/>
      <c r="UKK25" s="117"/>
      <c r="UKM25" s="117"/>
      <c r="UKO25" s="117"/>
      <c r="UKQ25" s="117"/>
      <c r="UKS25" s="117"/>
      <c r="UKU25" s="117"/>
      <c r="UKW25" s="117"/>
      <c r="UKY25" s="117"/>
      <c r="ULA25" s="117"/>
      <c r="ULC25" s="117"/>
      <c r="ULE25" s="117"/>
      <c r="ULG25" s="117"/>
      <c r="ULI25" s="117"/>
      <c r="ULK25" s="117"/>
      <c r="ULM25" s="117"/>
      <c r="ULO25" s="117"/>
      <c r="ULQ25" s="117"/>
      <c r="ULS25" s="117"/>
      <c r="ULU25" s="117"/>
      <c r="ULW25" s="117"/>
      <c r="ULY25" s="117"/>
      <c r="UMA25" s="117"/>
      <c r="UMC25" s="117"/>
      <c r="UME25" s="117"/>
      <c r="UMG25" s="117"/>
      <c r="UMI25" s="117"/>
      <c r="UMK25" s="117"/>
      <c r="UMM25" s="117"/>
      <c r="UMO25" s="117"/>
      <c r="UMQ25" s="117"/>
      <c r="UMS25" s="117"/>
      <c r="UMU25" s="117"/>
      <c r="UMW25" s="117"/>
      <c r="UMY25" s="117"/>
      <c r="UNA25" s="117"/>
      <c r="UNC25" s="117"/>
      <c r="UNE25" s="117"/>
      <c r="UNG25" s="117"/>
      <c r="UNI25" s="117"/>
      <c r="UNK25" s="117"/>
      <c r="UNM25" s="117"/>
      <c r="UNO25" s="117"/>
      <c r="UNQ25" s="117"/>
      <c r="UNS25" s="117"/>
      <c r="UNU25" s="117"/>
      <c r="UNW25" s="117"/>
      <c r="UNY25" s="117"/>
      <c r="UOA25" s="117"/>
      <c r="UOC25" s="117"/>
      <c r="UOE25" s="117"/>
      <c r="UOG25" s="117"/>
      <c r="UOI25" s="117"/>
      <c r="UOK25" s="117"/>
      <c r="UOM25" s="117"/>
      <c r="UOO25" s="117"/>
      <c r="UOQ25" s="117"/>
      <c r="UOS25" s="117"/>
      <c r="UOU25" s="117"/>
      <c r="UOW25" s="117"/>
      <c r="UOY25" s="117"/>
      <c r="UPA25" s="117"/>
      <c r="UPC25" s="117"/>
      <c r="UPE25" s="117"/>
      <c r="UPG25" s="117"/>
      <c r="UPI25" s="117"/>
      <c r="UPK25" s="117"/>
      <c r="UPM25" s="117"/>
      <c r="UPO25" s="117"/>
      <c r="UPQ25" s="117"/>
      <c r="UPS25" s="117"/>
      <c r="UPU25" s="117"/>
      <c r="UPW25" s="117"/>
      <c r="UPY25" s="117"/>
      <c r="UQA25" s="117"/>
      <c r="UQC25" s="117"/>
      <c r="UQE25" s="117"/>
      <c r="UQG25" s="117"/>
      <c r="UQI25" s="117"/>
      <c r="UQK25" s="117"/>
      <c r="UQM25" s="117"/>
      <c r="UQO25" s="117"/>
      <c r="UQQ25" s="117"/>
      <c r="UQS25" s="117"/>
      <c r="UQU25" s="117"/>
      <c r="UQW25" s="117"/>
      <c r="UQY25" s="117"/>
      <c r="URA25" s="117"/>
      <c r="URC25" s="117"/>
      <c r="URE25" s="117"/>
      <c r="URG25" s="117"/>
      <c r="URI25" s="117"/>
      <c r="URK25" s="117"/>
      <c r="URM25" s="117"/>
      <c r="URO25" s="117"/>
      <c r="URQ25" s="117"/>
      <c r="URS25" s="117"/>
      <c r="URU25" s="117"/>
      <c r="URW25" s="117"/>
      <c r="URY25" s="117"/>
      <c r="USA25" s="117"/>
      <c r="USC25" s="117"/>
      <c r="USE25" s="117"/>
      <c r="USG25" s="117"/>
      <c r="USI25" s="117"/>
      <c r="USK25" s="117"/>
      <c r="USM25" s="117"/>
      <c r="USO25" s="117"/>
      <c r="USQ25" s="117"/>
      <c r="USS25" s="117"/>
      <c r="USU25" s="117"/>
      <c r="USW25" s="117"/>
      <c r="USY25" s="117"/>
      <c r="UTA25" s="117"/>
      <c r="UTC25" s="117"/>
      <c r="UTE25" s="117"/>
      <c r="UTG25" s="117"/>
      <c r="UTI25" s="117"/>
      <c r="UTK25" s="117"/>
      <c r="UTM25" s="117"/>
      <c r="UTO25" s="117"/>
      <c r="UTQ25" s="117"/>
      <c r="UTS25" s="117"/>
      <c r="UTU25" s="117"/>
      <c r="UTW25" s="117"/>
      <c r="UTY25" s="117"/>
      <c r="UUA25" s="117"/>
      <c r="UUC25" s="117"/>
      <c r="UUE25" s="117"/>
      <c r="UUG25" s="117"/>
      <c r="UUI25" s="117"/>
      <c r="UUK25" s="117"/>
      <c r="UUM25" s="117"/>
      <c r="UUO25" s="117"/>
      <c r="UUQ25" s="117"/>
      <c r="UUS25" s="117"/>
      <c r="UUU25" s="117"/>
      <c r="UUW25" s="117"/>
      <c r="UUY25" s="117"/>
      <c r="UVA25" s="117"/>
      <c r="UVC25" s="117"/>
      <c r="UVE25" s="117"/>
      <c r="UVG25" s="117"/>
      <c r="UVI25" s="117"/>
      <c r="UVK25" s="117"/>
      <c r="UVM25" s="117"/>
      <c r="UVO25" s="117"/>
      <c r="UVQ25" s="117"/>
      <c r="UVS25" s="117"/>
      <c r="UVU25" s="117"/>
      <c r="UVW25" s="117"/>
      <c r="UVY25" s="117"/>
      <c r="UWA25" s="117"/>
      <c r="UWC25" s="117"/>
      <c r="UWE25" s="117"/>
      <c r="UWG25" s="117"/>
      <c r="UWI25" s="117"/>
      <c r="UWK25" s="117"/>
      <c r="UWM25" s="117"/>
      <c r="UWO25" s="117"/>
      <c r="UWQ25" s="117"/>
      <c r="UWS25" s="117"/>
      <c r="UWU25" s="117"/>
      <c r="UWW25" s="117"/>
      <c r="UWY25" s="117"/>
      <c r="UXA25" s="117"/>
      <c r="UXC25" s="117"/>
      <c r="UXE25" s="117"/>
      <c r="UXG25" s="117"/>
      <c r="UXI25" s="117"/>
      <c r="UXK25" s="117"/>
      <c r="UXM25" s="117"/>
      <c r="UXO25" s="117"/>
      <c r="UXQ25" s="117"/>
      <c r="UXS25" s="117"/>
      <c r="UXU25" s="117"/>
      <c r="UXW25" s="117"/>
      <c r="UXY25" s="117"/>
      <c r="UYA25" s="117"/>
      <c r="UYC25" s="117"/>
      <c r="UYE25" s="117"/>
      <c r="UYG25" s="117"/>
      <c r="UYI25" s="117"/>
      <c r="UYK25" s="117"/>
      <c r="UYM25" s="117"/>
      <c r="UYO25" s="117"/>
      <c r="UYQ25" s="117"/>
      <c r="UYS25" s="117"/>
      <c r="UYU25" s="117"/>
      <c r="UYW25" s="117"/>
      <c r="UYY25" s="117"/>
      <c r="UZA25" s="117"/>
      <c r="UZC25" s="117"/>
      <c r="UZE25" s="117"/>
      <c r="UZG25" s="117"/>
      <c r="UZI25" s="117"/>
      <c r="UZK25" s="117"/>
      <c r="UZM25" s="117"/>
      <c r="UZO25" s="117"/>
      <c r="UZQ25" s="117"/>
      <c r="UZS25" s="117"/>
      <c r="UZU25" s="117"/>
      <c r="UZW25" s="117"/>
      <c r="UZY25" s="117"/>
      <c r="VAA25" s="117"/>
      <c r="VAC25" s="117"/>
      <c r="VAE25" s="117"/>
      <c r="VAG25" s="117"/>
      <c r="VAI25" s="117"/>
      <c r="VAK25" s="117"/>
      <c r="VAM25" s="117"/>
      <c r="VAO25" s="117"/>
      <c r="VAQ25" s="117"/>
      <c r="VAS25" s="117"/>
      <c r="VAU25" s="117"/>
      <c r="VAW25" s="117"/>
      <c r="VAY25" s="117"/>
      <c r="VBA25" s="117"/>
      <c r="VBC25" s="117"/>
      <c r="VBE25" s="117"/>
      <c r="VBG25" s="117"/>
      <c r="VBI25" s="117"/>
      <c r="VBK25" s="117"/>
      <c r="VBM25" s="117"/>
      <c r="VBO25" s="117"/>
      <c r="VBQ25" s="117"/>
      <c r="VBS25" s="117"/>
      <c r="VBU25" s="117"/>
      <c r="VBW25" s="117"/>
      <c r="VBY25" s="117"/>
      <c r="VCA25" s="117"/>
      <c r="VCC25" s="117"/>
      <c r="VCE25" s="117"/>
      <c r="VCG25" s="117"/>
      <c r="VCI25" s="117"/>
      <c r="VCK25" s="117"/>
      <c r="VCM25" s="117"/>
      <c r="VCO25" s="117"/>
      <c r="VCQ25" s="117"/>
      <c r="VCS25" s="117"/>
      <c r="VCU25" s="117"/>
      <c r="VCW25" s="117"/>
      <c r="VCY25" s="117"/>
      <c r="VDA25" s="117"/>
      <c r="VDC25" s="117"/>
      <c r="VDE25" s="117"/>
      <c r="VDG25" s="117"/>
      <c r="VDI25" s="117"/>
      <c r="VDK25" s="117"/>
      <c r="VDM25" s="117"/>
      <c r="VDO25" s="117"/>
      <c r="VDQ25" s="117"/>
      <c r="VDS25" s="117"/>
      <c r="VDU25" s="117"/>
      <c r="VDW25" s="117"/>
      <c r="VDY25" s="117"/>
      <c r="VEA25" s="117"/>
      <c r="VEC25" s="117"/>
      <c r="VEE25" s="117"/>
      <c r="VEG25" s="117"/>
      <c r="VEI25" s="117"/>
      <c r="VEK25" s="117"/>
      <c r="VEM25" s="117"/>
      <c r="VEO25" s="117"/>
      <c r="VEQ25" s="117"/>
      <c r="VES25" s="117"/>
      <c r="VEU25" s="117"/>
      <c r="VEW25" s="117"/>
      <c r="VEY25" s="117"/>
      <c r="VFA25" s="117"/>
      <c r="VFC25" s="117"/>
      <c r="VFE25" s="117"/>
      <c r="VFG25" s="117"/>
      <c r="VFI25" s="117"/>
      <c r="VFK25" s="117"/>
      <c r="VFM25" s="117"/>
      <c r="VFO25" s="117"/>
      <c r="VFQ25" s="117"/>
      <c r="VFS25" s="117"/>
      <c r="VFU25" s="117"/>
      <c r="VFW25" s="117"/>
      <c r="VFY25" s="117"/>
      <c r="VGA25" s="117"/>
      <c r="VGC25" s="117"/>
      <c r="VGE25" s="117"/>
      <c r="VGG25" s="117"/>
      <c r="VGI25" s="117"/>
      <c r="VGK25" s="117"/>
      <c r="VGM25" s="117"/>
      <c r="VGO25" s="117"/>
      <c r="VGQ25" s="117"/>
      <c r="VGS25" s="117"/>
      <c r="VGU25" s="117"/>
      <c r="VGW25" s="117"/>
      <c r="VGY25" s="117"/>
      <c r="VHA25" s="117"/>
      <c r="VHC25" s="117"/>
      <c r="VHE25" s="117"/>
      <c r="VHG25" s="117"/>
      <c r="VHI25" s="117"/>
      <c r="VHK25" s="117"/>
      <c r="VHM25" s="117"/>
      <c r="VHO25" s="117"/>
      <c r="VHQ25" s="117"/>
      <c r="VHS25" s="117"/>
      <c r="VHU25" s="117"/>
      <c r="VHW25" s="117"/>
      <c r="VHY25" s="117"/>
      <c r="VIA25" s="117"/>
      <c r="VIC25" s="117"/>
      <c r="VIE25" s="117"/>
      <c r="VIG25" s="117"/>
      <c r="VII25" s="117"/>
      <c r="VIK25" s="117"/>
      <c r="VIM25" s="117"/>
      <c r="VIO25" s="117"/>
      <c r="VIQ25" s="117"/>
      <c r="VIS25" s="117"/>
      <c r="VIU25" s="117"/>
      <c r="VIW25" s="117"/>
      <c r="VIY25" s="117"/>
      <c r="VJA25" s="117"/>
      <c r="VJC25" s="117"/>
      <c r="VJE25" s="117"/>
      <c r="VJG25" s="117"/>
      <c r="VJI25" s="117"/>
      <c r="VJK25" s="117"/>
      <c r="VJM25" s="117"/>
      <c r="VJO25" s="117"/>
      <c r="VJQ25" s="117"/>
      <c r="VJS25" s="117"/>
      <c r="VJU25" s="117"/>
      <c r="VJW25" s="117"/>
      <c r="VJY25" s="117"/>
      <c r="VKA25" s="117"/>
      <c r="VKC25" s="117"/>
      <c r="VKE25" s="117"/>
      <c r="VKG25" s="117"/>
      <c r="VKI25" s="117"/>
      <c r="VKK25" s="117"/>
      <c r="VKM25" s="117"/>
      <c r="VKO25" s="117"/>
      <c r="VKQ25" s="117"/>
      <c r="VKS25" s="117"/>
      <c r="VKU25" s="117"/>
      <c r="VKW25" s="117"/>
      <c r="VKY25" s="117"/>
      <c r="VLA25" s="117"/>
      <c r="VLC25" s="117"/>
      <c r="VLE25" s="117"/>
      <c r="VLG25" s="117"/>
      <c r="VLI25" s="117"/>
      <c r="VLK25" s="117"/>
      <c r="VLM25" s="117"/>
      <c r="VLO25" s="117"/>
      <c r="VLQ25" s="117"/>
      <c r="VLS25" s="117"/>
      <c r="VLU25" s="117"/>
      <c r="VLW25" s="117"/>
      <c r="VLY25" s="117"/>
      <c r="VMA25" s="117"/>
      <c r="VMC25" s="117"/>
      <c r="VME25" s="117"/>
      <c r="VMG25" s="117"/>
      <c r="VMI25" s="117"/>
      <c r="VMK25" s="117"/>
      <c r="VMM25" s="117"/>
      <c r="VMO25" s="117"/>
      <c r="VMQ25" s="117"/>
      <c r="VMS25" s="117"/>
      <c r="VMU25" s="117"/>
      <c r="VMW25" s="117"/>
      <c r="VMY25" s="117"/>
      <c r="VNA25" s="117"/>
      <c r="VNC25" s="117"/>
      <c r="VNE25" s="117"/>
      <c r="VNG25" s="117"/>
      <c r="VNI25" s="117"/>
      <c r="VNK25" s="117"/>
      <c r="VNM25" s="117"/>
      <c r="VNO25" s="117"/>
      <c r="VNQ25" s="117"/>
      <c r="VNS25" s="117"/>
      <c r="VNU25" s="117"/>
      <c r="VNW25" s="117"/>
      <c r="VNY25" s="117"/>
      <c r="VOA25" s="117"/>
      <c r="VOC25" s="117"/>
      <c r="VOE25" s="117"/>
      <c r="VOG25" s="117"/>
      <c r="VOI25" s="117"/>
      <c r="VOK25" s="117"/>
      <c r="VOM25" s="117"/>
      <c r="VOO25" s="117"/>
      <c r="VOQ25" s="117"/>
      <c r="VOS25" s="117"/>
      <c r="VOU25" s="117"/>
      <c r="VOW25" s="117"/>
      <c r="VOY25" s="117"/>
      <c r="VPA25" s="117"/>
      <c r="VPC25" s="117"/>
      <c r="VPE25" s="117"/>
      <c r="VPG25" s="117"/>
      <c r="VPI25" s="117"/>
      <c r="VPK25" s="117"/>
      <c r="VPM25" s="117"/>
      <c r="VPO25" s="117"/>
      <c r="VPQ25" s="117"/>
      <c r="VPS25" s="117"/>
      <c r="VPU25" s="117"/>
      <c r="VPW25" s="117"/>
      <c r="VPY25" s="117"/>
      <c r="VQA25" s="117"/>
      <c r="VQC25" s="117"/>
      <c r="VQE25" s="117"/>
      <c r="VQG25" s="117"/>
      <c r="VQI25" s="117"/>
      <c r="VQK25" s="117"/>
      <c r="VQM25" s="117"/>
      <c r="VQO25" s="117"/>
      <c r="VQQ25" s="117"/>
      <c r="VQS25" s="117"/>
      <c r="VQU25" s="117"/>
      <c r="VQW25" s="117"/>
      <c r="VQY25" s="117"/>
      <c r="VRA25" s="117"/>
      <c r="VRC25" s="117"/>
      <c r="VRE25" s="117"/>
      <c r="VRG25" s="117"/>
      <c r="VRI25" s="117"/>
      <c r="VRK25" s="117"/>
      <c r="VRM25" s="117"/>
      <c r="VRO25" s="117"/>
      <c r="VRQ25" s="117"/>
      <c r="VRS25" s="117"/>
      <c r="VRU25" s="117"/>
      <c r="VRW25" s="117"/>
      <c r="VRY25" s="117"/>
      <c r="VSA25" s="117"/>
      <c r="VSC25" s="117"/>
      <c r="VSE25" s="117"/>
      <c r="VSG25" s="117"/>
      <c r="VSI25" s="117"/>
      <c r="VSK25" s="117"/>
      <c r="VSM25" s="117"/>
      <c r="VSO25" s="117"/>
      <c r="VSQ25" s="117"/>
      <c r="VSS25" s="117"/>
      <c r="VSU25" s="117"/>
      <c r="VSW25" s="117"/>
      <c r="VSY25" s="117"/>
      <c r="VTA25" s="117"/>
      <c r="VTC25" s="117"/>
      <c r="VTE25" s="117"/>
      <c r="VTG25" s="117"/>
      <c r="VTI25" s="117"/>
      <c r="VTK25" s="117"/>
      <c r="VTM25" s="117"/>
      <c r="VTO25" s="117"/>
      <c r="VTQ25" s="117"/>
      <c r="VTS25" s="117"/>
      <c r="VTU25" s="117"/>
      <c r="VTW25" s="117"/>
      <c r="VTY25" s="117"/>
      <c r="VUA25" s="117"/>
      <c r="VUC25" s="117"/>
      <c r="VUE25" s="117"/>
      <c r="VUG25" s="117"/>
      <c r="VUI25" s="117"/>
      <c r="VUK25" s="117"/>
      <c r="VUM25" s="117"/>
      <c r="VUO25" s="117"/>
      <c r="VUQ25" s="117"/>
      <c r="VUS25" s="117"/>
      <c r="VUU25" s="117"/>
      <c r="VUW25" s="117"/>
      <c r="VUY25" s="117"/>
      <c r="VVA25" s="117"/>
      <c r="VVC25" s="117"/>
      <c r="VVE25" s="117"/>
      <c r="VVG25" s="117"/>
      <c r="VVI25" s="117"/>
      <c r="VVK25" s="117"/>
      <c r="VVM25" s="117"/>
      <c r="VVO25" s="117"/>
      <c r="VVQ25" s="117"/>
      <c r="VVS25" s="117"/>
      <c r="VVU25" s="117"/>
      <c r="VVW25" s="117"/>
      <c r="VVY25" s="117"/>
      <c r="VWA25" s="117"/>
      <c r="VWC25" s="117"/>
      <c r="VWE25" s="117"/>
      <c r="VWG25" s="117"/>
      <c r="VWI25" s="117"/>
      <c r="VWK25" s="117"/>
      <c r="VWM25" s="117"/>
      <c r="VWO25" s="117"/>
      <c r="VWQ25" s="117"/>
      <c r="VWS25" s="117"/>
      <c r="VWU25" s="117"/>
      <c r="VWW25" s="117"/>
      <c r="VWY25" s="117"/>
      <c r="VXA25" s="117"/>
      <c r="VXC25" s="117"/>
      <c r="VXE25" s="117"/>
      <c r="VXG25" s="117"/>
      <c r="VXI25" s="117"/>
      <c r="VXK25" s="117"/>
      <c r="VXM25" s="117"/>
      <c r="VXO25" s="117"/>
      <c r="VXQ25" s="117"/>
      <c r="VXS25" s="117"/>
      <c r="VXU25" s="117"/>
      <c r="VXW25" s="117"/>
      <c r="VXY25" s="117"/>
      <c r="VYA25" s="117"/>
      <c r="VYC25" s="117"/>
      <c r="VYE25" s="117"/>
      <c r="VYG25" s="117"/>
      <c r="VYI25" s="117"/>
      <c r="VYK25" s="117"/>
      <c r="VYM25" s="117"/>
      <c r="VYO25" s="117"/>
      <c r="VYQ25" s="117"/>
      <c r="VYS25" s="117"/>
      <c r="VYU25" s="117"/>
      <c r="VYW25" s="117"/>
      <c r="VYY25" s="117"/>
      <c r="VZA25" s="117"/>
      <c r="VZC25" s="117"/>
      <c r="VZE25" s="117"/>
      <c r="VZG25" s="117"/>
      <c r="VZI25" s="117"/>
      <c r="VZK25" s="117"/>
      <c r="VZM25" s="117"/>
      <c r="VZO25" s="117"/>
      <c r="VZQ25" s="117"/>
      <c r="VZS25" s="117"/>
      <c r="VZU25" s="117"/>
      <c r="VZW25" s="117"/>
      <c r="VZY25" s="117"/>
      <c r="WAA25" s="117"/>
      <c r="WAC25" s="117"/>
      <c r="WAE25" s="117"/>
      <c r="WAG25" s="117"/>
      <c r="WAI25" s="117"/>
      <c r="WAK25" s="117"/>
      <c r="WAM25" s="117"/>
      <c r="WAO25" s="117"/>
      <c r="WAQ25" s="117"/>
      <c r="WAS25" s="117"/>
      <c r="WAU25" s="117"/>
      <c r="WAW25" s="117"/>
      <c r="WAY25" s="117"/>
      <c r="WBA25" s="117"/>
      <c r="WBC25" s="117"/>
      <c r="WBE25" s="117"/>
      <c r="WBG25" s="117"/>
      <c r="WBI25" s="117"/>
      <c r="WBK25" s="117"/>
      <c r="WBM25" s="117"/>
      <c r="WBO25" s="117"/>
      <c r="WBQ25" s="117"/>
      <c r="WBS25" s="117"/>
      <c r="WBU25" s="117"/>
      <c r="WBW25" s="117"/>
      <c r="WBY25" s="117"/>
      <c r="WCA25" s="117"/>
      <c r="WCC25" s="117"/>
      <c r="WCE25" s="117"/>
      <c r="WCG25" s="117"/>
      <c r="WCI25" s="117"/>
      <c r="WCK25" s="117"/>
      <c r="WCM25" s="117"/>
      <c r="WCO25" s="117"/>
      <c r="WCQ25" s="117"/>
      <c r="WCS25" s="117"/>
      <c r="WCU25" s="117"/>
      <c r="WCW25" s="117"/>
      <c r="WCY25" s="117"/>
      <c r="WDA25" s="117"/>
      <c r="WDC25" s="117"/>
      <c r="WDE25" s="117"/>
      <c r="WDG25" s="117"/>
      <c r="WDI25" s="117"/>
      <c r="WDK25" s="117"/>
      <c r="WDM25" s="117"/>
      <c r="WDO25" s="117"/>
      <c r="WDQ25" s="117"/>
      <c r="WDS25" s="117"/>
      <c r="WDU25" s="117"/>
      <c r="WDW25" s="117"/>
      <c r="WDY25" s="117"/>
      <c r="WEA25" s="117"/>
      <c r="WEC25" s="117"/>
      <c r="WEE25" s="117"/>
      <c r="WEG25" s="117"/>
      <c r="WEI25" s="117"/>
      <c r="WEK25" s="117"/>
      <c r="WEM25" s="117"/>
      <c r="WEO25" s="117"/>
      <c r="WEQ25" s="117"/>
      <c r="WES25" s="117"/>
      <c r="WEU25" s="117"/>
      <c r="WEW25" s="117"/>
      <c r="WEY25" s="117"/>
      <c r="WFA25" s="117"/>
      <c r="WFC25" s="117"/>
      <c r="WFE25" s="117"/>
      <c r="WFG25" s="117"/>
      <c r="WFI25" s="117"/>
      <c r="WFK25" s="117"/>
      <c r="WFM25" s="117"/>
      <c r="WFO25" s="117"/>
      <c r="WFQ25" s="117"/>
      <c r="WFS25" s="117"/>
      <c r="WFU25" s="117"/>
      <c r="WFW25" s="117"/>
      <c r="WFY25" s="117"/>
      <c r="WGA25" s="117"/>
      <c r="WGC25" s="117"/>
      <c r="WGE25" s="117"/>
      <c r="WGG25" s="117"/>
      <c r="WGI25" s="117"/>
      <c r="WGK25" s="117"/>
      <c r="WGM25" s="117"/>
      <c r="WGO25" s="117"/>
      <c r="WGQ25" s="117"/>
      <c r="WGS25" s="117"/>
      <c r="WGU25" s="117"/>
      <c r="WGW25" s="117"/>
      <c r="WGY25" s="117"/>
      <c r="WHA25" s="117"/>
      <c r="WHC25" s="117"/>
      <c r="WHE25" s="117"/>
      <c r="WHG25" s="117"/>
      <c r="WHI25" s="117"/>
      <c r="WHK25" s="117"/>
      <c r="WHM25" s="117"/>
      <c r="WHO25" s="117"/>
      <c r="WHQ25" s="117"/>
      <c r="WHS25" s="117"/>
      <c r="WHU25" s="117"/>
      <c r="WHW25" s="117"/>
      <c r="WHY25" s="117"/>
      <c r="WIA25" s="117"/>
      <c r="WIC25" s="117"/>
      <c r="WIE25" s="117"/>
      <c r="WIG25" s="117"/>
      <c r="WII25" s="117"/>
      <c r="WIK25" s="117"/>
      <c r="WIM25" s="117"/>
      <c r="WIO25" s="117"/>
      <c r="WIQ25" s="117"/>
      <c r="WIS25" s="117"/>
      <c r="WIU25" s="117"/>
      <c r="WIW25" s="117"/>
      <c r="WIY25" s="117"/>
      <c r="WJA25" s="117"/>
      <c r="WJC25" s="117"/>
      <c r="WJE25" s="117"/>
      <c r="WJG25" s="117"/>
      <c r="WJI25" s="117"/>
      <c r="WJK25" s="117"/>
      <c r="WJM25" s="117"/>
      <c r="WJO25" s="117"/>
      <c r="WJQ25" s="117"/>
      <c r="WJS25" s="117"/>
      <c r="WJU25" s="117"/>
      <c r="WJW25" s="117"/>
      <c r="WJY25" s="117"/>
      <c r="WKA25" s="117"/>
      <c r="WKC25" s="117"/>
      <c r="WKE25" s="117"/>
      <c r="WKG25" s="117"/>
      <c r="WKI25" s="117"/>
      <c r="WKK25" s="117"/>
      <c r="WKM25" s="117"/>
      <c r="WKO25" s="117"/>
      <c r="WKQ25" s="117"/>
      <c r="WKS25" s="117"/>
      <c r="WKU25" s="117"/>
      <c r="WKW25" s="117"/>
      <c r="WKY25" s="117"/>
      <c r="WLA25" s="117"/>
      <c r="WLC25" s="117"/>
      <c r="WLE25" s="117"/>
      <c r="WLG25" s="117"/>
      <c r="WLI25" s="117"/>
      <c r="WLK25" s="117"/>
      <c r="WLM25" s="117"/>
      <c r="WLO25" s="117"/>
      <c r="WLQ25" s="117"/>
      <c r="WLS25" s="117"/>
      <c r="WLU25" s="117"/>
      <c r="WLW25" s="117"/>
      <c r="WLY25" s="117"/>
      <c r="WMA25" s="117"/>
      <c r="WMC25" s="117"/>
      <c r="WME25" s="117"/>
      <c r="WMG25" s="117"/>
      <c r="WMI25" s="117"/>
      <c r="WMK25" s="117"/>
      <c r="WMM25" s="117"/>
      <c r="WMO25" s="117"/>
      <c r="WMQ25" s="117"/>
      <c r="WMS25" s="117"/>
      <c r="WMU25" s="117"/>
      <c r="WMW25" s="117"/>
      <c r="WMY25" s="117"/>
      <c r="WNA25" s="117"/>
      <c r="WNC25" s="117"/>
      <c r="WNE25" s="117"/>
      <c r="WNG25" s="117"/>
      <c r="WNI25" s="117"/>
      <c r="WNK25" s="117"/>
      <c r="WNM25" s="117"/>
      <c r="WNO25" s="117"/>
      <c r="WNQ25" s="117"/>
      <c r="WNS25" s="117"/>
      <c r="WNU25" s="117"/>
      <c r="WNW25" s="117"/>
      <c r="WNY25" s="117"/>
      <c r="WOA25" s="117"/>
      <c r="WOC25" s="117"/>
      <c r="WOE25" s="117"/>
      <c r="WOG25" s="117"/>
      <c r="WOI25" s="117"/>
      <c r="WOK25" s="117"/>
      <c r="WOM25" s="117"/>
      <c r="WOO25" s="117"/>
      <c r="WOQ25" s="117"/>
      <c r="WOS25" s="117"/>
      <c r="WOU25" s="117"/>
      <c r="WOW25" s="117"/>
      <c r="WOY25" s="117"/>
      <c r="WPA25" s="117"/>
      <c r="WPC25" s="117"/>
      <c r="WPE25" s="117"/>
      <c r="WPG25" s="117"/>
      <c r="WPI25" s="117"/>
      <c r="WPK25" s="117"/>
      <c r="WPM25" s="117"/>
      <c r="WPO25" s="117"/>
      <c r="WPQ25" s="117"/>
      <c r="WPS25" s="117"/>
      <c r="WPU25" s="117"/>
      <c r="WPW25" s="117"/>
      <c r="WPY25" s="117"/>
      <c r="WQA25" s="117"/>
      <c r="WQC25" s="117"/>
      <c r="WQE25" s="117"/>
      <c r="WQG25" s="117"/>
      <c r="WQI25" s="117"/>
      <c r="WQK25" s="117"/>
      <c r="WQM25" s="117"/>
      <c r="WQO25" s="117"/>
      <c r="WQQ25" s="117"/>
      <c r="WQS25" s="117"/>
      <c r="WQU25" s="117"/>
      <c r="WQW25" s="117"/>
      <c r="WQY25" s="117"/>
      <c r="WRA25" s="117"/>
      <c r="WRC25" s="117"/>
      <c r="WRE25" s="117"/>
      <c r="WRG25" s="117"/>
      <c r="WRI25" s="117"/>
      <c r="WRK25" s="117"/>
      <c r="WRM25" s="117"/>
      <c r="WRO25" s="117"/>
      <c r="WRQ25" s="117"/>
      <c r="WRS25" s="117"/>
      <c r="WRU25" s="117"/>
      <c r="WRW25" s="117"/>
      <c r="WRY25" s="117"/>
      <c r="WSA25" s="117"/>
      <c r="WSC25" s="117"/>
      <c r="WSE25" s="117"/>
      <c r="WSG25" s="117"/>
      <c r="WSI25" s="117"/>
      <c r="WSK25" s="117"/>
      <c r="WSM25" s="117"/>
      <c r="WSO25" s="117"/>
      <c r="WSQ25" s="117"/>
      <c r="WSS25" s="117"/>
      <c r="WSU25" s="117"/>
      <c r="WSW25" s="117"/>
      <c r="WSY25" s="117"/>
      <c r="WTA25" s="117"/>
      <c r="WTC25" s="117"/>
      <c r="WTE25" s="117"/>
      <c r="WTG25" s="117"/>
      <c r="WTI25" s="117"/>
      <c r="WTK25" s="117"/>
      <c r="WTM25" s="117"/>
      <c r="WTO25" s="117"/>
      <c r="WTQ25" s="117"/>
      <c r="WTS25" s="117"/>
      <c r="WTU25" s="117"/>
      <c r="WTW25" s="117"/>
      <c r="WTY25" s="117"/>
      <c r="WUA25" s="117"/>
      <c r="WUC25" s="117"/>
      <c r="WUE25" s="117"/>
      <c r="WUG25" s="117"/>
      <c r="WUI25" s="117"/>
      <c r="WUK25" s="117"/>
      <c r="WUM25" s="117"/>
      <c r="WUO25" s="117"/>
      <c r="WUQ25" s="117"/>
      <c r="WUS25" s="117"/>
      <c r="WUU25" s="117"/>
      <c r="WUW25" s="117"/>
      <c r="WUY25" s="117"/>
      <c r="WVA25" s="117"/>
      <c r="WVC25" s="117"/>
      <c r="WVE25" s="117"/>
      <c r="WVG25" s="117"/>
      <c r="WVI25" s="117"/>
      <c r="WVK25" s="117"/>
      <c r="WVM25" s="117"/>
      <c r="WVO25" s="117"/>
      <c r="WVQ25" s="117"/>
      <c r="WVS25" s="117"/>
      <c r="WVU25" s="117"/>
      <c r="WVW25" s="117"/>
      <c r="WVY25" s="117"/>
      <c r="WWA25" s="117"/>
      <c r="WWC25" s="117"/>
      <c r="WWE25" s="117"/>
      <c r="WWG25" s="117"/>
      <c r="WWI25" s="117"/>
      <c r="WWK25" s="117"/>
      <c r="WWM25" s="117"/>
      <c r="WWO25" s="117"/>
      <c r="WWQ25" s="117"/>
      <c r="WWS25" s="117"/>
      <c r="WWU25" s="117"/>
      <c r="WWW25" s="117"/>
      <c r="WWY25" s="117"/>
      <c r="WXA25" s="117"/>
      <c r="WXC25" s="117"/>
      <c r="WXE25" s="117"/>
      <c r="WXG25" s="117"/>
      <c r="WXI25" s="117"/>
      <c r="WXK25" s="117"/>
      <c r="WXM25" s="117"/>
      <c r="WXO25" s="117"/>
      <c r="WXQ25" s="117"/>
      <c r="WXS25" s="117"/>
      <c r="WXU25" s="117"/>
      <c r="WXW25" s="117"/>
      <c r="WXY25" s="117"/>
      <c r="WYA25" s="117"/>
      <c r="WYC25" s="117"/>
      <c r="WYE25" s="117"/>
      <c r="WYG25" s="117"/>
      <c r="WYI25" s="117"/>
      <c r="WYK25" s="117"/>
      <c r="WYM25" s="117"/>
      <c r="WYO25" s="117"/>
      <c r="WYQ25" s="117"/>
      <c r="WYS25" s="117"/>
      <c r="WYU25" s="117"/>
      <c r="WYW25" s="117"/>
      <c r="WYY25" s="117"/>
      <c r="WZA25" s="117"/>
      <c r="WZC25" s="117"/>
      <c r="WZE25" s="117"/>
      <c r="WZG25" s="117"/>
      <c r="WZI25" s="117"/>
      <c r="WZK25" s="117"/>
      <c r="WZM25" s="117"/>
      <c r="WZO25" s="117"/>
      <c r="WZQ25" s="117"/>
      <c r="WZS25" s="117"/>
      <c r="WZU25" s="117"/>
      <c r="WZW25" s="117"/>
      <c r="WZY25" s="117"/>
      <c r="XAA25" s="117"/>
      <c r="XAC25" s="117"/>
      <c r="XAE25" s="117"/>
      <c r="XAG25" s="117"/>
      <c r="XAI25" s="117"/>
      <c r="XAK25" s="117"/>
      <c r="XAM25" s="117"/>
      <c r="XAO25" s="117"/>
      <c r="XAQ25" s="117"/>
      <c r="XAS25" s="117"/>
      <c r="XAU25" s="117"/>
      <c r="XAW25" s="117"/>
      <c r="XAY25" s="117"/>
      <c r="XBA25" s="117"/>
      <c r="XBC25" s="117"/>
      <c r="XBE25" s="117"/>
      <c r="XBG25" s="117"/>
      <c r="XBI25" s="117"/>
      <c r="XBK25" s="117"/>
      <c r="XBM25" s="117"/>
      <c r="XBO25" s="117"/>
      <c r="XBQ25" s="117"/>
      <c r="XBS25" s="117"/>
      <c r="XBU25" s="117"/>
      <c r="XBW25" s="117"/>
      <c r="XBY25" s="117"/>
      <c r="XCA25" s="117"/>
      <c r="XCC25" s="117"/>
      <c r="XCE25" s="117"/>
      <c r="XCG25" s="117"/>
      <c r="XCI25" s="117"/>
      <c r="XCK25" s="117"/>
      <c r="XCM25" s="117"/>
      <c r="XCO25" s="117"/>
      <c r="XCQ25" s="117"/>
      <c r="XCS25" s="117"/>
      <c r="XCU25" s="117"/>
      <c r="XCW25" s="117"/>
      <c r="XCY25" s="117"/>
      <c r="XDA25" s="117"/>
      <c r="XDC25" s="117"/>
      <c r="XDE25" s="117"/>
      <c r="XDG25" s="117"/>
      <c r="XDI25" s="117"/>
      <c r="XDK25" s="117"/>
      <c r="XDM25" s="117"/>
      <c r="XDO25" s="117"/>
      <c r="XDQ25" s="117"/>
      <c r="XDS25" s="117"/>
      <c r="XDU25" s="117"/>
      <c r="XDW25" s="117"/>
      <c r="XDY25" s="117"/>
      <c r="XEA25" s="117"/>
      <c r="XEC25" s="117"/>
      <c r="XEE25" s="117"/>
      <c r="XEG25" s="117"/>
      <c r="XEI25" s="117"/>
      <c r="XEK25" s="117"/>
      <c r="XEM25" s="117"/>
      <c r="XEO25" s="117"/>
      <c r="XEQ25" s="117"/>
      <c r="XES25" s="117"/>
      <c r="XEU25" s="117"/>
      <c r="XEW25" s="117"/>
      <c r="XEY25" s="117"/>
      <c r="XFA25" s="117"/>
      <c r="XFC25" s="117"/>
    </row>
    <row r="26" spans="1:1023 1025:2047 2049:3071 3073:4095 4097:5119 5121:6143 6145:7167 7169:8191 8193:9215 9217:10239 10241:11263 11265:12287 12289:13311 13313:14335 14337:15359 15361:16383" x14ac:dyDescent="0.25">
      <c r="A26">
        <v>90362</v>
      </c>
      <c r="B26" t="s">
        <v>42</v>
      </c>
      <c r="C26" t="s">
        <v>43</v>
      </c>
      <c r="D26">
        <v>5</v>
      </c>
      <c r="E26">
        <f>'1. HLE male'!$E$2</f>
        <v>0</v>
      </c>
      <c r="F26" t="e">
        <f>VLOOKUP(CONCATENATE(A26,E26),#REF!,2,FALSE)</f>
        <v>#REF!</v>
      </c>
      <c r="G26">
        <f>'1. HLE male'!$E$2-10000</f>
        <v>-10000</v>
      </c>
      <c r="H26" t="e">
        <f>VLOOKUP(CONCATENATE($A26,G26),#REF!,2,FALSE)</f>
        <v>#REF!</v>
      </c>
    </row>
    <row r="27" spans="1:1023 1025:2047 2049:3071 3073:4095 4097:5119 5121:6143 6145:7167 7169:8191 8193:9215 9217:10239 10241:11263 11265:12287 12289:13311 13313:14335 14337:15359 15361:16383" x14ac:dyDescent="0.25">
      <c r="A27">
        <v>90362</v>
      </c>
      <c r="B27" t="s">
        <v>42</v>
      </c>
      <c r="C27" t="s">
        <v>43</v>
      </c>
      <c r="D27">
        <v>6</v>
      </c>
      <c r="E27">
        <f>'2. HLE female'!$E$2</f>
        <v>0</v>
      </c>
      <c r="F27" t="e">
        <f>VLOOKUP(CONCATENATE(A27,E27),#REF!,2,FALSE)</f>
        <v>#REF!</v>
      </c>
      <c r="G27">
        <f>'2. HLE female'!$E$2-10000</f>
        <v>-10000</v>
      </c>
      <c r="H27" t="e">
        <f>VLOOKUP(CONCATENATE($A27,G27),#REF!,2,FALSE)</f>
        <v>#REF!</v>
      </c>
    </row>
    <row r="28" spans="1:1023 1025:2047 2049:3071 3073:4095 4097:5119 5121:6143 6145:7167 7169:8191 8193:9215 9217:10239 10241:11263 11265:12287 12289:13311 13313:14335 14337:15359 15361:16383" x14ac:dyDescent="0.25">
      <c r="A28">
        <v>90791</v>
      </c>
      <c r="B28" t="s">
        <v>44</v>
      </c>
      <c r="C28" t="s">
        <v>22</v>
      </c>
      <c r="D28">
        <v>7</v>
      </c>
      <c r="E28">
        <f>'11. HIV late diagnosis'!$E$2</f>
        <v>0</v>
      </c>
      <c r="F28" t="e">
        <f>VLOOKUP(CONCATENATE(A28,E28),#REF!,2,FALSE)</f>
        <v>#REF!</v>
      </c>
      <c r="G28">
        <f>'11. HIV late diagnosis'!$E$2-10000</f>
        <v>-10000</v>
      </c>
      <c r="H28" t="e">
        <f>VLOOKUP(CONCATENATE($A28,G28),#REF!,2,FALSE)</f>
        <v>#REF!</v>
      </c>
    </row>
    <row r="29" spans="1:1023 1025:2047 2049:3071 3073:4095 4097:5119 5121:6143 6145:7167 7169:8191 8193:9215 9217:10239 10241:11263 11265:12287 12289:13311 13313:14335 14337:15359 15361:16383" x14ac:dyDescent="0.25">
      <c r="A29">
        <v>20101</v>
      </c>
      <c r="B29" t="s">
        <v>45</v>
      </c>
      <c r="C29" t="s">
        <v>24</v>
      </c>
      <c r="D29">
        <v>8</v>
      </c>
      <c r="E29">
        <f>'3. Low Birth Weight'!$E$2</f>
        <v>0</v>
      </c>
      <c r="F29" t="e">
        <f>VLOOKUP(CONCATENATE(A29,E29),#REF!,2,FALSE)</f>
        <v>#REF!</v>
      </c>
      <c r="G29">
        <f>'3. Low Birth Weight'!$E$2-10000</f>
        <v>-10000</v>
      </c>
      <c r="H29" t="e">
        <f>VLOOKUP(CONCATENATE($A29,G29),#REF!,2,FALSE)</f>
        <v>#REF!</v>
      </c>
    </row>
    <row r="30" spans="1:1023 1025:2047 2049:3071 3073:4095 4097:5119 5121:6143 6145:7167 7169:8191 8193:9215 9217:10239 10241:11263 11265:12287 12289:13311 13313:14335 14337:15359 15361:16383" x14ac:dyDescent="0.25">
      <c r="A30">
        <v>90632</v>
      </c>
      <c r="B30" t="s">
        <v>46</v>
      </c>
      <c r="C30" t="s">
        <v>27</v>
      </c>
      <c r="D30">
        <v>9</v>
      </c>
      <c r="E30">
        <f>'4. School readiness FSM'!$E$2</f>
        <v>0</v>
      </c>
      <c r="F30" t="e">
        <f>VLOOKUP(CONCATENATE(A30,E30),#REF!,2,FALSE)</f>
        <v>#REF!</v>
      </c>
      <c r="G30">
        <f>'4. School readiness FSM'!$E$2-10000</f>
        <v>-10000</v>
      </c>
      <c r="H30" t="e">
        <f>VLOOKUP(CONCATENATE($A30,G30),#REF!,2,FALSE)</f>
        <v>#REF!</v>
      </c>
    </row>
    <row r="31" spans="1:1023 1025:2047 2049:3071 3073:4095 4097:5119 5121:6143 6145:7167 7169:8191 8193:9215 9217:10239 10241:11263 11265:12287 12289:13311 13313:14335 14337:15359 15361:16383" x14ac:dyDescent="0.25">
      <c r="A31">
        <v>92443</v>
      </c>
      <c r="B31" t="s">
        <v>47</v>
      </c>
      <c r="C31" t="s">
        <v>29</v>
      </c>
      <c r="D31">
        <v>10</v>
      </c>
      <c r="E31" t="e">
        <f>'14. Smoking prevalence'!$E$2</f>
        <v>#REF!</v>
      </c>
      <c r="F31" t="e">
        <f>VLOOKUP(CONCATENATE(A31,E31),#REF!,2,FALSE)</f>
        <v>#REF!</v>
      </c>
      <c r="G31" t="e">
        <f>'14. Smoking prevalence'!$E$2-10000</f>
        <v>#REF!</v>
      </c>
      <c r="H31" t="e">
        <f>VLOOKUP(CONCATENATE($A31,G31),#REF!,2,FALSE)</f>
        <v>#REF!</v>
      </c>
    </row>
    <row r="32" spans="1:1023 1025:2047 2049:3071 3073:4095 4097:5119 5121:6143 6145:7167 7169:8191 8193:9215 9217:10239 10241:11263 11265:12287 12289:13311 13313:14335 14337:15359 15361:16383" x14ac:dyDescent="0.25">
      <c r="A32">
        <v>41001</v>
      </c>
      <c r="B32" t="s">
        <v>48</v>
      </c>
      <c r="C32" t="s">
        <v>31</v>
      </c>
      <c r="D32">
        <v>11</v>
      </c>
      <c r="E32">
        <f>'7. Suicide rate'!$E$2</f>
        <v>0</v>
      </c>
      <c r="F32" t="e">
        <f>VLOOKUP(CONCATENATE(A32,E32),#REF!,2,FALSE)</f>
        <v>#REF!</v>
      </c>
      <c r="G32">
        <f>'7. Suicide rate'!$E$2-10000</f>
        <v>-10000</v>
      </c>
      <c r="H32" t="e">
        <f>VLOOKUP(CONCATENATE($A32,G32),#REF!,2,FALSE)</f>
        <v>#REF!</v>
      </c>
    </row>
    <row r="33" spans="1:2" x14ac:dyDescent="0.25">
      <c r="A33">
        <v>90631</v>
      </c>
      <c r="B33" t="s">
        <v>49</v>
      </c>
    </row>
  </sheetData>
  <sortState xmlns:xlrd2="http://schemas.microsoft.com/office/spreadsheetml/2017/richdata2" ref="A22:D32">
    <sortCondition ref="D22:D32"/>
  </sortState>
  <mergeCells count="3">
    <mergeCell ref="I2:J2"/>
    <mergeCell ref="K2:L2"/>
    <mergeCell ref="G13:M13"/>
  </mergeCells>
  <phoneticPr fontId="11" type="noConversion"/>
  <conditionalFormatting sqref="J4:J12 J14:J15">
    <cfRule type="cellIs" dxfId="5" priority="4" operator="equal">
      <formula>"q"</formula>
    </cfRule>
    <cfRule type="cellIs" dxfId="4" priority="5" operator="equal">
      <formula>"t"</formula>
    </cfRule>
    <cfRule type="cellIs" dxfId="3" priority="6" operator="equal">
      <formula>"p"</formula>
    </cfRule>
  </conditionalFormatting>
  <conditionalFormatting sqref="L4:L12 L14:L15">
    <cfRule type="cellIs" dxfId="2" priority="1" operator="equal">
      <formula>"q"</formula>
    </cfRule>
    <cfRule type="cellIs" dxfId="1" priority="2" operator="equal">
      <formula>"t"</formula>
    </cfRule>
    <cfRule type="cellIs" dxfId="0" priority="3" operator="equal">
      <formula>"p"</formula>
    </cfRule>
  </conditionalFormatting>
  <pageMargins left="0.7" right="0.7" top="0.75" bottom="0.75" header="0.3" footer="0.3"/>
  <pageSetup paperSize="9" orientation="portrait" r:id="rId1"/>
  <ignoredErrors>
    <ignoredError sqref="K4:K6 K7:K12 F4:F5 F7:F14 K14:K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D295-240A-459A-A681-1B2085224B62}">
  <sheetPr>
    <tabColor theme="8" tint="-0.249977111117893"/>
  </sheetPr>
  <dimension ref="A1:H19"/>
  <sheetViews>
    <sheetView showGridLines="0" tabSelected="1" zoomScale="110" zoomScaleNormal="110" workbookViewId="0">
      <selection activeCell="A3" sqref="A3"/>
    </sheetView>
  </sheetViews>
  <sheetFormatPr defaultRowHeight="15" x14ac:dyDescent="0.25"/>
  <cols>
    <col min="1" max="1" width="87.42578125" customWidth="1"/>
    <col min="2" max="2" width="34.5703125" customWidth="1"/>
    <col min="3" max="3" width="23.5703125" customWidth="1"/>
    <col min="4" max="4" width="19.5703125" customWidth="1"/>
    <col min="5" max="5" width="25.5703125" bestFit="1" customWidth="1"/>
    <col min="6" max="6" width="22.42578125" bestFit="1" customWidth="1"/>
  </cols>
  <sheetData>
    <row r="1" spans="1:8" s="125" customFormat="1" ht="18" x14ac:dyDescent="0.25">
      <c r="A1" s="71" t="s">
        <v>53</v>
      </c>
    </row>
    <row r="2" spans="1:8" ht="20.25" x14ac:dyDescent="0.3">
      <c r="A2" s="73" t="s">
        <v>53</v>
      </c>
      <c r="B2" s="91"/>
      <c r="C2" s="91"/>
      <c r="D2" s="91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ht="29.25" customHeight="1" x14ac:dyDescent="0.25">
      <c r="A4" s="126" t="s">
        <v>54</v>
      </c>
      <c r="B4" s="126" t="s">
        <v>55</v>
      </c>
      <c r="C4" s="126" t="s">
        <v>56</v>
      </c>
      <c r="D4" s="126" t="s">
        <v>57</v>
      </c>
      <c r="E4" s="3"/>
      <c r="F4" s="3"/>
      <c r="G4" s="3"/>
      <c r="H4" s="3"/>
    </row>
    <row r="5" spans="1:8" x14ac:dyDescent="0.25">
      <c r="A5" s="75" t="s">
        <v>58</v>
      </c>
      <c r="B5" s="74" t="s">
        <v>1568</v>
      </c>
      <c r="C5" s="74" t="s">
        <v>78</v>
      </c>
      <c r="D5" s="74" t="s">
        <v>60</v>
      </c>
      <c r="E5" s="114" t="s">
        <v>71</v>
      </c>
      <c r="F5" s="3"/>
      <c r="G5" s="3"/>
      <c r="H5" s="3"/>
    </row>
    <row r="6" spans="1:8" x14ac:dyDescent="0.25">
      <c r="A6" s="75" t="s">
        <v>62</v>
      </c>
      <c r="B6" s="74" t="s">
        <v>1568</v>
      </c>
      <c r="C6" s="74" t="s">
        <v>78</v>
      </c>
      <c r="D6" s="74" t="s">
        <v>60</v>
      </c>
      <c r="E6" s="114" t="s">
        <v>71</v>
      </c>
      <c r="F6" s="3"/>
      <c r="G6" s="3"/>
      <c r="H6" s="3"/>
    </row>
    <row r="7" spans="1:8" x14ac:dyDescent="0.25">
      <c r="A7" s="75" t="s">
        <v>63</v>
      </c>
      <c r="B7" s="74" t="s">
        <v>64</v>
      </c>
      <c r="C7" s="74" t="s">
        <v>65</v>
      </c>
      <c r="D7" s="74" t="s">
        <v>66</v>
      </c>
      <c r="E7" s="3" t="s">
        <v>67</v>
      </c>
      <c r="F7" s="3"/>
      <c r="G7" s="3"/>
      <c r="H7" s="3"/>
    </row>
    <row r="8" spans="1:8" x14ac:dyDescent="0.25">
      <c r="A8" s="75" t="s">
        <v>68</v>
      </c>
      <c r="B8" s="74" t="s">
        <v>69</v>
      </c>
      <c r="C8" s="74" t="s">
        <v>70</v>
      </c>
      <c r="D8" s="74" t="s">
        <v>60</v>
      </c>
      <c r="E8" s="114" t="s">
        <v>71</v>
      </c>
    </row>
    <row r="9" spans="1:8" x14ac:dyDescent="0.25">
      <c r="A9" s="75" t="s">
        <v>1583</v>
      </c>
      <c r="B9" s="74" t="s">
        <v>72</v>
      </c>
      <c r="C9" s="74" t="s">
        <v>70</v>
      </c>
      <c r="D9" s="74" t="s">
        <v>73</v>
      </c>
      <c r="E9" s="3" t="s">
        <v>74</v>
      </c>
    </row>
    <row r="10" spans="1:8" x14ac:dyDescent="0.25">
      <c r="A10" s="75" t="s">
        <v>1584</v>
      </c>
      <c r="B10" s="74" t="s">
        <v>75</v>
      </c>
      <c r="C10" s="74" t="s">
        <v>76</v>
      </c>
      <c r="D10" s="74" t="s">
        <v>73</v>
      </c>
      <c r="E10" s="3" t="s">
        <v>74</v>
      </c>
    </row>
    <row r="11" spans="1:8" x14ac:dyDescent="0.25">
      <c r="A11" s="75" t="s">
        <v>1582</v>
      </c>
      <c r="B11" s="74" t="s">
        <v>1577</v>
      </c>
      <c r="C11" s="74" t="s">
        <v>59</v>
      </c>
      <c r="D11" s="74" t="s">
        <v>1578</v>
      </c>
      <c r="E11" s="114" t="s">
        <v>1579</v>
      </c>
      <c r="F11" s="157" t="s">
        <v>1573</v>
      </c>
    </row>
    <row r="12" spans="1:8" x14ac:dyDescent="0.25">
      <c r="A12" s="75" t="s">
        <v>1585</v>
      </c>
      <c r="B12" s="74" t="s">
        <v>77</v>
      </c>
      <c r="C12" s="74" t="s">
        <v>78</v>
      </c>
      <c r="D12" s="74" t="s">
        <v>73</v>
      </c>
      <c r="E12" s="3" t="s">
        <v>74</v>
      </c>
    </row>
    <row r="13" spans="1:8" x14ac:dyDescent="0.25">
      <c r="A13" s="75" t="s">
        <v>79</v>
      </c>
      <c r="B13" s="74" t="s">
        <v>80</v>
      </c>
      <c r="C13" s="74">
        <v>2024</v>
      </c>
      <c r="D13" s="74" t="s">
        <v>60</v>
      </c>
      <c r="E13" s="114" t="s">
        <v>71</v>
      </c>
    </row>
    <row r="14" spans="1:8" x14ac:dyDescent="0.25">
      <c r="A14" s="75" t="s">
        <v>81</v>
      </c>
      <c r="B14" s="74" t="s">
        <v>82</v>
      </c>
      <c r="C14" s="74" t="s">
        <v>83</v>
      </c>
      <c r="D14" s="74" t="s">
        <v>73</v>
      </c>
      <c r="E14" s="132" t="s">
        <v>84</v>
      </c>
    </row>
    <row r="15" spans="1:8" x14ac:dyDescent="0.25">
      <c r="A15" t="s">
        <v>85</v>
      </c>
      <c r="B15" s="74" t="s">
        <v>86</v>
      </c>
      <c r="C15" s="74" t="s">
        <v>87</v>
      </c>
      <c r="D15" s="74" t="s">
        <v>66</v>
      </c>
      <c r="E15" s="115" t="s">
        <v>67</v>
      </c>
    </row>
    <row r="16" spans="1:8" x14ac:dyDescent="0.25">
      <c r="A16" s="75" t="s">
        <v>88</v>
      </c>
      <c r="B16" s="74" t="s">
        <v>89</v>
      </c>
      <c r="C16" s="74" t="s">
        <v>59</v>
      </c>
      <c r="D16" s="74" t="s">
        <v>73</v>
      </c>
      <c r="E16" s="3" t="s">
        <v>74</v>
      </c>
      <c r="F16" s="116"/>
    </row>
    <row r="17" spans="1:7" x14ac:dyDescent="0.25">
      <c r="A17" s="75" t="s">
        <v>90</v>
      </c>
      <c r="B17" s="74" t="s">
        <v>89</v>
      </c>
      <c r="C17" s="74">
        <v>2023</v>
      </c>
      <c r="D17" s="74" t="s">
        <v>73</v>
      </c>
      <c r="E17" s="115" t="s">
        <v>61</v>
      </c>
      <c r="F17" s="116"/>
    </row>
    <row r="18" spans="1:7" x14ac:dyDescent="0.25">
      <c r="A18" s="73" t="s">
        <v>1569</v>
      </c>
      <c r="B18" s="74" t="s">
        <v>1570</v>
      </c>
      <c r="C18" s="74" t="s">
        <v>83</v>
      </c>
      <c r="D18" s="74" t="s">
        <v>1575</v>
      </c>
      <c r="E18" s="145" t="s">
        <v>71</v>
      </c>
      <c r="F18" s="70" t="s">
        <v>1573</v>
      </c>
    </row>
    <row r="19" spans="1:7" x14ac:dyDescent="0.25">
      <c r="A19" s="75" t="s">
        <v>92</v>
      </c>
      <c r="B19" s="74" t="s">
        <v>93</v>
      </c>
      <c r="C19" s="74">
        <v>2023</v>
      </c>
      <c r="D19" s="74" t="s">
        <v>73</v>
      </c>
      <c r="E19" s="114" t="s">
        <v>94</v>
      </c>
      <c r="F19" s="70" t="s">
        <v>1580</v>
      </c>
      <c r="G19" s="116" t="s">
        <v>1581</v>
      </c>
    </row>
  </sheetData>
  <hyperlinks>
    <hyperlink ref="A2" r:id="rId1" xr:uid="{15809EFD-3287-4471-BAED-2FDEAEDDEBD8}"/>
    <hyperlink ref="A5" location="'1. HLE male'!A1" display="1. Healthy life expectancy at birth for males" xr:uid="{6730F5C7-EF33-427E-886D-85705ADDDB4C}"/>
    <hyperlink ref="A6" location="'2. HLE female'!A1" display="2. Healthy life expectancy at birth for females" xr:uid="{DB58D614-6F57-48E2-A85B-D07361D73171}"/>
    <hyperlink ref="A7" location="'3. Low Birth Weight'!A1" display="3. Rate of children born with low birth weight" xr:uid="{58932003-247F-40EC-A0ED-16336627BC02}"/>
    <hyperlink ref="A8" location="'4. School readiness FSM'!A1" display="4. School readiness among children on Free School Meals (FSM)" xr:uid="{CF0C5968-E368-4057-8984-A286C6F9497B}"/>
    <hyperlink ref="A9" location="'5. Excess weight age 10-11'!A1" display="5. Child excess weight in 10-11 year olds (year 6)" xr:uid="{146BBD93-1F74-4C08-AD58-7B90E5D10201}"/>
    <hyperlink ref="A10" location="'6. Excess weight age 5-6'!A1" display="5. Child excess weight in 05-06 year olds (Reception)" xr:uid="{F2FCEFE3-A2CD-4C7D-BCDC-E78BA3390B1A}"/>
    <hyperlink ref="A12" location="'7. Suicide rate'!A1" display="7.Suicide rate for men and women" xr:uid="{E92705EC-268E-4453-A662-28E518FC499E}"/>
    <hyperlink ref="A13" location="'8. Mortality caused by PM2.5'!A1" display="8. Fraction of mortality caused by Particulate Matter 2.5 (PM 2.5)" xr:uid="{6F470C18-568C-463C-9FEF-025FD3CC55EF}"/>
    <hyperlink ref="A14" location="'9. Employment gap LongtermCond.'!A1" display="9. Gap in employment rate between those with long term conditions and the general population" xr:uid="{2F7AC425-ECE2-49DE-829C-45C1942F14F5}"/>
    <hyperlink ref="A16" location="'11. HIV late diagnosis'!A1" display="11. HIV late diagnosis" xr:uid="{AA8E83D5-CEFA-4C25-983D-B61A53A63F6C}"/>
    <hyperlink ref="A17" location="'12. TB Incidence'!A1" display="12. TB Incidence" xr:uid="{8E275EC5-9837-4E47-9DF2-7CB30F4E2493}"/>
    <hyperlink ref="A19" location="'14. Smoking prevalence'!A1" display="14. Smoking prevalence" xr:uid="{826719BE-E467-46A3-8C84-C2A0062DC5D6}"/>
    <hyperlink ref="A18" r:id="rId2" location="page/4/gid/1938133219/pat/15/par/E92000001/ati/6/are/E12000007/iid/93439/age/164/sex/4/cat/-1/ctp/-1/yrr/1/cid/4/tbm/1/page-options/car-do-0_ine-ao-1_ine-yo-1:2022:-1:-1_ine-ct-51_ine-pt-0" xr:uid="{DA9DE61C-98C5-498C-BDCF-BCA9A1CFEF7B}"/>
    <hyperlink ref="A11" r:id="rId3" location="page/4/gid/1/pat/15/par/E92000001/ati/6/are/E12000007/iid/93582/age/181/sex/4/cat/-1/ctp/-1/yrr/3/cid/4/tbm/1/page-options/car-do-0" display="15. Excess under 75 mortality rate in adults with severe mental illness (SMI)" xr:uid="{232D6C11-1152-4FAF-9139-72758E7A08EF}"/>
  </hyperlink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R508"/>
  <sheetViews>
    <sheetView showGridLines="0" zoomScale="80" zoomScaleNormal="80" workbookViewId="0"/>
  </sheetViews>
  <sheetFormatPr defaultColWidth="10.85546875" defaultRowHeight="15" x14ac:dyDescent="0.25"/>
  <cols>
    <col min="1" max="1" width="15.140625" customWidth="1"/>
    <col min="2" max="2" width="49.85546875" customWidth="1"/>
    <col min="3" max="3" width="12.5703125" customWidth="1"/>
    <col min="4" max="4" width="16.5703125" customWidth="1"/>
    <col min="5" max="5" width="13.5703125" customWidth="1"/>
    <col min="6" max="6" width="22" customWidth="1"/>
    <col min="7" max="7" width="21.1406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7" max="17" width="22.42578125" customWidth="1"/>
    <col min="18" max="18" width="38.42578125" style="86" bestFit="1" customWidth="1"/>
  </cols>
  <sheetData>
    <row r="1" spans="1:18" ht="15" customHeight="1" x14ac:dyDescent="0.3">
      <c r="A1" s="67" t="s">
        <v>95</v>
      </c>
      <c r="J1" s="92" t="s">
        <v>1566</v>
      </c>
      <c r="M1" s="73" t="s">
        <v>1567</v>
      </c>
      <c r="R1" s="109"/>
    </row>
    <row r="2" spans="1:18" ht="15" customHeight="1" x14ac:dyDescent="0.25">
      <c r="E2" s="1"/>
      <c r="G2" s="1"/>
    </row>
    <row r="3" spans="1:18" x14ac:dyDescent="0.25">
      <c r="A3" s="29"/>
      <c r="G3" s="29"/>
    </row>
    <row r="5" spans="1:18" ht="18" x14ac:dyDescent="0.25">
      <c r="A5" s="68" t="s">
        <v>99</v>
      </c>
      <c r="B5" s="3"/>
      <c r="C5" s="3"/>
      <c r="D5" s="3"/>
      <c r="E5" s="3"/>
      <c r="F5" s="3"/>
      <c r="G5" s="3"/>
      <c r="Q5" s="72"/>
    </row>
    <row r="6" spans="1:18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</row>
    <row r="7" spans="1:18" x14ac:dyDescent="0.25">
      <c r="A7" s="4" t="s">
        <v>109</v>
      </c>
      <c r="B7" s="5" t="s">
        <v>110</v>
      </c>
      <c r="C7" s="76">
        <v>63.02</v>
      </c>
      <c r="D7" s="111">
        <v>62.85</v>
      </c>
      <c r="E7" s="111">
        <v>63.2</v>
      </c>
      <c r="F7" s="79">
        <v>0.17000000000000171</v>
      </c>
      <c r="G7" s="111">
        <v>0.17999999999999972</v>
      </c>
    </row>
    <row r="8" spans="1:18" x14ac:dyDescent="0.25">
      <c r="A8" s="6" t="s">
        <v>112</v>
      </c>
      <c r="B8" s="7" t="s">
        <v>110</v>
      </c>
      <c r="C8" s="110">
        <v>63.17</v>
      </c>
      <c r="D8" s="34">
        <v>63</v>
      </c>
      <c r="E8" s="34">
        <v>63.35</v>
      </c>
      <c r="F8" s="112">
        <v>0.17000000000000171</v>
      </c>
      <c r="G8" s="34">
        <v>0.17999999999999972</v>
      </c>
    </row>
    <row r="9" spans="1:18" x14ac:dyDescent="0.25">
      <c r="A9" s="8" t="s">
        <v>114</v>
      </c>
      <c r="B9" s="9" t="s">
        <v>110</v>
      </c>
      <c r="C9" s="110">
        <v>63.22</v>
      </c>
      <c r="D9" s="34">
        <v>63.05</v>
      </c>
      <c r="E9" s="34">
        <v>63.4</v>
      </c>
      <c r="F9" s="112">
        <v>0.17000000000000171</v>
      </c>
      <c r="G9" s="34">
        <v>0.17999999999999972</v>
      </c>
    </row>
    <row r="10" spans="1:18" x14ac:dyDescent="0.25">
      <c r="A10" s="6" t="s">
        <v>20</v>
      </c>
      <c r="B10" s="7" t="s">
        <v>110</v>
      </c>
      <c r="C10" s="110">
        <v>63.27</v>
      </c>
      <c r="D10" s="34">
        <v>63.09</v>
      </c>
      <c r="E10" s="34">
        <v>63.45</v>
      </c>
      <c r="F10" s="112">
        <v>0.17999999999999972</v>
      </c>
      <c r="G10" s="34">
        <v>0.17999999999999972</v>
      </c>
    </row>
    <row r="11" spans="1:18" x14ac:dyDescent="0.25">
      <c r="A11" s="8" t="s">
        <v>118</v>
      </c>
      <c r="B11" s="9" t="s">
        <v>110</v>
      </c>
      <c r="C11" s="110">
        <v>63.33</v>
      </c>
      <c r="D11" s="34">
        <v>63.15</v>
      </c>
      <c r="E11" s="34">
        <v>63.52</v>
      </c>
      <c r="F11" s="112">
        <v>0.17999999999999972</v>
      </c>
      <c r="G11" s="34">
        <v>0.19000000000000483</v>
      </c>
    </row>
    <row r="12" spans="1:18" x14ac:dyDescent="0.25">
      <c r="A12" s="6" t="s">
        <v>119</v>
      </c>
      <c r="B12" s="7" t="s">
        <v>110</v>
      </c>
      <c r="C12" s="110">
        <v>63.32</v>
      </c>
      <c r="D12" s="34">
        <v>63.14</v>
      </c>
      <c r="E12" s="34">
        <v>63.51</v>
      </c>
      <c r="F12" s="112">
        <v>0.17999999999999972</v>
      </c>
      <c r="G12" s="34">
        <v>0.18999999999999773</v>
      </c>
    </row>
    <row r="13" spans="1:18" x14ac:dyDescent="0.25">
      <c r="A13" s="8" t="s">
        <v>121</v>
      </c>
      <c r="B13" s="9" t="s">
        <v>110</v>
      </c>
      <c r="C13" s="110">
        <v>63.19</v>
      </c>
      <c r="D13" s="34">
        <v>63</v>
      </c>
      <c r="E13" s="34">
        <v>63.39</v>
      </c>
      <c r="F13" s="112">
        <v>0.18999999999999773</v>
      </c>
      <c r="G13" s="34">
        <v>0.20000000000000284</v>
      </c>
    </row>
    <row r="14" spans="1:18" x14ac:dyDescent="0.25">
      <c r="A14" s="10" t="s">
        <v>124</v>
      </c>
      <c r="B14" s="12" t="s">
        <v>110</v>
      </c>
      <c r="C14" s="110">
        <v>63.08</v>
      </c>
      <c r="D14" s="34">
        <v>62.88</v>
      </c>
      <c r="E14" s="34">
        <v>63.28</v>
      </c>
      <c r="F14" s="112">
        <v>0.19999999999999574</v>
      </c>
      <c r="G14" s="34">
        <v>0.20000000000000284</v>
      </c>
    </row>
    <row r="15" spans="1:18" x14ac:dyDescent="0.25">
      <c r="A15" s="115" t="s">
        <v>126</v>
      </c>
      <c r="B15" s="7" t="s">
        <v>110</v>
      </c>
      <c r="C15" s="110">
        <v>62.74</v>
      </c>
      <c r="D15" s="34">
        <v>62.53</v>
      </c>
      <c r="E15" s="34">
        <v>62.95</v>
      </c>
      <c r="F15" s="112">
        <v>0.21000000000000085</v>
      </c>
      <c r="G15" s="34">
        <v>0.21000000000000085</v>
      </c>
    </row>
    <row r="16" spans="1:18" x14ac:dyDescent="0.25">
      <c r="A16" s="6" t="s">
        <v>128</v>
      </c>
      <c r="B16" s="7" t="s">
        <v>110</v>
      </c>
      <c r="C16" s="110">
        <v>62.29</v>
      </c>
      <c r="D16" s="34">
        <v>62.07</v>
      </c>
      <c r="E16" s="34">
        <v>62.51</v>
      </c>
      <c r="F16" s="112">
        <v>0.21999999999999886</v>
      </c>
      <c r="G16" s="34">
        <v>0.21999999999999886</v>
      </c>
    </row>
    <row r="17" spans="1:7" x14ac:dyDescent="0.25">
      <c r="A17" s="6" t="s">
        <v>59</v>
      </c>
      <c r="B17" s="7" t="s">
        <v>110</v>
      </c>
      <c r="C17" s="110">
        <v>61.52</v>
      </c>
      <c r="D17" s="34">
        <v>61.27</v>
      </c>
      <c r="E17" s="34">
        <v>61.77</v>
      </c>
      <c r="F17" s="112">
        <v>0.25</v>
      </c>
      <c r="G17" s="34">
        <v>0.25</v>
      </c>
    </row>
    <row r="18" spans="1:7" x14ac:dyDescent="0.25">
      <c r="A18" s="135" t="s">
        <v>78</v>
      </c>
      <c r="B18" s="136" t="s">
        <v>110</v>
      </c>
      <c r="C18" s="137">
        <v>60.9</v>
      </c>
      <c r="D18" s="138">
        <v>60.7</v>
      </c>
      <c r="E18" s="139">
        <v>61.2</v>
      </c>
      <c r="F18" s="140">
        <v>0.19999999999999574</v>
      </c>
      <c r="G18" s="141">
        <v>0.30000000000000426</v>
      </c>
    </row>
    <row r="19" spans="1:7" x14ac:dyDescent="0.25">
      <c r="C19" s="78"/>
      <c r="D19" s="78"/>
      <c r="E19" s="78"/>
      <c r="F19" s="78"/>
      <c r="G19" s="78"/>
    </row>
    <row r="20" spans="1:7" ht="15" customHeight="1" x14ac:dyDescent="0.25">
      <c r="A20" s="2" t="s">
        <v>109</v>
      </c>
      <c r="B20" s="2" t="s">
        <v>133</v>
      </c>
      <c r="C20" s="110">
        <v>63.45</v>
      </c>
      <c r="D20" s="34">
        <v>62.94</v>
      </c>
      <c r="E20" s="34">
        <v>63.97</v>
      </c>
      <c r="F20" s="112">
        <v>0.51000000000000512</v>
      </c>
      <c r="G20" s="34">
        <v>0.51999999999999602</v>
      </c>
    </row>
    <row r="21" spans="1:7" x14ac:dyDescent="0.25">
      <c r="A21" s="2" t="s">
        <v>112</v>
      </c>
      <c r="B21" s="2" t="s">
        <v>133</v>
      </c>
      <c r="C21" s="110">
        <v>63.89</v>
      </c>
      <c r="D21" s="34">
        <v>63.37</v>
      </c>
      <c r="E21" s="34">
        <v>64.41</v>
      </c>
      <c r="F21" s="112">
        <v>0.52000000000000313</v>
      </c>
      <c r="G21" s="34">
        <v>0.51999999999999602</v>
      </c>
    </row>
    <row r="22" spans="1:7" x14ac:dyDescent="0.25">
      <c r="A22" s="2" t="s">
        <v>114</v>
      </c>
      <c r="B22" s="2" t="s">
        <v>133</v>
      </c>
      <c r="C22" s="110">
        <v>64.069999999999993</v>
      </c>
      <c r="D22" s="34">
        <v>63.55</v>
      </c>
      <c r="E22" s="34">
        <v>64.599999999999994</v>
      </c>
      <c r="F22" s="112">
        <v>0.51999999999999602</v>
      </c>
      <c r="G22" s="34">
        <v>0.53000000000000114</v>
      </c>
    </row>
    <row r="23" spans="1:7" x14ac:dyDescent="0.25">
      <c r="A23" s="2" t="s">
        <v>20</v>
      </c>
      <c r="B23" s="2" t="s">
        <v>133</v>
      </c>
      <c r="C23" s="110">
        <v>63.69</v>
      </c>
      <c r="D23" s="34">
        <v>63.14</v>
      </c>
      <c r="E23" s="34">
        <v>64.23</v>
      </c>
      <c r="F23" s="112">
        <v>0.54999999999999716</v>
      </c>
      <c r="G23" s="34">
        <v>0.54000000000000625</v>
      </c>
    </row>
    <row r="24" spans="1:7" x14ac:dyDescent="0.25">
      <c r="A24" s="2" t="s">
        <v>118</v>
      </c>
      <c r="B24" s="2" t="s">
        <v>133</v>
      </c>
      <c r="C24" s="110">
        <v>64</v>
      </c>
      <c r="D24" s="34">
        <v>63.44</v>
      </c>
      <c r="E24" s="34">
        <v>64.56</v>
      </c>
      <c r="F24" s="112">
        <v>0.56000000000000227</v>
      </c>
      <c r="G24" s="34">
        <v>0.56000000000000227</v>
      </c>
    </row>
    <row r="25" spans="1:7" x14ac:dyDescent="0.25">
      <c r="A25" s="2" t="s">
        <v>119</v>
      </c>
      <c r="B25" s="2" t="s">
        <v>133</v>
      </c>
      <c r="C25" s="110">
        <v>64.2</v>
      </c>
      <c r="D25" s="34">
        <v>63.63</v>
      </c>
      <c r="E25" s="34">
        <v>64.78</v>
      </c>
      <c r="F25" s="112">
        <v>0.57000000000000028</v>
      </c>
      <c r="G25" s="34">
        <v>0.57999999999999829</v>
      </c>
    </row>
    <row r="26" spans="1:7" x14ac:dyDescent="0.25">
      <c r="A26" s="2" t="s">
        <v>121</v>
      </c>
      <c r="B26" s="2" t="s">
        <v>133</v>
      </c>
      <c r="C26" s="110">
        <v>63.72</v>
      </c>
      <c r="D26" s="34">
        <v>63.12</v>
      </c>
      <c r="E26" s="34">
        <v>64.319999999999993</v>
      </c>
      <c r="F26" s="112">
        <v>0.60000000000000142</v>
      </c>
      <c r="G26" s="34">
        <v>0.59999999999999432</v>
      </c>
    </row>
    <row r="27" spans="1:7" x14ac:dyDescent="0.25">
      <c r="A27" s="2" t="s">
        <v>124</v>
      </c>
      <c r="B27" s="2" t="s">
        <v>133</v>
      </c>
      <c r="C27" s="110">
        <v>63.5</v>
      </c>
      <c r="D27" s="34">
        <v>62.88</v>
      </c>
      <c r="E27" s="34">
        <v>64.13</v>
      </c>
      <c r="F27" s="112">
        <v>0.61999999999999744</v>
      </c>
      <c r="G27" s="34">
        <v>0.62999999999999545</v>
      </c>
    </row>
    <row r="28" spans="1:7" x14ac:dyDescent="0.25">
      <c r="A28" s="2" t="s">
        <v>126</v>
      </c>
      <c r="B28" s="2" t="s">
        <v>133</v>
      </c>
      <c r="C28" s="110">
        <v>63.8</v>
      </c>
      <c r="D28" s="34">
        <v>63.15</v>
      </c>
      <c r="E28" s="34">
        <v>64.45</v>
      </c>
      <c r="F28" s="112">
        <v>0.64999999999999858</v>
      </c>
      <c r="G28" s="34">
        <v>0.65000000000000568</v>
      </c>
    </row>
    <row r="29" spans="1:7" x14ac:dyDescent="0.25">
      <c r="A29" s="2" t="s">
        <v>128</v>
      </c>
      <c r="B29" s="2" t="s">
        <v>133</v>
      </c>
      <c r="C29" s="110">
        <v>64.02</v>
      </c>
      <c r="D29" s="34">
        <v>63.36</v>
      </c>
      <c r="E29" s="34">
        <v>64.680000000000007</v>
      </c>
      <c r="F29" s="112">
        <v>0.65999999999999659</v>
      </c>
      <c r="G29" s="34">
        <v>0.6600000000000108</v>
      </c>
    </row>
    <row r="30" spans="1:7" x14ac:dyDescent="0.25">
      <c r="A30" s="2" t="s">
        <v>59</v>
      </c>
      <c r="B30" s="2" t="s">
        <v>133</v>
      </c>
      <c r="C30" s="110">
        <v>63.9</v>
      </c>
      <c r="D30" s="34">
        <v>63.16</v>
      </c>
      <c r="E30" s="34">
        <v>64.64</v>
      </c>
      <c r="F30" s="112">
        <v>0.74000000000000199</v>
      </c>
      <c r="G30" s="34">
        <v>0.74000000000000199</v>
      </c>
    </row>
    <row r="31" spans="1:7" x14ac:dyDescent="0.25">
      <c r="A31" s="142" t="s">
        <v>78</v>
      </c>
      <c r="B31" s="142" t="s">
        <v>133</v>
      </c>
      <c r="C31" s="143">
        <v>62.9</v>
      </c>
      <c r="D31" s="142">
        <v>62.1</v>
      </c>
      <c r="E31" s="142">
        <v>63.7</v>
      </c>
      <c r="F31" s="140">
        <v>0.79999999999999716</v>
      </c>
      <c r="G31" s="141">
        <v>0.80000000000000426</v>
      </c>
    </row>
    <row r="33" spans="1:8" ht="18" x14ac:dyDescent="0.25">
      <c r="A33" s="68" t="s">
        <v>148</v>
      </c>
      <c r="B33" s="3"/>
      <c r="C33" s="3"/>
      <c r="D33" s="3"/>
      <c r="E33" s="3"/>
      <c r="F33" s="3"/>
      <c r="G33" s="3"/>
    </row>
    <row r="34" spans="1:8" x14ac:dyDescent="0.25">
      <c r="A34" s="69" t="s">
        <v>101</v>
      </c>
      <c r="B34" s="69" t="s">
        <v>102</v>
      </c>
      <c r="C34" s="69" t="s">
        <v>103</v>
      </c>
      <c r="D34" s="69" t="s">
        <v>104</v>
      </c>
      <c r="E34" s="69" t="s">
        <v>105</v>
      </c>
      <c r="F34" s="69" t="s">
        <v>106</v>
      </c>
      <c r="G34" s="69" t="s">
        <v>107</v>
      </c>
    </row>
    <row r="35" spans="1:8" x14ac:dyDescent="0.25">
      <c r="A35" s="146" t="s">
        <v>78</v>
      </c>
      <c r="B35" s="13" t="s">
        <v>149</v>
      </c>
      <c r="C35" s="110">
        <v>69.3</v>
      </c>
      <c r="D35" s="34">
        <v>65.2</v>
      </c>
      <c r="E35" s="34">
        <v>73.5</v>
      </c>
      <c r="F35" s="112">
        <v>4.0999999999999943</v>
      </c>
      <c r="G35" s="34">
        <v>4.2000000000000028</v>
      </c>
    </row>
    <row r="36" spans="1:8" x14ac:dyDescent="0.25">
      <c r="A36" s="147" t="s">
        <v>78</v>
      </c>
      <c r="B36" s="15" t="s">
        <v>153</v>
      </c>
      <c r="C36" s="110">
        <v>68.3</v>
      </c>
      <c r="D36" s="34">
        <v>64.400000000000006</v>
      </c>
      <c r="E36" s="34">
        <v>72.2</v>
      </c>
      <c r="F36" s="112">
        <v>3.8999999999999915</v>
      </c>
      <c r="G36" s="34">
        <v>3.9000000000000057</v>
      </c>
    </row>
    <row r="37" spans="1:8" x14ac:dyDescent="0.25">
      <c r="A37" s="147" t="s">
        <v>78</v>
      </c>
      <c r="B37" s="15" t="s">
        <v>151</v>
      </c>
      <c r="C37" s="110">
        <v>67.5</v>
      </c>
      <c r="D37" s="34">
        <v>64.400000000000006</v>
      </c>
      <c r="E37" s="34">
        <v>70.599999999999994</v>
      </c>
      <c r="F37" s="112">
        <v>3.0999999999999943</v>
      </c>
      <c r="G37" s="34">
        <v>3.0999999999999943</v>
      </c>
    </row>
    <row r="38" spans="1:8" x14ac:dyDescent="0.25">
      <c r="A38" s="147" t="s">
        <v>78</v>
      </c>
      <c r="B38" s="15" t="s">
        <v>150</v>
      </c>
      <c r="C38" s="110">
        <v>66.900000000000006</v>
      </c>
      <c r="D38" s="34">
        <v>62.3</v>
      </c>
      <c r="E38" s="34">
        <v>71.400000000000006</v>
      </c>
      <c r="F38" s="112">
        <v>4.6000000000000085</v>
      </c>
      <c r="G38" s="34">
        <v>4.5</v>
      </c>
    </row>
    <row r="39" spans="1:8" x14ac:dyDescent="0.25">
      <c r="A39" s="147" t="s">
        <v>78</v>
      </c>
      <c r="B39" s="15" t="s">
        <v>171</v>
      </c>
      <c r="C39" s="110">
        <v>66.7</v>
      </c>
      <c r="D39" s="34">
        <v>63</v>
      </c>
      <c r="E39" s="34">
        <v>70.3</v>
      </c>
      <c r="F39" s="112">
        <v>3.7000000000000028</v>
      </c>
      <c r="G39" s="34">
        <v>3.5999999999999943</v>
      </c>
    </row>
    <row r="40" spans="1:8" x14ac:dyDescent="0.25">
      <c r="A40" s="147" t="s">
        <v>78</v>
      </c>
      <c r="B40" s="15" t="s">
        <v>152</v>
      </c>
      <c r="C40" s="110">
        <v>66.5</v>
      </c>
      <c r="D40" s="34">
        <v>62.2</v>
      </c>
      <c r="E40" s="34">
        <v>70.8</v>
      </c>
      <c r="F40" s="112">
        <v>4.2999999999999972</v>
      </c>
      <c r="G40" s="34">
        <v>4.2999999999999972</v>
      </c>
    </row>
    <row r="41" spans="1:8" x14ac:dyDescent="0.25">
      <c r="A41" s="147" t="s">
        <v>78</v>
      </c>
      <c r="B41" s="15" t="s">
        <v>156</v>
      </c>
      <c r="C41" s="110">
        <v>66.2</v>
      </c>
      <c r="D41" s="34">
        <v>61.5</v>
      </c>
      <c r="E41" s="34">
        <v>71</v>
      </c>
      <c r="F41" s="112">
        <v>4.7000000000000028</v>
      </c>
      <c r="G41" s="34">
        <v>4.7999999999999972</v>
      </c>
    </row>
    <row r="42" spans="1:8" x14ac:dyDescent="0.25">
      <c r="A42" s="147" t="s">
        <v>78</v>
      </c>
      <c r="B42" s="15" t="s">
        <v>155</v>
      </c>
      <c r="C42" s="110">
        <v>64.5</v>
      </c>
      <c r="D42" s="34">
        <v>59.4</v>
      </c>
      <c r="E42" s="34">
        <v>69.599999999999994</v>
      </c>
      <c r="F42" s="112">
        <v>5.1000000000000014</v>
      </c>
      <c r="G42" s="34">
        <v>5.0999999999999943</v>
      </c>
    </row>
    <row r="43" spans="1:8" x14ac:dyDescent="0.25">
      <c r="A43" s="147" t="s">
        <v>78</v>
      </c>
      <c r="B43" s="14" t="s">
        <v>157</v>
      </c>
      <c r="C43" s="110">
        <v>64.400000000000006</v>
      </c>
      <c r="D43" s="34">
        <v>59.7</v>
      </c>
      <c r="E43" s="34">
        <v>69.099999999999994</v>
      </c>
      <c r="F43" s="112">
        <v>4.7000000000000028</v>
      </c>
      <c r="G43" s="34">
        <v>4.6999999999999886</v>
      </c>
    </row>
    <row r="44" spans="1:8" x14ac:dyDescent="0.25">
      <c r="A44" s="147" t="s">
        <v>78</v>
      </c>
      <c r="B44" s="15" t="s">
        <v>161</v>
      </c>
      <c r="C44" s="110">
        <v>64.400000000000006</v>
      </c>
      <c r="D44" s="34">
        <v>59.9</v>
      </c>
      <c r="E44" s="34">
        <v>68.900000000000006</v>
      </c>
      <c r="F44" s="112">
        <v>4.5000000000000071</v>
      </c>
      <c r="G44" s="34">
        <v>4.5</v>
      </c>
    </row>
    <row r="45" spans="1:8" x14ac:dyDescent="0.25">
      <c r="A45" s="147" t="s">
        <v>78</v>
      </c>
      <c r="B45" s="15" t="s">
        <v>172</v>
      </c>
      <c r="C45" s="110">
        <v>63.8</v>
      </c>
      <c r="D45" s="34">
        <v>60.1</v>
      </c>
      <c r="E45" s="34">
        <v>67.5</v>
      </c>
      <c r="F45" s="112">
        <v>3.6999999999999957</v>
      </c>
      <c r="G45" s="34">
        <v>3.7000000000000028</v>
      </c>
    </row>
    <row r="46" spans="1:8" x14ac:dyDescent="0.25">
      <c r="A46" s="147" t="s">
        <v>78</v>
      </c>
      <c r="B46" s="15" t="s">
        <v>158</v>
      </c>
      <c r="C46" s="110">
        <v>63.8</v>
      </c>
      <c r="D46" s="34">
        <v>57.4</v>
      </c>
      <c r="E46" s="34">
        <v>70.099999999999994</v>
      </c>
      <c r="F46" s="112">
        <v>6.3999999999999986</v>
      </c>
      <c r="G46" s="34">
        <v>6.2999999999999972</v>
      </c>
    </row>
    <row r="47" spans="1:8" x14ac:dyDescent="0.25">
      <c r="A47" s="147" t="s">
        <v>78</v>
      </c>
      <c r="B47" s="15" t="s">
        <v>163</v>
      </c>
      <c r="C47" s="110">
        <v>63.7</v>
      </c>
      <c r="D47" s="34">
        <v>58.3</v>
      </c>
      <c r="E47" s="34">
        <v>69.099999999999994</v>
      </c>
      <c r="F47" s="112">
        <v>5.4000000000000057</v>
      </c>
      <c r="G47" s="34">
        <v>5.3999999999999915</v>
      </c>
      <c r="H47" s="16"/>
    </row>
    <row r="48" spans="1:8" x14ac:dyDescent="0.25">
      <c r="A48" s="147" t="s">
        <v>78</v>
      </c>
      <c r="B48" s="15" t="s">
        <v>165</v>
      </c>
      <c r="C48" s="110">
        <v>63.5</v>
      </c>
      <c r="D48" s="34">
        <v>58.8</v>
      </c>
      <c r="E48" s="34">
        <v>68.099999999999994</v>
      </c>
      <c r="F48" s="112">
        <v>4.7000000000000028</v>
      </c>
      <c r="G48" s="34">
        <v>4.5999999999999943</v>
      </c>
    </row>
    <row r="49" spans="1:7" x14ac:dyDescent="0.25">
      <c r="A49" s="147" t="s">
        <v>78</v>
      </c>
      <c r="B49" s="15" t="s">
        <v>164</v>
      </c>
      <c r="C49" s="110">
        <v>62.9</v>
      </c>
      <c r="D49" s="34">
        <v>57.2</v>
      </c>
      <c r="E49" s="34">
        <v>68.599999999999994</v>
      </c>
      <c r="F49" s="112">
        <v>5.6999999999999957</v>
      </c>
      <c r="G49" s="34">
        <v>5.6999999999999957</v>
      </c>
    </row>
    <row r="50" spans="1:7" x14ac:dyDescent="0.25">
      <c r="A50" s="147" t="s">
        <v>78</v>
      </c>
      <c r="B50" s="15" t="s">
        <v>173</v>
      </c>
      <c r="C50" s="110">
        <v>62.8</v>
      </c>
      <c r="D50" s="34">
        <v>57.7</v>
      </c>
      <c r="E50" s="34">
        <v>67.8</v>
      </c>
      <c r="F50" s="112">
        <v>5.0999999999999943</v>
      </c>
      <c r="G50" s="34">
        <v>5</v>
      </c>
    </row>
    <row r="51" spans="1:7" x14ac:dyDescent="0.25">
      <c r="A51" s="147" t="s">
        <v>78</v>
      </c>
      <c r="B51" s="15" t="s">
        <v>160</v>
      </c>
      <c r="C51" s="110">
        <v>62.7</v>
      </c>
      <c r="D51" s="34">
        <v>58.5</v>
      </c>
      <c r="E51" s="34">
        <v>67</v>
      </c>
      <c r="F51" s="112">
        <v>4.2000000000000028</v>
      </c>
      <c r="G51" s="34">
        <v>4.2999999999999972</v>
      </c>
    </row>
    <row r="52" spans="1:7" x14ac:dyDescent="0.25">
      <c r="A52" s="147" t="s">
        <v>78</v>
      </c>
      <c r="B52" s="15" t="s">
        <v>159</v>
      </c>
      <c r="C52" s="110">
        <v>62.6</v>
      </c>
      <c r="D52" s="34">
        <v>56.5</v>
      </c>
      <c r="E52" s="34">
        <v>68.7</v>
      </c>
      <c r="F52" s="112">
        <v>6.1000000000000014</v>
      </c>
      <c r="G52" s="34">
        <v>6.1000000000000014</v>
      </c>
    </row>
    <row r="53" spans="1:7" x14ac:dyDescent="0.25">
      <c r="A53" s="147" t="s">
        <v>78</v>
      </c>
      <c r="B53" s="15" t="s">
        <v>177</v>
      </c>
      <c r="C53" s="110">
        <v>62.6</v>
      </c>
      <c r="D53" s="34">
        <v>55.2</v>
      </c>
      <c r="E53" s="34">
        <v>70</v>
      </c>
      <c r="F53" s="112">
        <v>7.3999999999999986</v>
      </c>
      <c r="G53" s="34">
        <v>7.3999999999999986</v>
      </c>
    </row>
    <row r="54" spans="1:7" x14ac:dyDescent="0.25">
      <c r="A54" s="147" t="s">
        <v>78</v>
      </c>
      <c r="B54" s="15" t="s">
        <v>154</v>
      </c>
      <c r="C54" s="110">
        <v>62.4</v>
      </c>
      <c r="D54" s="34">
        <v>57.3</v>
      </c>
      <c r="E54" s="34">
        <v>67.5</v>
      </c>
      <c r="F54" s="112">
        <v>5.1000000000000014</v>
      </c>
      <c r="G54" s="34">
        <v>5.1000000000000014</v>
      </c>
    </row>
    <row r="55" spans="1:7" x14ac:dyDescent="0.25">
      <c r="A55" s="147" t="s">
        <v>78</v>
      </c>
      <c r="B55" s="15" t="s">
        <v>162</v>
      </c>
      <c r="C55" s="110">
        <v>61.9</v>
      </c>
      <c r="D55" s="34">
        <v>57.5</v>
      </c>
      <c r="E55" s="34">
        <v>66.2</v>
      </c>
      <c r="F55" s="112">
        <v>4.3999999999999986</v>
      </c>
      <c r="G55" s="34">
        <v>4.3000000000000043</v>
      </c>
    </row>
    <row r="56" spans="1:7" x14ac:dyDescent="0.25">
      <c r="A56" s="147" t="s">
        <v>78</v>
      </c>
      <c r="B56" s="15" t="s">
        <v>174</v>
      </c>
      <c r="C56" s="110">
        <v>61.1</v>
      </c>
      <c r="D56" s="34">
        <v>56.4</v>
      </c>
      <c r="E56" s="34">
        <v>65.8</v>
      </c>
      <c r="F56" s="112">
        <v>4.7000000000000028</v>
      </c>
      <c r="G56" s="34">
        <v>4.6999999999999957</v>
      </c>
    </row>
    <row r="57" spans="1:7" x14ac:dyDescent="0.25">
      <c r="A57" s="147" t="s">
        <v>78</v>
      </c>
      <c r="B57" s="15" t="s">
        <v>176</v>
      </c>
      <c r="C57" s="110">
        <v>60.5</v>
      </c>
      <c r="D57" s="34">
        <v>55.9</v>
      </c>
      <c r="E57" s="34">
        <v>65.099999999999994</v>
      </c>
      <c r="F57" s="112">
        <v>4.6000000000000014</v>
      </c>
      <c r="G57" s="34">
        <v>4.5999999999999943</v>
      </c>
    </row>
    <row r="58" spans="1:7" x14ac:dyDescent="0.25">
      <c r="A58" s="147" t="s">
        <v>78</v>
      </c>
      <c r="B58" s="15" t="s">
        <v>169</v>
      </c>
      <c r="C58" s="110">
        <v>60.5</v>
      </c>
      <c r="D58" s="34">
        <v>54.1</v>
      </c>
      <c r="E58" s="34">
        <v>66.8</v>
      </c>
      <c r="F58" s="112">
        <v>6.3999999999999986</v>
      </c>
      <c r="G58" s="34">
        <v>6.2999999999999972</v>
      </c>
    </row>
    <row r="59" spans="1:7" x14ac:dyDescent="0.25">
      <c r="A59" s="147" t="s">
        <v>78</v>
      </c>
      <c r="B59" s="15" t="s">
        <v>167</v>
      </c>
      <c r="C59" s="110">
        <v>59.8</v>
      </c>
      <c r="D59" s="34">
        <v>54.8</v>
      </c>
      <c r="E59" s="34">
        <v>64.8</v>
      </c>
      <c r="F59" s="112">
        <v>5</v>
      </c>
      <c r="G59" s="34">
        <v>5</v>
      </c>
    </row>
    <row r="60" spans="1:7" x14ac:dyDescent="0.25">
      <c r="A60" s="148" t="s">
        <v>78</v>
      </c>
      <c r="B60" s="15" t="s">
        <v>166</v>
      </c>
      <c r="C60" s="110">
        <v>59.6</v>
      </c>
      <c r="D60" s="34">
        <v>55.2</v>
      </c>
      <c r="E60" s="34">
        <v>64.099999999999994</v>
      </c>
      <c r="F60" s="112">
        <v>4.3999999999999986</v>
      </c>
      <c r="G60" s="34">
        <v>4.4999999999999929</v>
      </c>
    </row>
    <row r="61" spans="1:7" x14ac:dyDescent="0.25">
      <c r="A61" s="147" t="s">
        <v>78</v>
      </c>
      <c r="B61" s="15" t="s">
        <v>170</v>
      </c>
      <c r="C61" s="110">
        <v>59.6</v>
      </c>
      <c r="D61" s="34">
        <v>52.3</v>
      </c>
      <c r="E61" s="34">
        <v>66.8</v>
      </c>
      <c r="F61" s="112">
        <v>7.3000000000000043</v>
      </c>
      <c r="G61" s="34">
        <v>7.1999999999999957</v>
      </c>
    </row>
    <row r="62" spans="1:7" x14ac:dyDescent="0.25">
      <c r="A62" s="147" t="s">
        <v>78</v>
      </c>
      <c r="B62" s="15" t="s">
        <v>179</v>
      </c>
      <c r="C62" s="110">
        <v>59.5</v>
      </c>
      <c r="D62" s="34">
        <v>53.2</v>
      </c>
      <c r="E62" s="34">
        <v>65.900000000000006</v>
      </c>
      <c r="F62" s="112">
        <v>6.2999999999999972</v>
      </c>
      <c r="G62" s="34">
        <v>6.4000000000000057</v>
      </c>
    </row>
    <row r="63" spans="1:7" x14ac:dyDescent="0.25">
      <c r="A63" s="147" t="s">
        <v>78</v>
      </c>
      <c r="B63" s="15" t="s">
        <v>175</v>
      </c>
      <c r="C63" s="110">
        <v>59.3</v>
      </c>
      <c r="D63" s="34">
        <v>53.8</v>
      </c>
      <c r="E63" s="34">
        <v>64.7</v>
      </c>
      <c r="F63" s="112">
        <v>5.5</v>
      </c>
      <c r="G63" s="34">
        <v>5.4000000000000057</v>
      </c>
    </row>
    <row r="64" spans="1:7" x14ac:dyDescent="0.25">
      <c r="A64" s="147" t="s">
        <v>78</v>
      </c>
      <c r="B64" s="15" t="s">
        <v>178</v>
      </c>
      <c r="C64" s="110">
        <v>58.5</v>
      </c>
      <c r="D64" s="34">
        <v>53.8</v>
      </c>
      <c r="E64" s="34">
        <v>63.2</v>
      </c>
      <c r="F64" s="112">
        <v>4.7000000000000028</v>
      </c>
      <c r="G64" s="34">
        <v>4.7000000000000028</v>
      </c>
    </row>
    <row r="65" spans="1:7" x14ac:dyDescent="0.25">
      <c r="A65" s="147" t="s">
        <v>78</v>
      </c>
      <c r="B65" s="15" t="s">
        <v>168</v>
      </c>
      <c r="C65" s="110">
        <v>58.3</v>
      </c>
      <c r="D65" s="34">
        <v>53.3</v>
      </c>
      <c r="E65" s="34">
        <v>63.3</v>
      </c>
      <c r="F65" s="112">
        <v>5</v>
      </c>
      <c r="G65" s="34">
        <v>5</v>
      </c>
    </row>
    <row r="66" spans="1:7" x14ac:dyDescent="0.25">
      <c r="A66" s="147" t="s">
        <v>78</v>
      </c>
      <c r="B66" s="15" t="s">
        <v>180</v>
      </c>
      <c r="C66" s="110">
        <v>58.3</v>
      </c>
      <c r="D66" s="34">
        <v>52</v>
      </c>
      <c r="E66" s="34">
        <v>64.7</v>
      </c>
      <c r="F66" s="112">
        <v>6.2999999999999972</v>
      </c>
      <c r="G66" s="34">
        <v>6.4000000000000057</v>
      </c>
    </row>
    <row r="67" spans="1:7" x14ac:dyDescent="0.25">
      <c r="A67" s="149" t="s">
        <v>78</v>
      </c>
      <c r="B67" s="17" t="s">
        <v>181</v>
      </c>
      <c r="C67" s="28"/>
      <c r="D67" s="17"/>
      <c r="E67" s="17"/>
      <c r="F67" s="18"/>
      <c r="G67" s="18"/>
    </row>
    <row r="68" spans="1:7" ht="15.6" customHeight="1" x14ac:dyDescent="0.25">
      <c r="A68" s="68" t="s">
        <v>182</v>
      </c>
    </row>
    <row r="69" spans="1:7" ht="18" x14ac:dyDescent="0.25">
      <c r="A69" s="68" t="s">
        <v>183</v>
      </c>
      <c r="B69" s="3"/>
      <c r="C69" s="3"/>
      <c r="D69" s="3"/>
      <c r="E69" s="3"/>
      <c r="F69" s="3"/>
      <c r="G69" s="3"/>
    </row>
    <row r="70" spans="1:7" x14ac:dyDescent="0.25">
      <c r="A70" s="69" t="s">
        <v>101</v>
      </c>
      <c r="B70" s="69" t="s">
        <v>102</v>
      </c>
      <c r="C70" s="69" t="s">
        <v>103</v>
      </c>
      <c r="D70" s="69" t="s">
        <v>104</v>
      </c>
      <c r="E70" s="69" t="s">
        <v>105</v>
      </c>
      <c r="F70" s="69" t="s">
        <v>106</v>
      </c>
      <c r="G70" s="69" t="s">
        <v>107</v>
      </c>
    </row>
    <row r="71" spans="1:7" x14ac:dyDescent="0.25">
      <c r="A71" s="2" t="s">
        <v>109</v>
      </c>
      <c r="B71" s="2" t="s">
        <v>166</v>
      </c>
      <c r="C71" s="110">
        <v>59.13</v>
      </c>
      <c r="D71" s="34">
        <v>56.16</v>
      </c>
      <c r="E71" s="34">
        <v>62.11</v>
      </c>
      <c r="F71" s="112">
        <v>2.970000000000006</v>
      </c>
      <c r="G71" s="34">
        <v>2.9799999999999969</v>
      </c>
    </row>
    <row r="72" spans="1:7" x14ac:dyDescent="0.25">
      <c r="A72" s="20" t="s">
        <v>109</v>
      </c>
      <c r="B72" s="20" t="s">
        <v>160</v>
      </c>
      <c r="C72" s="110">
        <v>68.599999999999994</v>
      </c>
      <c r="D72" s="34">
        <v>65.83</v>
      </c>
      <c r="E72" s="34">
        <v>71.37</v>
      </c>
      <c r="F72" s="112">
        <v>2.769999999999996</v>
      </c>
      <c r="G72" s="34">
        <v>2.7700000000000102</v>
      </c>
    </row>
    <row r="73" spans="1:7" x14ac:dyDescent="0.25">
      <c r="A73" s="21" t="s">
        <v>109</v>
      </c>
      <c r="B73" s="21" t="s">
        <v>162</v>
      </c>
      <c r="C73" s="110">
        <v>65.34</v>
      </c>
      <c r="D73" s="34">
        <v>62.49</v>
      </c>
      <c r="E73" s="34">
        <v>68.180000000000007</v>
      </c>
      <c r="F73" s="112">
        <v>2.8500000000000014</v>
      </c>
      <c r="G73" s="34">
        <v>2.8400000000000034</v>
      </c>
    </row>
    <row r="74" spans="1:7" x14ac:dyDescent="0.25">
      <c r="A74" s="21" t="s">
        <v>109</v>
      </c>
      <c r="B74" s="21" t="s">
        <v>155</v>
      </c>
      <c r="C74" s="110">
        <v>62.64</v>
      </c>
      <c r="D74" s="34">
        <v>59.69</v>
      </c>
      <c r="E74" s="34">
        <v>65.59</v>
      </c>
      <c r="F74" s="112">
        <v>2.9500000000000028</v>
      </c>
      <c r="G74" s="34">
        <v>2.9500000000000028</v>
      </c>
    </row>
    <row r="75" spans="1:7" x14ac:dyDescent="0.25">
      <c r="A75" s="21" t="s">
        <v>109</v>
      </c>
      <c r="B75" s="21" t="s">
        <v>151</v>
      </c>
      <c r="C75" s="110">
        <v>67.25</v>
      </c>
      <c r="D75" s="34">
        <v>64.97</v>
      </c>
      <c r="E75" s="34">
        <v>69.53</v>
      </c>
      <c r="F75" s="112">
        <v>2.2800000000000011</v>
      </c>
      <c r="G75" s="34">
        <v>2.2800000000000011</v>
      </c>
    </row>
    <row r="76" spans="1:7" x14ac:dyDescent="0.25">
      <c r="A76" s="21" t="s">
        <v>109</v>
      </c>
      <c r="B76" s="21" t="s">
        <v>167</v>
      </c>
      <c r="C76" s="110">
        <v>61.48</v>
      </c>
      <c r="D76" s="34">
        <v>58.44</v>
      </c>
      <c r="E76" s="34">
        <v>64.53</v>
      </c>
      <c r="F76" s="112">
        <v>3.0399999999999991</v>
      </c>
      <c r="G76" s="34">
        <v>3.0500000000000043</v>
      </c>
    </row>
    <row r="77" spans="1:7" x14ac:dyDescent="0.25">
      <c r="A77" s="21" t="s">
        <v>109</v>
      </c>
      <c r="B77" s="21" t="s">
        <v>181</v>
      </c>
      <c r="C77" s="110"/>
      <c r="D77" s="34"/>
      <c r="E77" s="34"/>
      <c r="F77" s="34"/>
      <c r="G77" s="34"/>
    </row>
    <row r="78" spans="1:7" x14ac:dyDescent="0.25">
      <c r="A78" s="21" t="s">
        <v>109</v>
      </c>
      <c r="B78" s="21" t="s">
        <v>171</v>
      </c>
      <c r="C78" s="110">
        <v>63.05</v>
      </c>
      <c r="D78" s="34">
        <v>60.25</v>
      </c>
      <c r="E78" s="34">
        <v>65.849999999999994</v>
      </c>
      <c r="F78" s="112">
        <v>2.7999999999999972</v>
      </c>
      <c r="G78" s="34">
        <v>2.7999999999999972</v>
      </c>
    </row>
    <row r="79" spans="1:7" x14ac:dyDescent="0.25">
      <c r="A79" s="21" t="s">
        <v>109</v>
      </c>
      <c r="B79" s="21" t="s">
        <v>159</v>
      </c>
      <c r="C79" s="110">
        <v>61.72</v>
      </c>
      <c r="D79" s="34">
        <v>58.76</v>
      </c>
      <c r="E79" s="34">
        <v>64.67</v>
      </c>
      <c r="F79" s="112">
        <v>2.9600000000000009</v>
      </c>
      <c r="G79" s="34">
        <v>2.9500000000000028</v>
      </c>
    </row>
    <row r="80" spans="1:7" x14ac:dyDescent="0.25">
      <c r="A80" s="21" t="s">
        <v>109</v>
      </c>
      <c r="B80" s="21" t="s">
        <v>174</v>
      </c>
      <c r="C80" s="110">
        <v>64.47</v>
      </c>
      <c r="D80" s="34">
        <v>61.91</v>
      </c>
      <c r="E80" s="34">
        <v>67.040000000000006</v>
      </c>
      <c r="F80" s="112">
        <v>2.5600000000000023</v>
      </c>
      <c r="G80" s="34">
        <v>2.5700000000000074</v>
      </c>
    </row>
    <row r="81" spans="1:7" x14ac:dyDescent="0.25">
      <c r="A81" s="21" t="s">
        <v>109</v>
      </c>
      <c r="B81" s="21" t="s">
        <v>178</v>
      </c>
      <c r="C81" s="110">
        <v>61.8</v>
      </c>
      <c r="D81" s="34">
        <v>58.92</v>
      </c>
      <c r="E81" s="34">
        <v>64.680000000000007</v>
      </c>
      <c r="F81" s="112">
        <v>2.8799999999999955</v>
      </c>
      <c r="G81" s="34">
        <v>2.8800000000000097</v>
      </c>
    </row>
    <row r="82" spans="1:7" x14ac:dyDescent="0.25">
      <c r="A82" s="21" t="s">
        <v>109</v>
      </c>
      <c r="B82" s="21" t="s">
        <v>175</v>
      </c>
      <c r="C82" s="110">
        <v>58.91</v>
      </c>
      <c r="D82" s="34">
        <v>55.88</v>
      </c>
      <c r="E82" s="34">
        <v>61.94</v>
      </c>
      <c r="F82" s="112">
        <v>3.029999999999994</v>
      </c>
      <c r="G82" s="34">
        <v>3.0300000000000011</v>
      </c>
    </row>
    <row r="83" spans="1:7" x14ac:dyDescent="0.25">
      <c r="A83" s="21" t="s">
        <v>109</v>
      </c>
      <c r="B83" s="21" t="s">
        <v>156</v>
      </c>
      <c r="C83" s="110">
        <v>62.65</v>
      </c>
      <c r="D83" s="34">
        <v>59.72</v>
      </c>
      <c r="E83" s="34">
        <v>65.58</v>
      </c>
      <c r="F83" s="112">
        <v>2.9299999999999997</v>
      </c>
      <c r="G83" s="34">
        <v>2.9299999999999997</v>
      </c>
    </row>
    <row r="84" spans="1:7" x14ac:dyDescent="0.25">
      <c r="A84" s="21" t="s">
        <v>109</v>
      </c>
      <c r="B84" s="21" t="s">
        <v>168</v>
      </c>
      <c r="C84" s="110">
        <v>61.35</v>
      </c>
      <c r="D84" s="34">
        <v>57.94</v>
      </c>
      <c r="E84" s="34">
        <v>64.760000000000005</v>
      </c>
      <c r="F84" s="112">
        <v>3.4100000000000037</v>
      </c>
      <c r="G84" s="34">
        <v>3.4100000000000037</v>
      </c>
    </row>
    <row r="85" spans="1:7" x14ac:dyDescent="0.25">
      <c r="A85" s="21" t="s">
        <v>109</v>
      </c>
      <c r="B85" s="21" t="s">
        <v>164</v>
      </c>
      <c r="C85" s="110">
        <v>66.48</v>
      </c>
      <c r="D85" s="34">
        <v>63.7</v>
      </c>
      <c r="E85" s="34">
        <v>69.25</v>
      </c>
      <c r="F85" s="112">
        <v>2.7800000000000011</v>
      </c>
      <c r="G85" s="34">
        <v>2.769999999999996</v>
      </c>
    </row>
    <row r="86" spans="1:7" x14ac:dyDescent="0.25">
      <c r="A86" s="21" t="s">
        <v>109</v>
      </c>
      <c r="B86" s="21" t="s">
        <v>172</v>
      </c>
      <c r="C86" s="110">
        <v>65.12</v>
      </c>
      <c r="D86" s="34">
        <v>62.49</v>
      </c>
      <c r="E86" s="34">
        <v>67.75</v>
      </c>
      <c r="F86" s="112">
        <v>2.6300000000000026</v>
      </c>
      <c r="G86" s="34">
        <v>2.6299999999999955</v>
      </c>
    </row>
    <row r="87" spans="1:7" x14ac:dyDescent="0.25">
      <c r="A87" s="21" t="s">
        <v>109</v>
      </c>
      <c r="B87" s="21" t="s">
        <v>157</v>
      </c>
      <c r="C87" s="110">
        <v>64.540000000000006</v>
      </c>
      <c r="D87" s="34">
        <v>61.77</v>
      </c>
      <c r="E87" s="34">
        <v>67.31</v>
      </c>
      <c r="F87" s="112">
        <v>2.7700000000000031</v>
      </c>
      <c r="G87" s="34">
        <v>2.769999999999996</v>
      </c>
    </row>
    <row r="88" spans="1:7" x14ac:dyDescent="0.25">
      <c r="A88" s="21" t="s">
        <v>109</v>
      </c>
      <c r="B88" s="22" t="s">
        <v>170</v>
      </c>
      <c r="C88" s="110">
        <v>64.319999999999993</v>
      </c>
      <c r="D88" s="34">
        <v>61.49</v>
      </c>
      <c r="E88" s="34">
        <v>67.150000000000006</v>
      </c>
      <c r="F88" s="112">
        <v>2.8299999999999912</v>
      </c>
      <c r="G88" s="34">
        <v>2.8300000000000125</v>
      </c>
    </row>
    <row r="89" spans="1:7" x14ac:dyDescent="0.25">
      <c r="A89" s="21" t="s">
        <v>109</v>
      </c>
      <c r="B89" s="22" t="s">
        <v>176</v>
      </c>
      <c r="C89" s="110">
        <v>59.58</v>
      </c>
      <c r="D89" s="34">
        <v>56.5</v>
      </c>
      <c r="E89" s="34">
        <v>62.66</v>
      </c>
      <c r="F89" s="112">
        <v>3.0799999999999983</v>
      </c>
      <c r="G89" s="34">
        <v>3.0799999999999983</v>
      </c>
    </row>
    <row r="90" spans="1:7" x14ac:dyDescent="0.25">
      <c r="A90" s="21" t="s">
        <v>109</v>
      </c>
      <c r="B90" s="22" t="s">
        <v>152</v>
      </c>
      <c r="C90" s="110">
        <v>67.209999999999994</v>
      </c>
      <c r="D90" s="34">
        <v>64.41</v>
      </c>
      <c r="E90" s="34">
        <v>70.010000000000005</v>
      </c>
      <c r="F90" s="112">
        <v>2.7999999999999972</v>
      </c>
      <c r="G90" s="34">
        <v>2.8000000000000114</v>
      </c>
    </row>
    <row r="91" spans="1:7" x14ac:dyDescent="0.25">
      <c r="A91" s="22" t="s">
        <v>109</v>
      </c>
      <c r="B91" s="22" t="s">
        <v>150</v>
      </c>
      <c r="C91" s="110">
        <v>65.72</v>
      </c>
      <c r="D91" s="34">
        <v>62.83</v>
      </c>
      <c r="E91" s="34">
        <v>68.62</v>
      </c>
      <c r="F91" s="112">
        <v>2.8900000000000006</v>
      </c>
      <c r="G91" s="34">
        <v>2.9000000000000057</v>
      </c>
    </row>
    <row r="92" spans="1:7" x14ac:dyDescent="0.25">
      <c r="A92" s="22" t="s">
        <v>109</v>
      </c>
      <c r="B92" s="22" t="s">
        <v>163</v>
      </c>
      <c r="C92" s="110">
        <v>62.19</v>
      </c>
      <c r="D92" s="34">
        <v>58.08</v>
      </c>
      <c r="E92" s="34">
        <v>66.290000000000006</v>
      </c>
      <c r="F92" s="112">
        <v>4.1099999999999994</v>
      </c>
      <c r="G92" s="34">
        <v>4.1000000000000085</v>
      </c>
    </row>
    <row r="93" spans="1:7" x14ac:dyDescent="0.25">
      <c r="A93" s="22" t="s">
        <v>109</v>
      </c>
      <c r="B93" s="22" t="s">
        <v>180</v>
      </c>
      <c r="C93" s="110">
        <v>64.709999999999994</v>
      </c>
      <c r="D93" s="34">
        <v>61.39</v>
      </c>
      <c r="E93" s="34">
        <v>68.040000000000006</v>
      </c>
      <c r="F93" s="112">
        <v>3.3199999999999932</v>
      </c>
      <c r="G93" s="34">
        <v>3.3300000000000125</v>
      </c>
    </row>
    <row r="94" spans="1:7" x14ac:dyDescent="0.25">
      <c r="A94" s="22" t="s">
        <v>109</v>
      </c>
      <c r="B94" s="22" t="s">
        <v>154</v>
      </c>
      <c r="C94" s="110">
        <v>65.81</v>
      </c>
      <c r="D94" s="34">
        <v>62.69</v>
      </c>
      <c r="E94" s="34">
        <v>68.94</v>
      </c>
      <c r="F94" s="112">
        <v>3.1200000000000045</v>
      </c>
      <c r="G94" s="34">
        <v>3.1299999999999955</v>
      </c>
    </row>
    <row r="95" spans="1:7" x14ac:dyDescent="0.25">
      <c r="A95" s="22" t="s">
        <v>109</v>
      </c>
      <c r="B95" s="22" t="s">
        <v>173</v>
      </c>
      <c r="C95" s="110">
        <v>59.68</v>
      </c>
      <c r="D95" s="34">
        <v>56.25</v>
      </c>
      <c r="E95" s="34">
        <v>63.11</v>
      </c>
      <c r="F95" s="112">
        <v>3.4299999999999997</v>
      </c>
      <c r="G95" s="34">
        <v>3.4299999999999997</v>
      </c>
    </row>
    <row r="96" spans="1:7" x14ac:dyDescent="0.25">
      <c r="A96" s="22" t="s">
        <v>109</v>
      </c>
      <c r="B96" s="22" t="s">
        <v>165</v>
      </c>
      <c r="C96" s="110">
        <v>62.08</v>
      </c>
      <c r="D96" s="34">
        <v>59.12</v>
      </c>
      <c r="E96" s="34">
        <v>65.040000000000006</v>
      </c>
      <c r="F96" s="112">
        <v>2.9600000000000009</v>
      </c>
      <c r="G96" s="34">
        <v>2.960000000000008</v>
      </c>
    </row>
    <row r="97" spans="1:7" x14ac:dyDescent="0.25">
      <c r="A97" s="22" t="s">
        <v>109</v>
      </c>
      <c r="B97" s="22" t="s">
        <v>149</v>
      </c>
      <c r="C97" s="110">
        <v>68.349999999999994</v>
      </c>
      <c r="D97" s="34">
        <v>65.27</v>
      </c>
      <c r="E97" s="34">
        <v>71.430000000000007</v>
      </c>
      <c r="F97" s="112">
        <v>3.0799999999999983</v>
      </c>
      <c r="G97" s="34">
        <v>3.0800000000000125</v>
      </c>
    </row>
    <row r="98" spans="1:7" x14ac:dyDescent="0.25">
      <c r="A98" s="22" t="s">
        <v>109</v>
      </c>
      <c r="B98" s="22" t="s">
        <v>177</v>
      </c>
      <c r="C98" s="110">
        <v>60.46</v>
      </c>
      <c r="D98" s="34">
        <v>57.64</v>
      </c>
      <c r="E98" s="34">
        <v>63.28</v>
      </c>
      <c r="F98" s="112">
        <v>2.8200000000000003</v>
      </c>
      <c r="G98" s="34">
        <v>2.8200000000000003</v>
      </c>
    </row>
    <row r="99" spans="1:7" x14ac:dyDescent="0.25">
      <c r="A99" s="22" t="s">
        <v>109</v>
      </c>
      <c r="B99" s="22" t="s">
        <v>153</v>
      </c>
      <c r="C99" s="110">
        <v>64.36</v>
      </c>
      <c r="D99" s="34">
        <v>60.74</v>
      </c>
      <c r="E99" s="34">
        <v>67.98</v>
      </c>
      <c r="F99" s="112">
        <v>3.6199999999999974</v>
      </c>
      <c r="G99" s="34">
        <v>3.6200000000000045</v>
      </c>
    </row>
    <row r="100" spans="1:7" x14ac:dyDescent="0.25">
      <c r="A100" s="22" t="s">
        <v>109</v>
      </c>
      <c r="B100" s="22" t="s">
        <v>179</v>
      </c>
      <c r="C100" s="110">
        <v>56.75</v>
      </c>
      <c r="D100" s="34">
        <v>53.36</v>
      </c>
      <c r="E100" s="34">
        <v>60.14</v>
      </c>
      <c r="F100" s="112">
        <v>3.3900000000000006</v>
      </c>
      <c r="G100" s="34">
        <v>3.3900000000000006</v>
      </c>
    </row>
    <row r="101" spans="1:7" x14ac:dyDescent="0.25">
      <c r="A101" s="22" t="s">
        <v>109</v>
      </c>
      <c r="B101" s="22" t="s">
        <v>161</v>
      </c>
      <c r="C101" s="110">
        <v>61.51</v>
      </c>
      <c r="D101" s="34">
        <v>58.37</v>
      </c>
      <c r="E101" s="34">
        <v>64.650000000000006</v>
      </c>
      <c r="F101" s="112">
        <v>3.1400000000000006</v>
      </c>
      <c r="G101" s="34">
        <v>3.1400000000000077</v>
      </c>
    </row>
    <row r="102" spans="1:7" x14ac:dyDescent="0.25">
      <c r="A102" s="22" t="s">
        <v>109</v>
      </c>
      <c r="B102" s="22" t="s">
        <v>158</v>
      </c>
      <c r="C102" s="110">
        <v>65.510000000000005</v>
      </c>
      <c r="D102" s="34">
        <v>62.25</v>
      </c>
      <c r="E102" s="34">
        <v>68.77</v>
      </c>
      <c r="F102" s="112">
        <v>3.2600000000000051</v>
      </c>
      <c r="G102" s="34">
        <v>3.2599999999999909</v>
      </c>
    </row>
    <row r="103" spans="1:7" x14ac:dyDescent="0.25">
      <c r="A103" s="22" t="s">
        <v>109</v>
      </c>
      <c r="B103" s="22" t="s">
        <v>169</v>
      </c>
      <c r="C103" s="110">
        <v>63.2</v>
      </c>
      <c r="D103" s="34">
        <v>60.45</v>
      </c>
      <c r="E103" s="34">
        <v>65.959999999999994</v>
      </c>
      <c r="F103" s="112">
        <v>2.75</v>
      </c>
      <c r="G103" s="34">
        <v>2.7599999999999909</v>
      </c>
    </row>
    <row r="104" spans="1:7" x14ac:dyDescent="0.25">
      <c r="A104" s="21" t="s">
        <v>112</v>
      </c>
      <c r="B104" s="21" t="s">
        <v>166</v>
      </c>
      <c r="C104" s="110">
        <v>57.21</v>
      </c>
      <c r="D104" s="34">
        <v>54.07</v>
      </c>
      <c r="E104" s="34">
        <v>60.35</v>
      </c>
      <c r="F104" s="112">
        <v>3.1400000000000006</v>
      </c>
      <c r="G104" s="34">
        <v>3.1400000000000006</v>
      </c>
    </row>
    <row r="105" spans="1:7" x14ac:dyDescent="0.25">
      <c r="A105" s="21" t="s">
        <v>112</v>
      </c>
      <c r="B105" s="21" t="s">
        <v>160</v>
      </c>
      <c r="C105" s="110">
        <v>67.81</v>
      </c>
      <c r="D105" s="34">
        <v>65.14</v>
      </c>
      <c r="E105" s="34">
        <v>70.489999999999995</v>
      </c>
      <c r="F105" s="112">
        <v>2.6700000000000017</v>
      </c>
      <c r="G105" s="34">
        <v>2.6799999999999926</v>
      </c>
    </row>
    <row r="106" spans="1:7" x14ac:dyDescent="0.25">
      <c r="A106" s="21" t="s">
        <v>112</v>
      </c>
      <c r="B106" s="21" t="s">
        <v>162</v>
      </c>
      <c r="C106" s="110">
        <v>64.569999999999993</v>
      </c>
      <c r="D106" s="34">
        <v>61.54</v>
      </c>
      <c r="E106" s="34">
        <v>67.59</v>
      </c>
      <c r="F106" s="112">
        <v>3.029999999999994</v>
      </c>
      <c r="G106" s="34">
        <v>3.0200000000000102</v>
      </c>
    </row>
    <row r="107" spans="1:7" x14ac:dyDescent="0.25">
      <c r="A107" s="21" t="s">
        <v>112</v>
      </c>
      <c r="B107" s="21" t="s">
        <v>155</v>
      </c>
      <c r="C107" s="110">
        <v>64.33</v>
      </c>
      <c r="D107" s="34">
        <v>61.71</v>
      </c>
      <c r="E107" s="34">
        <v>66.95</v>
      </c>
      <c r="F107" s="112">
        <v>2.6199999999999974</v>
      </c>
      <c r="G107" s="34">
        <v>2.6200000000000045</v>
      </c>
    </row>
    <row r="108" spans="1:7" x14ac:dyDescent="0.25">
      <c r="A108" s="21" t="s">
        <v>112</v>
      </c>
      <c r="B108" s="21" t="s">
        <v>151</v>
      </c>
      <c r="C108" s="110">
        <v>66.540000000000006</v>
      </c>
      <c r="D108" s="34">
        <v>64.2</v>
      </c>
      <c r="E108" s="34">
        <v>68.88</v>
      </c>
      <c r="F108" s="112">
        <v>2.3400000000000034</v>
      </c>
      <c r="G108" s="34">
        <v>2.3399999999999892</v>
      </c>
    </row>
    <row r="109" spans="1:7" x14ac:dyDescent="0.25">
      <c r="A109" s="21" t="s">
        <v>112</v>
      </c>
      <c r="B109" s="21" t="s">
        <v>167</v>
      </c>
      <c r="C109" s="110">
        <v>63.32</v>
      </c>
      <c r="D109" s="34">
        <v>60.17</v>
      </c>
      <c r="E109" s="34">
        <v>66.48</v>
      </c>
      <c r="F109" s="112">
        <v>3.1499999999999986</v>
      </c>
      <c r="G109" s="34">
        <v>3.1600000000000037</v>
      </c>
    </row>
    <row r="110" spans="1:7" x14ac:dyDescent="0.25">
      <c r="A110" s="21" t="s">
        <v>112</v>
      </c>
      <c r="B110" s="21" t="s">
        <v>181</v>
      </c>
      <c r="C110" s="110"/>
      <c r="D110" s="34"/>
      <c r="E110" s="34"/>
      <c r="F110" s="34"/>
      <c r="G110" s="34"/>
    </row>
    <row r="111" spans="1:7" x14ac:dyDescent="0.25">
      <c r="A111" s="21" t="s">
        <v>112</v>
      </c>
      <c r="B111" s="21" t="s">
        <v>171</v>
      </c>
      <c r="C111" s="110">
        <v>63.42</v>
      </c>
      <c r="D111" s="34">
        <v>60.58</v>
      </c>
      <c r="E111" s="34">
        <v>66.260000000000005</v>
      </c>
      <c r="F111" s="112">
        <v>2.8400000000000034</v>
      </c>
      <c r="G111" s="34">
        <v>2.8400000000000034</v>
      </c>
    </row>
    <row r="112" spans="1:7" x14ac:dyDescent="0.25">
      <c r="A112" s="21" t="s">
        <v>112</v>
      </c>
      <c r="B112" s="21" t="s">
        <v>159</v>
      </c>
      <c r="C112" s="110">
        <v>62.53</v>
      </c>
      <c r="D112" s="34">
        <v>59.54</v>
      </c>
      <c r="E112" s="34">
        <v>65.52</v>
      </c>
      <c r="F112" s="112">
        <v>2.990000000000002</v>
      </c>
      <c r="G112" s="34">
        <v>2.9899999999999949</v>
      </c>
    </row>
    <row r="113" spans="1:7" x14ac:dyDescent="0.25">
      <c r="A113" s="21" t="s">
        <v>112</v>
      </c>
      <c r="B113" s="21" t="s">
        <v>174</v>
      </c>
      <c r="C113" s="110">
        <v>66.95</v>
      </c>
      <c r="D113" s="34">
        <v>64.36</v>
      </c>
      <c r="E113" s="34">
        <v>69.540000000000006</v>
      </c>
      <c r="F113" s="112">
        <v>2.5900000000000034</v>
      </c>
      <c r="G113" s="34">
        <v>2.5900000000000034</v>
      </c>
    </row>
    <row r="114" spans="1:7" x14ac:dyDescent="0.25">
      <c r="A114" s="21" t="s">
        <v>112</v>
      </c>
      <c r="B114" s="21" t="s">
        <v>178</v>
      </c>
      <c r="C114" s="110">
        <v>61.97</v>
      </c>
      <c r="D114" s="34">
        <v>58.9</v>
      </c>
      <c r="E114" s="34">
        <v>65.040000000000006</v>
      </c>
      <c r="F114" s="112">
        <v>3.0700000000000003</v>
      </c>
      <c r="G114" s="34">
        <v>3.0700000000000074</v>
      </c>
    </row>
    <row r="115" spans="1:7" x14ac:dyDescent="0.25">
      <c r="A115" s="21" t="s">
        <v>112</v>
      </c>
      <c r="B115" s="21" t="s">
        <v>175</v>
      </c>
      <c r="C115" s="110">
        <v>59.95</v>
      </c>
      <c r="D115" s="34">
        <v>56.86</v>
      </c>
      <c r="E115" s="34">
        <v>63.04</v>
      </c>
      <c r="F115" s="112">
        <v>3.0900000000000034</v>
      </c>
      <c r="G115" s="34">
        <v>3.0899999999999963</v>
      </c>
    </row>
    <row r="116" spans="1:7" x14ac:dyDescent="0.25">
      <c r="A116" s="21" t="s">
        <v>112</v>
      </c>
      <c r="B116" s="21" t="s">
        <v>156</v>
      </c>
      <c r="C116" s="110">
        <v>63.32</v>
      </c>
      <c r="D116" s="34">
        <v>60.42</v>
      </c>
      <c r="E116" s="34">
        <v>66.209999999999994</v>
      </c>
      <c r="F116" s="112">
        <v>2.8999999999999986</v>
      </c>
      <c r="G116" s="34">
        <v>2.8899999999999935</v>
      </c>
    </row>
    <row r="117" spans="1:7" x14ac:dyDescent="0.25">
      <c r="A117" s="21" t="s">
        <v>112</v>
      </c>
      <c r="B117" s="21" t="s">
        <v>168</v>
      </c>
      <c r="C117" s="110">
        <v>63.03</v>
      </c>
      <c r="D117" s="34">
        <v>58.69</v>
      </c>
      <c r="E117" s="34">
        <v>67.37</v>
      </c>
      <c r="F117" s="112">
        <v>4.3400000000000034</v>
      </c>
      <c r="G117" s="34">
        <v>4.3400000000000034</v>
      </c>
    </row>
    <row r="118" spans="1:7" x14ac:dyDescent="0.25">
      <c r="A118" s="21" t="s">
        <v>112</v>
      </c>
      <c r="B118" s="21" t="s">
        <v>164</v>
      </c>
      <c r="C118" s="110">
        <v>67.23</v>
      </c>
      <c r="D118" s="34">
        <v>64.52</v>
      </c>
      <c r="E118" s="34">
        <v>69.930000000000007</v>
      </c>
      <c r="F118" s="112">
        <v>2.710000000000008</v>
      </c>
      <c r="G118" s="34">
        <v>2.7000000000000028</v>
      </c>
    </row>
    <row r="119" spans="1:7" x14ac:dyDescent="0.25">
      <c r="A119" s="21" t="s">
        <v>112</v>
      </c>
      <c r="B119" s="21" t="s">
        <v>172</v>
      </c>
      <c r="C119" s="110">
        <v>65.459999999999994</v>
      </c>
      <c r="D119" s="34">
        <v>62.73</v>
      </c>
      <c r="E119" s="34">
        <v>68.180000000000007</v>
      </c>
      <c r="F119" s="112">
        <v>2.7299999999999969</v>
      </c>
      <c r="G119" s="34">
        <v>2.7200000000000131</v>
      </c>
    </row>
    <row r="120" spans="1:7" x14ac:dyDescent="0.25">
      <c r="A120" s="21" t="s">
        <v>112</v>
      </c>
      <c r="B120" s="21" t="s">
        <v>157</v>
      </c>
      <c r="C120" s="110">
        <v>64.14</v>
      </c>
      <c r="D120" s="34">
        <v>60.88</v>
      </c>
      <c r="E120" s="34">
        <v>67.39</v>
      </c>
      <c r="F120" s="112">
        <v>3.259999999999998</v>
      </c>
      <c r="G120" s="34">
        <v>3.25</v>
      </c>
    </row>
    <row r="121" spans="1:7" x14ac:dyDescent="0.25">
      <c r="A121" s="21" t="s">
        <v>112</v>
      </c>
      <c r="B121" s="22" t="s">
        <v>170</v>
      </c>
      <c r="C121" s="110">
        <v>63.56</v>
      </c>
      <c r="D121" s="34">
        <v>60.59</v>
      </c>
      <c r="E121" s="34">
        <v>66.53</v>
      </c>
      <c r="F121" s="112">
        <v>2.9699999999999989</v>
      </c>
      <c r="G121" s="34">
        <v>2.9699999999999989</v>
      </c>
    </row>
    <row r="122" spans="1:7" x14ac:dyDescent="0.25">
      <c r="A122" s="21" t="s">
        <v>112</v>
      </c>
      <c r="B122" s="22" t="s">
        <v>176</v>
      </c>
      <c r="C122" s="110">
        <v>62.04</v>
      </c>
      <c r="D122" s="34">
        <v>58.85</v>
      </c>
      <c r="E122" s="34">
        <v>65.22</v>
      </c>
      <c r="F122" s="112">
        <v>3.1899999999999977</v>
      </c>
      <c r="G122" s="34">
        <v>3.1799999999999997</v>
      </c>
    </row>
    <row r="123" spans="1:7" x14ac:dyDescent="0.25">
      <c r="A123" s="21" t="s">
        <v>112</v>
      </c>
      <c r="B123" s="22" t="s">
        <v>152</v>
      </c>
      <c r="C123" s="110">
        <v>68.44</v>
      </c>
      <c r="D123" s="34">
        <v>65.5</v>
      </c>
      <c r="E123" s="34">
        <v>71.37</v>
      </c>
      <c r="F123" s="112">
        <v>2.9399999999999977</v>
      </c>
      <c r="G123" s="34">
        <v>2.9300000000000068</v>
      </c>
    </row>
    <row r="124" spans="1:7" x14ac:dyDescent="0.25">
      <c r="A124" s="22" t="s">
        <v>112</v>
      </c>
      <c r="B124" s="22" t="s">
        <v>150</v>
      </c>
      <c r="C124" s="110">
        <v>68.34</v>
      </c>
      <c r="D124" s="34">
        <v>65.42</v>
      </c>
      <c r="E124" s="34">
        <v>71.260000000000005</v>
      </c>
      <c r="F124" s="112">
        <v>2.9200000000000017</v>
      </c>
      <c r="G124" s="34">
        <v>2.9200000000000017</v>
      </c>
    </row>
    <row r="125" spans="1:7" x14ac:dyDescent="0.25">
      <c r="A125" s="22" t="s">
        <v>112</v>
      </c>
      <c r="B125" s="22" t="s">
        <v>163</v>
      </c>
      <c r="C125" s="110">
        <v>61.34</v>
      </c>
      <c r="D125" s="34">
        <v>57.33</v>
      </c>
      <c r="E125" s="34">
        <v>65.34</v>
      </c>
      <c r="F125" s="112">
        <v>4.0100000000000051</v>
      </c>
      <c r="G125" s="34">
        <v>4</v>
      </c>
    </row>
    <row r="126" spans="1:7" x14ac:dyDescent="0.25">
      <c r="A126" s="22" t="s">
        <v>112</v>
      </c>
      <c r="B126" s="22" t="s">
        <v>180</v>
      </c>
      <c r="C126" s="110">
        <v>62.22</v>
      </c>
      <c r="D126" s="34">
        <v>58.73</v>
      </c>
      <c r="E126" s="34">
        <v>65.709999999999994</v>
      </c>
      <c r="F126" s="112">
        <v>3.490000000000002</v>
      </c>
      <c r="G126" s="34">
        <v>3.4899999999999949</v>
      </c>
    </row>
    <row r="127" spans="1:7" x14ac:dyDescent="0.25">
      <c r="A127" s="22" t="s">
        <v>112</v>
      </c>
      <c r="B127" s="22" t="s">
        <v>154</v>
      </c>
      <c r="C127" s="110">
        <v>64.47</v>
      </c>
      <c r="D127" s="34">
        <v>60.88</v>
      </c>
      <c r="E127" s="34">
        <v>68.05</v>
      </c>
      <c r="F127" s="112">
        <v>3.5899999999999963</v>
      </c>
      <c r="G127" s="34">
        <v>3.5799999999999983</v>
      </c>
    </row>
    <row r="128" spans="1:7" x14ac:dyDescent="0.25">
      <c r="A128" s="22" t="s">
        <v>112</v>
      </c>
      <c r="B128" s="22" t="s">
        <v>173</v>
      </c>
      <c r="C128" s="110">
        <v>59.94</v>
      </c>
      <c r="D128" s="34">
        <v>56.61</v>
      </c>
      <c r="E128" s="34">
        <v>63.27</v>
      </c>
      <c r="F128" s="112">
        <v>3.3299999999999983</v>
      </c>
      <c r="G128" s="34">
        <v>3.3300000000000054</v>
      </c>
    </row>
    <row r="129" spans="1:7" x14ac:dyDescent="0.25">
      <c r="A129" s="22" t="s">
        <v>112</v>
      </c>
      <c r="B129" s="22" t="s">
        <v>165</v>
      </c>
      <c r="C129" s="110">
        <v>62.65</v>
      </c>
      <c r="D129" s="34">
        <v>59.59</v>
      </c>
      <c r="E129" s="34">
        <v>65.7</v>
      </c>
      <c r="F129" s="112">
        <v>3.0599999999999952</v>
      </c>
      <c r="G129" s="34">
        <v>3.0500000000000043</v>
      </c>
    </row>
    <row r="130" spans="1:7" x14ac:dyDescent="0.25">
      <c r="A130" s="22" t="s">
        <v>112</v>
      </c>
      <c r="B130" s="22" t="s">
        <v>149</v>
      </c>
      <c r="C130" s="110">
        <v>68.8</v>
      </c>
      <c r="D130" s="34">
        <v>65.92</v>
      </c>
      <c r="E130" s="34">
        <v>71.69</v>
      </c>
      <c r="F130" s="112">
        <v>2.8799999999999955</v>
      </c>
      <c r="G130" s="34">
        <v>2.8900000000000006</v>
      </c>
    </row>
    <row r="131" spans="1:7" x14ac:dyDescent="0.25">
      <c r="A131" s="22" t="s">
        <v>112</v>
      </c>
      <c r="B131" s="22" t="s">
        <v>177</v>
      </c>
      <c r="C131" s="110">
        <v>60.96</v>
      </c>
      <c r="D131" s="34">
        <v>58.12</v>
      </c>
      <c r="E131" s="34">
        <v>63.79</v>
      </c>
      <c r="F131" s="112">
        <v>2.8400000000000034</v>
      </c>
      <c r="G131" s="34">
        <v>2.8299999999999983</v>
      </c>
    </row>
    <row r="132" spans="1:7" x14ac:dyDescent="0.25">
      <c r="A132" s="22" t="s">
        <v>112</v>
      </c>
      <c r="B132" s="22" t="s">
        <v>153</v>
      </c>
      <c r="C132" s="110">
        <v>65.12</v>
      </c>
      <c r="D132" s="34">
        <v>61.44</v>
      </c>
      <c r="E132" s="34">
        <v>68.8</v>
      </c>
      <c r="F132" s="112">
        <v>3.6800000000000068</v>
      </c>
      <c r="G132" s="34">
        <v>3.6799999999999926</v>
      </c>
    </row>
    <row r="133" spans="1:7" x14ac:dyDescent="0.25">
      <c r="A133" s="22" t="s">
        <v>112</v>
      </c>
      <c r="B133" s="22" t="s">
        <v>179</v>
      </c>
      <c r="C133" s="110">
        <v>57.85</v>
      </c>
      <c r="D133" s="34">
        <v>54.25</v>
      </c>
      <c r="E133" s="34">
        <v>61.44</v>
      </c>
      <c r="F133" s="112">
        <v>3.6000000000000014</v>
      </c>
      <c r="G133" s="34">
        <v>3.5899999999999963</v>
      </c>
    </row>
    <row r="134" spans="1:7" x14ac:dyDescent="0.25">
      <c r="A134" s="22" t="s">
        <v>112</v>
      </c>
      <c r="B134" s="22" t="s">
        <v>161</v>
      </c>
      <c r="C134" s="110">
        <v>61.47</v>
      </c>
      <c r="D134" s="34">
        <v>58.41</v>
      </c>
      <c r="E134" s="34">
        <v>64.53</v>
      </c>
      <c r="F134" s="112">
        <v>3.0600000000000023</v>
      </c>
      <c r="G134" s="34">
        <v>3.0600000000000023</v>
      </c>
    </row>
    <row r="135" spans="1:7" x14ac:dyDescent="0.25">
      <c r="A135" s="22" t="s">
        <v>112</v>
      </c>
      <c r="B135" s="22" t="s">
        <v>158</v>
      </c>
      <c r="C135" s="110">
        <v>66.95</v>
      </c>
      <c r="D135" s="34">
        <v>63.83</v>
      </c>
      <c r="E135" s="34">
        <v>70.06</v>
      </c>
      <c r="F135" s="112">
        <v>3.1200000000000045</v>
      </c>
      <c r="G135" s="34">
        <v>3.1099999999999994</v>
      </c>
    </row>
    <row r="136" spans="1:7" x14ac:dyDescent="0.25">
      <c r="A136" s="22" t="s">
        <v>112</v>
      </c>
      <c r="B136" s="22" t="s">
        <v>169</v>
      </c>
      <c r="C136" s="110">
        <v>65.180000000000007</v>
      </c>
      <c r="D136" s="34">
        <v>62.37</v>
      </c>
      <c r="E136" s="34">
        <v>68</v>
      </c>
      <c r="F136" s="112">
        <v>2.8100000000000094</v>
      </c>
      <c r="G136" s="34">
        <v>2.8199999999999932</v>
      </c>
    </row>
    <row r="137" spans="1:7" x14ac:dyDescent="0.25">
      <c r="A137" s="21" t="s">
        <v>114</v>
      </c>
      <c r="B137" s="21" t="s">
        <v>166</v>
      </c>
      <c r="C137" s="110">
        <v>59.4</v>
      </c>
      <c r="D137" s="83">
        <v>56.24</v>
      </c>
      <c r="E137" s="83">
        <v>62.56</v>
      </c>
      <c r="F137" s="144">
        <v>3.1599999999999966</v>
      </c>
      <c r="G137" s="83">
        <v>3.1600000000000037</v>
      </c>
    </row>
    <row r="138" spans="1:7" x14ac:dyDescent="0.25">
      <c r="A138" s="21" t="s">
        <v>114</v>
      </c>
      <c r="B138" s="21" t="s">
        <v>160</v>
      </c>
      <c r="C138" s="110">
        <v>68.64</v>
      </c>
      <c r="D138" s="83">
        <v>66.05</v>
      </c>
      <c r="E138" s="83">
        <v>71.23</v>
      </c>
      <c r="F138" s="144">
        <v>2.5900000000000034</v>
      </c>
      <c r="G138" s="83">
        <v>2.5900000000000034</v>
      </c>
    </row>
    <row r="139" spans="1:7" x14ac:dyDescent="0.25">
      <c r="A139" s="21" t="s">
        <v>114</v>
      </c>
      <c r="B139" s="21" t="s">
        <v>162</v>
      </c>
      <c r="C139" s="110">
        <v>65.459999999999994</v>
      </c>
      <c r="D139" s="83">
        <v>62.67</v>
      </c>
      <c r="E139" s="83">
        <v>68.260000000000005</v>
      </c>
      <c r="F139" s="144">
        <v>2.789999999999992</v>
      </c>
      <c r="G139" s="83">
        <v>2.8000000000000114</v>
      </c>
    </row>
    <row r="140" spans="1:7" x14ac:dyDescent="0.25">
      <c r="A140" s="21" t="s">
        <v>114</v>
      </c>
      <c r="B140" s="21" t="s">
        <v>155</v>
      </c>
      <c r="C140" s="110">
        <v>63.71</v>
      </c>
      <c r="D140" s="83">
        <v>61.1</v>
      </c>
      <c r="E140" s="83">
        <v>66.31</v>
      </c>
      <c r="F140" s="144">
        <v>2.6099999999999994</v>
      </c>
      <c r="G140" s="83">
        <v>2.6000000000000014</v>
      </c>
    </row>
    <row r="141" spans="1:7" x14ac:dyDescent="0.25">
      <c r="A141" s="21" t="s">
        <v>114</v>
      </c>
      <c r="B141" s="21" t="s">
        <v>151</v>
      </c>
      <c r="C141" s="110">
        <v>67.89</v>
      </c>
      <c r="D141" s="83">
        <v>65.430000000000007</v>
      </c>
      <c r="E141" s="83">
        <v>70.34</v>
      </c>
      <c r="F141" s="144">
        <v>2.4599999999999937</v>
      </c>
      <c r="G141" s="83">
        <v>2.4500000000000028</v>
      </c>
    </row>
    <row r="142" spans="1:7" x14ac:dyDescent="0.25">
      <c r="A142" s="21" t="s">
        <v>114</v>
      </c>
      <c r="B142" s="21" t="s">
        <v>167</v>
      </c>
      <c r="C142" s="110">
        <v>62.53</v>
      </c>
      <c r="D142" s="83">
        <v>59.32</v>
      </c>
      <c r="E142" s="83">
        <v>65.73</v>
      </c>
      <c r="F142" s="144">
        <v>3.2100000000000009</v>
      </c>
      <c r="G142" s="83">
        <v>3.2000000000000028</v>
      </c>
    </row>
    <row r="143" spans="1:7" x14ac:dyDescent="0.25">
      <c r="A143" s="21" t="s">
        <v>114</v>
      </c>
      <c r="B143" s="21" t="s">
        <v>181</v>
      </c>
      <c r="C143" s="110"/>
      <c r="D143" s="83"/>
      <c r="E143" s="83"/>
      <c r="F143" s="83"/>
      <c r="G143" s="83"/>
    </row>
    <row r="144" spans="1:7" x14ac:dyDescent="0.25">
      <c r="A144" s="21" t="s">
        <v>114</v>
      </c>
      <c r="B144" s="21" t="s">
        <v>171</v>
      </c>
      <c r="C144" s="110">
        <v>63.83</v>
      </c>
      <c r="D144" s="83">
        <v>61.06</v>
      </c>
      <c r="E144" s="83">
        <v>66.59</v>
      </c>
      <c r="F144" s="144">
        <v>2.769999999999996</v>
      </c>
      <c r="G144" s="83">
        <v>2.7600000000000051</v>
      </c>
    </row>
    <row r="145" spans="1:7" x14ac:dyDescent="0.25">
      <c r="A145" s="21" t="s">
        <v>114</v>
      </c>
      <c r="B145" s="21" t="s">
        <v>159</v>
      </c>
      <c r="C145" s="110">
        <v>62.84</v>
      </c>
      <c r="D145" s="83">
        <v>59.69</v>
      </c>
      <c r="E145" s="83">
        <v>65.989999999999995</v>
      </c>
      <c r="F145" s="144">
        <v>3.1500000000000057</v>
      </c>
      <c r="G145" s="83">
        <v>3.1499999999999915</v>
      </c>
    </row>
    <row r="146" spans="1:7" x14ac:dyDescent="0.25">
      <c r="A146" s="21" t="s">
        <v>114</v>
      </c>
      <c r="B146" s="21" t="s">
        <v>174</v>
      </c>
      <c r="C146" s="110">
        <v>66.45</v>
      </c>
      <c r="D146" s="83">
        <v>63.83</v>
      </c>
      <c r="E146" s="83">
        <v>69.069999999999993</v>
      </c>
      <c r="F146" s="144">
        <v>2.6200000000000045</v>
      </c>
      <c r="G146" s="83">
        <v>2.6199999999999903</v>
      </c>
    </row>
    <row r="147" spans="1:7" x14ac:dyDescent="0.25">
      <c r="A147" s="21" t="s">
        <v>114</v>
      </c>
      <c r="B147" s="21" t="s">
        <v>178</v>
      </c>
      <c r="C147" s="110">
        <v>62.47</v>
      </c>
      <c r="D147" s="34">
        <v>59.38</v>
      </c>
      <c r="E147" s="34">
        <v>65.569999999999993</v>
      </c>
      <c r="F147" s="112">
        <v>3.0899999999999963</v>
      </c>
      <c r="G147" s="34">
        <v>3.0999999999999943</v>
      </c>
    </row>
    <row r="148" spans="1:7" x14ac:dyDescent="0.25">
      <c r="A148" s="21" t="s">
        <v>114</v>
      </c>
      <c r="B148" s="21" t="s">
        <v>175</v>
      </c>
      <c r="C148" s="110">
        <v>60.23</v>
      </c>
      <c r="D148" s="34">
        <v>56.76</v>
      </c>
      <c r="E148" s="34">
        <v>63.7</v>
      </c>
      <c r="F148" s="112">
        <v>3.4699999999999989</v>
      </c>
      <c r="G148" s="34">
        <v>3.470000000000006</v>
      </c>
    </row>
    <row r="149" spans="1:7" x14ac:dyDescent="0.25">
      <c r="A149" s="21" t="s">
        <v>114</v>
      </c>
      <c r="B149" s="21" t="s">
        <v>156</v>
      </c>
      <c r="C149" s="110">
        <v>63.46</v>
      </c>
      <c r="D149" s="34">
        <v>60.46</v>
      </c>
      <c r="E149" s="34">
        <v>66.45</v>
      </c>
      <c r="F149" s="112">
        <v>3</v>
      </c>
      <c r="G149" s="34">
        <v>2.990000000000002</v>
      </c>
    </row>
    <row r="150" spans="1:7" x14ac:dyDescent="0.25">
      <c r="A150" s="21" t="s">
        <v>114</v>
      </c>
      <c r="B150" s="21" t="s">
        <v>168</v>
      </c>
      <c r="C150" s="110">
        <v>62.91</v>
      </c>
      <c r="D150" s="34">
        <v>59.54</v>
      </c>
      <c r="E150" s="34">
        <v>66.27</v>
      </c>
      <c r="F150" s="112">
        <v>3.3699999999999974</v>
      </c>
      <c r="G150" s="34">
        <v>3.3599999999999994</v>
      </c>
    </row>
    <row r="151" spans="1:7" x14ac:dyDescent="0.25">
      <c r="A151" s="21" t="s">
        <v>114</v>
      </c>
      <c r="B151" s="21" t="s">
        <v>164</v>
      </c>
      <c r="C151" s="110">
        <v>68.760000000000005</v>
      </c>
      <c r="D151" s="34">
        <v>66.290000000000006</v>
      </c>
      <c r="E151" s="34">
        <v>71.23</v>
      </c>
      <c r="F151" s="112">
        <v>2.4699999999999989</v>
      </c>
      <c r="G151" s="34">
        <v>2.4699999999999989</v>
      </c>
    </row>
    <row r="152" spans="1:7" x14ac:dyDescent="0.25">
      <c r="A152" s="21" t="s">
        <v>114</v>
      </c>
      <c r="B152" s="21" t="s">
        <v>172</v>
      </c>
      <c r="C152" s="110">
        <v>65.89</v>
      </c>
      <c r="D152" s="34">
        <v>63.18</v>
      </c>
      <c r="E152" s="34">
        <v>68.59</v>
      </c>
      <c r="F152" s="112">
        <v>2.7100000000000009</v>
      </c>
      <c r="G152" s="34">
        <v>2.7000000000000028</v>
      </c>
    </row>
    <row r="153" spans="1:7" x14ac:dyDescent="0.25">
      <c r="A153" s="21" t="s">
        <v>114</v>
      </c>
      <c r="B153" s="21" t="s">
        <v>157</v>
      </c>
      <c r="C153" s="110">
        <v>64.28</v>
      </c>
      <c r="D153" s="34">
        <v>61.24</v>
      </c>
      <c r="E153" s="34">
        <v>67.31</v>
      </c>
      <c r="F153" s="112">
        <v>3.0399999999999991</v>
      </c>
      <c r="G153" s="34">
        <v>3.0300000000000011</v>
      </c>
    </row>
    <row r="154" spans="1:7" x14ac:dyDescent="0.25">
      <c r="A154" s="21" t="s">
        <v>114</v>
      </c>
      <c r="B154" s="22" t="s">
        <v>170</v>
      </c>
      <c r="C154" s="110">
        <v>62.7</v>
      </c>
      <c r="D154" s="34">
        <v>59.44</v>
      </c>
      <c r="E154" s="34">
        <v>65.95</v>
      </c>
      <c r="F154" s="112">
        <v>3.2600000000000051</v>
      </c>
      <c r="G154" s="34">
        <v>3.25</v>
      </c>
    </row>
    <row r="155" spans="1:7" x14ac:dyDescent="0.25">
      <c r="A155" s="21" t="s">
        <v>114</v>
      </c>
      <c r="B155" s="22" t="s">
        <v>176</v>
      </c>
      <c r="C155" s="110">
        <v>60.83</v>
      </c>
      <c r="D155" s="34">
        <v>57.5</v>
      </c>
      <c r="E155" s="34">
        <v>64.16</v>
      </c>
      <c r="F155" s="112">
        <v>3.3299999999999983</v>
      </c>
      <c r="G155" s="34">
        <v>3.3299999999999983</v>
      </c>
    </row>
    <row r="156" spans="1:7" x14ac:dyDescent="0.25">
      <c r="A156" s="21" t="s">
        <v>114</v>
      </c>
      <c r="B156" s="22" t="s">
        <v>152</v>
      </c>
      <c r="C156" s="110">
        <v>67.430000000000007</v>
      </c>
      <c r="D156" s="34">
        <v>64.58</v>
      </c>
      <c r="E156" s="34">
        <v>70.28</v>
      </c>
      <c r="F156" s="112">
        <v>2.8500000000000085</v>
      </c>
      <c r="G156" s="34">
        <v>2.8499999999999943</v>
      </c>
    </row>
    <row r="157" spans="1:7" x14ac:dyDescent="0.25">
      <c r="A157" s="22" t="s">
        <v>114</v>
      </c>
      <c r="B157" s="22" t="s">
        <v>150</v>
      </c>
      <c r="C157" s="110">
        <v>67.78</v>
      </c>
      <c r="D157" s="34">
        <v>63.95</v>
      </c>
      <c r="E157" s="34">
        <v>71.61</v>
      </c>
      <c r="F157" s="112">
        <v>3.8299999999999983</v>
      </c>
      <c r="G157" s="34">
        <v>3.8299999999999983</v>
      </c>
    </row>
    <row r="158" spans="1:7" x14ac:dyDescent="0.25">
      <c r="A158" s="22" t="s">
        <v>114</v>
      </c>
      <c r="B158" s="22" t="s">
        <v>163</v>
      </c>
      <c r="C158" s="110">
        <v>62.29</v>
      </c>
      <c r="D158" s="34">
        <v>58.7</v>
      </c>
      <c r="E158" s="34">
        <v>65.87</v>
      </c>
      <c r="F158" s="112">
        <v>3.5899999999999963</v>
      </c>
      <c r="G158" s="34">
        <v>3.5800000000000054</v>
      </c>
    </row>
    <row r="159" spans="1:7" x14ac:dyDescent="0.25">
      <c r="A159" s="22" t="s">
        <v>114</v>
      </c>
      <c r="B159" s="22" t="s">
        <v>180</v>
      </c>
      <c r="C159" s="110">
        <v>60.94</v>
      </c>
      <c r="D159" s="34">
        <v>57.58</v>
      </c>
      <c r="E159" s="34">
        <v>64.290000000000006</v>
      </c>
      <c r="F159" s="112">
        <v>3.3599999999999994</v>
      </c>
      <c r="G159" s="34">
        <v>3.3500000000000085</v>
      </c>
    </row>
    <row r="160" spans="1:7" x14ac:dyDescent="0.25">
      <c r="A160" s="22" t="s">
        <v>114</v>
      </c>
      <c r="B160" s="22" t="s">
        <v>154</v>
      </c>
      <c r="C160" s="110">
        <v>64.41</v>
      </c>
      <c r="D160" s="34">
        <v>61.1</v>
      </c>
      <c r="E160" s="34">
        <v>67.72</v>
      </c>
      <c r="F160" s="112">
        <v>3.3099999999999952</v>
      </c>
      <c r="G160" s="34">
        <v>3.3100000000000023</v>
      </c>
    </row>
    <row r="161" spans="1:7" x14ac:dyDescent="0.25">
      <c r="A161" s="22" t="s">
        <v>114</v>
      </c>
      <c r="B161" s="22" t="s">
        <v>173</v>
      </c>
      <c r="C161" s="110">
        <v>61.99</v>
      </c>
      <c r="D161" s="34">
        <v>58.21</v>
      </c>
      <c r="E161" s="34">
        <v>65.78</v>
      </c>
      <c r="F161" s="112">
        <v>3.7800000000000011</v>
      </c>
      <c r="G161" s="34">
        <v>3.7899999999999991</v>
      </c>
    </row>
    <row r="162" spans="1:7" x14ac:dyDescent="0.25">
      <c r="A162" s="22" t="s">
        <v>114</v>
      </c>
      <c r="B162" s="22" t="s">
        <v>165</v>
      </c>
      <c r="C162" s="110">
        <v>63.12</v>
      </c>
      <c r="D162" s="34">
        <v>60.14</v>
      </c>
      <c r="E162" s="34">
        <v>66.099999999999994</v>
      </c>
      <c r="F162" s="112">
        <v>2.9799999999999969</v>
      </c>
      <c r="G162" s="34">
        <v>2.9799999999999969</v>
      </c>
    </row>
    <row r="163" spans="1:7" x14ac:dyDescent="0.25">
      <c r="A163" s="22" t="s">
        <v>114</v>
      </c>
      <c r="B163" s="22" t="s">
        <v>149</v>
      </c>
      <c r="C163" s="110">
        <v>70.040000000000006</v>
      </c>
      <c r="D163" s="34">
        <v>67.17</v>
      </c>
      <c r="E163" s="34">
        <v>72.92</v>
      </c>
      <c r="F163" s="112">
        <v>2.8700000000000045</v>
      </c>
      <c r="G163" s="34">
        <v>2.8799999999999955</v>
      </c>
    </row>
    <row r="164" spans="1:7" x14ac:dyDescent="0.25">
      <c r="A164" s="22" t="s">
        <v>114</v>
      </c>
      <c r="B164" s="22" t="s">
        <v>177</v>
      </c>
      <c r="C164" s="110">
        <v>60.84</v>
      </c>
      <c r="D164" s="34">
        <v>57.97</v>
      </c>
      <c r="E164" s="34">
        <v>63.71</v>
      </c>
      <c r="F164" s="112">
        <v>2.8700000000000045</v>
      </c>
      <c r="G164" s="34">
        <v>2.8699999999999974</v>
      </c>
    </row>
    <row r="165" spans="1:7" x14ac:dyDescent="0.25">
      <c r="A165" s="22" t="s">
        <v>114</v>
      </c>
      <c r="B165" s="22" t="s">
        <v>153</v>
      </c>
      <c r="C165" s="110">
        <v>65.430000000000007</v>
      </c>
      <c r="D165" s="34">
        <v>62.16</v>
      </c>
      <c r="E165" s="34">
        <v>68.709999999999994</v>
      </c>
      <c r="F165" s="112">
        <v>3.2700000000000102</v>
      </c>
      <c r="G165" s="34">
        <v>3.2799999999999869</v>
      </c>
    </row>
    <row r="166" spans="1:7" x14ac:dyDescent="0.25">
      <c r="A166" s="22" t="s">
        <v>114</v>
      </c>
      <c r="B166" s="22" t="s">
        <v>179</v>
      </c>
      <c r="C166" s="110">
        <v>58.11</v>
      </c>
      <c r="D166" s="34">
        <v>54.5</v>
      </c>
      <c r="E166" s="34">
        <v>61.71</v>
      </c>
      <c r="F166" s="112">
        <v>3.6099999999999994</v>
      </c>
      <c r="G166" s="34">
        <v>3.6000000000000014</v>
      </c>
    </row>
    <row r="167" spans="1:7" x14ac:dyDescent="0.25">
      <c r="A167" s="22" t="s">
        <v>114</v>
      </c>
      <c r="B167" s="22" t="s">
        <v>161</v>
      </c>
      <c r="C167" s="110">
        <v>60.66</v>
      </c>
      <c r="D167" s="34">
        <v>57.47</v>
      </c>
      <c r="E167" s="34">
        <v>63.86</v>
      </c>
      <c r="F167" s="112">
        <v>3.1899999999999977</v>
      </c>
      <c r="G167" s="34">
        <v>3.2000000000000028</v>
      </c>
    </row>
    <row r="168" spans="1:7" x14ac:dyDescent="0.25">
      <c r="A168" s="22" t="s">
        <v>114</v>
      </c>
      <c r="B168" s="22" t="s">
        <v>158</v>
      </c>
      <c r="C168" s="110">
        <v>66.36</v>
      </c>
      <c r="D168" s="34">
        <v>62.48</v>
      </c>
      <c r="E168" s="34">
        <v>70.23</v>
      </c>
      <c r="F168" s="112">
        <v>3.8800000000000026</v>
      </c>
      <c r="G168" s="34">
        <v>3.8700000000000045</v>
      </c>
    </row>
    <row r="169" spans="1:7" x14ac:dyDescent="0.25">
      <c r="A169" s="22" t="s">
        <v>114</v>
      </c>
      <c r="B169" s="22" t="s">
        <v>169</v>
      </c>
      <c r="C169" s="110">
        <v>64.72</v>
      </c>
      <c r="D169" s="34">
        <v>61.92</v>
      </c>
      <c r="E169" s="34">
        <v>67.52</v>
      </c>
      <c r="F169" s="112">
        <v>2.7999999999999972</v>
      </c>
      <c r="G169" s="34">
        <v>2.7999999999999972</v>
      </c>
    </row>
    <row r="170" spans="1:7" x14ac:dyDescent="0.25">
      <c r="A170" s="21" t="s">
        <v>20</v>
      </c>
      <c r="B170" s="21" t="s">
        <v>166</v>
      </c>
      <c r="C170" s="110">
        <v>59.42</v>
      </c>
      <c r="D170" s="34">
        <v>56.05</v>
      </c>
      <c r="E170" s="34">
        <v>62.8</v>
      </c>
      <c r="F170" s="112">
        <v>3.3700000000000045</v>
      </c>
      <c r="G170" s="34">
        <v>3.3799999999999955</v>
      </c>
    </row>
    <row r="171" spans="1:7" x14ac:dyDescent="0.25">
      <c r="A171" s="21" t="s">
        <v>20</v>
      </c>
      <c r="B171" s="21" t="s">
        <v>160</v>
      </c>
      <c r="C171" s="110">
        <v>65.77</v>
      </c>
      <c r="D171" s="34">
        <v>62.97</v>
      </c>
      <c r="E171" s="34">
        <v>68.569999999999993</v>
      </c>
      <c r="F171" s="112">
        <v>2.7999999999999972</v>
      </c>
      <c r="G171" s="34">
        <v>2.7999999999999972</v>
      </c>
    </row>
    <row r="172" spans="1:7" x14ac:dyDescent="0.25">
      <c r="A172" s="21" t="s">
        <v>20</v>
      </c>
      <c r="B172" s="21" t="s">
        <v>162</v>
      </c>
      <c r="C172" s="110">
        <v>65.13</v>
      </c>
      <c r="D172" s="34">
        <v>62.27</v>
      </c>
      <c r="E172" s="34">
        <v>67.98</v>
      </c>
      <c r="F172" s="112">
        <v>2.8599999999999923</v>
      </c>
      <c r="G172" s="34">
        <v>2.8500000000000085</v>
      </c>
    </row>
    <row r="173" spans="1:7" x14ac:dyDescent="0.25">
      <c r="A173" s="21" t="s">
        <v>20</v>
      </c>
      <c r="B173" s="21" t="s">
        <v>155</v>
      </c>
      <c r="C173" s="110">
        <v>64.319999999999993</v>
      </c>
      <c r="D173" s="34">
        <v>61.71</v>
      </c>
      <c r="E173" s="34">
        <v>66.94</v>
      </c>
      <c r="F173" s="112">
        <v>2.6099999999999923</v>
      </c>
      <c r="G173" s="34">
        <v>2.6200000000000045</v>
      </c>
    </row>
    <row r="174" spans="1:7" x14ac:dyDescent="0.25">
      <c r="A174" s="21" t="s">
        <v>20</v>
      </c>
      <c r="B174" s="21" t="s">
        <v>151</v>
      </c>
      <c r="C174" s="110">
        <v>67.069999999999993</v>
      </c>
      <c r="D174" s="34">
        <v>64.34</v>
      </c>
      <c r="E174" s="34">
        <v>69.8</v>
      </c>
      <c r="F174" s="112">
        <v>2.7299999999999898</v>
      </c>
      <c r="G174" s="34">
        <v>2.730000000000004</v>
      </c>
    </row>
    <row r="175" spans="1:7" x14ac:dyDescent="0.25">
      <c r="A175" s="21" t="s">
        <v>20</v>
      </c>
      <c r="B175" s="21" t="s">
        <v>167</v>
      </c>
      <c r="C175" s="110">
        <v>63.06</v>
      </c>
      <c r="D175" s="34">
        <v>59.88</v>
      </c>
      <c r="E175" s="34">
        <v>66.239999999999995</v>
      </c>
      <c r="F175" s="112">
        <v>3.1799999999999997</v>
      </c>
      <c r="G175" s="34">
        <v>3.1799999999999926</v>
      </c>
    </row>
    <row r="176" spans="1:7" x14ac:dyDescent="0.25">
      <c r="A176" s="21" t="s">
        <v>20</v>
      </c>
      <c r="B176" s="21" t="s">
        <v>181</v>
      </c>
      <c r="C176" s="110"/>
      <c r="D176" s="34"/>
      <c r="E176" s="34"/>
      <c r="F176" s="34"/>
      <c r="G176" s="34"/>
    </row>
    <row r="177" spans="1:7" x14ac:dyDescent="0.25">
      <c r="A177" s="21" t="s">
        <v>20</v>
      </c>
      <c r="B177" s="21" t="s">
        <v>171</v>
      </c>
      <c r="C177" s="110">
        <v>62.77</v>
      </c>
      <c r="D177" s="34">
        <v>59.88</v>
      </c>
      <c r="E177" s="34">
        <v>65.66</v>
      </c>
      <c r="F177" s="112">
        <v>2.8900000000000006</v>
      </c>
      <c r="G177" s="34">
        <v>2.8899999999999935</v>
      </c>
    </row>
    <row r="178" spans="1:7" x14ac:dyDescent="0.25">
      <c r="A178" s="21" t="s">
        <v>20</v>
      </c>
      <c r="B178" s="21" t="s">
        <v>159</v>
      </c>
      <c r="C178" s="110">
        <v>62.06</v>
      </c>
      <c r="D178" s="34">
        <v>58.65</v>
      </c>
      <c r="E178" s="34">
        <v>65.48</v>
      </c>
      <c r="F178" s="112">
        <v>3.4100000000000037</v>
      </c>
      <c r="G178" s="34">
        <v>3.4200000000000017</v>
      </c>
    </row>
    <row r="179" spans="1:7" x14ac:dyDescent="0.25">
      <c r="A179" s="21" t="s">
        <v>20</v>
      </c>
      <c r="B179" s="21" t="s">
        <v>174</v>
      </c>
      <c r="C179" s="110">
        <v>63.78</v>
      </c>
      <c r="D179" s="34">
        <v>60.87</v>
      </c>
      <c r="E179" s="34">
        <v>66.69</v>
      </c>
      <c r="F179" s="112">
        <v>2.9100000000000037</v>
      </c>
      <c r="G179" s="34">
        <v>2.9099999999999966</v>
      </c>
    </row>
    <row r="180" spans="1:7" x14ac:dyDescent="0.25">
      <c r="A180" s="21" t="s">
        <v>20</v>
      </c>
      <c r="B180" s="21" t="s">
        <v>178</v>
      </c>
      <c r="C180" s="110">
        <v>61.25</v>
      </c>
      <c r="D180" s="34">
        <v>57.98</v>
      </c>
      <c r="E180" s="34">
        <v>64.52</v>
      </c>
      <c r="F180" s="112">
        <v>3.2700000000000031</v>
      </c>
      <c r="G180" s="34">
        <v>3.269999999999996</v>
      </c>
    </row>
    <row r="181" spans="1:7" x14ac:dyDescent="0.25">
      <c r="A181" s="21" t="s">
        <v>20</v>
      </c>
      <c r="B181" s="21" t="s">
        <v>175</v>
      </c>
      <c r="C181" s="110">
        <v>60.98</v>
      </c>
      <c r="D181" s="34">
        <v>57.74</v>
      </c>
      <c r="E181" s="34">
        <v>64.22</v>
      </c>
      <c r="F181" s="112">
        <v>3.2399999999999949</v>
      </c>
      <c r="G181" s="34">
        <v>3.240000000000002</v>
      </c>
    </row>
    <row r="182" spans="1:7" x14ac:dyDescent="0.25">
      <c r="A182" s="21" t="s">
        <v>20</v>
      </c>
      <c r="B182" s="21" t="s">
        <v>156</v>
      </c>
      <c r="C182" s="110">
        <v>63.8</v>
      </c>
      <c r="D182" s="34">
        <v>60.71</v>
      </c>
      <c r="E182" s="34">
        <v>66.900000000000006</v>
      </c>
      <c r="F182" s="112">
        <v>3.0899999999999963</v>
      </c>
      <c r="G182" s="34">
        <v>3.1000000000000085</v>
      </c>
    </row>
    <row r="183" spans="1:7" x14ac:dyDescent="0.25">
      <c r="A183" s="21" t="s">
        <v>20</v>
      </c>
      <c r="B183" s="21" t="s">
        <v>168</v>
      </c>
      <c r="C183" s="110">
        <v>63.9</v>
      </c>
      <c r="D183" s="34">
        <v>60.73</v>
      </c>
      <c r="E183" s="34">
        <v>67.069999999999993</v>
      </c>
      <c r="F183" s="112">
        <v>3.1700000000000017</v>
      </c>
      <c r="G183" s="34">
        <v>3.1699999999999946</v>
      </c>
    </row>
    <row r="184" spans="1:7" x14ac:dyDescent="0.25">
      <c r="A184" s="21" t="s">
        <v>20</v>
      </c>
      <c r="B184" s="21" t="s">
        <v>164</v>
      </c>
      <c r="C184" s="110">
        <v>66.73</v>
      </c>
      <c r="D184" s="34">
        <v>63.95</v>
      </c>
      <c r="E184" s="34">
        <v>69.5</v>
      </c>
      <c r="F184" s="112">
        <v>2.7800000000000011</v>
      </c>
      <c r="G184" s="34">
        <v>2.769999999999996</v>
      </c>
    </row>
    <row r="185" spans="1:7" x14ac:dyDescent="0.25">
      <c r="A185" s="21" t="s">
        <v>20</v>
      </c>
      <c r="B185" s="21" t="s">
        <v>172</v>
      </c>
      <c r="C185" s="110">
        <v>64.430000000000007</v>
      </c>
      <c r="D185" s="34">
        <v>61.74</v>
      </c>
      <c r="E185" s="34">
        <v>67.12</v>
      </c>
      <c r="F185" s="112">
        <v>2.6900000000000048</v>
      </c>
      <c r="G185" s="34">
        <v>2.6899999999999977</v>
      </c>
    </row>
    <row r="186" spans="1:7" x14ac:dyDescent="0.25">
      <c r="A186" s="21" t="s">
        <v>20</v>
      </c>
      <c r="B186" s="21" t="s">
        <v>157</v>
      </c>
      <c r="C186" s="110">
        <v>62.79</v>
      </c>
      <c r="D186" s="34">
        <v>59.89</v>
      </c>
      <c r="E186" s="34">
        <v>65.7</v>
      </c>
      <c r="F186" s="112">
        <v>2.8999999999999986</v>
      </c>
      <c r="G186" s="34">
        <v>2.9100000000000037</v>
      </c>
    </row>
    <row r="187" spans="1:7" x14ac:dyDescent="0.25">
      <c r="A187" s="21" t="s">
        <v>20</v>
      </c>
      <c r="B187" s="22" t="s">
        <v>170</v>
      </c>
      <c r="C187" s="110">
        <v>61.9</v>
      </c>
      <c r="D187" s="34">
        <v>58.39</v>
      </c>
      <c r="E187" s="34">
        <v>65.41</v>
      </c>
      <c r="F187" s="112">
        <v>3.509999999999998</v>
      </c>
      <c r="G187" s="34">
        <v>3.509999999999998</v>
      </c>
    </row>
    <row r="188" spans="1:7" x14ac:dyDescent="0.25">
      <c r="A188" s="21" t="s">
        <v>20</v>
      </c>
      <c r="B188" s="22" t="s">
        <v>176</v>
      </c>
      <c r="C188" s="110">
        <v>61.38</v>
      </c>
      <c r="D188" s="34">
        <v>58.04</v>
      </c>
      <c r="E188" s="34">
        <v>64.73</v>
      </c>
      <c r="F188" s="112">
        <v>3.3400000000000034</v>
      </c>
      <c r="G188" s="34">
        <v>3.3500000000000014</v>
      </c>
    </row>
    <row r="189" spans="1:7" x14ac:dyDescent="0.25">
      <c r="A189" s="21" t="s">
        <v>20</v>
      </c>
      <c r="B189" s="22" t="s">
        <v>152</v>
      </c>
      <c r="C189" s="110">
        <v>65</v>
      </c>
      <c r="D189" s="34">
        <v>61.95</v>
      </c>
      <c r="E189" s="34">
        <v>68.06</v>
      </c>
      <c r="F189" s="112">
        <v>3.0499999999999972</v>
      </c>
      <c r="G189" s="34">
        <v>3.0600000000000023</v>
      </c>
    </row>
    <row r="190" spans="1:7" x14ac:dyDescent="0.25">
      <c r="A190" s="22" t="s">
        <v>20</v>
      </c>
      <c r="B190" s="22" t="s">
        <v>150</v>
      </c>
      <c r="C190" s="110">
        <v>67.45</v>
      </c>
      <c r="D190" s="34">
        <v>61.67</v>
      </c>
      <c r="E190" s="34">
        <v>73.239999999999995</v>
      </c>
      <c r="F190" s="112">
        <v>5.7800000000000011</v>
      </c>
      <c r="G190" s="34">
        <v>5.789999999999992</v>
      </c>
    </row>
    <row r="191" spans="1:7" x14ac:dyDescent="0.25">
      <c r="A191" s="22" t="s">
        <v>20</v>
      </c>
      <c r="B191" s="22" t="s">
        <v>163</v>
      </c>
      <c r="C191" s="110">
        <v>61.65</v>
      </c>
      <c r="D191" s="34">
        <v>57.7</v>
      </c>
      <c r="E191" s="34">
        <v>65.59</v>
      </c>
      <c r="F191" s="112">
        <v>3.9499999999999957</v>
      </c>
      <c r="G191" s="34">
        <v>3.9400000000000048</v>
      </c>
    </row>
    <row r="192" spans="1:7" x14ac:dyDescent="0.25">
      <c r="A192" s="22" t="s">
        <v>20</v>
      </c>
      <c r="B192" s="22" t="s">
        <v>180</v>
      </c>
      <c r="C192" s="110">
        <v>62.32</v>
      </c>
      <c r="D192" s="34">
        <v>59.09</v>
      </c>
      <c r="E192" s="34">
        <v>65.55</v>
      </c>
      <c r="F192" s="112">
        <v>3.2299999999999969</v>
      </c>
      <c r="G192" s="34">
        <v>3.2299999999999969</v>
      </c>
    </row>
    <row r="193" spans="1:7" x14ac:dyDescent="0.25">
      <c r="A193" s="22" t="s">
        <v>20</v>
      </c>
      <c r="B193" s="22" t="s">
        <v>154</v>
      </c>
      <c r="C193" s="110">
        <v>64.739999999999995</v>
      </c>
      <c r="D193" s="34">
        <v>61.48</v>
      </c>
      <c r="E193" s="34">
        <v>68.010000000000005</v>
      </c>
      <c r="F193" s="112">
        <v>3.259999999999998</v>
      </c>
      <c r="G193" s="34">
        <v>3.2700000000000102</v>
      </c>
    </row>
    <row r="194" spans="1:7" x14ac:dyDescent="0.25">
      <c r="A194" s="22" t="s">
        <v>20</v>
      </c>
      <c r="B194" s="22" t="s">
        <v>173</v>
      </c>
      <c r="C194" s="110">
        <v>62.57</v>
      </c>
      <c r="D194" s="34">
        <v>57.89</v>
      </c>
      <c r="E194" s="34">
        <v>67.239999999999995</v>
      </c>
      <c r="F194" s="112">
        <v>4.68</v>
      </c>
      <c r="G194" s="34">
        <v>4.6699999999999946</v>
      </c>
    </row>
    <row r="195" spans="1:7" x14ac:dyDescent="0.25">
      <c r="A195" s="22" t="s">
        <v>20</v>
      </c>
      <c r="B195" s="22" t="s">
        <v>165</v>
      </c>
      <c r="C195" s="110">
        <v>63.13</v>
      </c>
      <c r="D195" s="34">
        <v>59.81</v>
      </c>
      <c r="E195" s="34">
        <v>66.45</v>
      </c>
      <c r="F195" s="112">
        <v>3.3200000000000003</v>
      </c>
      <c r="G195" s="34">
        <v>3.3200000000000003</v>
      </c>
    </row>
    <row r="196" spans="1:7" x14ac:dyDescent="0.25">
      <c r="A196" s="22" t="s">
        <v>20</v>
      </c>
      <c r="B196" s="22" t="s">
        <v>149</v>
      </c>
      <c r="C196" s="110">
        <v>69.819999999999993</v>
      </c>
      <c r="D196" s="34">
        <v>66.7</v>
      </c>
      <c r="E196" s="34">
        <v>72.930000000000007</v>
      </c>
      <c r="F196" s="112">
        <v>3.1199999999999903</v>
      </c>
      <c r="G196" s="34">
        <v>3.1100000000000136</v>
      </c>
    </row>
    <row r="197" spans="1:7" x14ac:dyDescent="0.25">
      <c r="A197" s="22" t="s">
        <v>20</v>
      </c>
      <c r="B197" s="22" t="s">
        <v>177</v>
      </c>
      <c r="C197" s="110">
        <v>61.88</v>
      </c>
      <c r="D197" s="34">
        <v>58.92</v>
      </c>
      <c r="E197" s="34">
        <v>64.84</v>
      </c>
      <c r="F197" s="112">
        <v>2.9600000000000009</v>
      </c>
      <c r="G197" s="34">
        <v>2.9600000000000009</v>
      </c>
    </row>
    <row r="198" spans="1:7" x14ac:dyDescent="0.25">
      <c r="A198" s="22" t="s">
        <v>20</v>
      </c>
      <c r="B198" s="22" t="s">
        <v>153</v>
      </c>
      <c r="C198" s="110">
        <v>65.92</v>
      </c>
      <c r="D198" s="34">
        <v>62.59</v>
      </c>
      <c r="E198" s="34">
        <v>69.25</v>
      </c>
      <c r="F198" s="112">
        <v>3.3299999999999983</v>
      </c>
      <c r="G198" s="34">
        <v>3.3299999999999983</v>
      </c>
    </row>
    <row r="199" spans="1:7" x14ac:dyDescent="0.25">
      <c r="A199" s="22" t="s">
        <v>20</v>
      </c>
      <c r="B199" s="22" t="s">
        <v>179</v>
      </c>
      <c r="C199" s="110">
        <v>58.94</v>
      </c>
      <c r="D199" s="34">
        <v>54.07</v>
      </c>
      <c r="E199" s="34">
        <v>63.81</v>
      </c>
      <c r="F199" s="112">
        <v>4.8699999999999974</v>
      </c>
      <c r="G199" s="34">
        <v>4.8700000000000045</v>
      </c>
    </row>
    <row r="200" spans="1:7" x14ac:dyDescent="0.25">
      <c r="A200" s="22" t="s">
        <v>20</v>
      </c>
      <c r="B200" s="22" t="s">
        <v>161</v>
      </c>
      <c r="C200" s="110">
        <v>63.69</v>
      </c>
      <c r="D200" s="34">
        <v>60.46</v>
      </c>
      <c r="E200" s="34">
        <v>66.92</v>
      </c>
      <c r="F200" s="112">
        <v>3.2299999999999969</v>
      </c>
      <c r="G200" s="34">
        <v>3.230000000000004</v>
      </c>
    </row>
    <row r="201" spans="1:7" x14ac:dyDescent="0.25">
      <c r="A201" s="22" t="s">
        <v>20</v>
      </c>
      <c r="B201" s="22" t="s">
        <v>158</v>
      </c>
      <c r="C201" s="110">
        <v>65.13</v>
      </c>
      <c r="D201" s="34">
        <v>59.68</v>
      </c>
      <c r="E201" s="34">
        <v>70.59</v>
      </c>
      <c r="F201" s="112">
        <v>5.4499999999999957</v>
      </c>
      <c r="G201" s="34">
        <v>5.460000000000008</v>
      </c>
    </row>
    <row r="202" spans="1:7" x14ac:dyDescent="0.25">
      <c r="A202" s="22" t="s">
        <v>20</v>
      </c>
      <c r="B202" s="22" t="s">
        <v>169</v>
      </c>
      <c r="C202" s="110">
        <v>64.510000000000005</v>
      </c>
      <c r="D202" s="34">
        <v>61.37</v>
      </c>
      <c r="E202" s="34">
        <v>67.66</v>
      </c>
      <c r="F202" s="112">
        <v>3.1400000000000077</v>
      </c>
      <c r="G202" s="34">
        <v>3.1499999999999915</v>
      </c>
    </row>
    <row r="203" spans="1:7" x14ac:dyDescent="0.25">
      <c r="A203" s="21" t="s">
        <v>118</v>
      </c>
      <c r="B203" s="21" t="s">
        <v>166</v>
      </c>
      <c r="C203" s="110">
        <v>61.35</v>
      </c>
      <c r="D203" s="34">
        <v>57.59</v>
      </c>
      <c r="E203" s="34">
        <v>65.12</v>
      </c>
      <c r="F203" s="112">
        <v>3.759999999999998</v>
      </c>
      <c r="G203" s="34">
        <v>3.7700000000000031</v>
      </c>
    </row>
    <row r="204" spans="1:7" x14ac:dyDescent="0.25">
      <c r="A204" s="21" t="s">
        <v>118</v>
      </c>
      <c r="B204" s="21" t="s">
        <v>160</v>
      </c>
      <c r="C204" s="110">
        <v>65.98</v>
      </c>
      <c r="D204" s="34">
        <v>63.31</v>
      </c>
      <c r="E204" s="34">
        <v>68.66</v>
      </c>
      <c r="F204" s="112">
        <v>2.6700000000000017</v>
      </c>
      <c r="G204" s="34">
        <v>2.6799999999999926</v>
      </c>
    </row>
    <row r="205" spans="1:7" x14ac:dyDescent="0.25">
      <c r="A205" s="21" t="s">
        <v>118</v>
      </c>
      <c r="B205" s="21" t="s">
        <v>162</v>
      </c>
      <c r="C205" s="110">
        <v>64.58</v>
      </c>
      <c r="D205" s="34">
        <v>61.47</v>
      </c>
      <c r="E205" s="34">
        <v>67.680000000000007</v>
      </c>
      <c r="F205" s="112">
        <v>3.1099999999999994</v>
      </c>
      <c r="G205" s="34">
        <v>3.1000000000000085</v>
      </c>
    </row>
    <row r="206" spans="1:7" x14ac:dyDescent="0.25">
      <c r="A206" s="21" t="s">
        <v>118</v>
      </c>
      <c r="B206" s="21" t="s">
        <v>155</v>
      </c>
      <c r="C206" s="110">
        <v>63.34</v>
      </c>
      <c r="D206" s="34">
        <v>60.58</v>
      </c>
      <c r="E206" s="34">
        <v>66.099999999999994</v>
      </c>
      <c r="F206" s="112">
        <v>2.7600000000000051</v>
      </c>
      <c r="G206" s="34">
        <v>2.7599999999999909</v>
      </c>
    </row>
    <row r="207" spans="1:7" x14ac:dyDescent="0.25">
      <c r="A207" s="21" t="s">
        <v>118</v>
      </c>
      <c r="B207" s="21" t="s">
        <v>151</v>
      </c>
      <c r="C207" s="110">
        <v>66.599999999999994</v>
      </c>
      <c r="D207" s="34">
        <v>63.88</v>
      </c>
      <c r="E207" s="34">
        <v>69.33</v>
      </c>
      <c r="F207" s="112">
        <v>2.7199999999999918</v>
      </c>
      <c r="G207" s="34">
        <v>2.730000000000004</v>
      </c>
    </row>
    <row r="208" spans="1:7" x14ac:dyDescent="0.25">
      <c r="A208" s="21" t="s">
        <v>118</v>
      </c>
      <c r="B208" s="21" t="s">
        <v>167</v>
      </c>
      <c r="C208" s="110">
        <v>63.56</v>
      </c>
      <c r="D208" s="34">
        <v>60.2</v>
      </c>
      <c r="E208" s="34">
        <v>66.92</v>
      </c>
      <c r="F208" s="112">
        <v>3.3599999999999994</v>
      </c>
      <c r="G208" s="34">
        <v>3.3599999999999994</v>
      </c>
    </row>
    <row r="209" spans="1:7" x14ac:dyDescent="0.25">
      <c r="A209" s="21" t="s">
        <v>118</v>
      </c>
      <c r="B209" s="21" t="s">
        <v>181</v>
      </c>
      <c r="C209" s="110"/>
      <c r="D209" s="34"/>
      <c r="E209" s="34"/>
      <c r="F209" s="34"/>
      <c r="G209" s="34"/>
    </row>
    <row r="210" spans="1:7" x14ac:dyDescent="0.25">
      <c r="A210" s="21" t="s">
        <v>118</v>
      </c>
      <c r="B210" s="21" t="s">
        <v>171</v>
      </c>
      <c r="C210" s="110">
        <v>61.49</v>
      </c>
      <c r="D210" s="34">
        <v>58.41</v>
      </c>
      <c r="E210" s="34">
        <v>64.569999999999993</v>
      </c>
      <c r="F210" s="112">
        <v>3.0800000000000054</v>
      </c>
      <c r="G210" s="34">
        <v>3.0799999999999912</v>
      </c>
    </row>
    <row r="211" spans="1:7" x14ac:dyDescent="0.25">
      <c r="A211" s="21" t="s">
        <v>118</v>
      </c>
      <c r="B211" s="21" t="s">
        <v>159</v>
      </c>
      <c r="C211" s="110">
        <v>62.56</v>
      </c>
      <c r="D211" s="34">
        <v>59.36</v>
      </c>
      <c r="E211" s="34">
        <v>65.75</v>
      </c>
      <c r="F211" s="112">
        <v>3.2000000000000028</v>
      </c>
      <c r="G211" s="34">
        <v>3.1899999999999977</v>
      </c>
    </row>
    <row r="212" spans="1:7" x14ac:dyDescent="0.25">
      <c r="A212" s="21" t="s">
        <v>118</v>
      </c>
      <c r="B212" s="21" t="s">
        <v>174</v>
      </c>
      <c r="C212" s="110">
        <v>64.92</v>
      </c>
      <c r="D212" s="34">
        <v>62.04</v>
      </c>
      <c r="E212" s="34">
        <v>67.81</v>
      </c>
      <c r="F212" s="112">
        <v>2.8800000000000026</v>
      </c>
      <c r="G212" s="34">
        <v>2.8900000000000006</v>
      </c>
    </row>
    <row r="213" spans="1:7" x14ac:dyDescent="0.25">
      <c r="A213" s="21" t="s">
        <v>118</v>
      </c>
      <c r="B213" s="21" t="s">
        <v>178</v>
      </c>
      <c r="C213" s="110">
        <v>61.57</v>
      </c>
      <c r="D213" s="34">
        <v>58.03</v>
      </c>
      <c r="E213" s="34">
        <v>65.11</v>
      </c>
      <c r="F213" s="112">
        <v>3.5399999999999991</v>
      </c>
      <c r="G213" s="34">
        <v>3.5399999999999991</v>
      </c>
    </row>
    <row r="214" spans="1:7" x14ac:dyDescent="0.25">
      <c r="A214" s="21" t="s">
        <v>118</v>
      </c>
      <c r="B214" s="21" t="s">
        <v>175</v>
      </c>
      <c r="C214" s="110">
        <v>61.17</v>
      </c>
      <c r="D214" s="34">
        <v>57.86</v>
      </c>
      <c r="E214" s="34">
        <v>64.48</v>
      </c>
      <c r="F214" s="112">
        <v>3.3100000000000023</v>
      </c>
      <c r="G214" s="34">
        <v>3.3100000000000023</v>
      </c>
    </row>
    <row r="215" spans="1:7" x14ac:dyDescent="0.25">
      <c r="A215" s="21" t="s">
        <v>118</v>
      </c>
      <c r="B215" s="21" t="s">
        <v>156</v>
      </c>
      <c r="C215" s="110">
        <v>63.26</v>
      </c>
      <c r="D215" s="34">
        <v>59.85</v>
      </c>
      <c r="E215" s="34">
        <v>66.67</v>
      </c>
      <c r="F215" s="112">
        <v>3.4099999999999966</v>
      </c>
      <c r="G215" s="34">
        <v>3.4100000000000037</v>
      </c>
    </row>
    <row r="216" spans="1:7" x14ac:dyDescent="0.25">
      <c r="A216" s="21" t="s">
        <v>118</v>
      </c>
      <c r="B216" s="21" t="s">
        <v>168</v>
      </c>
      <c r="C216" s="110">
        <v>65.34</v>
      </c>
      <c r="D216" s="34">
        <v>61.98</v>
      </c>
      <c r="E216" s="34">
        <v>68.69</v>
      </c>
      <c r="F216" s="112">
        <v>3.3600000000000065</v>
      </c>
      <c r="G216" s="34">
        <v>3.3499999999999943</v>
      </c>
    </row>
    <row r="217" spans="1:7" x14ac:dyDescent="0.25">
      <c r="A217" s="21" t="s">
        <v>118</v>
      </c>
      <c r="B217" s="21" t="s">
        <v>164</v>
      </c>
      <c r="C217" s="110">
        <v>67.400000000000006</v>
      </c>
      <c r="D217" s="34">
        <v>64.39</v>
      </c>
      <c r="E217" s="34">
        <v>70.41</v>
      </c>
      <c r="F217" s="112">
        <v>3.0100000000000051</v>
      </c>
      <c r="G217" s="34">
        <v>3.0099999999999909</v>
      </c>
    </row>
    <row r="218" spans="1:7" x14ac:dyDescent="0.25">
      <c r="A218" s="21" t="s">
        <v>118</v>
      </c>
      <c r="B218" s="21" t="s">
        <v>172</v>
      </c>
      <c r="C218" s="110">
        <v>64.86</v>
      </c>
      <c r="D218" s="34">
        <v>62.26</v>
      </c>
      <c r="E218" s="34">
        <v>67.459999999999994</v>
      </c>
      <c r="F218" s="112">
        <v>2.6000000000000014</v>
      </c>
      <c r="G218" s="34">
        <v>2.5999999999999943</v>
      </c>
    </row>
    <row r="219" spans="1:7" x14ac:dyDescent="0.25">
      <c r="A219" s="21" t="s">
        <v>118</v>
      </c>
      <c r="B219" s="21" t="s">
        <v>157</v>
      </c>
      <c r="C219" s="110">
        <v>62.66</v>
      </c>
      <c r="D219" s="34">
        <v>59.53</v>
      </c>
      <c r="E219" s="34">
        <v>65.8</v>
      </c>
      <c r="F219" s="112">
        <v>3.1299999999999955</v>
      </c>
      <c r="G219" s="34">
        <v>3.1400000000000006</v>
      </c>
    </row>
    <row r="220" spans="1:7" x14ac:dyDescent="0.25">
      <c r="A220" s="21" t="s">
        <v>118</v>
      </c>
      <c r="B220" s="22" t="s">
        <v>170</v>
      </c>
      <c r="C220" s="110">
        <v>61.61</v>
      </c>
      <c r="D220" s="34">
        <v>57.99</v>
      </c>
      <c r="E220" s="34">
        <v>65.22</v>
      </c>
      <c r="F220" s="112">
        <v>3.6199999999999974</v>
      </c>
      <c r="G220" s="34">
        <v>3.6099999999999994</v>
      </c>
    </row>
    <row r="221" spans="1:7" x14ac:dyDescent="0.25">
      <c r="A221" s="21" t="s">
        <v>118</v>
      </c>
      <c r="B221" s="22" t="s">
        <v>176</v>
      </c>
      <c r="C221" s="110">
        <v>60.62</v>
      </c>
      <c r="D221" s="34">
        <v>57.02</v>
      </c>
      <c r="E221" s="34">
        <v>64.209999999999994</v>
      </c>
      <c r="F221" s="112">
        <v>3.5999999999999943</v>
      </c>
      <c r="G221" s="34">
        <v>3.5899999999999963</v>
      </c>
    </row>
    <row r="222" spans="1:7" x14ac:dyDescent="0.25">
      <c r="A222" s="21" t="s">
        <v>118</v>
      </c>
      <c r="B222" s="22" t="s">
        <v>152</v>
      </c>
      <c r="C222" s="110">
        <v>63.95</v>
      </c>
      <c r="D222" s="34">
        <v>60.46</v>
      </c>
      <c r="E222" s="34">
        <v>67.45</v>
      </c>
      <c r="F222" s="112">
        <v>3.490000000000002</v>
      </c>
      <c r="G222" s="34">
        <v>3.5</v>
      </c>
    </row>
    <row r="223" spans="1:7" x14ac:dyDescent="0.25">
      <c r="A223" s="22" t="s">
        <v>118</v>
      </c>
      <c r="B223" s="22" t="s">
        <v>150</v>
      </c>
      <c r="C223" s="110">
        <v>66.58</v>
      </c>
      <c r="D223" s="34">
        <v>63.08</v>
      </c>
      <c r="E223" s="34">
        <v>70.09</v>
      </c>
      <c r="F223" s="112">
        <v>3.5</v>
      </c>
      <c r="G223" s="34">
        <v>3.5100000000000051</v>
      </c>
    </row>
    <row r="224" spans="1:7" x14ac:dyDescent="0.25">
      <c r="A224" s="22" t="s">
        <v>118</v>
      </c>
      <c r="B224" s="22" t="s">
        <v>163</v>
      </c>
      <c r="C224" s="110">
        <v>63.28</v>
      </c>
      <c r="D224" s="34">
        <v>58.14</v>
      </c>
      <c r="E224" s="34">
        <v>68.42</v>
      </c>
      <c r="F224" s="112">
        <v>5.1400000000000006</v>
      </c>
      <c r="G224" s="34">
        <v>5.1400000000000006</v>
      </c>
    </row>
    <row r="225" spans="1:7" x14ac:dyDescent="0.25">
      <c r="A225" s="22" t="s">
        <v>118</v>
      </c>
      <c r="B225" s="22" t="s">
        <v>180</v>
      </c>
      <c r="C225" s="110">
        <v>62.9</v>
      </c>
      <c r="D225" s="34">
        <v>59.49</v>
      </c>
      <c r="E225" s="34">
        <v>66.31</v>
      </c>
      <c r="F225" s="112">
        <v>3.4099999999999966</v>
      </c>
      <c r="G225" s="34">
        <v>3.4100000000000037</v>
      </c>
    </row>
    <row r="226" spans="1:7" x14ac:dyDescent="0.25">
      <c r="A226" s="22" t="s">
        <v>118</v>
      </c>
      <c r="B226" s="22" t="s">
        <v>154</v>
      </c>
      <c r="C226" s="110">
        <v>64.67</v>
      </c>
      <c r="D226" s="34">
        <v>61.35</v>
      </c>
      <c r="E226" s="34">
        <v>68</v>
      </c>
      <c r="F226" s="112">
        <v>3.3200000000000003</v>
      </c>
      <c r="G226" s="34">
        <v>3.3299999999999983</v>
      </c>
    </row>
    <row r="227" spans="1:7" x14ac:dyDescent="0.25">
      <c r="A227" s="22" t="s">
        <v>118</v>
      </c>
      <c r="B227" s="22" t="s">
        <v>173</v>
      </c>
      <c r="C227" s="110">
        <v>62.89</v>
      </c>
      <c r="D227" s="34">
        <v>59.69</v>
      </c>
      <c r="E227" s="34">
        <v>66.09</v>
      </c>
      <c r="F227" s="112">
        <v>3.2000000000000028</v>
      </c>
      <c r="G227" s="34">
        <v>3.2000000000000028</v>
      </c>
    </row>
    <row r="228" spans="1:7" x14ac:dyDescent="0.25">
      <c r="A228" s="22" t="s">
        <v>118</v>
      </c>
      <c r="B228" s="22" t="s">
        <v>165</v>
      </c>
      <c r="C228" s="110">
        <v>63.84</v>
      </c>
      <c r="D228" s="34">
        <v>60.79</v>
      </c>
      <c r="E228" s="34">
        <v>66.900000000000006</v>
      </c>
      <c r="F228" s="112">
        <v>3.0500000000000043</v>
      </c>
      <c r="G228" s="34">
        <v>3.0600000000000023</v>
      </c>
    </row>
    <row r="229" spans="1:7" x14ac:dyDescent="0.25">
      <c r="A229" s="22" t="s">
        <v>118</v>
      </c>
      <c r="B229" s="22" t="s">
        <v>149</v>
      </c>
      <c r="C229" s="110">
        <v>70.11</v>
      </c>
      <c r="D229" s="34">
        <v>66.7</v>
      </c>
      <c r="E229" s="34">
        <v>73.510000000000005</v>
      </c>
      <c r="F229" s="112">
        <v>3.4099999999999966</v>
      </c>
      <c r="G229" s="34">
        <v>3.4000000000000057</v>
      </c>
    </row>
    <row r="230" spans="1:7" x14ac:dyDescent="0.25">
      <c r="A230" s="22" t="s">
        <v>118</v>
      </c>
      <c r="B230" s="22" t="s">
        <v>177</v>
      </c>
      <c r="C230" s="110">
        <v>63.32</v>
      </c>
      <c r="D230" s="34">
        <v>59.83</v>
      </c>
      <c r="E230" s="34">
        <v>66.81</v>
      </c>
      <c r="F230" s="112">
        <v>3.490000000000002</v>
      </c>
      <c r="G230" s="34">
        <v>3.490000000000002</v>
      </c>
    </row>
    <row r="231" spans="1:7" x14ac:dyDescent="0.25">
      <c r="A231" s="22" t="s">
        <v>118</v>
      </c>
      <c r="B231" s="22" t="s">
        <v>153</v>
      </c>
      <c r="C231" s="110">
        <v>66.739999999999995</v>
      </c>
      <c r="D231" s="34">
        <v>62.51</v>
      </c>
      <c r="E231" s="34">
        <v>70.97</v>
      </c>
      <c r="F231" s="112">
        <v>4.2299999999999969</v>
      </c>
      <c r="G231" s="34">
        <v>4.230000000000004</v>
      </c>
    </row>
    <row r="232" spans="1:7" x14ac:dyDescent="0.25">
      <c r="A232" s="22" t="s">
        <v>118</v>
      </c>
      <c r="B232" s="22" t="s">
        <v>179</v>
      </c>
      <c r="C232" s="110">
        <v>59.62</v>
      </c>
      <c r="D232" s="34">
        <v>55.66</v>
      </c>
      <c r="E232" s="34">
        <v>63.59</v>
      </c>
      <c r="F232" s="112">
        <v>3.9600000000000009</v>
      </c>
      <c r="G232" s="34">
        <v>3.970000000000006</v>
      </c>
    </row>
    <row r="233" spans="1:7" x14ac:dyDescent="0.25">
      <c r="A233" s="22" t="s">
        <v>118</v>
      </c>
      <c r="B233" s="22" t="s">
        <v>161</v>
      </c>
      <c r="C233" s="110">
        <v>64.37</v>
      </c>
      <c r="D233" s="34">
        <v>61.24</v>
      </c>
      <c r="E233" s="34">
        <v>67.5</v>
      </c>
      <c r="F233" s="112">
        <v>3.1300000000000026</v>
      </c>
      <c r="G233" s="34">
        <v>3.1299999999999955</v>
      </c>
    </row>
    <row r="234" spans="1:7" x14ac:dyDescent="0.25">
      <c r="A234" s="22" t="s">
        <v>118</v>
      </c>
      <c r="B234" s="22" t="s">
        <v>158</v>
      </c>
      <c r="C234" s="110">
        <v>67.34</v>
      </c>
      <c r="D234" s="34">
        <v>63.63</v>
      </c>
      <c r="E234" s="34">
        <v>71.05</v>
      </c>
      <c r="F234" s="112">
        <v>3.7100000000000009</v>
      </c>
      <c r="G234" s="34">
        <v>3.7099999999999937</v>
      </c>
    </row>
    <row r="235" spans="1:7" x14ac:dyDescent="0.25">
      <c r="A235" s="22" t="s">
        <v>118</v>
      </c>
      <c r="B235" s="22" t="s">
        <v>169</v>
      </c>
      <c r="C235" s="110">
        <v>65.650000000000006</v>
      </c>
      <c r="D235" s="34">
        <v>62.48</v>
      </c>
      <c r="E235" s="34">
        <v>68.83</v>
      </c>
      <c r="F235" s="112">
        <v>3.1700000000000088</v>
      </c>
      <c r="G235" s="34">
        <v>3.1799999999999926</v>
      </c>
    </row>
    <row r="236" spans="1:7" x14ac:dyDescent="0.25">
      <c r="A236" s="21" t="s">
        <v>119</v>
      </c>
      <c r="B236" s="21" t="s">
        <v>166</v>
      </c>
      <c r="C236" s="110">
        <v>61.01</v>
      </c>
      <c r="D236" s="34">
        <v>57.79</v>
      </c>
      <c r="E236" s="34">
        <v>64.239999999999995</v>
      </c>
      <c r="F236" s="112">
        <v>3.2199999999999989</v>
      </c>
      <c r="G236" s="34">
        <v>3.2299999999999969</v>
      </c>
    </row>
    <row r="237" spans="1:7" x14ac:dyDescent="0.25">
      <c r="A237" s="21" t="s">
        <v>119</v>
      </c>
      <c r="B237" s="21" t="s">
        <v>160</v>
      </c>
      <c r="C237" s="110">
        <v>64.83</v>
      </c>
      <c r="D237" s="34">
        <v>62.1</v>
      </c>
      <c r="E237" s="34">
        <v>67.569999999999993</v>
      </c>
      <c r="F237" s="112">
        <v>2.7299999999999969</v>
      </c>
      <c r="G237" s="34">
        <v>2.7399999999999949</v>
      </c>
    </row>
    <row r="238" spans="1:7" x14ac:dyDescent="0.25">
      <c r="A238" s="21" t="s">
        <v>119</v>
      </c>
      <c r="B238" s="21" t="s">
        <v>162</v>
      </c>
      <c r="C238" s="110">
        <v>65.489999999999995</v>
      </c>
      <c r="D238" s="34">
        <v>62.75</v>
      </c>
      <c r="E238" s="34">
        <v>68.239999999999995</v>
      </c>
      <c r="F238" s="112">
        <v>2.7399999999999949</v>
      </c>
      <c r="G238" s="34">
        <v>2.75</v>
      </c>
    </row>
    <row r="239" spans="1:7" x14ac:dyDescent="0.25">
      <c r="A239" s="21" t="s">
        <v>119</v>
      </c>
      <c r="B239" s="21" t="s">
        <v>155</v>
      </c>
      <c r="C239" s="110">
        <v>65.989999999999995</v>
      </c>
      <c r="D239" s="34">
        <v>62.94</v>
      </c>
      <c r="E239" s="34">
        <v>69.040000000000006</v>
      </c>
      <c r="F239" s="112">
        <v>3.0499999999999972</v>
      </c>
      <c r="G239" s="34">
        <v>3.0500000000000114</v>
      </c>
    </row>
    <row r="240" spans="1:7" x14ac:dyDescent="0.25">
      <c r="A240" s="21" t="s">
        <v>119</v>
      </c>
      <c r="B240" s="21" t="s">
        <v>151</v>
      </c>
      <c r="C240" s="110">
        <v>65.86</v>
      </c>
      <c r="D240" s="34">
        <v>62.78</v>
      </c>
      <c r="E240" s="34">
        <v>68.930000000000007</v>
      </c>
      <c r="F240" s="112">
        <v>3.0799999999999983</v>
      </c>
      <c r="G240" s="34">
        <v>3.0700000000000074</v>
      </c>
    </row>
    <row r="241" spans="1:7" x14ac:dyDescent="0.25">
      <c r="A241" s="21" t="s">
        <v>119</v>
      </c>
      <c r="B241" s="21" t="s">
        <v>167</v>
      </c>
      <c r="C241" s="110">
        <v>64.02</v>
      </c>
      <c r="D241" s="34">
        <v>60.57</v>
      </c>
      <c r="E241" s="34">
        <v>67.459999999999994</v>
      </c>
      <c r="F241" s="112">
        <v>3.4499999999999957</v>
      </c>
      <c r="G241" s="34">
        <v>3.4399999999999977</v>
      </c>
    </row>
    <row r="242" spans="1:7" x14ac:dyDescent="0.25">
      <c r="A242" s="21" t="s">
        <v>119</v>
      </c>
      <c r="B242" s="21" t="s">
        <v>181</v>
      </c>
      <c r="C242" s="110"/>
      <c r="D242" s="34"/>
      <c r="E242" s="34"/>
      <c r="F242" s="34"/>
      <c r="G242" s="34"/>
    </row>
    <row r="243" spans="1:7" x14ac:dyDescent="0.25">
      <c r="A243" s="21" t="s">
        <v>119</v>
      </c>
      <c r="B243" s="21" t="s">
        <v>171</v>
      </c>
      <c r="C243" s="110">
        <v>63.3</v>
      </c>
      <c r="D243" s="34">
        <v>60.36</v>
      </c>
      <c r="E243" s="34">
        <v>66.23</v>
      </c>
      <c r="F243" s="112">
        <v>2.9399999999999977</v>
      </c>
      <c r="G243" s="34">
        <v>2.9300000000000068</v>
      </c>
    </row>
    <row r="244" spans="1:7" x14ac:dyDescent="0.25">
      <c r="A244" s="21" t="s">
        <v>119</v>
      </c>
      <c r="B244" s="21" t="s">
        <v>159</v>
      </c>
      <c r="C244" s="110">
        <v>63.6</v>
      </c>
      <c r="D244" s="34">
        <v>60.34</v>
      </c>
      <c r="E244" s="34">
        <v>66.87</v>
      </c>
      <c r="F244" s="112">
        <v>3.259999999999998</v>
      </c>
      <c r="G244" s="34">
        <v>3.2700000000000031</v>
      </c>
    </row>
    <row r="245" spans="1:7" x14ac:dyDescent="0.25">
      <c r="A245" s="21" t="s">
        <v>119</v>
      </c>
      <c r="B245" s="21" t="s">
        <v>174</v>
      </c>
      <c r="C245" s="110">
        <v>62.9</v>
      </c>
      <c r="D245" s="34">
        <v>59.79</v>
      </c>
      <c r="E245" s="34">
        <v>66.010000000000005</v>
      </c>
      <c r="F245" s="112">
        <v>3.1099999999999994</v>
      </c>
      <c r="G245" s="34">
        <v>3.1100000000000065</v>
      </c>
    </row>
    <row r="246" spans="1:7" x14ac:dyDescent="0.25">
      <c r="A246" s="21" t="s">
        <v>119</v>
      </c>
      <c r="B246" s="21" t="s">
        <v>178</v>
      </c>
      <c r="C246" s="110">
        <v>61.83</v>
      </c>
      <c r="D246" s="34">
        <v>58.13</v>
      </c>
      <c r="E246" s="34">
        <v>65.53</v>
      </c>
      <c r="F246" s="112">
        <v>3.6999999999999957</v>
      </c>
      <c r="G246" s="34">
        <v>3.7000000000000028</v>
      </c>
    </row>
    <row r="247" spans="1:7" x14ac:dyDescent="0.25">
      <c r="A247" s="21" t="s">
        <v>119</v>
      </c>
      <c r="B247" s="21" t="s">
        <v>175</v>
      </c>
      <c r="C247" s="110">
        <v>61.46</v>
      </c>
      <c r="D247" s="34">
        <v>57.37</v>
      </c>
      <c r="E247" s="34">
        <v>65.55</v>
      </c>
      <c r="F247" s="112">
        <v>4.0900000000000034</v>
      </c>
      <c r="G247" s="34">
        <v>4.0899999999999963</v>
      </c>
    </row>
    <row r="248" spans="1:7" x14ac:dyDescent="0.25">
      <c r="A248" s="21" t="s">
        <v>119</v>
      </c>
      <c r="B248" s="21" t="s">
        <v>156</v>
      </c>
      <c r="C248" s="110">
        <v>63.79</v>
      </c>
      <c r="D248" s="34">
        <v>60.27</v>
      </c>
      <c r="E248" s="34">
        <v>67.31</v>
      </c>
      <c r="F248" s="112">
        <v>3.519999999999996</v>
      </c>
      <c r="G248" s="34">
        <v>3.5200000000000031</v>
      </c>
    </row>
    <row r="249" spans="1:7" x14ac:dyDescent="0.25">
      <c r="A249" s="21" t="s">
        <v>119</v>
      </c>
      <c r="B249" s="21" t="s">
        <v>168</v>
      </c>
      <c r="C249" s="110">
        <v>65.22</v>
      </c>
      <c r="D249" s="34">
        <v>62.12</v>
      </c>
      <c r="E249" s="34">
        <v>68.31</v>
      </c>
      <c r="F249" s="112">
        <v>3.1000000000000014</v>
      </c>
      <c r="G249" s="34">
        <v>3.0900000000000034</v>
      </c>
    </row>
    <row r="250" spans="1:7" x14ac:dyDescent="0.25">
      <c r="A250" s="21" t="s">
        <v>119</v>
      </c>
      <c r="B250" s="21" t="s">
        <v>164</v>
      </c>
      <c r="C250" s="110">
        <v>69.150000000000006</v>
      </c>
      <c r="D250" s="34">
        <v>66.02</v>
      </c>
      <c r="E250" s="34">
        <v>72.290000000000006</v>
      </c>
      <c r="F250" s="112">
        <v>3.1300000000000097</v>
      </c>
      <c r="G250" s="34">
        <v>3.1400000000000006</v>
      </c>
    </row>
    <row r="251" spans="1:7" x14ac:dyDescent="0.25">
      <c r="A251" s="21" t="s">
        <v>119</v>
      </c>
      <c r="B251" s="21" t="s">
        <v>172</v>
      </c>
      <c r="C251" s="110">
        <v>64.510000000000005</v>
      </c>
      <c r="D251" s="34">
        <v>61.58</v>
      </c>
      <c r="E251" s="34">
        <v>67.430000000000007</v>
      </c>
      <c r="F251" s="112">
        <v>2.9300000000000068</v>
      </c>
      <c r="G251" s="34">
        <v>2.9200000000000017</v>
      </c>
    </row>
    <row r="252" spans="1:7" x14ac:dyDescent="0.25">
      <c r="A252" s="21" t="s">
        <v>119</v>
      </c>
      <c r="B252" s="22" t="s">
        <v>157</v>
      </c>
      <c r="C252" s="110">
        <v>63.04</v>
      </c>
      <c r="D252" s="34">
        <v>59.89</v>
      </c>
      <c r="E252" s="34">
        <v>66.180000000000007</v>
      </c>
      <c r="F252" s="112">
        <v>3.1499999999999986</v>
      </c>
      <c r="G252" s="34">
        <v>3.1400000000000077</v>
      </c>
    </row>
    <row r="253" spans="1:7" x14ac:dyDescent="0.25">
      <c r="A253" s="21" t="s">
        <v>119</v>
      </c>
      <c r="B253" s="22" t="s">
        <v>170</v>
      </c>
      <c r="C253" s="110">
        <v>61.93</v>
      </c>
      <c r="D253" s="34">
        <v>57.87</v>
      </c>
      <c r="E253" s="34">
        <v>65.989999999999995</v>
      </c>
      <c r="F253" s="112">
        <v>4.0600000000000023</v>
      </c>
      <c r="G253" s="34">
        <v>4.0599999999999952</v>
      </c>
    </row>
    <row r="254" spans="1:7" x14ac:dyDescent="0.25">
      <c r="A254" s="21" t="s">
        <v>119</v>
      </c>
      <c r="B254" s="22" t="s">
        <v>176</v>
      </c>
      <c r="C254" s="110">
        <v>62.33</v>
      </c>
      <c r="D254" s="34">
        <v>58.99</v>
      </c>
      <c r="E254" s="34">
        <v>65.67</v>
      </c>
      <c r="F254" s="112">
        <v>3.3399999999999963</v>
      </c>
      <c r="G254" s="34">
        <v>3.3400000000000034</v>
      </c>
    </row>
    <row r="255" spans="1:7" x14ac:dyDescent="0.25">
      <c r="A255" s="21" t="s">
        <v>119</v>
      </c>
      <c r="B255" s="22" t="s">
        <v>152</v>
      </c>
      <c r="C255" s="110">
        <v>64.72</v>
      </c>
      <c r="D255" s="34">
        <v>60.96</v>
      </c>
      <c r="E255" s="34">
        <v>68.47</v>
      </c>
      <c r="F255" s="112">
        <v>3.759999999999998</v>
      </c>
      <c r="G255" s="34">
        <v>3.75</v>
      </c>
    </row>
    <row r="256" spans="1:7" x14ac:dyDescent="0.25">
      <c r="A256" s="22" t="s">
        <v>119</v>
      </c>
      <c r="B256" s="22" t="s">
        <v>150</v>
      </c>
      <c r="C256" s="110">
        <v>67.319999999999993</v>
      </c>
      <c r="D256" s="34">
        <v>64</v>
      </c>
      <c r="E256" s="34">
        <v>70.63</v>
      </c>
      <c r="F256" s="112">
        <v>3.3199999999999932</v>
      </c>
      <c r="G256" s="34">
        <v>3.3100000000000023</v>
      </c>
    </row>
    <row r="257" spans="1:7" x14ac:dyDescent="0.25">
      <c r="A257" s="22" t="s">
        <v>119</v>
      </c>
      <c r="B257" s="22" t="s">
        <v>163</v>
      </c>
      <c r="C257" s="110">
        <v>62.38</v>
      </c>
      <c r="D257" s="34">
        <v>58</v>
      </c>
      <c r="E257" s="34">
        <v>66.77</v>
      </c>
      <c r="F257" s="112">
        <v>4.3800000000000026</v>
      </c>
      <c r="G257" s="34">
        <v>4.3899999999999935</v>
      </c>
    </row>
    <row r="258" spans="1:7" x14ac:dyDescent="0.25">
      <c r="A258" s="22" t="s">
        <v>119</v>
      </c>
      <c r="B258" s="22" t="s">
        <v>180</v>
      </c>
      <c r="C258" s="110">
        <v>62.84</v>
      </c>
      <c r="D258" s="34">
        <v>59.3</v>
      </c>
      <c r="E258" s="34">
        <v>66.38</v>
      </c>
      <c r="F258" s="112">
        <v>3.5400000000000063</v>
      </c>
      <c r="G258" s="34">
        <v>3.539999999999992</v>
      </c>
    </row>
    <row r="259" spans="1:7" x14ac:dyDescent="0.25">
      <c r="A259" s="22" t="s">
        <v>119</v>
      </c>
      <c r="B259" s="22" t="s">
        <v>154</v>
      </c>
      <c r="C259" s="110">
        <v>64.989999999999995</v>
      </c>
      <c r="D259" s="34">
        <v>61.45</v>
      </c>
      <c r="E259" s="34">
        <v>68.53</v>
      </c>
      <c r="F259" s="112">
        <v>3.539999999999992</v>
      </c>
      <c r="G259" s="34">
        <v>3.5400000000000063</v>
      </c>
    </row>
    <row r="260" spans="1:7" x14ac:dyDescent="0.25">
      <c r="A260" s="22" t="s">
        <v>119</v>
      </c>
      <c r="B260" s="22" t="s">
        <v>173</v>
      </c>
      <c r="C260" s="110">
        <v>62.04</v>
      </c>
      <c r="D260" s="34">
        <v>58.58</v>
      </c>
      <c r="E260" s="34">
        <v>65.5</v>
      </c>
      <c r="F260" s="112">
        <v>3.4600000000000009</v>
      </c>
      <c r="G260" s="34">
        <v>3.4600000000000009</v>
      </c>
    </row>
    <row r="261" spans="1:7" x14ac:dyDescent="0.25">
      <c r="A261" s="22" t="s">
        <v>119</v>
      </c>
      <c r="B261" s="22" t="s">
        <v>165</v>
      </c>
      <c r="C261" s="110">
        <v>65.39</v>
      </c>
      <c r="D261" s="34">
        <v>62.55</v>
      </c>
      <c r="E261" s="34">
        <v>68.23</v>
      </c>
      <c r="F261" s="112">
        <v>2.8400000000000034</v>
      </c>
      <c r="G261" s="34">
        <v>2.8400000000000034</v>
      </c>
    </row>
    <row r="262" spans="1:7" x14ac:dyDescent="0.25">
      <c r="A262" s="22" t="s">
        <v>119</v>
      </c>
      <c r="B262" s="22" t="s">
        <v>149</v>
      </c>
      <c r="C262" s="110">
        <v>71.010000000000005</v>
      </c>
      <c r="D262" s="34">
        <v>67.59</v>
      </c>
      <c r="E262" s="34">
        <v>74.430000000000007</v>
      </c>
      <c r="F262" s="112">
        <v>3.4200000000000017</v>
      </c>
      <c r="G262" s="34">
        <v>3.4200000000000017</v>
      </c>
    </row>
    <row r="263" spans="1:7" x14ac:dyDescent="0.25">
      <c r="A263" s="22" t="s">
        <v>119</v>
      </c>
      <c r="B263" s="22" t="s">
        <v>177</v>
      </c>
      <c r="C263" s="110">
        <v>63.17</v>
      </c>
      <c r="D263" s="34">
        <v>59.66</v>
      </c>
      <c r="E263" s="34">
        <v>66.69</v>
      </c>
      <c r="F263" s="112">
        <v>3.5100000000000051</v>
      </c>
      <c r="G263" s="34">
        <v>3.519999999999996</v>
      </c>
    </row>
    <row r="264" spans="1:7" x14ac:dyDescent="0.25">
      <c r="A264" s="22" t="s">
        <v>119</v>
      </c>
      <c r="B264" s="22" t="s">
        <v>153</v>
      </c>
      <c r="C264" s="110">
        <v>66.260000000000005</v>
      </c>
      <c r="D264" s="34">
        <v>63.09</v>
      </c>
      <c r="E264" s="34">
        <v>69.430000000000007</v>
      </c>
      <c r="F264" s="112">
        <v>3.1700000000000017</v>
      </c>
      <c r="G264" s="34">
        <v>3.1700000000000017</v>
      </c>
    </row>
    <row r="265" spans="1:7" x14ac:dyDescent="0.25">
      <c r="A265" s="22" t="s">
        <v>119</v>
      </c>
      <c r="B265" s="22" t="s">
        <v>179</v>
      </c>
      <c r="C265" s="110">
        <v>58.8</v>
      </c>
      <c r="D265" s="34">
        <v>54.22</v>
      </c>
      <c r="E265" s="34">
        <v>63.38</v>
      </c>
      <c r="F265" s="112">
        <v>4.5799999999999983</v>
      </c>
      <c r="G265" s="34">
        <v>4.5800000000000054</v>
      </c>
    </row>
    <row r="266" spans="1:7" x14ac:dyDescent="0.25">
      <c r="A266" s="22" t="s">
        <v>119</v>
      </c>
      <c r="B266" s="22" t="s">
        <v>161</v>
      </c>
      <c r="C266" s="110">
        <v>63.52</v>
      </c>
      <c r="D266" s="34">
        <v>60.08</v>
      </c>
      <c r="E266" s="34">
        <v>66.97</v>
      </c>
      <c r="F266" s="112">
        <v>3.4400000000000048</v>
      </c>
      <c r="G266" s="34">
        <v>3.4499999999999957</v>
      </c>
    </row>
    <row r="267" spans="1:7" x14ac:dyDescent="0.25">
      <c r="A267" s="22" t="s">
        <v>119</v>
      </c>
      <c r="B267" s="22" t="s">
        <v>158</v>
      </c>
      <c r="C267" s="110">
        <v>68.150000000000006</v>
      </c>
      <c r="D267" s="34">
        <v>64.69</v>
      </c>
      <c r="E267" s="34">
        <v>71.61</v>
      </c>
      <c r="F267" s="112">
        <v>3.460000000000008</v>
      </c>
      <c r="G267" s="34">
        <v>3.4599999999999937</v>
      </c>
    </row>
    <row r="268" spans="1:7" x14ac:dyDescent="0.25">
      <c r="A268" s="22" t="s">
        <v>119</v>
      </c>
      <c r="B268" s="22" t="s">
        <v>169</v>
      </c>
      <c r="C268" s="110">
        <v>64.22</v>
      </c>
      <c r="D268" s="34">
        <v>60.72</v>
      </c>
      <c r="E268" s="34">
        <v>67.72</v>
      </c>
      <c r="F268" s="112">
        <v>3.5</v>
      </c>
      <c r="G268" s="34">
        <v>3.5</v>
      </c>
    </row>
    <row r="269" spans="1:7" x14ac:dyDescent="0.25">
      <c r="A269" s="21" t="s">
        <v>121</v>
      </c>
      <c r="B269" s="21" t="s">
        <v>166</v>
      </c>
      <c r="C269" s="110">
        <v>59.74</v>
      </c>
      <c r="D269" s="34">
        <v>56.45</v>
      </c>
      <c r="E269" s="34">
        <v>63.04</v>
      </c>
      <c r="F269" s="112">
        <v>3.2899999999999991</v>
      </c>
      <c r="G269" s="34">
        <v>3.2999999999999972</v>
      </c>
    </row>
    <row r="270" spans="1:7" x14ac:dyDescent="0.25">
      <c r="A270" s="21" t="s">
        <v>121</v>
      </c>
      <c r="B270" s="21" t="s">
        <v>160</v>
      </c>
      <c r="C270" s="110">
        <v>63.39</v>
      </c>
      <c r="D270" s="34">
        <v>60.04</v>
      </c>
      <c r="E270" s="34">
        <v>66.739999999999995</v>
      </c>
      <c r="F270" s="112">
        <v>3.3500000000000014</v>
      </c>
      <c r="G270" s="34">
        <v>3.3499999999999943</v>
      </c>
    </row>
    <row r="271" spans="1:7" x14ac:dyDescent="0.25">
      <c r="A271" s="21" t="s">
        <v>121</v>
      </c>
      <c r="B271" s="21" t="s">
        <v>162</v>
      </c>
      <c r="C271" s="110">
        <v>65.599999999999994</v>
      </c>
      <c r="D271" s="34">
        <v>62.93</v>
      </c>
      <c r="E271" s="34">
        <v>68.27</v>
      </c>
      <c r="F271" s="112">
        <v>2.6699999999999946</v>
      </c>
      <c r="G271" s="34">
        <v>2.6700000000000017</v>
      </c>
    </row>
    <row r="272" spans="1:7" x14ac:dyDescent="0.25">
      <c r="A272" s="21" t="s">
        <v>121</v>
      </c>
      <c r="B272" s="21" t="s">
        <v>155</v>
      </c>
      <c r="C272" s="110">
        <v>65.63</v>
      </c>
      <c r="D272" s="34">
        <v>61.72</v>
      </c>
      <c r="E272" s="34">
        <v>69.540000000000006</v>
      </c>
      <c r="F272" s="112">
        <v>3.9099999999999966</v>
      </c>
      <c r="G272" s="34">
        <v>3.9100000000000108</v>
      </c>
    </row>
    <row r="273" spans="1:7" x14ac:dyDescent="0.25">
      <c r="A273" s="21" t="s">
        <v>121</v>
      </c>
      <c r="B273" s="21" t="s">
        <v>151</v>
      </c>
      <c r="C273" s="110">
        <v>65.55</v>
      </c>
      <c r="D273" s="34">
        <v>62.42</v>
      </c>
      <c r="E273" s="34">
        <v>68.680000000000007</v>
      </c>
      <c r="F273" s="112">
        <v>3.1299999999999955</v>
      </c>
      <c r="G273" s="34">
        <v>3.1300000000000097</v>
      </c>
    </row>
    <row r="274" spans="1:7" x14ac:dyDescent="0.25">
      <c r="A274" s="21" t="s">
        <v>121</v>
      </c>
      <c r="B274" s="21" t="s">
        <v>167</v>
      </c>
      <c r="C274" s="110">
        <v>63.4</v>
      </c>
      <c r="D274" s="34">
        <v>59.3</v>
      </c>
      <c r="E274" s="34">
        <v>67.489999999999995</v>
      </c>
      <c r="F274" s="112">
        <v>4.1000000000000014</v>
      </c>
      <c r="G274" s="34">
        <v>4.0899999999999963</v>
      </c>
    </row>
    <row r="275" spans="1:7" x14ac:dyDescent="0.25">
      <c r="A275" s="21" t="s">
        <v>121</v>
      </c>
      <c r="B275" s="21" t="s">
        <v>181</v>
      </c>
      <c r="C275" s="110"/>
      <c r="D275" s="34"/>
      <c r="E275" s="34"/>
      <c r="F275" s="34"/>
      <c r="G275" s="34"/>
    </row>
    <row r="276" spans="1:7" x14ac:dyDescent="0.25">
      <c r="A276" s="21" t="s">
        <v>121</v>
      </c>
      <c r="B276" s="21" t="s">
        <v>171</v>
      </c>
      <c r="C276" s="110">
        <v>64.430000000000007</v>
      </c>
      <c r="D276" s="34">
        <v>61.57</v>
      </c>
      <c r="E276" s="34">
        <v>67.3</v>
      </c>
      <c r="F276" s="112">
        <v>2.8600000000000065</v>
      </c>
      <c r="G276" s="34">
        <v>2.8699999999999903</v>
      </c>
    </row>
    <row r="277" spans="1:7" x14ac:dyDescent="0.25">
      <c r="A277" s="21" t="s">
        <v>121</v>
      </c>
      <c r="B277" s="21" t="s">
        <v>159</v>
      </c>
      <c r="C277" s="110">
        <v>62.09</v>
      </c>
      <c r="D277" s="34">
        <v>58.27</v>
      </c>
      <c r="E277" s="34">
        <v>65.91</v>
      </c>
      <c r="F277" s="112">
        <v>3.8200000000000003</v>
      </c>
      <c r="G277" s="34">
        <v>3.8199999999999932</v>
      </c>
    </row>
    <row r="278" spans="1:7" x14ac:dyDescent="0.25">
      <c r="A278" s="21" t="s">
        <v>121</v>
      </c>
      <c r="B278" s="21" t="s">
        <v>174</v>
      </c>
      <c r="C278" s="110">
        <v>62.47</v>
      </c>
      <c r="D278" s="34">
        <v>59.23</v>
      </c>
      <c r="E278" s="34">
        <v>65.7</v>
      </c>
      <c r="F278" s="112">
        <v>3.240000000000002</v>
      </c>
      <c r="G278" s="34">
        <v>3.230000000000004</v>
      </c>
    </row>
    <row r="279" spans="1:7" x14ac:dyDescent="0.25">
      <c r="A279" s="21" t="s">
        <v>121</v>
      </c>
      <c r="B279" s="21" t="s">
        <v>178</v>
      </c>
      <c r="C279" s="110">
        <v>62.14</v>
      </c>
      <c r="D279" s="34">
        <v>58.56</v>
      </c>
      <c r="E279" s="34">
        <v>65.72</v>
      </c>
      <c r="F279" s="112">
        <v>3.5799999999999983</v>
      </c>
      <c r="G279" s="34">
        <v>3.5799999999999983</v>
      </c>
    </row>
    <row r="280" spans="1:7" x14ac:dyDescent="0.25">
      <c r="A280" s="21" t="s">
        <v>121</v>
      </c>
      <c r="B280" s="21" t="s">
        <v>175</v>
      </c>
      <c r="C280" s="110">
        <v>61.13</v>
      </c>
      <c r="D280" s="34">
        <v>57.46</v>
      </c>
      <c r="E280" s="34">
        <v>64.790000000000006</v>
      </c>
      <c r="F280" s="112">
        <v>3.6700000000000017</v>
      </c>
      <c r="G280" s="34">
        <v>3.6600000000000037</v>
      </c>
    </row>
    <row r="281" spans="1:7" x14ac:dyDescent="0.25">
      <c r="A281" s="21" t="s">
        <v>121</v>
      </c>
      <c r="B281" s="21" t="s">
        <v>156</v>
      </c>
      <c r="C281" s="110">
        <v>65.02</v>
      </c>
      <c r="D281" s="34">
        <v>61.58</v>
      </c>
      <c r="E281" s="34">
        <v>68.47</v>
      </c>
      <c r="F281" s="112">
        <v>3.4399999999999977</v>
      </c>
      <c r="G281" s="34">
        <v>3.4500000000000028</v>
      </c>
    </row>
    <row r="282" spans="1:7" x14ac:dyDescent="0.25">
      <c r="A282" s="21" t="s">
        <v>121</v>
      </c>
      <c r="B282" s="21" t="s">
        <v>168</v>
      </c>
      <c r="C282" s="110">
        <v>64.39</v>
      </c>
      <c r="D282" s="34">
        <v>61.25</v>
      </c>
      <c r="E282" s="34">
        <v>67.52</v>
      </c>
      <c r="F282" s="112">
        <v>3.1400000000000006</v>
      </c>
      <c r="G282" s="34">
        <v>3.1299999999999955</v>
      </c>
    </row>
    <row r="283" spans="1:7" x14ac:dyDescent="0.25">
      <c r="A283" s="21" t="s">
        <v>121</v>
      </c>
      <c r="B283" s="21" t="s">
        <v>164</v>
      </c>
      <c r="C283" s="110">
        <v>63.77</v>
      </c>
      <c r="D283" s="34">
        <v>60.29</v>
      </c>
      <c r="E283" s="34">
        <v>67.260000000000005</v>
      </c>
      <c r="F283" s="112">
        <v>3.480000000000004</v>
      </c>
      <c r="G283" s="34">
        <v>3.490000000000002</v>
      </c>
    </row>
    <row r="284" spans="1:7" x14ac:dyDescent="0.25">
      <c r="A284" s="21" t="s">
        <v>121</v>
      </c>
      <c r="B284" s="21" t="s">
        <v>172</v>
      </c>
      <c r="C284" s="110">
        <v>64.42</v>
      </c>
      <c r="D284" s="34">
        <v>61.74</v>
      </c>
      <c r="E284" s="34">
        <v>67.11</v>
      </c>
      <c r="F284" s="112">
        <v>2.6799999999999997</v>
      </c>
      <c r="G284" s="34">
        <v>2.6899999999999977</v>
      </c>
    </row>
    <row r="285" spans="1:7" x14ac:dyDescent="0.25">
      <c r="A285" s="21" t="s">
        <v>121</v>
      </c>
      <c r="B285" s="22" t="s">
        <v>157</v>
      </c>
      <c r="C285" s="110">
        <v>60.26</v>
      </c>
      <c r="D285" s="34">
        <v>56.93</v>
      </c>
      <c r="E285" s="34">
        <v>63.6</v>
      </c>
      <c r="F285" s="112">
        <v>3.3299999999999983</v>
      </c>
      <c r="G285" s="34">
        <v>3.3400000000000034</v>
      </c>
    </row>
    <row r="286" spans="1:7" x14ac:dyDescent="0.25">
      <c r="A286" s="21" t="s">
        <v>121</v>
      </c>
      <c r="B286" s="22" t="s">
        <v>170</v>
      </c>
      <c r="C286" s="110">
        <v>61.1</v>
      </c>
      <c r="D286" s="34">
        <v>56.45</v>
      </c>
      <c r="E286" s="34">
        <v>65.739999999999995</v>
      </c>
      <c r="F286" s="112">
        <v>4.6499999999999986</v>
      </c>
      <c r="G286" s="34">
        <v>4.6399999999999935</v>
      </c>
    </row>
    <row r="287" spans="1:7" x14ac:dyDescent="0.25">
      <c r="A287" s="21" t="s">
        <v>121</v>
      </c>
      <c r="B287" s="22" t="s">
        <v>176</v>
      </c>
      <c r="C287" s="110">
        <v>61.92</v>
      </c>
      <c r="D287" s="34">
        <v>58.15</v>
      </c>
      <c r="E287" s="34">
        <v>65.680000000000007</v>
      </c>
      <c r="F287" s="112">
        <v>3.7700000000000031</v>
      </c>
      <c r="G287" s="34">
        <v>3.7600000000000051</v>
      </c>
    </row>
    <row r="288" spans="1:7" x14ac:dyDescent="0.25">
      <c r="A288" s="119" t="s">
        <v>121</v>
      </c>
      <c r="B288" s="23" t="s">
        <v>152</v>
      </c>
      <c r="C288" s="110">
        <v>64.38</v>
      </c>
      <c r="D288" s="34">
        <v>59.94</v>
      </c>
      <c r="E288" s="34">
        <v>68.819999999999993</v>
      </c>
      <c r="F288" s="112">
        <v>4.4399999999999977</v>
      </c>
      <c r="G288" s="34">
        <v>4.4399999999999977</v>
      </c>
    </row>
    <row r="289" spans="1:7" x14ac:dyDescent="0.25">
      <c r="A289" s="24" t="s">
        <v>121</v>
      </c>
      <c r="B289" s="24" t="s">
        <v>150</v>
      </c>
      <c r="C289" s="110">
        <v>67.290000000000006</v>
      </c>
      <c r="D289" s="34">
        <v>63.99</v>
      </c>
      <c r="E289" s="34">
        <v>70.59</v>
      </c>
      <c r="F289" s="112">
        <v>3.3000000000000043</v>
      </c>
      <c r="G289" s="34">
        <v>3.2999999999999972</v>
      </c>
    </row>
    <row r="290" spans="1:7" x14ac:dyDescent="0.25">
      <c r="A290" s="24" t="s">
        <v>121</v>
      </c>
      <c r="B290" s="23" t="s">
        <v>163</v>
      </c>
      <c r="C290" s="110">
        <v>61.96</v>
      </c>
      <c r="D290" s="34">
        <v>57.84</v>
      </c>
      <c r="E290" s="34">
        <v>66.08</v>
      </c>
      <c r="F290" s="112">
        <v>4.1199999999999974</v>
      </c>
      <c r="G290" s="34">
        <v>4.1199999999999974</v>
      </c>
    </row>
    <row r="291" spans="1:7" x14ac:dyDescent="0.25">
      <c r="A291" s="24" t="s">
        <v>121</v>
      </c>
      <c r="B291" s="24" t="s">
        <v>180</v>
      </c>
      <c r="C291" s="110">
        <v>62.08</v>
      </c>
      <c r="D291" s="34">
        <v>58.12</v>
      </c>
      <c r="E291" s="34">
        <v>66.040000000000006</v>
      </c>
      <c r="F291" s="112">
        <v>3.9600000000000009</v>
      </c>
      <c r="G291" s="34">
        <v>3.960000000000008</v>
      </c>
    </row>
    <row r="292" spans="1:7" x14ac:dyDescent="0.25">
      <c r="A292" s="24" t="s">
        <v>121</v>
      </c>
      <c r="B292" s="24" t="s">
        <v>154</v>
      </c>
      <c r="C292" s="110">
        <v>66.53</v>
      </c>
      <c r="D292" s="34">
        <v>63.01</v>
      </c>
      <c r="E292" s="34">
        <v>70.06</v>
      </c>
      <c r="F292" s="112">
        <v>3.5200000000000031</v>
      </c>
      <c r="G292" s="34">
        <v>3.5300000000000011</v>
      </c>
    </row>
    <row r="293" spans="1:7" x14ac:dyDescent="0.25">
      <c r="A293" s="24" t="s">
        <v>121</v>
      </c>
      <c r="B293" s="24" t="s">
        <v>173</v>
      </c>
      <c r="C293" s="110">
        <v>60.76</v>
      </c>
      <c r="D293" s="34">
        <v>56.8</v>
      </c>
      <c r="E293" s="34">
        <v>64.709999999999994</v>
      </c>
      <c r="F293" s="112">
        <v>3.9600000000000009</v>
      </c>
      <c r="G293" s="34">
        <v>3.9499999999999957</v>
      </c>
    </row>
    <row r="294" spans="1:7" x14ac:dyDescent="0.25">
      <c r="A294" s="24" t="s">
        <v>121</v>
      </c>
      <c r="B294" s="24" t="s">
        <v>165</v>
      </c>
      <c r="C294" s="110">
        <v>63.73</v>
      </c>
      <c r="D294" s="34">
        <v>60.82</v>
      </c>
      <c r="E294" s="34">
        <v>66.63</v>
      </c>
      <c r="F294" s="112">
        <v>2.9099999999999966</v>
      </c>
      <c r="G294" s="34">
        <v>2.8999999999999986</v>
      </c>
    </row>
    <row r="295" spans="1:7" x14ac:dyDescent="0.25">
      <c r="A295" s="24" t="s">
        <v>121</v>
      </c>
      <c r="B295" s="24" t="s">
        <v>149</v>
      </c>
      <c r="C295" s="110">
        <v>71.209999999999994</v>
      </c>
      <c r="D295" s="34">
        <v>68.06</v>
      </c>
      <c r="E295" s="34">
        <v>74.37</v>
      </c>
      <c r="F295" s="112">
        <v>3.1499999999999915</v>
      </c>
      <c r="G295" s="34">
        <v>3.1600000000000108</v>
      </c>
    </row>
    <row r="296" spans="1:7" x14ac:dyDescent="0.25">
      <c r="A296" s="24" t="s">
        <v>121</v>
      </c>
      <c r="B296" s="24" t="s">
        <v>177</v>
      </c>
      <c r="C296" s="110">
        <v>62.82</v>
      </c>
      <c r="D296" s="34">
        <v>59.19</v>
      </c>
      <c r="E296" s="34">
        <v>66.45</v>
      </c>
      <c r="F296" s="112">
        <v>3.6300000000000026</v>
      </c>
      <c r="G296" s="34">
        <v>3.6300000000000026</v>
      </c>
    </row>
    <row r="297" spans="1:7" x14ac:dyDescent="0.25">
      <c r="A297" s="24" t="s">
        <v>121</v>
      </c>
      <c r="B297" s="24" t="s">
        <v>153</v>
      </c>
      <c r="C297" s="110">
        <v>66.69</v>
      </c>
      <c r="D297" s="34">
        <v>63.71</v>
      </c>
      <c r="E297" s="34">
        <v>69.67</v>
      </c>
      <c r="F297" s="112">
        <v>2.9799999999999969</v>
      </c>
      <c r="G297" s="34">
        <v>2.980000000000004</v>
      </c>
    </row>
    <row r="298" spans="1:7" x14ac:dyDescent="0.25">
      <c r="A298" s="24" t="s">
        <v>121</v>
      </c>
      <c r="B298" s="24" t="s">
        <v>179</v>
      </c>
      <c r="C298" s="110">
        <v>62.17</v>
      </c>
      <c r="D298" s="34">
        <v>57.7</v>
      </c>
      <c r="E298" s="34">
        <v>66.64</v>
      </c>
      <c r="F298" s="112">
        <v>4.4699999999999989</v>
      </c>
      <c r="G298" s="34">
        <v>4.4699999999999989</v>
      </c>
    </row>
    <row r="299" spans="1:7" x14ac:dyDescent="0.25">
      <c r="A299" s="24" t="s">
        <v>121</v>
      </c>
      <c r="B299" s="24" t="s">
        <v>161</v>
      </c>
      <c r="C299" s="110">
        <v>64.56</v>
      </c>
      <c r="D299" s="34">
        <v>60.45</v>
      </c>
      <c r="E299" s="34">
        <v>68.680000000000007</v>
      </c>
      <c r="F299" s="112">
        <v>4.1099999999999994</v>
      </c>
      <c r="G299" s="34">
        <v>4.1200000000000045</v>
      </c>
    </row>
    <row r="300" spans="1:7" x14ac:dyDescent="0.25">
      <c r="A300" s="24" t="s">
        <v>121</v>
      </c>
      <c r="B300" s="24" t="s">
        <v>158</v>
      </c>
      <c r="C300" s="110">
        <v>67.25</v>
      </c>
      <c r="D300" s="34">
        <v>63.69</v>
      </c>
      <c r="E300" s="34">
        <v>70.819999999999993</v>
      </c>
      <c r="F300" s="112">
        <v>3.5600000000000023</v>
      </c>
      <c r="G300" s="34">
        <v>3.5699999999999932</v>
      </c>
    </row>
    <row r="301" spans="1:7" x14ac:dyDescent="0.25">
      <c r="A301" s="24" t="s">
        <v>121</v>
      </c>
      <c r="B301" s="24" t="s">
        <v>169</v>
      </c>
      <c r="C301" s="110">
        <v>63.67</v>
      </c>
      <c r="D301" s="34">
        <v>59.75</v>
      </c>
      <c r="E301" s="34">
        <v>67.59</v>
      </c>
      <c r="F301" s="112">
        <v>3.9200000000000017</v>
      </c>
      <c r="G301" s="34">
        <v>3.9200000000000017</v>
      </c>
    </row>
    <row r="302" spans="1:7" x14ac:dyDescent="0.25">
      <c r="A302" s="25" t="s">
        <v>124</v>
      </c>
      <c r="B302" s="25" t="s">
        <v>166</v>
      </c>
      <c r="C302" s="110">
        <v>58.67</v>
      </c>
      <c r="D302" s="34">
        <v>54.98</v>
      </c>
      <c r="E302" s="34">
        <v>62.35</v>
      </c>
      <c r="F302" s="112">
        <v>3.6900000000000048</v>
      </c>
      <c r="G302" s="34">
        <v>3.6799999999999997</v>
      </c>
    </row>
    <row r="303" spans="1:7" x14ac:dyDescent="0.25">
      <c r="A303" s="25" t="s">
        <v>124</v>
      </c>
      <c r="B303" s="25" t="s">
        <v>160</v>
      </c>
      <c r="C303" s="110">
        <v>64.61</v>
      </c>
      <c r="D303" s="34">
        <v>61.22</v>
      </c>
      <c r="E303" s="34">
        <v>68.010000000000005</v>
      </c>
      <c r="F303" s="112">
        <v>3.3900000000000006</v>
      </c>
      <c r="G303" s="34">
        <v>3.4000000000000057</v>
      </c>
    </row>
    <row r="304" spans="1:7" x14ac:dyDescent="0.25">
      <c r="A304" s="25" t="s">
        <v>124</v>
      </c>
      <c r="B304" s="25" t="s">
        <v>162</v>
      </c>
      <c r="C304" s="110">
        <v>65.92</v>
      </c>
      <c r="D304" s="34">
        <v>63.26</v>
      </c>
      <c r="E304" s="34">
        <v>68.59</v>
      </c>
      <c r="F304" s="112">
        <v>2.6600000000000037</v>
      </c>
      <c r="G304" s="34">
        <v>2.6700000000000017</v>
      </c>
    </row>
    <row r="305" spans="1:7" x14ac:dyDescent="0.25">
      <c r="A305" s="25" t="s">
        <v>124</v>
      </c>
      <c r="B305" s="25" t="s">
        <v>155</v>
      </c>
      <c r="C305" s="110">
        <v>64.12</v>
      </c>
      <c r="D305" s="34">
        <v>60.45</v>
      </c>
      <c r="E305" s="34">
        <v>67.8</v>
      </c>
      <c r="F305" s="112">
        <v>3.6700000000000017</v>
      </c>
      <c r="G305" s="34">
        <v>3.6799999999999926</v>
      </c>
    </row>
    <row r="306" spans="1:7" x14ac:dyDescent="0.25">
      <c r="A306" s="25" t="s">
        <v>124</v>
      </c>
      <c r="B306" s="25" t="s">
        <v>151</v>
      </c>
      <c r="C306" s="110">
        <v>66.319999999999993</v>
      </c>
      <c r="D306" s="34">
        <v>63.34</v>
      </c>
      <c r="E306" s="34">
        <v>69.31</v>
      </c>
      <c r="F306" s="112">
        <v>2.9799999999999898</v>
      </c>
      <c r="G306" s="34">
        <v>2.9900000000000091</v>
      </c>
    </row>
    <row r="307" spans="1:7" x14ac:dyDescent="0.25">
      <c r="A307" s="25" t="s">
        <v>124</v>
      </c>
      <c r="B307" s="25" t="s">
        <v>167</v>
      </c>
      <c r="C307" s="110">
        <v>61.32</v>
      </c>
      <c r="D307" s="34">
        <v>56.73</v>
      </c>
      <c r="E307" s="34">
        <v>65.91</v>
      </c>
      <c r="F307" s="112">
        <v>4.5900000000000034</v>
      </c>
      <c r="G307" s="34">
        <v>4.5899999999999963</v>
      </c>
    </row>
    <row r="308" spans="1:7" x14ac:dyDescent="0.25">
      <c r="A308" s="25" t="s">
        <v>124</v>
      </c>
      <c r="B308" s="25" t="s">
        <v>181</v>
      </c>
      <c r="C308" s="110"/>
      <c r="D308" s="34"/>
      <c r="E308" s="34"/>
      <c r="F308" s="34"/>
      <c r="G308" s="34"/>
    </row>
    <row r="309" spans="1:7" x14ac:dyDescent="0.25">
      <c r="A309" s="25" t="s">
        <v>124</v>
      </c>
      <c r="B309" s="25" t="s">
        <v>171</v>
      </c>
      <c r="C309" s="110">
        <v>63.25</v>
      </c>
      <c r="D309" s="34">
        <v>60.2</v>
      </c>
      <c r="E309" s="34">
        <v>66.3</v>
      </c>
      <c r="F309" s="112">
        <v>3.0499999999999972</v>
      </c>
      <c r="G309" s="34">
        <v>3.0499999999999972</v>
      </c>
    </row>
    <row r="310" spans="1:7" x14ac:dyDescent="0.25">
      <c r="A310" s="25" t="s">
        <v>124</v>
      </c>
      <c r="B310" s="25" t="s">
        <v>159</v>
      </c>
      <c r="C310" s="110">
        <v>61.81</v>
      </c>
      <c r="D310" s="34">
        <v>57.69</v>
      </c>
      <c r="E310" s="34">
        <v>65.94</v>
      </c>
      <c r="F310" s="112">
        <v>4.1200000000000045</v>
      </c>
      <c r="G310" s="34">
        <v>4.1299999999999955</v>
      </c>
    </row>
    <row r="311" spans="1:7" x14ac:dyDescent="0.25">
      <c r="A311" s="25" t="s">
        <v>124</v>
      </c>
      <c r="B311" s="25" t="s">
        <v>174</v>
      </c>
      <c r="C311" s="110">
        <v>60.68</v>
      </c>
      <c r="D311" s="34">
        <v>57.09</v>
      </c>
      <c r="E311" s="34">
        <v>64.260000000000005</v>
      </c>
      <c r="F311" s="112">
        <v>3.5899999999999963</v>
      </c>
      <c r="G311" s="34">
        <v>3.5800000000000054</v>
      </c>
    </row>
    <row r="312" spans="1:7" x14ac:dyDescent="0.25">
      <c r="A312" s="25" t="s">
        <v>124</v>
      </c>
      <c r="B312" s="25" t="s">
        <v>178</v>
      </c>
      <c r="C312" s="110">
        <v>62.33</v>
      </c>
      <c r="D312" s="34">
        <v>58.84</v>
      </c>
      <c r="E312" s="34">
        <v>65.819999999999993</v>
      </c>
      <c r="F312" s="112">
        <v>3.4899999999999949</v>
      </c>
      <c r="G312" s="34">
        <v>3.4899999999999949</v>
      </c>
    </row>
    <row r="313" spans="1:7" x14ac:dyDescent="0.25">
      <c r="A313" s="25" t="s">
        <v>124</v>
      </c>
      <c r="B313" s="25" t="s">
        <v>175</v>
      </c>
      <c r="C313" s="110">
        <v>60.84</v>
      </c>
      <c r="D313" s="34">
        <v>57.18</v>
      </c>
      <c r="E313" s="34">
        <v>64.5</v>
      </c>
      <c r="F313" s="112">
        <v>3.6600000000000037</v>
      </c>
      <c r="G313" s="34">
        <v>3.6599999999999966</v>
      </c>
    </row>
    <row r="314" spans="1:7" x14ac:dyDescent="0.25">
      <c r="A314" s="25" t="s">
        <v>124</v>
      </c>
      <c r="B314" s="25" t="s">
        <v>156</v>
      </c>
      <c r="C314" s="110">
        <v>63.78</v>
      </c>
      <c r="D314" s="34">
        <v>60</v>
      </c>
      <c r="E314" s="34">
        <v>67.55</v>
      </c>
      <c r="F314" s="112">
        <v>3.7800000000000011</v>
      </c>
      <c r="G314" s="34">
        <v>3.769999999999996</v>
      </c>
    </row>
    <row r="315" spans="1:7" x14ac:dyDescent="0.25">
      <c r="A315" s="25" t="s">
        <v>124</v>
      </c>
      <c r="B315" s="25" t="s">
        <v>168</v>
      </c>
      <c r="C315" s="110">
        <v>64.209999999999994</v>
      </c>
      <c r="D315" s="34">
        <v>60.62</v>
      </c>
      <c r="E315" s="34">
        <v>67.790000000000006</v>
      </c>
      <c r="F315" s="112">
        <v>3.5899999999999963</v>
      </c>
      <c r="G315" s="34">
        <v>3.5800000000000125</v>
      </c>
    </row>
    <row r="316" spans="1:7" x14ac:dyDescent="0.25">
      <c r="A316" s="25" t="s">
        <v>124</v>
      </c>
      <c r="B316" s="25" t="s">
        <v>164</v>
      </c>
      <c r="C316" s="110">
        <v>64.17</v>
      </c>
      <c r="D316" s="34">
        <v>59.7</v>
      </c>
      <c r="E316" s="34">
        <v>68.63</v>
      </c>
      <c r="F316" s="112">
        <v>4.4699999999999989</v>
      </c>
      <c r="G316" s="34">
        <v>4.4599999999999937</v>
      </c>
    </row>
    <row r="317" spans="1:7" x14ac:dyDescent="0.25">
      <c r="A317" s="25" t="s">
        <v>124</v>
      </c>
      <c r="B317" s="25" t="s">
        <v>172</v>
      </c>
      <c r="C317" s="110">
        <v>64.08</v>
      </c>
      <c r="D317" s="34">
        <v>61.31</v>
      </c>
      <c r="E317" s="34">
        <v>66.849999999999994</v>
      </c>
      <c r="F317" s="112">
        <v>2.769999999999996</v>
      </c>
      <c r="G317" s="34">
        <v>2.769999999999996</v>
      </c>
    </row>
    <row r="318" spans="1:7" x14ac:dyDescent="0.25">
      <c r="A318" s="25" t="s">
        <v>124</v>
      </c>
      <c r="B318" s="24" t="s">
        <v>157</v>
      </c>
      <c r="C318" s="110">
        <v>62.9</v>
      </c>
      <c r="D318" s="34">
        <v>59.39</v>
      </c>
      <c r="E318" s="34">
        <v>66.400000000000006</v>
      </c>
      <c r="F318" s="112">
        <v>3.509999999999998</v>
      </c>
      <c r="G318" s="34">
        <v>3.5000000000000071</v>
      </c>
    </row>
    <row r="319" spans="1:7" x14ac:dyDescent="0.25">
      <c r="A319" s="25" t="s">
        <v>124</v>
      </c>
      <c r="B319" s="24" t="s">
        <v>170</v>
      </c>
      <c r="C319" s="110">
        <v>61.48</v>
      </c>
      <c r="D319" s="34">
        <v>57.03</v>
      </c>
      <c r="E319" s="34">
        <v>65.930000000000007</v>
      </c>
      <c r="F319" s="112">
        <v>4.4499999999999957</v>
      </c>
      <c r="G319" s="34">
        <v>4.4500000000000099</v>
      </c>
    </row>
    <row r="320" spans="1:7" x14ac:dyDescent="0.25">
      <c r="A320" s="25" t="s">
        <v>124</v>
      </c>
      <c r="B320" s="24" t="s">
        <v>176</v>
      </c>
      <c r="C320" s="110">
        <v>63.22</v>
      </c>
      <c r="D320" s="34">
        <v>59.11</v>
      </c>
      <c r="E320" s="34">
        <v>67.34</v>
      </c>
      <c r="F320" s="112">
        <v>4.1099999999999994</v>
      </c>
      <c r="G320" s="34">
        <v>4.1200000000000045</v>
      </c>
    </row>
    <row r="321" spans="1:7" x14ac:dyDescent="0.25">
      <c r="A321" s="25" t="s">
        <v>124</v>
      </c>
      <c r="B321" s="24" t="s">
        <v>152</v>
      </c>
      <c r="C321" s="110">
        <v>64.180000000000007</v>
      </c>
      <c r="D321" s="34">
        <v>60.25</v>
      </c>
      <c r="E321" s="34">
        <v>68.11</v>
      </c>
      <c r="F321" s="112">
        <v>3.9300000000000068</v>
      </c>
      <c r="G321" s="34">
        <v>3.9299999999999926</v>
      </c>
    </row>
    <row r="322" spans="1:7" x14ac:dyDescent="0.25">
      <c r="A322" s="24" t="s">
        <v>124</v>
      </c>
      <c r="B322" s="24" t="s">
        <v>150</v>
      </c>
      <c r="C322" s="110">
        <v>68.239999999999995</v>
      </c>
      <c r="D322" s="34">
        <v>65.08</v>
      </c>
      <c r="E322" s="34">
        <v>71.400000000000006</v>
      </c>
      <c r="F322" s="112">
        <v>3.1599999999999966</v>
      </c>
      <c r="G322" s="34">
        <v>3.1600000000000108</v>
      </c>
    </row>
    <row r="323" spans="1:7" x14ac:dyDescent="0.25">
      <c r="A323" s="24" t="s">
        <v>124</v>
      </c>
      <c r="B323" s="24" t="s">
        <v>163</v>
      </c>
      <c r="C323" s="110">
        <v>60.93</v>
      </c>
      <c r="D323" s="34">
        <v>56.33</v>
      </c>
      <c r="E323" s="34">
        <v>65.540000000000006</v>
      </c>
      <c r="F323" s="112">
        <v>4.6000000000000014</v>
      </c>
      <c r="G323" s="34">
        <v>4.6100000000000065</v>
      </c>
    </row>
    <row r="324" spans="1:7" x14ac:dyDescent="0.25">
      <c r="A324" s="24" t="s">
        <v>124</v>
      </c>
      <c r="B324" s="24" t="s">
        <v>180</v>
      </c>
      <c r="C324" s="110">
        <v>62.58</v>
      </c>
      <c r="D324" s="34">
        <v>58.48</v>
      </c>
      <c r="E324" s="34">
        <v>66.67</v>
      </c>
      <c r="F324" s="112">
        <v>4.1000000000000014</v>
      </c>
      <c r="G324" s="34">
        <v>4.0900000000000034</v>
      </c>
    </row>
    <row r="325" spans="1:7" x14ac:dyDescent="0.25">
      <c r="A325" s="24" t="s">
        <v>124</v>
      </c>
      <c r="B325" s="24" t="s">
        <v>154</v>
      </c>
      <c r="C325" s="110">
        <v>66.73</v>
      </c>
      <c r="D325" s="34">
        <v>62.79</v>
      </c>
      <c r="E325" s="34">
        <v>70.680000000000007</v>
      </c>
      <c r="F325" s="112">
        <v>3.9400000000000048</v>
      </c>
      <c r="G325" s="34">
        <v>3.9500000000000028</v>
      </c>
    </row>
    <row r="326" spans="1:7" x14ac:dyDescent="0.25">
      <c r="A326" s="24" t="s">
        <v>124</v>
      </c>
      <c r="B326" s="24" t="s">
        <v>173</v>
      </c>
      <c r="C326" s="110">
        <v>61.92</v>
      </c>
      <c r="D326" s="34">
        <v>58.15</v>
      </c>
      <c r="E326" s="34">
        <v>65.680000000000007</v>
      </c>
      <c r="F326" s="112">
        <v>3.7700000000000031</v>
      </c>
      <c r="G326" s="34">
        <v>3.7600000000000051</v>
      </c>
    </row>
    <row r="327" spans="1:7" x14ac:dyDescent="0.25">
      <c r="A327" s="24" t="s">
        <v>124</v>
      </c>
      <c r="B327" s="24" t="s">
        <v>165</v>
      </c>
      <c r="C327" s="110">
        <v>63.7</v>
      </c>
      <c r="D327" s="34">
        <v>60.58</v>
      </c>
      <c r="E327" s="34">
        <v>66.81</v>
      </c>
      <c r="F327" s="112">
        <v>3.1200000000000045</v>
      </c>
      <c r="G327" s="34">
        <v>3.1099999999999994</v>
      </c>
    </row>
    <row r="328" spans="1:7" x14ac:dyDescent="0.25">
      <c r="A328" s="24" t="s">
        <v>124</v>
      </c>
      <c r="B328" s="24" t="s">
        <v>149</v>
      </c>
      <c r="C328" s="110">
        <v>70.3</v>
      </c>
      <c r="D328" s="34">
        <v>67.12</v>
      </c>
      <c r="E328" s="34">
        <v>73.489999999999995</v>
      </c>
      <c r="F328" s="112">
        <v>3.1799999999999926</v>
      </c>
      <c r="G328" s="34">
        <v>3.1899999999999977</v>
      </c>
    </row>
    <row r="329" spans="1:7" x14ac:dyDescent="0.25">
      <c r="A329" s="24" t="s">
        <v>124</v>
      </c>
      <c r="B329" s="24" t="s">
        <v>177</v>
      </c>
      <c r="C329" s="110">
        <v>61.3</v>
      </c>
      <c r="D329" s="34">
        <v>56.63</v>
      </c>
      <c r="E329" s="34">
        <v>65.97</v>
      </c>
      <c r="F329" s="112">
        <v>4.6699999999999946</v>
      </c>
      <c r="G329" s="34">
        <v>4.6700000000000017</v>
      </c>
    </row>
    <row r="330" spans="1:7" x14ac:dyDescent="0.25">
      <c r="A330" s="24" t="s">
        <v>124</v>
      </c>
      <c r="B330" s="24" t="s">
        <v>153</v>
      </c>
      <c r="C330" s="110">
        <v>67.27</v>
      </c>
      <c r="D330" s="34">
        <v>64.239999999999995</v>
      </c>
      <c r="E330" s="34">
        <v>70.31</v>
      </c>
      <c r="F330" s="112">
        <v>3.0300000000000011</v>
      </c>
      <c r="G330" s="34">
        <v>3.0400000000000063</v>
      </c>
    </row>
    <row r="331" spans="1:7" x14ac:dyDescent="0.25">
      <c r="A331" s="24" t="s">
        <v>124</v>
      </c>
      <c r="B331" s="24" t="s">
        <v>179</v>
      </c>
      <c r="C331" s="110">
        <v>61.66</v>
      </c>
      <c r="D331" s="34">
        <v>57.32</v>
      </c>
      <c r="E331" s="34">
        <v>66</v>
      </c>
      <c r="F331" s="112">
        <v>4.3399999999999963</v>
      </c>
      <c r="G331" s="34">
        <v>4.3400000000000034</v>
      </c>
    </row>
    <row r="332" spans="1:7" x14ac:dyDescent="0.25">
      <c r="A332" s="24" t="s">
        <v>124</v>
      </c>
      <c r="B332" s="24" t="s">
        <v>161</v>
      </c>
      <c r="C332" s="110">
        <v>65.22</v>
      </c>
      <c r="D332" s="34">
        <v>61.66</v>
      </c>
      <c r="E332" s="34">
        <v>68.78</v>
      </c>
      <c r="F332" s="112">
        <v>3.5600000000000023</v>
      </c>
      <c r="G332" s="34">
        <v>3.5600000000000023</v>
      </c>
    </row>
    <row r="333" spans="1:7" x14ac:dyDescent="0.25">
      <c r="A333" s="24" t="s">
        <v>124</v>
      </c>
      <c r="B333" s="24" t="s">
        <v>158</v>
      </c>
      <c r="C333" s="110">
        <v>66.7</v>
      </c>
      <c r="D333" s="34">
        <v>63.3</v>
      </c>
      <c r="E333" s="34">
        <v>70.09</v>
      </c>
      <c r="F333" s="112">
        <v>3.4000000000000057</v>
      </c>
      <c r="G333" s="34">
        <v>3.3900000000000006</v>
      </c>
    </row>
    <row r="334" spans="1:7" x14ac:dyDescent="0.25">
      <c r="A334" s="24" t="s">
        <v>124</v>
      </c>
      <c r="B334" s="24" t="s">
        <v>169</v>
      </c>
      <c r="C334" s="110">
        <v>59.01</v>
      </c>
      <c r="D334" s="34">
        <v>54.19</v>
      </c>
      <c r="E334" s="34">
        <v>63.83</v>
      </c>
      <c r="F334" s="112">
        <v>4.82</v>
      </c>
      <c r="G334" s="34">
        <v>4.82</v>
      </c>
    </row>
    <row r="335" spans="1:7" x14ac:dyDescent="0.25">
      <c r="A335" s="25" t="s">
        <v>126</v>
      </c>
      <c r="B335" s="25" t="s">
        <v>166</v>
      </c>
      <c r="C335" s="110">
        <v>57.56</v>
      </c>
      <c r="D335" s="34">
        <v>52.57</v>
      </c>
      <c r="E335" s="34">
        <v>62.56</v>
      </c>
      <c r="F335" s="112">
        <v>4.990000000000002</v>
      </c>
      <c r="G335" s="34">
        <v>5</v>
      </c>
    </row>
    <row r="336" spans="1:7" x14ac:dyDescent="0.25">
      <c r="A336" s="25" t="s">
        <v>126</v>
      </c>
      <c r="B336" s="25" t="s">
        <v>160</v>
      </c>
      <c r="C336" s="110">
        <v>65.709999999999994</v>
      </c>
      <c r="D336" s="34">
        <v>62.68</v>
      </c>
      <c r="E336" s="34">
        <v>68.739999999999995</v>
      </c>
      <c r="F336" s="112">
        <v>3.029999999999994</v>
      </c>
      <c r="G336" s="34">
        <v>3.0300000000000011</v>
      </c>
    </row>
    <row r="337" spans="1:7" x14ac:dyDescent="0.25">
      <c r="A337" s="25" t="s">
        <v>126</v>
      </c>
      <c r="B337" s="25" t="s">
        <v>162</v>
      </c>
      <c r="C337" s="110">
        <v>65.59</v>
      </c>
      <c r="D337" s="34">
        <v>62.59</v>
      </c>
      <c r="E337" s="34">
        <v>68.58</v>
      </c>
      <c r="F337" s="112">
        <v>3</v>
      </c>
      <c r="G337" s="34">
        <v>2.9899999999999949</v>
      </c>
    </row>
    <row r="338" spans="1:7" x14ac:dyDescent="0.25">
      <c r="A338" s="25" t="s">
        <v>126</v>
      </c>
      <c r="B338" s="25" t="s">
        <v>155</v>
      </c>
      <c r="C338" s="110">
        <v>61.39</v>
      </c>
      <c r="D338" s="34">
        <v>57.02</v>
      </c>
      <c r="E338" s="34">
        <v>65.760000000000005</v>
      </c>
      <c r="F338" s="112">
        <v>4.3699999999999974</v>
      </c>
      <c r="G338" s="34">
        <v>4.3700000000000045</v>
      </c>
    </row>
    <row r="339" spans="1:7" x14ac:dyDescent="0.25">
      <c r="A339" s="25" t="s">
        <v>126</v>
      </c>
      <c r="B339" s="25" t="s">
        <v>151</v>
      </c>
      <c r="C339" s="110">
        <v>67.3</v>
      </c>
      <c r="D339" s="34">
        <v>64.41</v>
      </c>
      <c r="E339" s="34">
        <v>70.19</v>
      </c>
      <c r="F339" s="112">
        <v>2.8900000000000006</v>
      </c>
      <c r="G339" s="34">
        <v>2.8900000000000006</v>
      </c>
    </row>
    <row r="340" spans="1:7" x14ac:dyDescent="0.25">
      <c r="A340" s="25" t="s">
        <v>126</v>
      </c>
      <c r="B340" s="25" t="s">
        <v>167</v>
      </c>
      <c r="C340" s="110">
        <v>61.29</v>
      </c>
      <c r="D340" s="34">
        <v>56.62</v>
      </c>
      <c r="E340" s="34">
        <v>65.959999999999994</v>
      </c>
      <c r="F340" s="112">
        <v>4.6700000000000017</v>
      </c>
      <c r="G340" s="34">
        <v>4.6699999999999946</v>
      </c>
    </row>
    <row r="341" spans="1:7" x14ac:dyDescent="0.25">
      <c r="A341" s="25" t="s">
        <v>126</v>
      </c>
      <c r="B341" s="25" t="s">
        <v>181</v>
      </c>
      <c r="C341" s="110"/>
      <c r="D341" s="34"/>
      <c r="E341" s="34"/>
      <c r="F341" s="34"/>
      <c r="G341" s="34"/>
    </row>
    <row r="342" spans="1:7" x14ac:dyDescent="0.25">
      <c r="A342" s="25" t="s">
        <v>126</v>
      </c>
      <c r="B342" s="25" t="s">
        <v>171</v>
      </c>
      <c r="C342" s="110">
        <v>62.45</v>
      </c>
      <c r="D342" s="34">
        <v>59.23</v>
      </c>
      <c r="E342" s="34">
        <v>65.66</v>
      </c>
      <c r="F342" s="112">
        <v>3.220000000000006</v>
      </c>
      <c r="G342" s="34">
        <v>3.2099999999999937</v>
      </c>
    </row>
    <row r="343" spans="1:7" x14ac:dyDescent="0.25">
      <c r="A343" s="25" t="s">
        <v>126</v>
      </c>
      <c r="B343" s="25" t="s">
        <v>159</v>
      </c>
      <c r="C343" s="110">
        <v>63.75</v>
      </c>
      <c r="D343" s="34">
        <v>59.57</v>
      </c>
      <c r="E343" s="34">
        <v>67.930000000000007</v>
      </c>
      <c r="F343" s="112">
        <v>4.18</v>
      </c>
      <c r="G343" s="34">
        <v>4.1800000000000068</v>
      </c>
    </row>
    <row r="344" spans="1:7" x14ac:dyDescent="0.25">
      <c r="A344" s="25" t="s">
        <v>126</v>
      </c>
      <c r="B344" s="25" t="s">
        <v>174</v>
      </c>
      <c r="C344" s="110">
        <v>61.85</v>
      </c>
      <c r="D344" s="34">
        <v>58.17</v>
      </c>
      <c r="E344" s="34">
        <v>65.53</v>
      </c>
      <c r="F344" s="112">
        <v>3.6799999999999997</v>
      </c>
      <c r="G344" s="34">
        <v>3.6799999999999997</v>
      </c>
    </row>
    <row r="345" spans="1:7" x14ac:dyDescent="0.25">
      <c r="A345" s="25" t="s">
        <v>126</v>
      </c>
      <c r="B345" s="25" t="s">
        <v>178</v>
      </c>
      <c r="C345" s="110">
        <v>60.15</v>
      </c>
      <c r="D345" s="34">
        <v>56.16</v>
      </c>
      <c r="E345" s="34">
        <v>64.150000000000006</v>
      </c>
      <c r="F345" s="112">
        <v>3.990000000000002</v>
      </c>
      <c r="G345" s="34">
        <v>4.0000000000000071</v>
      </c>
    </row>
    <row r="346" spans="1:7" x14ac:dyDescent="0.25">
      <c r="A346" s="25" t="s">
        <v>126</v>
      </c>
      <c r="B346" s="25" t="s">
        <v>175</v>
      </c>
      <c r="C346" s="110">
        <v>62.52</v>
      </c>
      <c r="D346" s="34">
        <v>58.37</v>
      </c>
      <c r="E346" s="34">
        <v>66.67</v>
      </c>
      <c r="F346" s="112">
        <v>4.1500000000000057</v>
      </c>
      <c r="G346" s="34">
        <v>4.1499999999999986</v>
      </c>
    </row>
    <row r="347" spans="1:7" x14ac:dyDescent="0.25">
      <c r="A347" s="25" t="s">
        <v>126</v>
      </c>
      <c r="B347" s="25" t="s">
        <v>156</v>
      </c>
      <c r="C347" s="110">
        <v>65.47</v>
      </c>
      <c r="D347" s="34">
        <v>61.63</v>
      </c>
      <c r="E347" s="34">
        <v>69.319999999999993</v>
      </c>
      <c r="F347" s="112">
        <v>3.8399999999999963</v>
      </c>
      <c r="G347" s="34">
        <v>3.8499999999999943</v>
      </c>
    </row>
    <row r="348" spans="1:7" x14ac:dyDescent="0.25">
      <c r="A348" s="25" t="s">
        <v>126</v>
      </c>
      <c r="B348" s="25" t="s">
        <v>168</v>
      </c>
      <c r="C348" s="110">
        <v>65.569999999999993</v>
      </c>
      <c r="D348" s="34">
        <v>60.42</v>
      </c>
      <c r="E348" s="34">
        <v>70.72</v>
      </c>
      <c r="F348" s="112">
        <v>5.1499999999999915</v>
      </c>
      <c r="G348" s="34">
        <v>5.1500000000000057</v>
      </c>
    </row>
    <row r="349" spans="1:7" x14ac:dyDescent="0.25">
      <c r="A349" s="25" t="s">
        <v>126</v>
      </c>
      <c r="B349" s="25" t="s">
        <v>164</v>
      </c>
      <c r="C349" s="110">
        <v>63.53</v>
      </c>
      <c r="D349" s="34">
        <v>59.15</v>
      </c>
      <c r="E349" s="34">
        <v>67.92</v>
      </c>
      <c r="F349" s="112">
        <v>4.3800000000000026</v>
      </c>
      <c r="G349" s="34">
        <v>4.3900000000000006</v>
      </c>
    </row>
    <row r="350" spans="1:7" x14ac:dyDescent="0.25">
      <c r="A350" s="25" t="s">
        <v>126</v>
      </c>
      <c r="B350" s="25" t="s">
        <v>172</v>
      </c>
      <c r="C350" s="110">
        <v>62.77</v>
      </c>
      <c r="D350" s="34">
        <v>59.59</v>
      </c>
      <c r="E350" s="34">
        <v>65.94</v>
      </c>
      <c r="F350" s="112">
        <v>3.1799999999999997</v>
      </c>
      <c r="G350" s="34">
        <v>3.1699999999999946</v>
      </c>
    </row>
    <row r="351" spans="1:7" x14ac:dyDescent="0.25">
      <c r="A351" s="25" t="s">
        <v>126</v>
      </c>
      <c r="B351" s="24" t="s">
        <v>157</v>
      </c>
      <c r="C351" s="110">
        <v>62.23</v>
      </c>
      <c r="D351" s="34">
        <v>58.06</v>
      </c>
      <c r="E351" s="34">
        <v>66.400000000000006</v>
      </c>
      <c r="F351" s="112">
        <v>4.1699999999999946</v>
      </c>
      <c r="G351" s="34">
        <v>4.1700000000000088</v>
      </c>
    </row>
    <row r="352" spans="1:7" x14ac:dyDescent="0.25">
      <c r="A352" s="25" t="s">
        <v>126</v>
      </c>
      <c r="B352" s="24" t="s">
        <v>170</v>
      </c>
      <c r="C352" s="110">
        <v>64.11</v>
      </c>
      <c r="D352" s="34">
        <v>60.25</v>
      </c>
      <c r="E352" s="34">
        <v>67.97</v>
      </c>
      <c r="F352" s="112">
        <v>3.8599999999999994</v>
      </c>
      <c r="G352" s="34">
        <v>3.8599999999999994</v>
      </c>
    </row>
    <row r="353" spans="1:7" x14ac:dyDescent="0.25">
      <c r="A353" s="25" t="s">
        <v>126</v>
      </c>
      <c r="B353" s="24" t="s">
        <v>176</v>
      </c>
      <c r="C353" s="110">
        <v>66.3</v>
      </c>
      <c r="D353" s="34">
        <v>62.58</v>
      </c>
      <c r="E353" s="34">
        <v>70.010000000000005</v>
      </c>
      <c r="F353" s="112">
        <v>3.7199999999999989</v>
      </c>
      <c r="G353" s="34">
        <v>3.710000000000008</v>
      </c>
    </row>
    <row r="354" spans="1:7" x14ac:dyDescent="0.25">
      <c r="A354" s="24" t="s">
        <v>126</v>
      </c>
      <c r="B354" s="24" t="s">
        <v>152</v>
      </c>
      <c r="C354" s="110">
        <v>65.75</v>
      </c>
      <c r="D354" s="34">
        <v>61.61</v>
      </c>
      <c r="E354" s="34">
        <v>69.900000000000006</v>
      </c>
      <c r="F354" s="112">
        <v>4.1400000000000006</v>
      </c>
      <c r="G354" s="34">
        <v>4.1500000000000057</v>
      </c>
    </row>
    <row r="355" spans="1:7" x14ac:dyDescent="0.25">
      <c r="A355" s="24" t="s">
        <v>126</v>
      </c>
      <c r="B355" s="24" t="s">
        <v>150</v>
      </c>
      <c r="C355" s="110">
        <v>67.540000000000006</v>
      </c>
      <c r="D355" s="34">
        <v>64.349999999999994</v>
      </c>
      <c r="E355" s="34">
        <v>70.739999999999995</v>
      </c>
      <c r="F355" s="112">
        <v>3.1900000000000119</v>
      </c>
      <c r="G355" s="34">
        <v>3.1999999999999886</v>
      </c>
    </row>
    <row r="356" spans="1:7" x14ac:dyDescent="0.25">
      <c r="A356" s="24" t="s">
        <v>126</v>
      </c>
      <c r="B356" s="24" t="s">
        <v>163</v>
      </c>
      <c r="C356" s="110">
        <v>63.32</v>
      </c>
      <c r="D356" s="34">
        <v>58.86</v>
      </c>
      <c r="E356" s="34">
        <v>67.78</v>
      </c>
      <c r="F356" s="112">
        <v>4.4600000000000009</v>
      </c>
      <c r="G356" s="34">
        <v>4.4600000000000009</v>
      </c>
    </row>
    <row r="357" spans="1:7" x14ac:dyDescent="0.25">
      <c r="A357" s="24" t="s">
        <v>126</v>
      </c>
      <c r="B357" s="24" t="s">
        <v>180</v>
      </c>
      <c r="C357" s="110">
        <v>62.46</v>
      </c>
      <c r="D357" s="34">
        <v>58.54</v>
      </c>
      <c r="E357" s="34">
        <v>66.37</v>
      </c>
      <c r="F357" s="112">
        <v>3.9200000000000017</v>
      </c>
      <c r="G357" s="34">
        <v>3.9100000000000037</v>
      </c>
    </row>
    <row r="358" spans="1:7" x14ac:dyDescent="0.25">
      <c r="A358" s="24" t="s">
        <v>126</v>
      </c>
      <c r="B358" s="24" t="s">
        <v>154</v>
      </c>
      <c r="C358" s="110">
        <v>68.62</v>
      </c>
      <c r="D358" s="34">
        <v>65.180000000000007</v>
      </c>
      <c r="E358" s="34">
        <v>72.069999999999993</v>
      </c>
      <c r="F358" s="112">
        <v>3.4399999999999977</v>
      </c>
      <c r="G358" s="34">
        <v>3.4499999999999886</v>
      </c>
    </row>
    <row r="359" spans="1:7" x14ac:dyDescent="0.25">
      <c r="A359" s="24" t="s">
        <v>126</v>
      </c>
      <c r="B359" s="24" t="s">
        <v>173</v>
      </c>
      <c r="C359" s="110">
        <v>62.05</v>
      </c>
      <c r="D359" s="34">
        <v>57.91</v>
      </c>
      <c r="E359" s="34">
        <v>66.19</v>
      </c>
      <c r="F359" s="112">
        <v>4.1400000000000006</v>
      </c>
      <c r="G359" s="34">
        <v>4.1400000000000006</v>
      </c>
    </row>
    <row r="360" spans="1:7" x14ac:dyDescent="0.25">
      <c r="A360" s="24" t="s">
        <v>126</v>
      </c>
      <c r="B360" s="24" t="s">
        <v>165</v>
      </c>
      <c r="C360" s="110">
        <v>63.77</v>
      </c>
      <c r="D360" s="34">
        <v>60.18</v>
      </c>
      <c r="E360" s="34">
        <v>67.36</v>
      </c>
      <c r="F360" s="112">
        <v>3.5900000000000034</v>
      </c>
      <c r="G360" s="34">
        <v>3.5899999999999963</v>
      </c>
    </row>
    <row r="361" spans="1:7" x14ac:dyDescent="0.25">
      <c r="A361" s="24" t="s">
        <v>126</v>
      </c>
      <c r="B361" s="24" t="s">
        <v>149</v>
      </c>
      <c r="C361" s="110">
        <v>68.66</v>
      </c>
      <c r="D361" s="34">
        <v>65.430000000000007</v>
      </c>
      <c r="E361" s="34">
        <v>71.89</v>
      </c>
      <c r="F361" s="112">
        <v>3.2299999999999898</v>
      </c>
      <c r="G361" s="34">
        <v>3.230000000000004</v>
      </c>
    </row>
    <row r="362" spans="1:7" x14ac:dyDescent="0.25">
      <c r="A362" s="24" t="s">
        <v>126</v>
      </c>
      <c r="B362" s="24" t="s">
        <v>177</v>
      </c>
      <c r="C362" s="110">
        <v>62.15</v>
      </c>
      <c r="D362" s="34">
        <v>57.73</v>
      </c>
      <c r="E362" s="34">
        <v>66.58</v>
      </c>
      <c r="F362" s="112">
        <v>4.4200000000000017</v>
      </c>
      <c r="G362" s="34">
        <v>4.43</v>
      </c>
    </row>
    <row r="363" spans="1:7" x14ac:dyDescent="0.25">
      <c r="A363" s="24" t="s">
        <v>126</v>
      </c>
      <c r="B363" s="24" t="s">
        <v>153</v>
      </c>
      <c r="C363" s="110">
        <v>65.22</v>
      </c>
      <c r="D363" s="34">
        <v>61.88</v>
      </c>
      <c r="E363" s="34">
        <v>68.56</v>
      </c>
      <c r="F363" s="112">
        <v>3.3399999999999963</v>
      </c>
      <c r="G363" s="34">
        <v>3.3400000000000034</v>
      </c>
    </row>
    <row r="364" spans="1:7" x14ac:dyDescent="0.25">
      <c r="A364" s="24" t="s">
        <v>126</v>
      </c>
      <c r="B364" s="24" t="s">
        <v>179</v>
      </c>
      <c r="C364" s="110">
        <v>62.58</v>
      </c>
      <c r="D364" s="34">
        <v>57.89</v>
      </c>
      <c r="E364" s="34">
        <v>67.27</v>
      </c>
      <c r="F364" s="112">
        <v>4.6899999999999977</v>
      </c>
      <c r="G364" s="34">
        <v>4.6899999999999977</v>
      </c>
    </row>
    <row r="365" spans="1:7" x14ac:dyDescent="0.25">
      <c r="A365" s="24" t="s">
        <v>126</v>
      </c>
      <c r="B365" s="24" t="s">
        <v>161</v>
      </c>
      <c r="C365" s="110">
        <v>65.11</v>
      </c>
      <c r="D365" s="34">
        <v>61.21</v>
      </c>
      <c r="E365" s="34">
        <v>69</v>
      </c>
      <c r="F365" s="112">
        <v>3.8999999999999986</v>
      </c>
      <c r="G365" s="34">
        <v>3.8900000000000006</v>
      </c>
    </row>
    <row r="366" spans="1:7" x14ac:dyDescent="0.25">
      <c r="A366" s="24" t="s">
        <v>126</v>
      </c>
      <c r="B366" s="24" t="s">
        <v>158</v>
      </c>
      <c r="C366" s="110">
        <v>66.58</v>
      </c>
      <c r="D366" s="34">
        <v>62.93</v>
      </c>
      <c r="E366" s="34">
        <v>70.239999999999995</v>
      </c>
      <c r="F366" s="112">
        <v>3.6499999999999986</v>
      </c>
      <c r="G366" s="34">
        <v>3.6599999999999966</v>
      </c>
    </row>
    <row r="367" spans="1:7" x14ac:dyDescent="0.25">
      <c r="A367" s="24" t="s">
        <v>126</v>
      </c>
      <c r="B367" s="24" t="s">
        <v>169</v>
      </c>
      <c r="C367" s="110">
        <v>62.28</v>
      </c>
      <c r="D367" s="34">
        <v>57.04</v>
      </c>
      <c r="E367" s="34">
        <v>67.52</v>
      </c>
      <c r="F367" s="112">
        <v>5.240000000000002</v>
      </c>
      <c r="G367" s="34">
        <v>5.2399999999999949</v>
      </c>
    </row>
    <row r="368" spans="1:7" x14ac:dyDescent="0.25">
      <c r="A368" s="25" t="s">
        <v>128</v>
      </c>
      <c r="B368" s="25" t="s">
        <v>166</v>
      </c>
      <c r="C368" s="110">
        <v>61.3</v>
      </c>
      <c r="D368" s="34">
        <v>0</v>
      </c>
      <c r="E368" s="34">
        <v>0</v>
      </c>
      <c r="F368" s="112">
        <v>61.3</v>
      </c>
      <c r="G368" s="34">
        <v>-61.3</v>
      </c>
    </row>
    <row r="369" spans="1:7" x14ac:dyDescent="0.25">
      <c r="A369" s="25" t="s">
        <v>128</v>
      </c>
      <c r="B369" s="25" t="s">
        <v>160</v>
      </c>
      <c r="C369" s="110">
        <v>63.51</v>
      </c>
      <c r="D369" s="34">
        <v>60.4</v>
      </c>
      <c r="E369" s="34">
        <v>66.61</v>
      </c>
      <c r="F369" s="112">
        <v>3.1099999999999994</v>
      </c>
      <c r="G369" s="34">
        <v>3.1000000000000014</v>
      </c>
    </row>
    <row r="370" spans="1:7" x14ac:dyDescent="0.25">
      <c r="A370" s="25" t="s">
        <v>128</v>
      </c>
      <c r="B370" s="25" t="s">
        <v>162</v>
      </c>
      <c r="C370" s="110">
        <v>64.73</v>
      </c>
      <c r="D370" s="34">
        <v>61.3</v>
      </c>
      <c r="E370" s="34">
        <v>68.150000000000006</v>
      </c>
      <c r="F370" s="112">
        <v>3.4300000000000068</v>
      </c>
      <c r="G370" s="34">
        <v>3.4200000000000017</v>
      </c>
    </row>
    <row r="371" spans="1:7" x14ac:dyDescent="0.25">
      <c r="A371" s="25" t="s">
        <v>128</v>
      </c>
      <c r="B371" s="25" t="s">
        <v>155</v>
      </c>
      <c r="C371" s="110">
        <v>59.56</v>
      </c>
      <c r="D371" s="34">
        <v>54.04</v>
      </c>
      <c r="E371" s="34">
        <v>65.09</v>
      </c>
      <c r="F371" s="112">
        <v>5.5200000000000031</v>
      </c>
      <c r="G371" s="34">
        <v>5.5300000000000011</v>
      </c>
    </row>
    <row r="372" spans="1:7" x14ac:dyDescent="0.25">
      <c r="A372" s="25" t="s">
        <v>128</v>
      </c>
      <c r="B372" s="25" t="s">
        <v>151</v>
      </c>
      <c r="C372" s="110">
        <v>69.09</v>
      </c>
      <c r="D372" s="34">
        <v>66.3</v>
      </c>
      <c r="E372" s="34">
        <v>71.87</v>
      </c>
      <c r="F372" s="112">
        <v>2.7900000000000063</v>
      </c>
      <c r="G372" s="34">
        <v>2.7800000000000011</v>
      </c>
    </row>
    <row r="373" spans="1:7" x14ac:dyDescent="0.25">
      <c r="A373" s="25" t="s">
        <v>128</v>
      </c>
      <c r="B373" s="25" t="s">
        <v>167</v>
      </c>
      <c r="C373" s="110">
        <v>61.74</v>
      </c>
      <c r="D373" s="34">
        <v>57.15</v>
      </c>
      <c r="E373" s="34">
        <v>66.34</v>
      </c>
      <c r="F373" s="112">
        <v>4.5900000000000034</v>
      </c>
      <c r="G373" s="34">
        <v>4.6000000000000014</v>
      </c>
    </row>
    <row r="374" spans="1:7" x14ac:dyDescent="0.25">
      <c r="A374" s="25" t="s">
        <v>128</v>
      </c>
      <c r="B374" s="25" t="s">
        <v>181</v>
      </c>
      <c r="C374" s="110"/>
      <c r="D374" s="34"/>
      <c r="E374" s="34"/>
      <c r="F374" s="34"/>
      <c r="G374" s="34"/>
    </row>
    <row r="375" spans="1:7" x14ac:dyDescent="0.25">
      <c r="A375" s="25" t="s">
        <v>128</v>
      </c>
      <c r="B375" s="25" t="s">
        <v>171</v>
      </c>
      <c r="C375" s="110">
        <v>63.32</v>
      </c>
      <c r="D375" s="34">
        <v>60.1</v>
      </c>
      <c r="E375" s="34">
        <v>66.55</v>
      </c>
      <c r="F375" s="112">
        <v>3.2199999999999989</v>
      </c>
      <c r="G375" s="34">
        <v>3.2299999999999969</v>
      </c>
    </row>
    <row r="376" spans="1:7" x14ac:dyDescent="0.25">
      <c r="A376" s="25" t="s">
        <v>128</v>
      </c>
      <c r="B376" s="25" t="s">
        <v>159</v>
      </c>
      <c r="C376" s="110">
        <v>64.81</v>
      </c>
      <c r="D376" s="34">
        <v>60.86</v>
      </c>
      <c r="E376" s="34">
        <v>68.760000000000005</v>
      </c>
      <c r="F376" s="112">
        <v>3.9500000000000028</v>
      </c>
      <c r="G376" s="34">
        <v>3.9500000000000028</v>
      </c>
    </row>
    <row r="377" spans="1:7" x14ac:dyDescent="0.25">
      <c r="A377" s="25" t="s">
        <v>128</v>
      </c>
      <c r="B377" s="25" t="s">
        <v>174</v>
      </c>
      <c r="C377" s="110">
        <v>62.2</v>
      </c>
      <c r="D377" s="34">
        <v>58.48</v>
      </c>
      <c r="E377" s="34">
        <v>65.92</v>
      </c>
      <c r="F377" s="112">
        <v>3.720000000000006</v>
      </c>
      <c r="G377" s="34">
        <v>3.7199999999999989</v>
      </c>
    </row>
    <row r="378" spans="1:7" x14ac:dyDescent="0.25">
      <c r="A378" s="25" t="s">
        <v>128</v>
      </c>
      <c r="B378" s="25" t="s">
        <v>178</v>
      </c>
      <c r="C378" s="110">
        <v>59.11</v>
      </c>
      <c r="D378" s="34">
        <v>54.89</v>
      </c>
      <c r="E378" s="34">
        <v>63.32</v>
      </c>
      <c r="F378" s="112">
        <v>4.2199999999999989</v>
      </c>
      <c r="G378" s="34">
        <v>4.2100000000000009</v>
      </c>
    </row>
    <row r="379" spans="1:7" x14ac:dyDescent="0.25">
      <c r="A379" s="25" t="s">
        <v>128</v>
      </c>
      <c r="B379" s="25" t="s">
        <v>175</v>
      </c>
      <c r="C379" s="110">
        <v>62.64</v>
      </c>
      <c r="D379" s="34">
        <v>57.48</v>
      </c>
      <c r="E379" s="34">
        <v>67.8</v>
      </c>
      <c r="F379" s="112">
        <v>5.1600000000000037</v>
      </c>
      <c r="G379" s="34">
        <v>5.1599999999999966</v>
      </c>
    </row>
    <row r="380" spans="1:7" x14ac:dyDescent="0.25">
      <c r="A380" s="25" t="s">
        <v>128</v>
      </c>
      <c r="B380" s="25" t="s">
        <v>156</v>
      </c>
      <c r="C380" s="110">
        <v>65.47</v>
      </c>
      <c r="D380" s="34">
        <v>61.77</v>
      </c>
      <c r="E380" s="34">
        <v>69.17</v>
      </c>
      <c r="F380" s="112">
        <v>3.6999999999999957</v>
      </c>
      <c r="G380" s="34">
        <v>3.7000000000000028</v>
      </c>
    </row>
    <row r="381" spans="1:7" x14ac:dyDescent="0.25">
      <c r="A381" s="25" t="s">
        <v>128</v>
      </c>
      <c r="B381" s="25" t="s">
        <v>168</v>
      </c>
      <c r="C381" s="110">
        <v>63.67</v>
      </c>
      <c r="D381" s="34">
        <v>59.74</v>
      </c>
      <c r="E381" s="34">
        <v>67.599999999999994</v>
      </c>
      <c r="F381" s="112">
        <v>3.9299999999999997</v>
      </c>
      <c r="G381" s="34">
        <v>3.9299999999999926</v>
      </c>
    </row>
    <row r="382" spans="1:7" x14ac:dyDescent="0.25">
      <c r="A382" s="25" t="s">
        <v>128</v>
      </c>
      <c r="B382" s="25" t="s">
        <v>164</v>
      </c>
      <c r="C382" s="110">
        <v>64.53</v>
      </c>
      <c r="D382" s="34">
        <v>60.42</v>
      </c>
      <c r="E382" s="34">
        <v>68.64</v>
      </c>
      <c r="F382" s="112">
        <v>4.1099999999999994</v>
      </c>
      <c r="G382" s="34">
        <v>4.1099999999999994</v>
      </c>
    </row>
    <row r="383" spans="1:7" x14ac:dyDescent="0.25">
      <c r="A383" s="25" t="s">
        <v>128</v>
      </c>
      <c r="B383" s="25" t="s">
        <v>172</v>
      </c>
      <c r="C383" s="110">
        <v>63.74</v>
      </c>
      <c r="D383" s="34">
        <v>60.58</v>
      </c>
      <c r="E383" s="34">
        <v>66.91</v>
      </c>
      <c r="F383" s="112">
        <v>3.1600000000000037</v>
      </c>
      <c r="G383" s="34">
        <v>3.1699999999999946</v>
      </c>
    </row>
    <row r="384" spans="1:7" x14ac:dyDescent="0.25">
      <c r="A384" s="25" t="s">
        <v>128</v>
      </c>
      <c r="B384" s="24" t="s">
        <v>157</v>
      </c>
      <c r="C384" s="110">
        <v>62.15</v>
      </c>
      <c r="D384" s="34">
        <v>58.18</v>
      </c>
      <c r="E384" s="34">
        <v>66.13</v>
      </c>
      <c r="F384" s="112">
        <v>3.9699999999999989</v>
      </c>
      <c r="G384" s="34">
        <v>3.9799999999999969</v>
      </c>
    </row>
    <row r="385" spans="1:7" x14ac:dyDescent="0.25">
      <c r="A385" s="25" t="s">
        <v>128</v>
      </c>
      <c r="B385" s="24" t="s">
        <v>170</v>
      </c>
      <c r="C385" s="110">
        <v>64.73</v>
      </c>
      <c r="D385" s="34">
        <v>60.55</v>
      </c>
      <c r="E385" s="34">
        <v>68.91</v>
      </c>
      <c r="F385" s="112">
        <v>4.1800000000000068</v>
      </c>
      <c r="G385" s="34">
        <v>4.1799999999999926</v>
      </c>
    </row>
    <row r="386" spans="1:7" x14ac:dyDescent="0.25">
      <c r="A386" s="25" t="s">
        <v>128</v>
      </c>
      <c r="B386" s="24" t="s">
        <v>176</v>
      </c>
      <c r="C386" s="110">
        <v>64.02</v>
      </c>
      <c r="D386" s="34">
        <v>59.21</v>
      </c>
      <c r="E386" s="34">
        <v>68.819999999999993</v>
      </c>
      <c r="F386" s="112">
        <v>4.8099999999999952</v>
      </c>
      <c r="G386" s="34">
        <v>4.7999999999999972</v>
      </c>
    </row>
    <row r="387" spans="1:7" x14ac:dyDescent="0.25">
      <c r="A387" s="24" t="s">
        <v>128</v>
      </c>
      <c r="B387" s="24" t="s">
        <v>152</v>
      </c>
      <c r="C387" s="110">
        <v>67.489999999999995</v>
      </c>
      <c r="D387" s="34">
        <v>63.69</v>
      </c>
      <c r="E387" s="34">
        <v>71.290000000000006</v>
      </c>
      <c r="F387" s="112">
        <v>3.7999999999999972</v>
      </c>
      <c r="G387" s="34">
        <v>3.8000000000000114</v>
      </c>
    </row>
    <row r="388" spans="1:7" x14ac:dyDescent="0.25">
      <c r="A388" s="24" t="s">
        <v>128</v>
      </c>
      <c r="B388" s="24" t="s">
        <v>150</v>
      </c>
      <c r="C388" s="110">
        <v>69.17</v>
      </c>
      <c r="D388" s="34">
        <v>66.040000000000006</v>
      </c>
      <c r="E388" s="34">
        <v>72.31</v>
      </c>
      <c r="F388" s="112">
        <v>3.1299999999999955</v>
      </c>
      <c r="G388" s="34">
        <v>3.1400000000000006</v>
      </c>
    </row>
    <row r="389" spans="1:7" x14ac:dyDescent="0.25">
      <c r="A389" s="24" t="s">
        <v>128</v>
      </c>
      <c r="B389" s="24" t="s">
        <v>163</v>
      </c>
      <c r="C389" s="110">
        <v>63.32</v>
      </c>
      <c r="D389" s="34">
        <v>59.07</v>
      </c>
      <c r="E389" s="34">
        <v>67.56</v>
      </c>
      <c r="F389" s="112">
        <v>4.25</v>
      </c>
      <c r="G389" s="34">
        <v>4.240000000000002</v>
      </c>
    </row>
    <row r="390" spans="1:7" x14ac:dyDescent="0.25">
      <c r="A390" s="24" t="s">
        <v>128</v>
      </c>
      <c r="B390" s="24" t="s">
        <v>180</v>
      </c>
      <c r="C390" s="110">
        <v>62.71</v>
      </c>
      <c r="D390" s="34">
        <v>58.77</v>
      </c>
      <c r="E390" s="34">
        <v>66.66</v>
      </c>
      <c r="F390" s="112">
        <v>3.9399999999999977</v>
      </c>
      <c r="G390" s="34">
        <v>3.9499999999999957</v>
      </c>
    </row>
    <row r="391" spans="1:7" x14ac:dyDescent="0.25">
      <c r="A391" s="24" t="s">
        <v>128</v>
      </c>
      <c r="B391" s="24" t="s">
        <v>154</v>
      </c>
      <c r="C391" s="110">
        <v>68.63</v>
      </c>
      <c r="D391" s="34">
        <v>65.06</v>
      </c>
      <c r="E391" s="34">
        <v>72.2</v>
      </c>
      <c r="F391" s="112">
        <v>3.5699999999999932</v>
      </c>
      <c r="G391" s="34">
        <v>3.5700000000000074</v>
      </c>
    </row>
    <row r="392" spans="1:7" x14ac:dyDescent="0.25">
      <c r="A392" s="24" t="s">
        <v>128</v>
      </c>
      <c r="B392" s="24" t="s">
        <v>173</v>
      </c>
      <c r="C392" s="110">
        <v>62.67</v>
      </c>
      <c r="D392" s="34">
        <v>57.93</v>
      </c>
      <c r="E392" s="34">
        <v>67.42</v>
      </c>
      <c r="F392" s="112">
        <v>4.740000000000002</v>
      </c>
      <c r="G392" s="34">
        <v>4.75</v>
      </c>
    </row>
    <row r="393" spans="1:7" x14ac:dyDescent="0.25">
      <c r="A393" s="24" t="s">
        <v>128</v>
      </c>
      <c r="B393" s="24" t="s">
        <v>165</v>
      </c>
      <c r="C393" s="110">
        <v>64.239999999999995</v>
      </c>
      <c r="D393" s="34">
        <v>60.66</v>
      </c>
      <c r="E393" s="34">
        <v>67.83</v>
      </c>
      <c r="F393" s="112">
        <v>3.5799999999999983</v>
      </c>
      <c r="G393" s="34">
        <v>3.5900000000000034</v>
      </c>
    </row>
    <row r="394" spans="1:7" x14ac:dyDescent="0.25">
      <c r="A394" s="24" t="s">
        <v>128</v>
      </c>
      <c r="B394" s="24" t="s">
        <v>149</v>
      </c>
      <c r="C394" s="110">
        <v>69.040000000000006</v>
      </c>
      <c r="D394" s="34">
        <v>65.849999999999994</v>
      </c>
      <c r="E394" s="34">
        <v>72.239999999999995</v>
      </c>
      <c r="F394" s="112">
        <v>3.1900000000000119</v>
      </c>
      <c r="G394" s="34">
        <v>3.1999999999999886</v>
      </c>
    </row>
    <row r="395" spans="1:7" x14ac:dyDescent="0.25">
      <c r="A395" s="24" t="s">
        <v>128</v>
      </c>
      <c r="B395" s="24" t="s">
        <v>177</v>
      </c>
      <c r="C395" s="110">
        <v>63.42</v>
      </c>
      <c r="D395" s="34">
        <v>59.23</v>
      </c>
      <c r="E395" s="34">
        <v>67.61</v>
      </c>
      <c r="F395" s="112">
        <v>4.1900000000000048</v>
      </c>
      <c r="G395" s="34">
        <v>4.1899999999999977</v>
      </c>
    </row>
    <row r="396" spans="1:7" x14ac:dyDescent="0.25">
      <c r="A396" s="24" t="s">
        <v>128</v>
      </c>
      <c r="B396" s="24" t="s">
        <v>153</v>
      </c>
      <c r="C396" s="110">
        <v>67.52</v>
      </c>
      <c r="D396" s="34">
        <v>64.239999999999995</v>
      </c>
      <c r="E396" s="34">
        <v>70.81</v>
      </c>
      <c r="F396" s="112">
        <v>3.2800000000000011</v>
      </c>
      <c r="G396" s="34">
        <v>3.2900000000000063</v>
      </c>
    </row>
    <row r="397" spans="1:7" x14ac:dyDescent="0.25">
      <c r="A397" s="24" t="s">
        <v>128</v>
      </c>
      <c r="B397" s="24" t="s">
        <v>179</v>
      </c>
      <c r="C397" s="110">
        <v>63.49</v>
      </c>
      <c r="D397" s="34">
        <v>58.67</v>
      </c>
      <c r="E397" s="34">
        <v>68.31</v>
      </c>
      <c r="F397" s="112">
        <v>4.82</v>
      </c>
      <c r="G397" s="34">
        <v>4.82</v>
      </c>
    </row>
    <row r="398" spans="1:7" x14ac:dyDescent="0.25">
      <c r="A398" s="24" t="s">
        <v>128</v>
      </c>
      <c r="B398" s="24" t="s">
        <v>161</v>
      </c>
      <c r="C398" s="110">
        <v>62.96</v>
      </c>
      <c r="D398" s="34">
        <v>59.11</v>
      </c>
      <c r="E398" s="34">
        <v>66.8</v>
      </c>
      <c r="F398" s="112">
        <v>3.8500000000000014</v>
      </c>
      <c r="G398" s="34">
        <v>3.8399999999999963</v>
      </c>
    </row>
    <row r="399" spans="1:7" x14ac:dyDescent="0.25">
      <c r="A399" s="24" t="s">
        <v>128</v>
      </c>
      <c r="B399" s="24" t="s">
        <v>158</v>
      </c>
      <c r="C399" s="110">
        <v>67.930000000000007</v>
      </c>
      <c r="D399" s="34">
        <v>64.19</v>
      </c>
      <c r="E399" s="34">
        <v>71.67</v>
      </c>
      <c r="F399" s="112">
        <v>3.7400000000000091</v>
      </c>
      <c r="G399" s="34">
        <v>3.7399999999999949</v>
      </c>
    </row>
    <row r="400" spans="1:7" x14ac:dyDescent="0.25">
      <c r="A400" s="24" t="s">
        <v>128</v>
      </c>
      <c r="B400" s="24" t="s">
        <v>169</v>
      </c>
      <c r="C400" s="110">
        <v>62.23</v>
      </c>
      <c r="D400" s="34">
        <v>56.55</v>
      </c>
      <c r="E400" s="34">
        <v>67.91</v>
      </c>
      <c r="F400" s="112">
        <v>5.68</v>
      </c>
      <c r="G400" s="34">
        <v>5.68</v>
      </c>
    </row>
    <row r="401" spans="1:7" x14ac:dyDescent="0.25">
      <c r="A401" s="25" t="s">
        <v>59</v>
      </c>
      <c r="B401" s="25" t="s">
        <v>166</v>
      </c>
      <c r="C401" s="110">
        <v>63.45</v>
      </c>
      <c r="D401" s="34">
        <v>59.19</v>
      </c>
      <c r="E401" s="34">
        <v>67.72</v>
      </c>
      <c r="F401" s="112">
        <v>4.2600000000000051</v>
      </c>
      <c r="G401" s="34">
        <v>4.269999999999996</v>
      </c>
    </row>
    <row r="402" spans="1:7" x14ac:dyDescent="0.25">
      <c r="A402" s="25" t="s">
        <v>59</v>
      </c>
      <c r="B402" s="25" t="s">
        <v>160</v>
      </c>
      <c r="C402" s="110">
        <v>65.02</v>
      </c>
      <c r="D402" s="34">
        <v>61.41</v>
      </c>
      <c r="E402" s="34">
        <v>68.63</v>
      </c>
      <c r="F402" s="112">
        <v>3.6099999999999994</v>
      </c>
      <c r="G402" s="34">
        <v>3.6099999999999994</v>
      </c>
    </row>
    <row r="403" spans="1:7" x14ac:dyDescent="0.25">
      <c r="A403" s="25" t="s">
        <v>59</v>
      </c>
      <c r="B403" s="25" t="s">
        <v>162</v>
      </c>
      <c r="C403" s="110">
        <v>64.2</v>
      </c>
      <c r="D403" s="34">
        <v>60.28</v>
      </c>
      <c r="E403" s="34">
        <v>68.12</v>
      </c>
      <c r="F403" s="112">
        <v>3.9200000000000017</v>
      </c>
      <c r="G403" s="34">
        <v>3.9200000000000017</v>
      </c>
    </row>
    <row r="404" spans="1:7" x14ac:dyDescent="0.25">
      <c r="A404" s="25" t="s">
        <v>59</v>
      </c>
      <c r="B404" s="25" t="s">
        <v>155</v>
      </c>
      <c r="C404" s="110">
        <v>66.510000000000005</v>
      </c>
      <c r="D404" s="34">
        <v>62.09</v>
      </c>
      <c r="E404" s="34">
        <v>70.92</v>
      </c>
      <c r="F404" s="112">
        <v>4.4200000000000017</v>
      </c>
      <c r="G404" s="34">
        <v>4.4099999999999966</v>
      </c>
    </row>
    <row r="405" spans="1:7" x14ac:dyDescent="0.25">
      <c r="A405" s="25" t="s">
        <v>59</v>
      </c>
      <c r="B405" s="25" t="s">
        <v>151</v>
      </c>
      <c r="C405" s="110">
        <v>68.66</v>
      </c>
      <c r="D405" s="34">
        <v>65.75</v>
      </c>
      <c r="E405" s="34">
        <v>71.569999999999993</v>
      </c>
      <c r="F405" s="112">
        <v>2.9099999999999966</v>
      </c>
      <c r="G405" s="34">
        <v>2.9099999999999966</v>
      </c>
    </row>
    <row r="406" spans="1:7" x14ac:dyDescent="0.25">
      <c r="A406" s="25" t="s">
        <v>59</v>
      </c>
      <c r="B406" s="25" t="s">
        <v>167</v>
      </c>
      <c r="C406" s="110">
        <v>63.36</v>
      </c>
      <c r="D406" s="34">
        <v>58.68</v>
      </c>
      <c r="E406" s="34">
        <v>68.03</v>
      </c>
      <c r="F406" s="112">
        <v>4.68</v>
      </c>
      <c r="G406" s="34">
        <v>4.6700000000000017</v>
      </c>
    </row>
    <row r="407" spans="1:7" x14ac:dyDescent="0.25">
      <c r="A407" s="25" t="s">
        <v>59</v>
      </c>
      <c r="B407" s="25" t="s">
        <v>181</v>
      </c>
      <c r="C407" s="110"/>
      <c r="D407" s="34"/>
      <c r="E407" s="34"/>
      <c r="F407" s="34"/>
      <c r="G407" s="34"/>
    </row>
    <row r="408" spans="1:7" x14ac:dyDescent="0.25">
      <c r="A408" s="25" t="s">
        <v>59</v>
      </c>
      <c r="B408" s="25" t="s">
        <v>171</v>
      </c>
      <c r="C408" s="110">
        <v>61.85</v>
      </c>
      <c r="D408" s="34">
        <v>58.08</v>
      </c>
      <c r="E408" s="34">
        <v>65.63</v>
      </c>
      <c r="F408" s="112">
        <v>3.7700000000000031</v>
      </c>
      <c r="G408" s="34">
        <v>3.779999999999994</v>
      </c>
    </row>
    <row r="409" spans="1:7" x14ac:dyDescent="0.25">
      <c r="A409" s="25" t="s">
        <v>59</v>
      </c>
      <c r="B409" s="25" t="s">
        <v>159</v>
      </c>
      <c r="C409" s="110">
        <v>65.13</v>
      </c>
      <c r="D409" s="34">
        <v>60.04</v>
      </c>
      <c r="E409" s="34">
        <v>70.23</v>
      </c>
      <c r="F409" s="112">
        <v>5.0899999999999963</v>
      </c>
      <c r="G409" s="34">
        <v>5.1000000000000085</v>
      </c>
    </row>
    <row r="410" spans="1:7" x14ac:dyDescent="0.25">
      <c r="A410" s="25" t="s">
        <v>59</v>
      </c>
      <c r="B410" s="25" t="s">
        <v>174</v>
      </c>
      <c r="C410" s="110">
        <v>61.7</v>
      </c>
      <c r="D410" s="34">
        <v>57.46</v>
      </c>
      <c r="E410" s="34">
        <v>65.930000000000007</v>
      </c>
      <c r="F410" s="112">
        <v>4.240000000000002</v>
      </c>
      <c r="G410" s="34">
        <v>4.230000000000004</v>
      </c>
    </row>
    <row r="411" spans="1:7" x14ac:dyDescent="0.25">
      <c r="A411" s="25" t="s">
        <v>59</v>
      </c>
      <c r="B411" s="25" t="s">
        <v>178</v>
      </c>
      <c r="C411" s="110">
        <v>60.36</v>
      </c>
      <c r="D411" s="34">
        <v>55.76</v>
      </c>
      <c r="E411" s="34">
        <v>64.95</v>
      </c>
      <c r="F411" s="112">
        <v>4.6000000000000014</v>
      </c>
      <c r="G411" s="34">
        <v>4.5900000000000034</v>
      </c>
    </row>
    <row r="412" spans="1:7" x14ac:dyDescent="0.25">
      <c r="A412" s="25" t="s">
        <v>59</v>
      </c>
      <c r="B412" s="25" t="s">
        <v>175</v>
      </c>
      <c r="C412" s="110">
        <v>61.05</v>
      </c>
      <c r="D412" s="34">
        <v>54.2</v>
      </c>
      <c r="E412" s="34">
        <v>67.900000000000006</v>
      </c>
      <c r="F412" s="112">
        <v>6.8499999999999943</v>
      </c>
      <c r="G412" s="34">
        <v>6.8500000000000085</v>
      </c>
    </row>
    <row r="413" spans="1:7" x14ac:dyDescent="0.25">
      <c r="A413" s="25" t="s">
        <v>59</v>
      </c>
      <c r="B413" s="25" t="s">
        <v>156</v>
      </c>
      <c r="C413" s="110">
        <v>66.489999999999995</v>
      </c>
      <c r="D413" s="34">
        <v>62.28</v>
      </c>
      <c r="E413" s="34">
        <v>70.7</v>
      </c>
      <c r="F413" s="112">
        <v>4.2099999999999937</v>
      </c>
      <c r="G413" s="34">
        <v>4.210000000000008</v>
      </c>
    </row>
    <row r="414" spans="1:7" x14ac:dyDescent="0.25">
      <c r="A414" s="25" t="s">
        <v>59</v>
      </c>
      <c r="B414" s="25" t="s">
        <v>168</v>
      </c>
      <c r="C414" s="110">
        <v>62.91</v>
      </c>
      <c r="D414" s="34">
        <v>58.53</v>
      </c>
      <c r="E414" s="34">
        <v>67.290000000000006</v>
      </c>
      <c r="F414" s="112">
        <v>4.3799999999999955</v>
      </c>
      <c r="G414" s="34">
        <v>4.3800000000000097</v>
      </c>
    </row>
    <row r="415" spans="1:7" x14ac:dyDescent="0.25">
      <c r="A415" s="25" t="s">
        <v>59</v>
      </c>
      <c r="B415" s="25" t="s">
        <v>164</v>
      </c>
      <c r="C415" s="110">
        <v>63.84</v>
      </c>
      <c r="D415" s="34">
        <v>59.4</v>
      </c>
      <c r="E415" s="34">
        <v>68.28</v>
      </c>
      <c r="F415" s="112">
        <v>4.4400000000000048</v>
      </c>
      <c r="G415" s="34">
        <v>4.4399999999999977</v>
      </c>
    </row>
    <row r="416" spans="1:7" x14ac:dyDescent="0.25">
      <c r="A416" s="25" t="s">
        <v>59</v>
      </c>
      <c r="B416" s="25" t="s">
        <v>172</v>
      </c>
      <c r="C416" s="110">
        <v>61.83</v>
      </c>
      <c r="D416" s="34">
        <v>58.27</v>
      </c>
      <c r="E416" s="34">
        <v>65.38</v>
      </c>
      <c r="F416" s="112">
        <v>3.5599999999999952</v>
      </c>
      <c r="G416" s="34">
        <v>3.5499999999999972</v>
      </c>
    </row>
    <row r="417" spans="1:7" x14ac:dyDescent="0.25">
      <c r="A417" s="25" t="s">
        <v>59</v>
      </c>
      <c r="B417" s="24" t="s">
        <v>157</v>
      </c>
      <c r="C417" s="110">
        <v>66.03</v>
      </c>
      <c r="D417" s="34">
        <v>61.92</v>
      </c>
      <c r="E417" s="34">
        <v>70.150000000000006</v>
      </c>
      <c r="F417" s="112">
        <v>4.1099999999999994</v>
      </c>
      <c r="G417" s="34">
        <v>4.1200000000000045</v>
      </c>
    </row>
    <row r="418" spans="1:7" x14ac:dyDescent="0.25">
      <c r="A418" s="25" t="s">
        <v>59</v>
      </c>
      <c r="B418" s="24" t="s">
        <v>170</v>
      </c>
      <c r="C418" s="110">
        <v>62.27</v>
      </c>
      <c r="D418" s="34">
        <v>55.91</v>
      </c>
      <c r="E418" s="34">
        <v>68.64</v>
      </c>
      <c r="F418" s="112">
        <v>6.3600000000000065</v>
      </c>
      <c r="G418" s="34">
        <v>6.3699999999999974</v>
      </c>
    </row>
    <row r="419" spans="1:7" x14ac:dyDescent="0.25">
      <c r="A419" s="25" t="s">
        <v>59</v>
      </c>
      <c r="B419" s="24" t="s">
        <v>176</v>
      </c>
      <c r="C419" s="110">
        <v>60.55</v>
      </c>
      <c r="D419" s="34">
        <v>55.83</v>
      </c>
      <c r="E419" s="34">
        <v>65.27</v>
      </c>
      <c r="F419" s="112">
        <v>4.7199999999999989</v>
      </c>
      <c r="G419" s="34">
        <v>4.7199999999999989</v>
      </c>
    </row>
    <row r="420" spans="1:7" x14ac:dyDescent="0.25">
      <c r="A420" s="24" t="s">
        <v>59</v>
      </c>
      <c r="B420" s="24" t="s">
        <v>152</v>
      </c>
      <c r="C420" s="110">
        <v>67.739999999999995</v>
      </c>
      <c r="D420" s="34">
        <v>63.57</v>
      </c>
      <c r="E420" s="34">
        <v>71.91</v>
      </c>
      <c r="F420" s="112">
        <v>4.1699999999999946</v>
      </c>
      <c r="G420" s="34">
        <v>4.1700000000000017</v>
      </c>
    </row>
    <row r="421" spans="1:7" x14ac:dyDescent="0.25">
      <c r="A421" s="24" t="s">
        <v>59</v>
      </c>
      <c r="B421" s="24" t="s">
        <v>150</v>
      </c>
      <c r="C421" s="110">
        <v>68.77</v>
      </c>
      <c r="D421" s="34">
        <v>65.08</v>
      </c>
      <c r="E421" s="34">
        <v>72.45</v>
      </c>
      <c r="F421" s="112">
        <v>3.6899999999999977</v>
      </c>
      <c r="G421" s="34">
        <v>3.6800000000000068</v>
      </c>
    </row>
    <row r="422" spans="1:7" x14ac:dyDescent="0.25">
      <c r="A422" s="24" t="s">
        <v>59</v>
      </c>
      <c r="B422" s="24" t="s">
        <v>163</v>
      </c>
      <c r="C422" s="110">
        <v>63.88</v>
      </c>
      <c r="D422" s="34">
        <v>59.09</v>
      </c>
      <c r="E422" s="34">
        <v>68.67</v>
      </c>
      <c r="F422" s="112">
        <v>4.7899999999999991</v>
      </c>
      <c r="G422" s="34">
        <v>4.7899999999999991</v>
      </c>
    </row>
    <row r="423" spans="1:7" x14ac:dyDescent="0.25">
      <c r="A423" s="24" t="s">
        <v>59</v>
      </c>
      <c r="B423" s="24" t="s">
        <v>180</v>
      </c>
      <c r="C423" s="110">
        <v>57.81</v>
      </c>
      <c r="D423" s="34">
        <v>53.05</v>
      </c>
      <c r="E423" s="34">
        <v>62.57</v>
      </c>
      <c r="F423" s="112">
        <v>4.7600000000000051</v>
      </c>
      <c r="G423" s="34">
        <v>4.759999999999998</v>
      </c>
    </row>
    <row r="424" spans="1:7" x14ac:dyDescent="0.25">
      <c r="A424" s="24" t="s">
        <v>59</v>
      </c>
      <c r="B424" s="24" t="s">
        <v>154</v>
      </c>
      <c r="C424" s="110">
        <v>66.97</v>
      </c>
      <c r="D424" s="34">
        <v>62.54</v>
      </c>
      <c r="E424" s="34">
        <v>71.400000000000006</v>
      </c>
      <c r="F424" s="112">
        <v>4.43</v>
      </c>
      <c r="G424" s="34">
        <v>4.4300000000000068</v>
      </c>
    </row>
    <row r="425" spans="1:7" x14ac:dyDescent="0.25">
      <c r="A425" s="24" t="s">
        <v>59</v>
      </c>
      <c r="B425" s="24" t="s">
        <v>173</v>
      </c>
      <c r="C425" s="110">
        <v>61.76</v>
      </c>
      <c r="D425" s="34">
        <v>56.55</v>
      </c>
      <c r="E425" s="34">
        <v>66.97</v>
      </c>
      <c r="F425" s="112">
        <v>5.2100000000000009</v>
      </c>
      <c r="G425" s="34">
        <v>5.2100000000000009</v>
      </c>
    </row>
    <row r="426" spans="1:7" x14ac:dyDescent="0.25">
      <c r="A426" s="24" t="s">
        <v>59</v>
      </c>
      <c r="B426" s="24" t="s">
        <v>165</v>
      </c>
      <c r="C426" s="110">
        <v>63.71</v>
      </c>
      <c r="D426" s="34">
        <v>59.56</v>
      </c>
      <c r="E426" s="34">
        <v>67.87</v>
      </c>
      <c r="F426" s="112">
        <v>4.1499999999999986</v>
      </c>
      <c r="G426" s="34">
        <v>4.1600000000000037</v>
      </c>
    </row>
    <row r="427" spans="1:7" x14ac:dyDescent="0.25">
      <c r="A427" s="24" t="s">
        <v>59</v>
      </c>
      <c r="B427" s="24" t="s">
        <v>149</v>
      </c>
      <c r="C427" s="110">
        <v>69.459999999999994</v>
      </c>
      <c r="D427" s="34">
        <v>65.959999999999994</v>
      </c>
      <c r="E427" s="34">
        <v>72.95</v>
      </c>
      <c r="F427" s="112">
        <v>3.5</v>
      </c>
      <c r="G427" s="34">
        <v>3.4900000000000091</v>
      </c>
    </row>
    <row r="428" spans="1:7" x14ac:dyDescent="0.25">
      <c r="A428" s="24" t="s">
        <v>59</v>
      </c>
      <c r="B428" s="24" t="s">
        <v>177</v>
      </c>
      <c r="C428" s="110">
        <v>60.38</v>
      </c>
      <c r="D428" s="34">
        <v>54.24</v>
      </c>
      <c r="E428" s="34">
        <v>66.52</v>
      </c>
      <c r="F428" s="112">
        <v>6.1400000000000006</v>
      </c>
      <c r="G428" s="34">
        <v>6.1399999999999935</v>
      </c>
    </row>
    <row r="429" spans="1:7" x14ac:dyDescent="0.25">
      <c r="A429" s="24" t="s">
        <v>59</v>
      </c>
      <c r="B429" s="24" t="s">
        <v>153</v>
      </c>
      <c r="C429" s="110">
        <v>67.239999999999995</v>
      </c>
      <c r="D429" s="34">
        <v>63.46</v>
      </c>
      <c r="E429" s="34">
        <v>71.010000000000005</v>
      </c>
      <c r="F429" s="112">
        <v>3.779999999999994</v>
      </c>
      <c r="G429" s="34">
        <v>3.7700000000000102</v>
      </c>
    </row>
    <row r="430" spans="1:7" x14ac:dyDescent="0.25">
      <c r="A430" s="24" t="s">
        <v>59</v>
      </c>
      <c r="B430" s="24" t="s">
        <v>179</v>
      </c>
      <c r="C430" s="110">
        <v>59.98</v>
      </c>
      <c r="D430" s="34">
        <v>54.75</v>
      </c>
      <c r="E430" s="34">
        <v>65.22</v>
      </c>
      <c r="F430" s="112">
        <v>5.2299999999999969</v>
      </c>
      <c r="G430" s="34">
        <v>5.240000000000002</v>
      </c>
    </row>
    <row r="431" spans="1:7" x14ac:dyDescent="0.25">
      <c r="A431" s="24" t="s">
        <v>59</v>
      </c>
      <c r="B431" s="24" t="s">
        <v>161</v>
      </c>
      <c r="C431" s="110">
        <v>64.41</v>
      </c>
      <c r="D431" s="34">
        <v>60.39</v>
      </c>
      <c r="E431" s="34">
        <v>68.430000000000007</v>
      </c>
      <c r="F431" s="112">
        <v>4.019999999999996</v>
      </c>
      <c r="G431" s="34">
        <v>4.0200000000000102</v>
      </c>
    </row>
    <row r="432" spans="1:7" x14ac:dyDescent="0.25">
      <c r="A432" s="24" t="s">
        <v>59</v>
      </c>
      <c r="B432" s="24" t="s">
        <v>158</v>
      </c>
      <c r="C432" s="110">
        <v>65.900000000000006</v>
      </c>
      <c r="D432" s="34">
        <v>61.39</v>
      </c>
      <c r="E432" s="34">
        <v>70.42</v>
      </c>
      <c r="F432" s="112">
        <v>4.5100000000000051</v>
      </c>
      <c r="G432" s="34">
        <v>4.519999999999996</v>
      </c>
    </row>
    <row r="433" spans="1:7" x14ac:dyDescent="0.25">
      <c r="A433" s="24" t="s">
        <v>59</v>
      </c>
      <c r="B433" s="24" t="s">
        <v>169</v>
      </c>
      <c r="C433" s="110">
        <v>62.67</v>
      </c>
      <c r="D433" s="34">
        <v>55.06</v>
      </c>
      <c r="E433" s="34">
        <v>70.28</v>
      </c>
      <c r="F433" s="112">
        <v>7.6099999999999994</v>
      </c>
      <c r="G433" s="34">
        <v>7.6099999999999994</v>
      </c>
    </row>
    <row r="434" spans="1:7" x14ac:dyDescent="0.25">
      <c r="A434" s="25" t="s">
        <v>78</v>
      </c>
      <c r="B434" s="25" t="s">
        <v>166</v>
      </c>
      <c r="C434" s="110">
        <v>59.6</v>
      </c>
      <c r="D434" s="34">
        <v>55.2</v>
      </c>
      <c r="E434" s="34">
        <v>64.099999999999994</v>
      </c>
      <c r="F434" s="112">
        <v>4.3999999999999986</v>
      </c>
      <c r="G434" s="34">
        <v>4.4999999999999929</v>
      </c>
    </row>
    <row r="435" spans="1:7" x14ac:dyDescent="0.25">
      <c r="A435" s="25" t="s">
        <v>78</v>
      </c>
      <c r="B435" s="25" t="s">
        <v>160</v>
      </c>
      <c r="C435" s="110">
        <v>62.7</v>
      </c>
      <c r="D435" s="34">
        <v>58.5</v>
      </c>
      <c r="E435" s="34">
        <v>67</v>
      </c>
      <c r="F435" s="112">
        <v>4.2000000000000028</v>
      </c>
      <c r="G435" s="34">
        <v>4.2999999999999972</v>
      </c>
    </row>
    <row r="436" spans="1:7" x14ac:dyDescent="0.25">
      <c r="A436" s="25" t="s">
        <v>78</v>
      </c>
      <c r="B436" s="25" t="s">
        <v>162</v>
      </c>
      <c r="C436" s="110">
        <v>61.9</v>
      </c>
      <c r="D436" s="34">
        <v>57.5</v>
      </c>
      <c r="E436" s="34">
        <v>66.2</v>
      </c>
      <c r="F436" s="112">
        <v>4.3999999999999986</v>
      </c>
      <c r="G436" s="34">
        <v>4.3000000000000043</v>
      </c>
    </row>
    <row r="437" spans="1:7" x14ac:dyDescent="0.25">
      <c r="A437" s="25" t="s">
        <v>78</v>
      </c>
      <c r="B437" s="25" t="s">
        <v>155</v>
      </c>
      <c r="C437" s="110">
        <v>64.5</v>
      </c>
      <c r="D437" s="34">
        <v>59.4</v>
      </c>
      <c r="E437" s="34">
        <v>69.599999999999994</v>
      </c>
      <c r="F437" s="112">
        <v>5.1000000000000014</v>
      </c>
      <c r="G437" s="34">
        <v>5.0999999999999943</v>
      </c>
    </row>
    <row r="438" spans="1:7" x14ac:dyDescent="0.25">
      <c r="A438" s="25" t="s">
        <v>78</v>
      </c>
      <c r="B438" s="25" t="s">
        <v>151</v>
      </c>
      <c r="C438" s="110">
        <v>67.5</v>
      </c>
      <c r="D438" s="34">
        <v>64.400000000000006</v>
      </c>
      <c r="E438" s="34">
        <v>70.599999999999994</v>
      </c>
      <c r="F438" s="112">
        <v>3.0999999999999943</v>
      </c>
      <c r="G438" s="34">
        <v>3.0999999999999943</v>
      </c>
    </row>
    <row r="439" spans="1:7" x14ac:dyDescent="0.25">
      <c r="A439" s="25" t="s">
        <v>78</v>
      </c>
      <c r="B439" s="25" t="s">
        <v>167</v>
      </c>
      <c r="C439" s="110">
        <v>59.8</v>
      </c>
      <c r="D439" s="34">
        <v>54.8</v>
      </c>
      <c r="E439" s="34">
        <v>64.8</v>
      </c>
      <c r="F439" s="112">
        <v>5</v>
      </c>
      <c r="G439" s="34">
        <v>5</v>
      </c>
    </row>
    <row r="440" spans="1:7" x14ac:dyDescent="0.25">
      <c r="A440" s="25" t="s">
        <v>78</v>
      </c>
      <c r="B440" s="25" t="s">
        <v>181</v>
      </c>
      <c r="C440" s="110"/>
      <c r="D440" s="34"/>
      <c r="E440" s="34"/>
      <c r="F440" s="34"/>
      <c r="G440" s="34"/>
    </row>
    <row r="441" spans="1:7" x14ac:dyDescent="0.25">
      <c r="A441" s="25" t="s">
        <v>78</v>
      </c>
      <c r="B441" s="25" t="s">
        <v>171</v>
      </c>
      <c r="C441" s="110">
        <v>66.7</v>
      </c>
      <c r="D441" s="34">
        <v>63</v>
      </c>
      <c r="E441" s="34">
        <v>70.3</v>
      </c>
      <c r="F441" s="112">
        <v>3.7000000000000028</v>
      </c>
      <c r="G441" s="34">
        <v>3.5999999999999943</v>
      </c>
    </row>
    <row r="442" spans="1:7" x14ac:dyDescent="0.25">
      <c r="A442" s="25" t="s">
        <v>78</v>
      </c>
      <c r="B442" s="25" t="s">
        <v>159</v>
      </c>
      <c r="C442" s="110">
        <v>62.6</v>
      </c>
      <c r="D442" s="34">
        <v>56.5</v>
      </c>
      <c r="E442" s="34">
        <v>68.7</v>
      </c>
      <c r="F442" s="112">
        <v>6.1000000000000014</v>
      </c>
      <c r="G442" s="34">
        <v>6.1000000000000014</v>
      </c>
    </row>
    <row r="443" spans="1:7" x14ac:dyDescent="0.25">
      <c r="A443" s="25" t="s">
        <v>78</v>
      </c>
      <c r="B443" s="25" t="s">
        <v>174</v>
      </c>
      <c r="C443" s="110">
        <v>61.1</v>
      </c>
      <c r="D443" s="34">
        <v>56.4</v>
      </c>
      <c r="E443" s="34">
        <v>65.8</v>
      </c>
      <c r="F443" s="112">
        <v>4.7000000000000028</v>
      </c>
      <c r="G443" s="34">
        <v>4.6999999999999957</v>
      </c>
    </row>
    <row r="444" spans="1:7" x14ac:dyDescent="0.25">
      <c r="A444" s="25" t="s">
        <v>78</v>
      </c>
      <c r="B444" s="25" t="s">
        <v>178</v>
      </c>
      <c r="C444" s="110">
        <v>58.5</v>
      </c>
      <c r="D444" s="34">
        <v>53.8</v>
      </c>
      <c r="E444" s="34">
        <v>63.2</v>
      </c>
      <c r="F444" s="112">
        <v>4.7000000000000028</v>
      </c>
      <c r="G444" s="34">
        <v>4.7000000000000028</v>
      </c>
    </row>
    <row r="445" spans="1:7" x14ac:dyDescent="0.25">
      <c r="A445" s="25" t="s">
        <v>78</v>
      </c>
      <c r="B445" s="25" t="s">
        <v>175</v>
      </c>
      <c r="C445" s="110">
        <v>59.3</v>
      </c>
      <c r="D445" s="34">
        <v>53.8</v>
      </c>
      <c r="E445" s="34">
        <v>64.7</v>
      </c>
      <c r="F445" s="112">
        <v>5.5</v>
      </c>
      <c r="G445" s="34">
        <v>5.4000000000000057</v>
      </c>
    </row>
    <row r="446" spans="1:7" x14ac:dyDescent="0.25">
      <c r="A446" s="25" t="s">
        <v>78</v>
      </c>
      <c r="B446" s="25" t="s">
        <v>156</v>
      </c>
      <c r="C446" s="110">
        <v>66.2</v>
      </c>
      <c r="D446" s="34">
        <v>61.5</v>
      </c>
      <c r="E446" s="34">
        <v>71</v>
      </c>
      <c r="F446" s="112">
        <v>4.7000000000000028</v>
      </c>
      <c r="G446" s="34">
        <v>4.7999999999999972</v>
      </c>
    </row>
    <row r="447" spans="1:7" x14ac:dyDescent="0.25">
      <c r="A447" s="25" t="s">
        <v>78</v>
      </c>
      <c r="B447" s="25" t="s">
        <v>168</v>
      </c>
      <c r="C447" s="110">
        <v>58.3</v>
      </c>
      <c r="D447" s="34">
        <v>53.3</v>
      </c>
      <c r="E447" s="34">
        <v>63.3</v>
      </c>
      <c r="F447" s="112">
        <v>5</v>
      </c>
      <c r="G447" s="34">
        <v>5</v>
      </c>
    </row>
    <row r="448" spans="1:7" x14ac:dyDescent="0.25">
      <c r="A448" s="25" t="s">
        <v>78</v>
      </c>
      <c r="B448" s="25" t="s">
        <v>164</v>
      </c>
      <c r="C448" s="110">
        <v>62.9</v>
      </c>
      <c r="D448" s="34">
        <v>57.2</v>
      </c>
      <c r="E448" s="34">
        <v>68.599999999999994</v>
      </c>
      <c r="F448" s="112">
        <v>5.6999999999999957</v>
      </c>
      <c r="G448" s="34">
        <v>5.6999999999999957</v>
      </c>
    </row>
    <row r="449" spans="1:7" x14ac:dyDescent="0.25">
      <c r="A449" s="25" t="s">
        <v>78</v>
      </c>
      <c r="B449" s="25" t="s">
        <v>172</v>
      </c>
      <c r="C449" s="110">
        <v>63.8</v>
      </c>
      <c r="D449" s="34">
        <v>60.1</v>
      </c>
      <c r="E449" s="34">
        <v>67.5</v>
      </c>
      <c r="F449" s="112">
        <v>3.6999999999999957</v>
      </c>
      <c r="G449" s="34">
        <v>3.7000000000000028</v>
      </c>
    </row>
    <row r="450" spans="1:7" x14ac:dyDescent="0.25">
      <c r="A450" s="25" t="s">
        <v>78</v>
      </c>
      <c r="B450" s="24" t="s">
        <v>157</v>
      </c>
      <c r="C450" s="110">
        <v>64.400000000000006</v>
      </c>
      <c r="D450" s="34">
        <v>59.7</v>
      </c>
      <c r="E450" s="34">
        <v>69.099999999999994</v>
      </c>
      <c r="F450" s="112">
        <v>4.7000000000000028</v>
      </c>
      <c r="G450" s="34">
        <v>4.6999999999999886</v>
      </c>
    </row>
    <row r="451" spans="1:7" x14ac:dyDescent="0.25">
      <c r="A451" s="25" t="s">
        <v>78</v>
      </c>
      <c r="B451" s="24" t="s">
        <v>170</v>
      </c>
      <c r="C451" s="110">
        <v>59.6</v>
      </c>
      <c r="D451" s="34">
        <v>52.3</v>
      </c>
      <c r="E451" s="34">
        <v>66.8</v>
      </c>
      <c r="F451" s="112">
        <v>7.3000000000000043</v>
      </c>
      <c r="G451" s="34">
        <v>7.1999999999999957</v>
      </c>
    </row>
    <row r="452" spans="1:7" x14ac:dyDescent="0.25">
      <c r="A452" s="25" t="s">
        <v>78</v>
      </c>
      <c r="B452" s="24" t="s">
        <v>176</v>
      </c>
      <c r="C452" s="110">
        <v>60.5</v>
      </c>
      <c r="D452" s="34">
        <v>55.9</v>
      </c>
      <c r="E452" s="34">
        <v>65.099999999999994</v>
      </c>
      <c r="F452" s="112">
        <v>4.6000000000000014</v>
      </c>
      <c r="G452" s="34">
        <v>4.5999999999999943</v>
      </c>
    </row>
    <row r="453" spans="1:7" x14ac:dyDescent="0.25">
      <c r="A453" s="24" t="s">
        <v>78</v>
      </c>
      <c r="B453" s="24" t="s">
        <v>152</v>
      </c>
      <c r="C453" s="110">
        <v>66.5</v>
      </c>
      <c r="D453" s="34">
        <v>62.2</v>
      </c>
      <c r="E453" s="34">
        <v>70.8</v>
      </c>
      <c r="F453" s="112">
        <v>4.2999999999999972</v>
      </c>
      <c r="G453" s="34">
        <v>4.2999999999999972</v>
      </c>
    </row>
    <row r="454" spans="1:7" x14ac:dyDescent="0.25">
      <c r="A454" s="24" t="s">
        <v>78</v>
      </c>
      <c r="B454" s="24" t="s">
        <v>150</v>
      </c>
      <c r="C454" s="110">
        <v>66.900000000000006</v>
      </c>
      <c r="D454" s="34">
        <v>62.3</v>
      </c>
      <c r="E454" s="34">
        <v>71.400000000000006</v>
      </c>
      <c r="F454" s="112">
        <v>4.6000000000000085</v>
      </c>
      <c r="G454" s="34">
        <v>4.5</v>
      </c>
    </row>
    <row r="455" spans="1:7" x14ac:dyDescent="0.25">
      <c r="A455" s="24" t="s">
        <v>78</v>
      </c>
      <c r="B455" s="24" t="s">
        <v>163</v>
      </c>
      <c r="C455" s="110">
        <v>63.7</v>
      </c>
      <c r="D455" s="34">
        <v>58.3</v>
      </c>
      <c r="E455" s="34">
        <v>69.099999999999994</v>
      </c>
      <c r="F455" s="112">
        <v>5.4000000000000057</v>
      </c>
      <c r="G455" s="34">
        <v>5.3999999999999915</v>
      </c>
    </row>
    <row r="456" spans="1:7" x14ac:dyDescent="0.25">
      <c r="A456" s="24" t="s">
        <v>78</v>
      </c>
      <c r="B456" s="24" t="s">
        <v>180</v>
      </c>
      <c r="C456" s="110">
        <v>58.3</v>
      </c>
      <c r="D456" s="34">
        <v>52</v>
      </c>
      <c r="E456" s="34">
        <v>64.7</v>
      </c>
      <c r="F456" s="112">
        <v>6.2999999999999972</v>
      </c>
      <c r="G456" s="34">
        <v>6.4000000000000057</v>
      </c>
    </row>
    <row r="457" spans="1:7" x14ac:dyDescent="0.25">
      <c r="A457" s="24" t="s">
        <v>78</v>
      </c>
      <c r="B457" s="24" t="s">
        <v>154</v>
      </c>
      <c r="C457" s="110">
        <v>62.4</v>
      </c>
      <c r="D457" s="34">
        <v>57.3</v>
      </c>
      <c r="E457" s="34">
        <v>67.5</v>
      </c>
      <c r="F457" s="112">
        <v>5.1000000000000014</v>
      </c>
      <c r="G457" s="34">
        <v>5.1000000000000014</v>
      </c>
    </row>
    <row r="458" spans="1:7" x14ac:dyDescent="0.25">
      <c r="A458" s="24" t="s">
        <v>78</v>
      </c>
      <c r="B458" s="24" t="s">
        <v>173</v>
      </c>
      <c r="C458" s="110">
        <v>62.8</v>
      </c>
      <c r="D458" s="34">
        <v>57.7</v>
      </c>
      <c r="E458" s="34">
        <v>67.8</v>
      </c>
      <c r="F458" s="112">
        <v>5.0999999999999943</v>
      </c>
      <c r="G458" s="34">
        <v>5</v>
      </c>
    </row>
    <row r="459" spans="1:7" x14ac:dyDescent="0.25">
      <c r="A459" s="24" t="s">
        <v>78</v>
      </c>
      <c r="B459" s="24" t="s">
        <v>165</v>
      </c>
      <c r="C459" s="110">
        <v>63.5</v>
      </c>
      <c r="D459" s="34">
        <v>58.8</v>
      </c>
      <c r="E459" s="34">
        <v>68.099999999999994</v>
      </c>
      <c r="F459" s="112">
        <v>4.7000000000000028</v>
      </c>
      <c r="G459" s="34">
        <v>4.5999999999999943</v>
      </c>
    </row>
    <row r="460" spans="1:7" x14ac:dyDescent="0.25">
      <c r="A460" s="24" t="s">
        <v>78</v>
      </c>
      <c r="B460" s="24" t="s">
        <v>149</v>
      </c>
      <c r="C460" s="110">
        <v>69.3</v>
      </c>
      <c r="D460" s="34">
        <v>65.2</v>
      </c>
      <c r="E460" s="34">
        <v>73.5</v>
      </c>
      <c r="F460" s="112">
        <v>4.0999999999999943</v>
      </c>
      <c r="G460" s="34">
        <v>4.2000000000000028</v>
      </c>
    </row>
    <row r="461" spans="1:7" x14ac:dyDescent="0.25">
      <c r="A461" s="24" t="s">
        <v>78</v>
      </c>
      <c r="B461" s="24" t="s">
        <v>177</v>
      </c>
      <c r="C461" s="110">
        <v>62.6</v>
      </c>
      <c r="D461" s="34">
        <v>55.2</v>
      </c>
      <c r="E461" s="34">
        <v>70</v>
      </c>
      <c r="F461" s="112">
        <v>7.3999999999999986</v>
      </c>
      <c r="G461" s="34">
        <v>7.3999999999999986</v>
      </c>
    </row>
    <row r="462" spans="1:7" x14ac:dyDescent="0.25">
      <c r="A462" s="24" t="s">
        <v>78</v>
      </c>
      <c r="B462" s="24" t="s">
        <v>153</v>
      </c>
      <c r="C462" s="110">
        <v>68.3</v>
      </c>
      <c r="D462" s="34">
        <v>64.400000000000006</v>
      </c>
      <c r="E462" s="34">
        <v>72.2</v>
      </c>
      <c r="F462" s="112">
        <v>3.8999999999999915</v>
      </c>
      <c r="G462" s="34">
        <v>3.9000000000000057</v>
      </c>
    </row>
    <row r="463" spans="1:7" x14ac:dyDescent="0.25">
      <c r="A463" s="24" t="s">
        <v>78</v>
      </c>
      <c r="B463" s="24" t="s">
        <v>179</v>
      </c>
      <c r="C463" s="110">
        <v>59.5</v>
      </c>
      <c r="D463" s="34">
        <v>53.2</v>
      </c>
      <c r="E463" s="34">
        <v>65.900000000000006</v>
      </c>
      <c r="F463" s="112">
        <v>6.2999999999999972</v>
      </c>
      <c r="G463" s="34">
        <v>6.4000000000000057</v>
      </c>
    </row>
    <row r="464" spans="1:7" x14ac:dyDescent="0.25">
      <c r="A464" s="24" t="s">
        <v>78</v>
      </c>
      <c r="B464" s="24" t="s">
        <v>161</v>
      </c>
      <c r="C464" s="110">
        <v>64.400000000000006</v>
      </c>
      <c r="D464" s="34">
        <v>59.9</v>
      </c>
      <c r="E464" s="34">
        <v>68.900000000000006</v>
      </c>
      <c r="F464" s="112">
        <v>4.5000000000000071</v>
      </c>
      <c r="G464" s="34">
        <v>4.5</v>
      </c>
    </row>
    <row r="465" spans="1:7" x14ac:dyDescent="0.25">
      <c r="A465" s="24" t="s">
        <v>78</v>
      </c>
      <c r="B465" s="24" t="s">
        <v>158</v>
      </c>
      <c r="C465" s="110">
        <v>63.8</v>
      </c>
      <c r="D465" s="34">
        <v>57.4</v>
      </c>
      <c r="E465" s="34">
        <v>70.099999999999994</v>
      </c>
      <c r="F465" s="112">
        <v>6.3999999999999986</v>
      </c>
      <c r="G465" s="34">
        <v>6.2999999999999972</v>
      </c>
    </row>
    <row r="466" spans="1:7" x14ac:dyDescent="0.25">
      <c r="A466" s="24" t="s">
        <v>78</v>
      </c>
      <c r="B466" s="24" t="s">
        <v>169</v>
      </c>
      <c r="C466" s="110">
        <v>60.5</v>
      </c>
      <c r="D466" s="34">
        <v>54.1</v>
      </c>
      <c r="E466" s="34">
        <v>66.8</v>
      </c>
      <c r="F466" s="112">
        <v>6.3999999999999986</v>
      </c>
      <c r="G466" s="34">
        <v>6.2999999999999972</v>
      </c>
    </row>
    <row r="467" spans="1:7" x14ac:dyDescent="0.25">
      <c r="A467" s="24"/>
      <c r="B467" s="24"/>
      <c r="C467" s="30"/>
      <c r="D467" s="25"/>
      <c r="E467" s="25"/>
      <c r="F467" s="21"/>
      <c r="G467" s="21"/>
    </row>
    <row r="474" spans="1:7" x14ac:dyDescent="0.25">
      <c r="B474" t="s">
        <v>184</v>
      </c>
      <c r="C474" t="s">
        <v>185</v>
      </c>
      <c r="D474" t="s">
        <v>186</v>
      </c>
    </row>
    <row r="475" spans="1:7" x14ac:dyDescent="0.25">
      <c r="A475" s="24" t="s">
        <v>109</v>
      </c>
      <c r="B475" s="113">
        <v>11.849999999999994</v>
      </c>
      <c r="C475" s="78">
        <v>68.599999999999994</v>
      </c>
      <c r="D475" s="78">
        <v>56.75</v>
      </c>
    </row>
    <row r="476" spans="1:7" x14ac:dyDescent="0.25">
      <c r="A476" s="24" t="s">
        <v>112</v>
      </c>
      <c r="B476" s="113">
        <v>11.589999999999996</v>
      </c>
      <c r="C476" s="78">
        <v>68.8</v>
      </c>
      <c r="D476" s="78">
        <v>57.21</v>
      </c>
    </row>
    <row r="477" spans="1:7" x14ac:dyDescent="0.25">
      <c r="A477" s="24" t="s">
        <v>114</v>
      </c>
      <c r="B477" s="113">
        <v>11.930000000000007</v>
      </c>
      <c r="C477" s="78">
        <v>70.040000000000006</v>
      </c>
      <c r="D477" s="78">
        <v>58.11</v>
      </c>
    </row>
    <row r="478" spans="1:7" x14ac:dyDescent="0.25">
      <c r="A478" s="24" t="s">
        <v>20</v>
      </c>
      <c r="B478" s="113">
        <v>10.879999999999995</v>
      </c>
      <c r="C478" s="78">
        <v>69.819999999999993</v>
      </c>
      <c r="D478" s="78">
        <v>58.94</v>
      </c>
    </row>
    <row r="479" spans="1:7" x14ac:dyDescent="0.25">
      <c r="A479" s="24" t="s">
        <v>118</v>
      </c>
      <c r="B479" s="113">
        <v>10.490000000000002</v>
      </c>
      <c r="C479" s="78">
        <v>70.11</v>
      </c>
      <c r="D479" s="78">
        <v>59.62</v>
      </c>
    </row>
    <row r="480" spans="1:7" x14ac:dyDescent="0.25">
      <c r="A480" s="24" t="s">
        <v>119</v>
      </c>
      <c r="B480" s="113">
        <v>12.210000000000008</v>
      </c>
      <c r="C480" s="78">
        <v>71.010000000000005</v>
      </c>
      <c r="D480" s="78">
        <v>58.8</v>
      </c>
    </row>
    <row r="481" spans="1:4" x14ac:dyDescent="0.25">
      <c r="A481" s="24" t="s">
        <v>121</v>
      </c>
      <c r="B481" s="113">
        <v>11.469999999999992</v>
      </c>
      <c r="C481" s="78">
        <v>71.209999999999994</v>
      </c>
      <c r="D481" s="78">
        <v>59.74</v>
      </c>
    </row>
    <row r="482" spans="1:4" x14ac:dyDescent="0.25">
      <c r="A482" s="24" t="s">
        <v>124</v>
      </c>
      <c r="B482" s="113">
        <v>11.629999999999995</v>
      </c>
      <c r="C482" s="78">
        <v>70.3</v>
      </c>
      <c r="D482" s="78">
        <v>58.67</v>
      </c>
    </row>
    <row r="483" spans="1:4" x14ac:dyDescent="0.25">
      <c r="A483" s="24" t="s">
        <v>126</v>
      </c>
      <c r="B483" s="113">
        <v>11.099999999999994</v>
      </c>
      <c r="C483" s="78">
        <v>68.66</v>
      </c>
      <c r="D483" s="78">
        <v>57.56</v>
      </c>
    </row>
    <row r="484" spans="1:4" x14ac:dyDescent="0.25">
      <c r="A484" s="24" t="s">
        <v>128</v>
      </c>
      <c r="B484" s="113">
        <v>10.060000000000002</v>
      </c>
      <c r="C484" s="78">
        <v>69.17</v>
      </c>
      <c r="D484" s="78">
        <v>59.11</v>
      </c>
    </row>
    <row r="485" spans="1:4" x14ac:dyDescent="0.25">
      <c r="A485" t="s">
        <v>59</v>
      </c>
      <c r="B485" s="113">
        <v>11.649999999999991</v>
      </c>
      <c r="C485" s="78">
        <v>69.459999999999994</v>
      </c>
      <c r="D485" s="78">
        <v>57.81</v>
      </c>
    </row>
    <row r="486" spans="1:4" x14ac:dyDescent="0.25">
      <c r="A486" s="150" t="s">
        <v>78</v>
      </c>
      <c r="B486" s="151">
        <v>11</v>
      </c>
      <c r="C486" s="94">
        <v>69.3</v>
      </c>
      <c r="D486" s="94">
        <v>58.3</v>
      </c>
    </row>
    <row r="488" spans="1:4" ht="18" customHeight="1" x14ac:dyDescent="0.25">
      <c r="A488" s="125" t="s">
        <v>187</v>
      </c>
    </row>
    <row r="492" spans="1:4" x14ac:dyDescent="0.25">
      <c r="A492" s="3" t="s">
        <v>101</v>
      </c>
      <c r="B492" s="3" t="s">
        <v>10</v>
      </c>
    </row>
    <row r="493" spans="1:4" x14ac:dyDescent="0.25">
      <c r="A493" s="24" t="s">
        <v>109</v>
      </c>
      <c r="B493" s="84">
        <v>11.849999999999994</v>
      </c>
    </row>
    <row r="494" spans="1:4" x14ac:dyDescent="0.25">
      <c r="A494" s="24" t="s">
        <v>112</v>
      </c>
      <c r="B494" s="84">
        <v>11.589999999999996</v>
      </c>
    </row>
    <row r="495" spans="1:4" x14ac:dyDescent="0.25">
      <c r="A495" s="24" t="s">
        <v>114</v>
      </c>
      <c r="B495" s="84">
        <v>11.930000000000007</v>
      </c>
    </row>
    <row r="496" spans="1:4" x14ac:dyDescent="0.25">
      <c r="A496" s="24" t="s">
        <v>20</v>
      </c>
      <c r="B496" s="84">
        <v>10.879999999999995</v>
      </c>
    </row>
    <row r="497" spans="1:2" x14ac:dyDescent="0.25">
      <c r="A497" s="24" t="s">
        <v>118</v>
      </c>
      <c r="B497" s="84">
        <v>10.490000000000002</v>
      </c>
    </row>
    <row r="498" spans="1:2" x14ac:dyDescent="0.25">
      <c r="A498" s="24" t="s">
        <v>119</v>
      </c>
      <c r="B498" s="84">
        <v>12.210000000000008</v>
      </c>
    </row>
    <row r="499" spans="1:2" x14ac:dyDescent="0.25">
      <c r="A499" s="24" t="s">
        <v>121</v>
      </c>
      <c r="B499" s="84">
        <v>11.469999999999992</v>
      </c>
    </row>
    <row r="500" spans="1:2" x14ac:dyDescent="0.25">
      <c r="A500" s="24" t="s">
        <v>124</v>
      </c>
      <c r="B500" s="84">
        <v>11.629999999999995</v>
      </c>
    </row>
    <row r="501" spans="1:2" x14ac:dyDescent="0.25">
      <c r="A501" s="24" t="s">
        <v>126</v>
      </c>
      <c r="B501" s="84">
        <v>11.099999999999994</v>
      </c>
    </row>
    <row r="502" spans="1:2" x14ac:dyDescent="0.25">
      <c r="A502" s="24" t="s">
        <v>128</v>
      </c>
      <c r="B502" s="84">
        <v>10.060000000000002</v>
      </c>
    </row>
    <row r="503" spans="1:2" x14ac:dyDescent="0.25">
      <c r="A503" s="24" t="s">
        <v>59</v>
      </c>
      <c r="B503" s="84">
        <v>11.649999999999991</v>
      </c>
    </row>
    <row r="504" spans="1:2" x14ac:dyDescent="0.25">
      <c r="A504" s="152" t="s">
        <v>78</v>
      </c>
      <c r="B504" s="153">
        <v>11</v>
      </c>
    </row>
    <row r="505" spans="1:2" x14ac:dyDescent="0.25">
      <c r="A505" s="24"/>
      <c r="B505" s="30"/>
    </row>
    <row r="506" spans="1:2" x14ac:dyDescent="0.25">
      <c r="A506" s="24"/>
      <c r="B506" s="30"/>
    </row>
    <row r="507" spans="1:2" x14ac:dyDescent="0.25">
      <c r="A507" s="24"/>
      <c r="B507" s="30"/>
    </row>
    <row r="508" spans="1:2" x14ac:dyDescent="0.25">
      <c r="A508" s="24"/>
      <c r="B508" s="30"/>
    </row>
  </sheetData>
  <autoFilter ref="A70:G432" xr:uid="{00000000-0001-0000-0000-000000000000}">
    <sortState xmlns:xlrd2="http://schemas.microsoft.com/office/spreadsheetml/2017/richdata2" ref="A71:G433">
      <sortCondition ref="A70:A432"/>
    </sortState>
  </autoFilter>
  <sortState xmlns:xlrd2="http://schemas.microsoft.com/office/spreadsheetml/2017/richdata2" ref="A35:G66">
    <sortCondition descending="1" ref="C35:C66"/>
  </sortState>
  <hyperlinks>
    <hyperlink ref="M1" r:id="rId1" display="https://www.ons.gov.uk/peoplepopulationandcommunity/healthandsocialcare/healthandlifeexpectancies/bulletins/healthstatelifeexpectanciesuk/between2011to2013and2022to2024" xr:uid="{A0E12F7D-430C-42AD-980A-D1D988798EB3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83FD-7A89-44CD-AE05-A6B305DC604E}">
  <sheetPr>
    <tabColor theme="8" tint="0.39997558519241921"/>
  </sheetPr>
  <dimension ref="A1:R508"/>
  <sheetViews>
    <sheetView showGridLines="0" zoomScale="80" zoomScaleNormal="80" workbookViewId="0">
      <selection activeCell="C2" sqref="C2"/>
    </sheetView>
  </sheetViews>
  <sheetFormatPr defaultColWidth="10.85546875" defaultRowHeight="15" x14ac:dyDescent="0.25"/>
  <cols>
    <col min="1" max="1" width="15.140625" customWidth="1"/>
    <col min="2" max="2" width="49.85546875" customWidth="1"/>
    <col min="3" max="3" width="12.5703125" customWidth="1"/>
    <col min="4" max="4" width="16.5703125" customWidth="1"/>
    <col min="5" max="5" width="13.5703125" customWidth="1"/>
    <col min="6" max="6" width="22" customWidth="1"/>
    <col min="7" max="7" width="21.1406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7" max="17" width="22.42578125" customWidth="1"/>
    <col min="18" max="18" width="38.42578125" style="86" bestFit="1" customWidth="1"/>
  </cols>
  <sheetData>
    <row r="1" spans="1:18" ht="15" customHeight="1" x14ac:dyDescent="0.3">
      <c r="A1" s="67" t="s">
        <v>188</v>
      </c>
      <c r="J1" s="92" t="s">
        <v>1566</v>
      </c>
      <c r="M1" s="73" t="s">
        <v>1567</v>
      </c>
      <c r="R1" s="109"/>
    </row>
    <row r="2" spans="1:18" ht="15" customHeight="1" x14ac:dyDescent="0.25">
      <c r="E2" s="1"/>
      <c r="G2" s="1"/>
    </row>
    <row r="3" spans="1:18" x14ac:dyDescent="0.25">
      <c r="A3" s="29"/>
      <c r="G3" s="29"/>
    </row>
    <row r="5" spans="1:18" ht="18" x14ac:dyDescent="0.25">
      <c r="A5" s="68" t="s">
        <v>99</v>
      </c>
      <c r="B5" s="3"/>
      <c r="C5" s="3"/>
      <c r="D5" s="3"/>
      <c r="E5" s="3"/>
      <c r="F5" s="3"/>
      <c r="G5" s="3"/>
      <c r="Q5" s="72"/>
    </row>
    <row r="6" spans="1:18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</row>
    <row r="7" spans="1:18" x14ac:dyDescent="0.25">
      <c r="A7" s="4" t="s">
        <v>109</v>
      </c>
      <c r="B7" s="5" t="s">
        <v>110</v>
      </c>
      <c r="C7" s="76">
        <v>63.93</v>
      </c>
      <c r="D7" s="111">
        <v>63.74</v>
      </c>
      <c r="E7" s="111">
        <v>64.11</v>
      </c>
      <c r="F7" s="79">
        <v>0.18999999999999773</v>
      </c>
      <c r="G7" s="111">
        <v>0.17999999999999972</v>
      </c>
    </row>
    <row r="8" spans="1:18" x14ac:dyDescent="0.25">
      <c r="A8" s="6" t="s">
        <v>112</v>
      </c>
      <c r="B8" s="7" t="s">
        <v>110</v>
      </c>
      <c r="C8" s="110">
        <v>63.94</v>
      </c>
      <c r="D8" s="34">
        <v>63.75</v>
      </c>
      <c r="E8" s="34">
        <v>64.14</v>
      </c>
      <c r="F8" s="112">
        <v>0.18999999999999773</v>
      </c>
      <c r="G8" s="34">
        <v>0.20000000000000284</v>
      </c>
    </row>
    <row r="9" spans="1:18" x14ac:dyDescent="0.25">
      <c r="A9" s="8" t="s">
        <v>114</v>
      </c>
      <c r="B9" s="9" t="s">
        <v>110</v>
      </c>
      <c r="C9" s="110">
        <v>64.17</v>
      </c>
      <c r="D9" s="34">
        <v>63.98</v>
      </c>
      <c r="E9" s="34">
        <v>64.37</v>
      </c>
      <c r="F9" s="112">
        <v>0.19000000000000483</v>
      </c>
      <c r="G9" s="34">
        <v>0.20000000000000284</v>
      </c>
    </row>
    <row r="10" spans="1:18" x14ac:dyDescent="0.25">
      <c r="A10" s="6" t="s">
        <v>20</v>
      </c>
      <c r="B10" s="7" t="s">
        <v>110</v>
      </c>
      <c r="C10" s="110">
        <v>64.05</v>
      </c>
      <c r="D10" s="34">
        <v>63.85</v>
      </c>
      <c r="E10" s="34">
        <v>64.25</v>
      </c>
      <c r="F10" s="112">
        <v>0.19999999999999574</v>
      </c>
      <c r="G10" s="34">
        <v>0.20000000000000284</v>
      </c>
    </row>
    <row r="11" spans="1:18" x14ac:dyDescent="0.25">
      <c r="A11" s="8" t="s">
        <v>118</v>
      </c>
      <c r="B11" s="9" t="s">
        <v>110</v>
      </c>
      <c r="C11" s="110">
        <v>64</v>
      </c>
      <c r="D11" s="34">
        <v>63.8</v>
      </c>
      <c r="E11" s="34">
        <v>64.209999999999994</v>
      </c>
      <c r="F11" s="112">
        <v>0.20000000000000284</v>
      </c>
      <c r="G11" s="34">
        <v>0.20999999999999375</v>
      </c>
    </row>
    <row r="12" spans="1:18" x14ac:dyDescent="0.25">
      <c r="A12" s="6" t="s">
        <v>119</v>
      </c>
      <c r="B12" s="7" t="s">
        <v>110</v>
      </c>
      <c r="C12" s="110">
        <v>64.13</v>
      </c>
      <c r="D12" s="34">
        <v>63.92</v>
      </c>
      <c r="E12" s="34">
        <v>64.34</v>
      </c>
      <c r="F12" s="112">
        <v>0.20999999999999375</v>
      </c>
      <c r="G12" s="34">
        <v>0.21000000000000796</v>
      </c>
    </row>
    <row r="13" spans="1:18" x14ac:dyDescent="0.25">
      <c r="A13" s="8" t="s">
        <v>121</v>
      </c>
      <c r="B13" s="9" t="s">
        <v>110</v>
      </c>
      <c r="C13" s="110">
        <v>63.73</v>
      </c>
      <c r="D13" s="34">
        <v>63.52</v>
      </c>
      <c r="E13" s="34">
        <v>63.95</v>
      </c>
      <c r="F13" s="112">
        <v>0.20999999999999375</v>
      </c>
      <c r="G13" s="34">
        <v>0.22000000000000597</v>
      </c>
    </row>
    <row r="14" spans="1:18" x14ac:dyDescent="0.25">
      <c r="A14" s="10" t="s">
        <v>124</v>
      </c>
      <c r="B14" s="12" t="s">
        <v>110</v>
      </c>
      <c r="C14" s="110">
        <v>64.040000000000006</v>
      </c>
      <c r="D14" s="34">
        <v>63.81</v>
      </c>
      <c r="E14" s="34">
        <v>64.260000000000005</v>
      </c>
      <c r="F14" s="112">
        <v>0.23000000000000398</v>
      </c>
      <c r="G14" s="34">
        <v>0.21999999999999886</v>
      </c>
    </row>
    <row r="15" spans="1:18" x14ac:dyDescent="0.25">
      <c r="A15" s="115" t="s">
        <v>126</v>
      </c>
      <c r="B15" s="7" t="s">
        <v>110</v>
      </c>
      <c r="C15" s="110">
        <v>63.73</v>
      </c>
      <c r="D15" s="34">
        <v>63.49</v>
      </c>
      <c r="E15" s="34">
        <v>63.97</v>
      </c>
      <c r="F15" s="112">
        <v>0.23999999999999488</v>
      </c>
      <c r="G15" s="34">
        <v>0.24000000000000199</v>
      </c>
    </row>
    <row r="16" spans="1:18" x14ac:dyDescent="0.25">
      <c r="A16" s="6" t="s">
        <v>128</v>
      </c>
      <c r="B16" s="7" t="s">
        <v>110</v>
      </c>
      <c r="C16" s="110">
        <v>62.8</v>
      </c>
      <c r="D16" s="34">
        <v>62.54</v>
      </c>
      <c r="E16" s="34">
        <v>63.05</v>
      </c>
      <c r="F16" s="112">
        <v>0.25999999999999801</v>
      </c>
      <c r="G16" s="34">
        <v>0.25</v>
      </c>
    </row>
    <row r="17" spans="1:7" x14ac:dyDescent="0.25">
      <c r="A17" s="6" t="s">
        <v>59</v>
      </c>
      <c r="B17" s="7" t="s">
        <v>110</v>
      </c>
      <c r="C17" s="110">
        <v>61.88</v>
      </c>
      <c r="D17" s="34">
        <v>61.59</v>
      </c>
      <c r="E17" s="34">
        <v>62.16</v>
      </c>
      <c r="F17" s="112">
        <v>0.28999999999999915</v>
      </c>
      <c r="G17" s="34">
        <v>0.27999999999999403</v>
      </c>
    </row>
    <row r="18" spans="1:7" x14ac:dyDescent="0.25">
      <c r="A18" s="135" t="s">
        <v>78</v>
      </c>
      <c r="B18" s="136" t="s">
        <v>110</v>
      </c>
      <c r="C18" s="137">
        <v>61.3</v>
      </c>
      <c r="D18" s="138">
        <v>61</v>
      </c>
      <c r="E18" s="139">
        <v>61.6</v>
      </c>
      <c r="F18" s="140">
        <v>0.29999999999999716</v>
      </c>
      <c r="G18" s="141">
        <v>0.30000000000000426</v>
      </c>
    </row>
    <row r="19" spans="1:7" x14ac:dyDescent="0.25">
      <c r="C19" s="78"/>
      <c r="D19" s="78"/>
      <c r="E19" s="78"/>
      <c r="F19" s="78"/>
      <c r="G19" s="78"/>
    </row>
    <row r="20" spans="1:7" ht="15" customHeight="1" x14ac:dyDescent="0.25">
      <c r="A20" s="2" t="s">
        <v>109</v>
      </c>
      <c r="B20" s="2" t="s">
        <v>133</v>
      </c>
      <c r="C20" s="110">
        <v>63.75</v>
      </c>
      <c r="D20" s="34">
        <v>63.18</v>
      </c>
      <c r="E20" s="34">
        <v>64.31</v>
      </c>
      <c r="F20" s="112">
        <v>0.57000000000000028</v>
      </c>
      <c r="G20" s="34">
        <v>0.56000000000000227</v>
      </c>
    </row>
    <row r="21" spans="1:7" x14ac:dyDescent="0.25">
      <c r="A21" s="2" t="s">
        <v>112</v>
      </c>
      <c r="B21" s="2" t="s">
        <v>133</v>
      </c>
      <c r="C21" s="110">
        <v>64</v>
      </c>
      <c r="D21" s="34">
        <v>63.41</v>
      </c>
      <c r="E21" s="34">
        <v>64.58</v>
      </c>
      <c r="F21" s="112">
        <v>0.59000000000000341</v>
      </c>
      <c r="G21" s="34">
        <v>0.57999999999999829</v>
      </c>
    </row>
    <row r="22" spans="1:7" x14ac:dyDescent="0.25">
      <c r="A22" s="2" t="s">
        <v>114</v>
      </c>
      <c r="B22" s="2" t="s">
        <v>133</v>
      </c>
      <c r="C22" s="110">
        <v>64.28</v>
      </c>
      <c r="D22" s="34">
        <v>63.69</v>
      </c>
      <c r="E22" s="34">
        <v>64.87</v>
      </c>
      <c r="F22" s="112">
        <v>0.59000000000000341</v>
      </c>
      <c r="G22" s="34">
        <v>0.59000000000000341</v>
      </c>
    </row>
    <row r="23" spans="1:7" x14ac:dyDescent="0.25">
      <c r="A23" s="2" t="s">
        <v>20</v>
      </c>
      <c r="B23" s="2" t="s">
        <v>133</v>
      </c>
      <c r="C23" s="110">
        <v>64.47</v>
      </c>
      <c r="D23" s="34">
        <v>63.86</v>
      </c>
      <c r="E23" s="34">
        <v>65.08</v>
      </c>
      <c r="F23" s="112">
        <v>0.60999999999999943</v>
      </c>
      <c r="G23" s="34">
        <v>0.60999999999999943</v>
      </c>
    </row>
    <row r="24" spans="1:7" x14ac:dyDescent="0.25">
      <c r="A24" s="2" t="s">
        <v>118</v>
      </c>
      <c r="B24" s="2" t="s">
        <v>133</v>
      </c>
      <c r="C24" s="110">
        <v>64.400000000000006</v>
      </c>
      <c r="D24" s="34">
        <v>63.77</v>
      </c>
      <c r="E24" s="34">
        <v>65.03</v>
      </c>
      <c r="F24" s="112">
        <v>0.63000000000000256</v>
      </c>
      <c r="G24" s="34">
        <v>0.62999999999999545</v>
      </c>
    </row>
    <row r="25" spans="1:7" x14ac:dyDescent="0.25">
      <c r="A25" s="2" t="s">
        <v>119</v>
      </c>
      <c r="B25" s="2" t="s">
        <v>133</v>
      </c>
      <c r="C25" s="110">
        <v>64.3</v>
      </c>
      <c r="D25" s="34">
        <v>63.67</v>
      </c>
      <c r="E25" s="34">
        <v>64.94</v>
      </c>
      <c r="F25" s="112">
        <v>0.62999999999999545</v>
      </c>
      <c r="G25" s="34">
        <v>0.64000000000000057</v>
      </c>
    </row>
    <row r="26" spans="1:7" x14ac:dyDescent="0.25">
      <c r="A26" s="2" t="s">
        <v>121</v>
      </c>
      <c r="B26" s="2" t="s">
        <v>133</v>
      </c>
      <c r="C26" s="110">
        <v>64.02</v>
      </c>
      <c r="D26" s="34">
        <v>63.36</v>
      </c>
      <c r="E26" s="34">
        <v>64.69</v>
      </c>
      <c r="F26" s="112">
        <v>0.65999999999999659</v>
      </c>
      <c r="G26" s="34">
        <v>0.67000000000000171</v>
      </c>
    </row>
    <row r="27" spans="1:7" x14ac:dyDescent="0.25">
      <c r="A27" s="2" t="s">
        <v>124</v>
      </c>
      <c r="B27" s="2" t="s">
        <v>133</v>
      </c>
      <c r="C27" s="110">
        <v>64.77</v>
      </c>
      <c r="D27" s="34">
        <v>64.06</v>
      </c>
      <c r="E27" s="34">
        <v>65.489999999999995</v>
      </c>
      <c r="F27" s="112">
        <v>0.70999999999999375</v>
      </c>
      <c r="G27" s="34">
        <v>0.71999999999999886</v>
      </c>
    </row>
    <row r="28" spans="1:7" x14ac:dyDescent="0.25">
      <c r="A28" s="2" t="s">
        <v>126</v>
      </c>
      <c r="B28" s="2" t="s">
        <v>133</v>
      </c>
      <c r="C28" s="110">
        <v>64.83</v>
      </c>
      <c r="D28" s="34">
        <v>64.069999999999993</v>
      </c>
      <c r="E28" s="34">
        <v>65.59</v>
      </c>
      <c r="F28" s="112">
        <v>0.76000000000000512</v>
      </c>
      <c r="G28" s="34">
        <v>0.76000000000000512</v>
      </c>
    </row>
    <row r="29" spans="1:7" x14ac:dyDescent="0.25">
      <c r="A29" s="2" t="s">
        <v>128</v>
      </c>
      <c r="B29" s="2" t="s">
        <v>133</v>
      </c>
      <c r="C29" s="110">
        <v>64.239999999999995</v>
      </c>
      <c r="D29" s="34">
        <v>63.45</v>
      </c>
      <c r="E29" s="34">
        <v>65.03</v>
      </c>
      <c r="F29" s="112">
        <v>0.78999999999999204</v>
      </c>
      <c r="G29" s="34">
        <v>0.79000000000000625</v>
      </c>
    </row>
    <row r="30" spans="1:7" x14ac:dyDescent="0.25">
      <c r="A30" s="2" t="s">
        <v>59</v>
      </c>
      <c r="B30" s="2" t="s">
        <v>133</v>
      </c>
      <c r="C30" s="110">
        <v>63.97</v>
      </c>
      <c r="D30" s="34">
        <v>63.1</v>
      </c>
      <c r="E30" s="34">
        <v>64.83</v>
      </c>
      <c r="F30" s="112">
        <v>0.86999999999999744</v>
      </c>
      <c r="G30" s="34">
        <v>0.85999999999999943</v>
      </c>
    </row>
    <row r="31" spans="1:7" x14ac:dyDescent="0.25">
      <c r="A31" s="142" t="s">
        <v>78</v>
      </c>
      <c r="B31" s="142" t="s">
        <v>133</v>
      </c>
      <c r="C31" s="143">
        <v>62.9</v>
      </c>
      <c r="D31" s="142">
        <v>62</v>
      </c>
      <c r="E31" s="142">
        <v>63.9</v>
      </c>
      <c r="F31" s="140">
        <v>0.89999999999999858</v>
      </c>
      <c r="G31" s="141">
        <v>1</v>
      </c>
    </row>
    <row r="33" spans="1:8" ht="18" x14ac:dyDescent="0.25">
      <c r="A33" s="68" t="s">
        <v>148</v>
      </c>
      <c r="B33" s="3"/>
      <c r="C33" s="3"/>
      <c r="D33" s="3"/>
      <c r="E33" s="3"/>
      <c r="F33" s="3"/>
      <c r="G33" s="3"/>
    </row>
    <row r="34" spans="1:8" x14ac:dyDescent="0.25">
      <c r="A34" s="69" t="s">
        <v>101</v>
      </c>
      <c r="B34" s="69" t="s">
        <v>102</v>
      </c>
      <c r="C34" s="69" t="s">
        <v>103</v>
      </c>
      <c r="D34" s="69" t="s">
        <v>104</v>
      </c>
      <c r="E34" s="69" t="s">
        <v>105</v>
      </c>
      <c r="F34" s="69" t="s">
        <v>106</v>
      </c>
      <c r="G34" s="69" t="s">
        <v>107</v>
      </c>
    </row>
    <row r="35" spans="1:8" x14ac:dyDescent="0.25">
      <c r="A35" s="146" t="s">
        <v>78</v>
      </c>
      <c r="B35" s="13" t="s">
        <v>149</v>
      </c>
      <c r="C35" s="110">
        <v>70.3</v>
      </c>
      <c r="D35" s="34">
        <v>65.2</v>
      </c>
      <c r="E35" s="34">
        <v>75.400000000000006</v>
      </c>
      <c r="F35" s="112">
        <v>5.0999999999999943</v>
      </c>
      <c r="G35" s="34">
        <v>5.1000000000000085</v>
      </c>
    </row>
    <row r="36" spans="1:8" x14ac:dyDescent="0.25">
      <c r="A36" s="147" t="s">
        <v>78</v>
      </c>
      <c r="B36" s="15" t="s">
        <v>153</v>
      </c>
      <c r="C36" s="110">
        <v>68.7</v>
      </c>
      <c r="D36" s="34">
        <v>64.5</v>
      </c>
      <c r="E36" s="34">
        <v>72.900000000000006</v>
      </c>
      <c r="F36" s="112">
        <v>4.2000000000000028</v>
      </c>
      <c r="G36" s="34">
        <v>4.2000000000000028</v>
      </c>
    </row>
    <row r="37" spans="1:8" x14ac:dyDescent="0.25">
      <c r="A37" s="147" t="s">
        <v>78</v>
      </c>
      <c r="B37" s="15" t="s">
        <v>151</v>
      </c>
      <c r="C37" s="110">
        <v>67.7</v>
      </c>
      <c r="D37" s="34">
        <v>64</v>
      </c>
      <c r="E37" s="34">
        <v>71.400000000000006</v>
      </c>
      <c r="F37" s="112">
        <v>3.7000000000000028</v>
      </c>
      <c r="G37" s="34">
        <v>3.7000000000000028</v>
      </c>
    </row>
    <row r="38" spans="1:8" x14ac:dyDescent="0.25">
      <c r="A38" s="147" t="s">
        <v>78</v>
      </c>
      <c r="B38" s="15" t="s">
        <v>171</v>
      </c>
      <c r="C38" s="110">
        <v>67.5</v>
      </c>
      <c r="D38" s="34">
        <v>63.8</v>
      </c>
      <c r="E38" s="34">
        <v>71.099999999999994</v>
      </c>
      <c r="F38" s="112">
        <v>3.7000000000000028</v>
      </c>
      <c r="G38" s="34">
        <v>3.5999999999999943</v>
      </c>
    </row>
    <row r="39" spans="1:8" x14ac:dyDescent="0.25">
      <c r="A39" s="147" t="s">
        <v>78</v>
      </c>
      <c r="B39" s="15" t="s">
        <v>156</v>
      </c>
      <c r="C39" s="110">
        <v>67.099999999999994</v>
      </c>
      <c r="D39" s="34">
        <v>61.7</v>
      </c>
      <c r="E39" s="34">
        <v>72.5</v>
      </c>
      <c r="F39" s="112">
        <v>5.3999999999999915</v>
      </c>
      <c r="G39" s="34">
        <v>5.4000000000000057</v>
      </c>
    </row>
    <row r="40" spans="1:8" x14ac:dyDescent="0.25">
      <c r="A40" s="147" t="s">
        <v>78</v>
      </c>
      <c r="B40" s="15" t="s">
        <v>150</v>
      </c>
      <c r="C40" s="110">
        <v>67</v>
      </c>
      <c r="D40" s="34">
        <v>62.1</v>
      </c>
      <c r="E40" s="34">
        <v>71.900000000000006</v>
      </c>
      <c r="F40" s="112">
        <v>4.8999999999999986</v>
      </c>
      <c r="G40" s="34">
        <v>4.9000000000000057</v>
      </c>
    </row>
    <row r="41" spans="1:8" x14ac:dyDescent="0.25">
      <c r="A41" s="147" t="s">
        <v>78</v>
      </c>
      <c r="B41" s="15" t="s">
        <v>152</v>
      </c>
      <c r="C41" s="110">
        <v>66.8</v>
      </c>
      <c r="D41" s="34">
        <v>61.6</v>
      </c>
      <c r="E41" s="34">
        <v>72.099999999999994</v>
      </c>
      <c r="F41" s="112">
        <v>5.1999999999999957</v>
      </c>
      <c r="G41" s="34">
        <v>5.2999999999999972</v>
      </c>
    </row>
    <row r="42" spans="1:8" x14ac:dyDescent="0.25">
      <c r="A42" s="147" t="s">
        <v>78</v>
      </c>
      <c r="B42" s="15" t="s">
        <v>155</v>
      </c>
      <c r="C42" s="110">
        <v>65.2</v>
      </c>
      <c r="D42" s="34">
        <v>59.6</v>
      </c>
      <c r="E42" s="34">
        <v>70.900000000000006</v>
      </c>
      <c r="F42" s="112">
        <v>5.6000000000000014</v>
      </c>
      <c r="G42" s="34">
        <v>5.7000000000000028</v>
      </c>
    </row>
    <row r="43" spans="1:8" x14ac:dyDescent="0.25">
      <c r="A43" s="147" t="s">
        <v>78</v>
      </c>
      <c r="B43" s="15" t="s">
        <v>157</v>
      </c>
      <c r="C43" s="110">
        <v>64.7</v>
      </c>
      <c r="D43" s="34">
        <v>59.1</v>
      </c>
      <c r="E43" s="34">
        <v>70.3</v>
      </c>
      <c r="F43" s="112">
        <v>5.6000000000000014</v>
      </c>
      <c r="G43" s="34">
        <v>5.5999999999999943</v>
      </c>
    </row>
    <row r="44" spans="1:8" x14ac:dyDescent="0.25">
      <c r="A44" s="147" t="s">
        <v>78</v>
      </c>
      <c r="B44" s="15" t="s">
        <v>163</v>
      </c>
      <c r="C44" s="110">
        <v>64.599999999999994</v>
      </c>
      <c r="D44" s="34">
        <v>57.6</v>
      </c>
      <c r="E44" s="34">
        <v>71.7</v>
      </c>
      <c r="F44" s="112">
        <v>6.9999999999999929</v>
      </c>
      <c r="G44" s="34">
        <v>7.1000000000000085</v>
      </c>
    </row>
    <row r="45" spans="1:8" x14ac:dyDescent="0.25">
      <c r="A45" s="147" t="s">
        <v>78</v>
      </c>
      <c r="B45" s="15" t="s">
        <v>161</v>
      </c>
      <c r="C45" s="110">
        <v>64.5</v>
      </c>
      <c r="D45" s="34">
        <v>59.8</v>
      </c>
      <c r="E45" s="34">
        <v>69.2</v>
      </c>
      <c r="F45" s="112">
        <v>4.7000000000000028</v>
      </c>
      <c r="G45" s="34">
        <v>4.7000000000000028</v>
      </c>
    </row>
    <row r="46" spans="1:8" x14ac:dyDescent="0.25">
      <c r="A46" s="147" t="s">
        <v>78</v>
      </c>
      <c r="B46" s="15" t="s">
        <v>158</v>
      </c>
      <c r="C46" s="110">
        <v>63.8</v>
      </c>
      <c r="D46" s="34">
        <v>55.2</v>
      </c>
      <c r="E46" s="34">
        <v>72.400000000000006</v>
      </c>
      <c r="F46" s="112">
        <v>8.5999999999999943</v>
      </c>
      <c r="G46" s="34">
        <v>8.6000000000000085</v>
      </c>
    </row>
    <row r="47" spans="1:8" x14ac:dyDescent="0.25">
      <c r="A47" s="147" t="s">
        <v>78</v>
      </c>
      <c r="B47" s="15" t="s">
        <v>172</v>
      </c>
      <c r="C47" s="110">
        <v>63.3</v>
      </c>
      <c r="D47" s="34">
        <v>58.4</v>
      </c>
      <c r="E47" s="34">
        <v>68.2</v>
      </c>
      <c r="F47" s="112">
        <v>4.8999999999999986</v>
      </c>
      <c r="G47" s="34">
        <v>4.9000000000000057</v>
      </c>
      <c r="H47" s="16"/>
    </row>
    <row r="48" spans="1:8" x14ac:dyDescent="0.25">
      <c r="A48" s="147" t="s">
        <v>78</v>
      </c>
      <c r="B48" s="15" t="s">
        <v>165</v>
      </c>
      <c r="C48" s="110">
        <v>63.3</v>
      </c>
      <c r="D48" s="34">
        <v>58.7</v>
      </c>
      <c r="E48" s="34">
        <v>68</v>
      </c>
      <c r="F48" s="112">
        <v>4.5999999999999943</v>
      </c>
      <c r="G48" s="34">
        <v>4.7000000000000028</v>
      </c>
    </row>
    <row r="49" spans="1:7" x14ac:dyDescent="0.25">
      <c r="A49" s="147" t="s">
        <v>78</v>
      </c>
      <c r="B49" s="15" t="s">
        <v>173</v>
      </c>
      <c r="C49" s="110">
        <v>63.1</v>
      </c>
      <c r="D49" s="34">
        <v>56.9</v>
      </c>
      <c r="E49" s="34">
        <v>69.400000000000006</v>
      </c>
      <c r="F49" s="112">
        <v>6.2000000000000028</v>
      </c>
      <c r="G49" s="34">
        <v>6.3000000000000043</v>
      </c>
    </row>
    <row r="50" spans="1:7" x14ac:dyDescent="0.25">
      <c r="A50" s="147" t="s">
        <v>78</v>
      </c>
      <c r="B50" s="15" t="s">
        <v>159</v>
      </c>
      <c r="C50" s="110">
        <v>62.8</v>
      </c>
      <c r="D50" s="34">
        <v>55.7</v>
      </c>
      <c r="E50" s="34">
        <v>69.8</v>
      </c>
      <c r="F50" s="112">
        <v>7.0999999999999943</v>
      </c>
      <c r="G50" s="34">
        <v>7</v>
      </c>
    </row>
    <row r="51" spans="1:7" x14ac:dyDescent="0.25">
      <c r="A51" s="147" t="s">
        <v>78</v>
      </c>
      <c r="B51" s="15" t="s">
        <v>164</v>
      </c>
      <c r="C51" s="110">
        <v>62.7</v>
      </c>
      <c r="D51" s="34">
        <v>57.3</v>
      </c>
      <c r="E51" s="34">
        <v>68.099999999999994</v>
      </c>
      <c r="F51" s="112">
        <v>5.4000000000000057</v>
      </c>
      <c r="G51" s="34">
        <v>5.3999999999999915</v>
      </c>
    </row>
    <row r="52" spans="1:7" x14ac:dyDescent="0.25">
      <c r="A52" s="147" t="s">
        <v>78</v>
      </c>
      <c r="B52" s="15" t="s">
        <v>177</v>
      </c>
      <c r="C52" s="110">
        <v>62.7</v>
      </c>
      <c r="D52" s="34">
        <v>56.8</v>
      </c>
      <c r="E52" s="34">
        <v>68.5</v>
      </c>
      <c r="F52" s="112">
        <v>5.9000000000000057</v>
      </c>
      <c r="G52" s="34">
        <v>5.7999999999999972</v>
      </c>
    </row>
    <row r="53" spans="1:7" x14ac:dyDescent="0.25">
      <c r="A53" s="147" t="s">
        <v>78</v>
      </c>
      <c r="B53" s="15" t="s">
        <v>154</v>
      </c>
      <c r="C53" s="110">
        <v>61.9</v>
      </c>
      <c r="D53" s="34">
        <v>56</v>
      </c>
      <c r="E53" s="34">
        <v>67.8</v>
      </c>
      <c r="F53" s="112">
        <v>5.8999999999999986</v>
      </c>
      <c r="G53" s="34">
        <v>5.8999999999999986</v>
      </c>
    </row>
    <row r="54" spans="1:7" x14ac:dyDescent="0.25">
      <c r="A54" s="147" t="s">
        <v>78</v>
      </c>
      <c r="B54" s="15" t="s">
        <v>160</v>
      </c>
      <c r="C54" s="110">
        <v>61.7</v>
      </c>
      <c r="D54" s="34">
        <v>57.2</v>
      </c>
      <c r="E54" s="34">
        <v>66.2</v>
      </c>
      <c r="F54" s="112">
        <v>4.5</v>
      </c>
      <c r="G54" s="34">
        <v>4.5</v>
      </c>
    </row>
    <row r="55" spans="1:7" x14ac:dyDescent="0.25">
      <c r="A55" s="147" t="s">
        <v>78</v>
      </c>
      <c r="B55" s="15" t="s">
        <v>162</v>
      </c>
      <c r="C55" s="110">
        <v>61.1</v>
      </c>
      <c r="D55" s="34">
        <v>56.3</v>
      </c>
      <c r="E55" s="34">
        <v>65.8</v>
      </c>
      <c r="F55" s="112">
        <v>4.8000000000000043</v>
      </c>
      <c r="G55" s="34">
        <v>4.6999999999999957</v>
      </c>
    </row>
    <row r="56" spans="1:7" x14ac:dyDescent="0.25">
      <c r="A56" s="147" t="s">
        <v>78</v>
      </c>
      <c r="B56" s="15" t="s">
        <v>174</v>
      </c>
      <c r="C56" s="110">
        <v>60.8</v>
      </c>
      <c r="D56" s="34">
        <v>54.1</v>
      </c>
      <c r="E56" s="34">
        <v>67.599999999999994</v>
      </c>
      <c r="F56" s="112">
        <v>6.6999999999999957</v>
      </c>
      <c r="G56" s="34">
        <v>6.7999999999999972</v>
      </c>
    </row>
    <row r="57" spans="1:7" x14ac:dyDescent="0.25">
      <c r="A57" s="147" t="s">
        <v>78</v>
      </c>
      <c r="B57" s="15" t="s">
        <v>176</v>
      </c>
      <c r="C57" s="110">
        <v>60.5</v>
      </c>
      <c r="D57" s="34">
        <v>54.5</v>
      </c>
      <c r="E57" s="34">
        <v>66.599999999999994</v>
      </c>
      <c r="F57" s="112">
        <v>6</v>
      </c>
      <c r="G57" s="34">
        <v>6.0999999999999943</v>
      </c>
    </row>
    <row r="58" spans="1:7" x14ac:dyDescent="0.25">
      <c r="A58" s="147" t="s">
        <v>78</v>
      </c>
      <c r="B58" s="15" t="s">
        <v>169</v>
      </c>
      <c r="C58" s="110">
        <v>59.8</v>
      </c>
      <c r="D58" s="34">
        <v>52.5</v>
      </c>
      <c r="E58" s="34">
        <v>67.099999999999994</v>
      </c>
      <c r="F58" s="112">
        <v>7.2999999999999972</v>
      </c>
      <c r="G58" s="34">
        <v>7.2999999999999972</v>
      </c>
    </row>
    <row r="59" spans="1:7" x14ac:dyDescent="0.25">
      <c r="A59" s="147" t="s">
        <v>78</v>
      </c>
      <c r="B59" s="15" t="s">
        <v>167</v>
      </c>
      <c r="C59" s="110">
        <v>59.4</v>
      </c>
      <c r="D59" s="34">
        <v>54</v>
      </c>
      <c r="E59" s="34">
        <v>64.7</v>
      </c>
      <c r="F59" s="112">
        <v>5.3999999999999986</v>
      </c>
      <c r="G59" s="34">
        <v>5.3000000000000043</v>
      </c>
    </row>
    <row r="60" spans="1:7" x14ac:dyDescent="0.25">
      <c r="A60" s="147" t="s">
        <v>78</v>
      </c>
      <c r="B60" s="14" t="s">
        <v>170</v>
      </c>
      <c r="C60" s="110">
        <v>59.4</v>
      </c>
      <c r="D60" s="34">
        <v>50.9</v>
      </c>
      <c r="E60" s="34">
        <v>68</v>
      </c>
      <c r="F60" s="112">
        <v>8.5</v>
      </c>
      <c r="G60" s="34">
        <v>8.6000000000000014</v>
      </c>
    </row>
    <row r="61" spans="1:7" x14ac:dyDescent="0.25">
      <c r="A61" s="147" t="s">
        <v>78</v>
      </c>
      <c r="B61" s="15" t="s">
        <v>179</v>
      </c>
      <c r="C61" s="110">
        <v>59.2</v>
      </c>
      <c r="D61" s="34">
        <v>53</v>
      </c>
      <c r="E61" s="34">
        <v>65.3</v>
      </c>
      <c r="F61" s="112">
        <v>6.2000000000000028</v>
      </c>
      <c r="G61" s="34">
        <v>6.0999999999999943</v>
      </c>
    </row>
    <row r="62" spans="1:7" x14ac:dyDescent="0.25">
      <c r="A62" s="148" t="s">
        <v>78</v>
      </c>
      <c r="B62" s="15" t="s">
        <v>166</v>
      </c>
      <c r="C62" s="110">
        <v>59</v>
      </c>
      <c r="D62" s="34">
        <v>54</v>
      </c>
      <c r="E62" s="34">
        <v>64</v>
      </c>
      <c r="F62" s="112">
        <v>5</v>
      </c>
      <c r="G62" s="34">
        <v>5</v>
      </c>
    </row>
    <row r="63" spans="1:7" x14ac:dyDescent="0.25">
      <c r="A63" s="147" t="s">
        <v>78</v>
      </c>
      <c r="B63" s="15" t="s">
        <v>175</v>
      </c>
      <c r="C63" s="110">
        <v>58.9</v>
      </c>
      <c r="D63" s="34">
        <v>52.7</v>
      </c>
      <c r="E63" s="34">
        <v>65</v>
      </c>
      <c r="F63" s="112">
        <v>6.1999999999999957</v>
      </c>
      <c r="G63" s="34">
        <v>6.1000000000000014</v>
      </c>
    </row>
    <row r="64" spans="1:7" x14ac:dyDescent="0.25">
      <c r="A64" s="147" t="s">
        <v>78</v>
      </c>
      <c r="B64" s="15" t="s">
        <v>168</v>
      </c>
      <c r="C64" s="110">
        <v>58.2</v>
      </c>
      <c r="D64" s="34">
        <v>53.3</v>
      </c>
      <c r="E64" s="34">
        <v>63</v>
      </c>
      <c r="F64" s="112">
        <v>4.9000000000000057</v>
      </c>
      <c r="G64" s="34">
        <v>4.7999999999999972</v>
      </c>
    </row>
    <row r="65" spans="1:7" x14ac:dyDescent="0.25">
      <c r="A65" s="147" t="s">
        <v>78</v>
      </c>
      <c r="B65" s="15" t="s">
        <v>180</v>
      </c>
      <c r="C65" s="110">
        <v>58.1</v>
      </c>
      <c r="D65" s="34">
        <v>52.3</v>
      </c>
      <c r="E65" s="34">
        <v>63.9</v>
      </c>
      <c r="F65" s="112">
        <v>5.8000000000000043</v>
      </c>
      <c r="G65" s="34">
        <v>5.7999999999999972</v>
      </c>
    </row>
    <row r="66" spans="1:7" x14ac:dyDescent="0.25">
      <c r="A66" s="147" t="s">
        <v>78</v>
      </c>
      <c r="B66" s="15" t="s">
        <v>178</v>
      </c>
      <c r="C66" s="110">
        <v>57.5</v>
      </c>
      <c r="D66" s="34">
        <v>49.8</v>
      </c>
      <c r="E66" s="34">
        <v>65.099999999999994</v>
      </c>
      <c r="F66" s="112">
        <v>7.7000000000000028</v>
      </c>
      <c r="G66" s="34">
        <v>7.5999999999999943</v>
      </c>
    </row>
    <row r="67" spans="1:7" x14ac:dyDescent="0.25">
      <c r="A67" s="149" t="s">
        <v>78</v>
      </c>
      <c r="B67" s="17" t="s">
        <v>181</v>
      </c>
      <c r="C67" s="28"/>
      <c r="D67" s="17"/>
      <c r="E67" s="17"/>
      <c r="F67" s="18"/>
      <c r="G67" s="18"/>
    </row>
    <row r="68" spans="1:7" ht="15.6" customHeight="1" x14ac:dyDescent="0.25">
      <c r="A68" s="68" t="s">
        <v>182</v>
      </c>
    </row>
    <row r="69" spans="1:7" ht="18" x14ac:dyDescent="0.25">
      <c r="A69" s="68" t="s">
        <v>183</v>
      </c>
      <c r="B69" s="3"/>
      <c r="C69" s="3"/>
      <c r="D69" s="3"/>
      <c r="E69" s="3"/>
      <c r="F69" s="3"/>
      <c r="G69" s="3"/>
    </row>
    <row r="70" spans="1:7" x14ac:dyDescent="0.25">
      <c r="A70" s="69" t="s">
        <v>101</v>
      </c>
      <c r="B70" s="69" t="s">
        <v>102</v>
      </c>
      <c r="C70" s="69" t="s">
        <v>103</v>
      </c>
      <c r="D70" s="69" t="s">
        <v>104</v>
      </c>
      <c r="E70" s="69" t="s">
        <v>105</v>
      </c>
      <c r="F70" s="69" t="s">
        <v>106</v>
      </c>
      <c r="G70" s="69" t="s">
        <v>107</v>
      </c>
    </row>
    <row r="71" spans="1:7" x14ac:dyDescent="0.25">
      <c r="A71" s="2" t="s">
        <v>109</v>
      </c>
      <c r="B71" s="2" t="s">
        <v>166</v>
      </c>
      <c r="C71" s="110">
        <v>58.98</v>
      </c>
      <c r="D71" s="34">
        <v>55.81</v>
      </c>
      <c r="E71" s="34">
        <v>62.15</v>
      </c>
      <c r="F71" s="112">
        <v>3.1699999999999946</v>
      </c>
      <c r="G71" s="34">
        <v>3.1700000000000017</v>
      </c>
    </row>
    <row r="72" spans="1:7" x14ac:dyDescent="0.25">
      <c r="A72" s="20" t="s">
        <v>109</v>
      </c>
      <c r="B72" s="20" t="s">
        <v>160</v>
      </c>
      <c r="C72" s="110">
        <v>68.989999999999995</v>
      </c>
      <c r="D72" s="34">
        <v>66.13</v>
      </c>
      <c r="E72" s="34">
        <v>71.849999999999994</v>
      </c>
      <c r="F72" s="112">
        <v>2.8599999999999994</v>
      </c>
      <c r="G72" s="34">
        <v>2.8599999999999994</v>
      </c>
    </row>
    <row r="73" spans="1:7" x14ac:dyDescent="0.25">
      <c r="A73" s="21" t="s">
        <v>109</v>
      </c>
      <c r="B73" s="21" t="s">
        <v>162</v>
      </c>
      <c r="C73" s="110">
        <v>65.569999999999993</v>
      </c>
      <c r="D73" s="34">
        <v>62.37</v>
      </c>
      <c r="E73" s="34">
        <v>68.760000000000005</v>
      </c>
      <c r="F73" s="112">
        <v>3.1999999999999957</v>
      </c>
      <c r="G73" s="34">
        <v>3.1900000000000119</v>
      </c>
    </row>
    <row r="74" spans="1:7" x14ac:dyDescent="0.25">
      <c r="A74" s="21" t="s">
        <v>109</v>
      </c>
      <c r="B74" s="21" t="s">
        <v>155</v>
      </c>
      <c r="C74" s="110">
        <v>62.94</v>
      </c>
      <c r="D74" s="34">
        <v>59.97</v>
      </c>
      <c r="E74" s="34">
        <v>65.900000000000006</v>
      </c>
      <c r="F74" s="112">
        <v>2.9699999999999989</v>
      </c>
      <c r="G74" s="34">
        <v>2.960000000000008</v>
      </c>
    </row>
    <row r="75" spans="1:7" x14ac:dyDescent="0.25">
      <c r="A75" s="21" t="s">
        <v>109</v>
      </c>
      <c r="B75" s="21" t="s">
        <v>151</v>
      </c>
      <c r="C75" s="110">
        <v>67.819999999999993</v>
      </c>
      <c r="D75" s="34">
        <v>65.239999999999995</v>
      </c>
      <c r="E75" s="34">
        <v>70.400000000000006</v>
      </c>
      <c r="F75" s="112">
        <v>2.5799999999999983</v>
      </c>
      <c r="G75" s="34">
        <v>2.5800000000000125</v>
      </c>
    </row>
    <row r="76" spans="1:7" x14ac:dyDescent="0.25">
      <c r="A76" s="21" t="s">
        <v>109</v>
      </c>
      <c r="B76" s="21" t="s">
        <v>167</v>
      </c>
      <c r="C76" s="110">
        <v>61.55</v>
      </c>
      <c r="D76" s="34">
        <v>58.1</v>
      </c>
      <c r="E76" s="34">
        <v>65</v>
      </c>
      <c r="F76" s="112">
        <v>3.4499999999999957</v>
      </c>
      <c r="G76" s="34">
        <v>3.4500000000000028</v>
      </c>
    </row>
    <row r="77" spans="1:7" x14ac:dyDescent="0.25">
      <c r="A77" s="21" t="s">
        <v>109</v>
      </c>
      <c r="B77" s="21" t="s">
        <v>181</v>
      </c>
      <c r="C77" s="110"/>
      <c r="D77" s="34"/>
      <c r="E77" s="34"/>
      <c r="F77" s="34"/>
      <c r="G77" s="34"/>
    </row>
    <row r="78" spans="1:7" x14ac:dyDescent="0.25">
      <c r="A78" s="21" t="s">
        <v>109</v>
      </c>
      <c r="B78" s="21" t="s">
        <v>171</v>
      </c>
      <c r="C78" s="110">
        <v>63.1</v>
      </c>
      <c r="D78" s="34">
        <v>59.96</v>
      </c>
      <c r="E78" s="34">
        <v>66.23</v>
      </c>
      <c r="F78" s="112">
        <v>3.1400000000000006</v>
      </c>
      <c r="G78" s="34">
        <v>3.1300000000000026</v>
      </c>
    </row>
    <row r="79" spans="1:7" x14ac:dyDescent="0.25">
      <c r="A79" s="21" t="s">
        <v>109</v>
      </c>
      <c r="B79" s="21" t="s">
        <v>159</v>
      </c>
      <c r="C79" s="110">
        <v>61.88</v>
      </c>
      <c r="D79" s="34">
        <v>58.74</v>
      </c>
      <c r="E79" s="34">
        <v>65.03</v>
      </c>
      <c r="F79" s="112">
        <v>3.1400000000000006</v>
      </c>
      <c r="G79" s="34">
        <v>3.1499999999999986</v>
      </c>
    </row>
    <row r="80" spans="1:7" x14ac:dyDescent="0.25">
      <c r="A80" s="21" t="s">
        <v>109</v>
      </c>
      <c r="B80" s="21" t="s">
        <v>174</v>
      </c>
      <c r="C80" s="110">
        <v>64.78</v>
      </c>
      <c r="D80" s="34">
        <v>61.97</v>
      </c>
      <c r="E80" s="34">
        <v>67.59</v>
      </c>
      <c r="F80" s="112">
        <v>2.8100000000000023</v>
      </c>
      <c r="G80" s="34">
        <v>2.8100000000000023</v>
      </c>
    </row>
    <row r="81" spans="1:7" x14ac:dyDescent="0.25">
      <c r="A81" s="21" t="s">
        <v>109</v>
      </c>
      <c r="B81" s="21" t="s">
        <v>178</v>
      </c>
      <c r="C81" s="110">
        <v>61.82</v>
      </c>
      <c r="D81" s="34">
        <v>58.49</v>
      </c>
      <c r="E81" s="34">
        <v>65.150000000000006</v>
      </c>
      <c r="F81" s="112">
        <v>3.3299999999999983</v>
      </c>
      <c r="G81" s="34">
        <v>3.3300000000000054</v>
      </c>
    </row>
    <row r="82" spans="1:7" x14ac:dyDescent="0.25">
      <c r="A82" s="21" t="s">
        <v>109</v>
      </c>
      <c r="B82" s="21" t="s">
        <v>175</v>
      </c>
      <c r="C82" s="110">
        <v>58.87</v>
      </c>
      <c r="D82" s="34">
        <v>55.14</v>
      </c>
      <c r="E82" s="34">
        <v>62.6</v>
      </c>
      <c r="F82" s="112">
        <v>3.7299999999999969</v>
      </c>
      <c r="G82" s="34">
        <v>3.730000000000004</v>
      </c>
    </row>
    <row r="83" spans="1:7" x14ac:dyDescent="0.25">
      <c r="A83" s="21" t="s">
        <v>109</v>
      </c>
      <c r="B83" s="21" t="s">
        <v>156</v>
      </c>
      <c r="C83" s="110">
        <v>62.87</v>
      </c>
      <c r="D83" s="34">
        <v>59.66</v>
      </c>
      <c r="E83" s="34">
        <v>66.08</v>
      </c>
      <c r="F83" s="112">
        <v>3.2100000000000009</v>
      </c>
      <c r="G83" s="34">
        <v>3.2100000000000009</v>
      </c>
    </row>
    <row r="84" spans="1:7" x14ac:dyDescent="0.25">
      <c r="A84" s="21" t="s">
        <v>109</v>
      </c>
      <c r="B84" s="21" t="s">
        <v>168</v>
      </c>
      <c r="C84" s="110">
        <v>61.47</v>
      </c>
      <c r="D84" s="34">
        <v>57.49</v>
      </c>
      <c r="E84" s="34">
        <v>65.45</v>
      </c>
      <c r="F84" s="112">
        <v>3.9799999999999969</v>
      </c>
      <c r="G84" s="34">
        <v>3.980000000000004</v>
      </c>
    </row>
    <row r="85" spans="1:7" x14ac:dyDescent="0.25">
      <c r="A85" s="21" t="s">
        <v>109</v>
      </c>
      <c r="B85" s="21" t="s">
        <v>164</v>
      </c>
      <c r="C85" s="110">
        <v>66.569999999999993</v>
      </c>
      <c r="D85" s="34">
        <v>63.7</v>
      </c>
      <c r="E85" s="34">
        <v>69.430000000000007</v>
      </c>
      <c r="F85" s="112">
        <v>2.8699999999999903</v>
      </c>
      <c r="G85" s="34">
        <v>2.8600000000000136</v>
      </c>
    </row>
    <row r="86" spans="1:7" x14ac:dyDescent="0.25">
      <c r="A86" s="21" t="s">
        <v>109</v>
      </c>
      <c r="B86" s="21" t="s">
        <v>172</v>
      </c>
      <c r="C86" s="110">
        <v>65.489999999999995</v>
      </c>
      <c r="D86" s="34">
        <v>62.72</v>
      </c>
      <c r="E86" s="34">
        <v>68.27</v>
      </c>
      <c r="F86" s="112">
        <v>2.769999999999996</v>
      </c>
      <c r="G86" s="34">
        <v>2.7800000000000011</v>
      </c>
    </row>
    <row r="87" spans="1:7" x14ac:dyDescent="0.25">
      <c r="A87" s="21" t="s">
        <v>109</v>
      </c>
      <c r="B87" s="21" t="s">
        <v>157</v>
      </c>
      <c r="C87" s="110">
        <v>64.569999999999993</v>
      </c>
      <c r="D87" s="34">
        <v>61.76</v>
      </c>
      <c r="E87" s="34">
        <v>67.38</v>
      </c>
      <c r="F87" s="112">
        <v>2.8099999999999952</v>
      </c>
      <c r="G87" s="34">
        <v>2.8100000000000023</v>
      </c>
    </row>
    <row r="88" spans="1:7" x14ac:dyDescent="0.25">
      <c r="A88" s="21" t="s">
        <v>109</v>
      </c>
      <c r="B88" s="22" t="s">
        <v>170</v>
      </c>
      <c r="C88" s="110">
        <v>64.290000000000006</v>
      </c>
      <c r="D88" s="34">
        <v>61.12</v>
      </c>
      <c r="E88" s="34">
        <v>67.459999999999994</v>
      </c>
      <c r="F88" s="112">
        <v>3.1700000000000088</v>
      </c>
      <c r="G88" s="34">
        <v>3.1699999999999875</v>
      </c>
    </row>
    <row r="89" spans="1:7" x14ac:dyDescent="0.25">
      <c r="A89" s="21" t="s">
        <v>109</v>
      </c>
      <c r="B89" s="22" t="s">
        <v>176</v>
      </c>
      <c r="C89" s="110">
        <v>60.09</v>
      </c>
      <c r="D89" s="34">
        <v>56.33</v>
      </c>
      <c r="E89" s="34">
        <v>63.84</v>
      </c>
      <c r="F89" s="112">
        <v>3.7600000000000051</v>
      </c>
      <c r="G89" s="34">
        <v>3.75</v>
      </c>
    </row>
    <row r="90" spans="1:7" x14ac:dyDescent="0.25">
      <c r="A90" s="21" t="s">
        <v>109</v>
      </c>
      <c r="B90" s="22" t="s">
        <v>152</v>
      </c>
      <c r="C90" s="110">
        <v>67.72</v>
      </c>
      <c r="D90" s="34">
        <v>64.67</v>
      </c>
      <c r="E90" s="34">
        <v>70.760000000000005</v>
      </c>
      <c r="F90" s="112">
        <v>3.0499999999999972</v>
      </c>
      <c r="G90" s="34">
        <v>3.0400000000000063</v>
      </c>
    </row>
    <row r="91" spans="1:7" x14ac:dyDescent="0.25">
      <c r="A91" s="22" t="s">
        <v>109</v>
      </c>
      <c r="B91" s="22" t="s">
        <v>150</v>
      </c>
      <c r="C91" s="110">
        <v>65.650000000000006</v>
      </c>
      <c r="D91" s="34">
        <v>62.63</v>
      </c>
      <c r="E91" s="34">
        <v>68.67</v>
      </c>
      <c r="F91" s="112">
        <v>3.0200000000000031</v>
      </c>
      <c r="G91" s="34">
        <v>3.019999999999996</v>
      </c>
    </row>
    <row r="92" spans="1:7" x14ac:dyDescent="0.25">
      <c r="A92" s="22" t="s">
        <v>109</v>
      </c>
      <c r="B92" s="22" t="s">
        <v>163</v>
      </c>
      <c r="C92" s="110">
        <v>63.08</v>
      </c>
      <c r="D92" s="34">
        <v>58.82</v>
      </c>
      <c r="E92" s="34">
        <v>67.33</v>
      </c>
      <c r="F92" s="112">
        <v>4.259999999999998</v>
      </c>
      <c r="G92" s="34">
        <v>4.25</v>
      </c>
    </row>
    <row r="93" spans="1:7" x14ac:dyDescent="0.25">
      <c r="A93" s="22" t="s">
        <v>109</v>
      </c>
      <c r="B93" s="22" t="s">
        <v>180</v>
      </c>
      <c r="C93" s="110">
        <v>65.209999999999994</v>
      </c>
      <c r="D93" s="34">
        <v>62.23</v>
      </c>
      <c r="E93" s="34">
        <v>68.19</v>
      </c>
      <c r="F93" s="112">
        <v>2.9799999999999969</v>
      </c>
      <c r="G93" s="34">
        <v>2.980000000000004</v>
      </c>
    </row>
    <row r="94" spans="1:7" x14ac:dyDescent="0.25">
      <c r="A94" s="22" t="s">
        <v>109</v>
      </c>
      <c r="B94" s="22" t="s">
        <v>154</v>
      </c>
      <c r="C94" s="110">
        <v>66.06</v>
      </c>
      <c r="D94" s="34">
        <v>61.94</v>
      </c>
      <c r="E94" s="34">
        <v>70.17</v>
      </c>
      <c r="F94" s="112">
        <v>4.1200000000000045</v>
      </c>
      <c r="G94" s="34">
        <v>4.1099999999999994</v>
      </c>
    </row>
    <row r="95" spans="1:7" x14ac:dyDescent="0.25">
      <c r="A95" s="22" t="s">
        <v>109</v>
      </c>
      <c r="B95" s="22" t="s">
        <v>173</v>
      </c>
      <c r="C95" s="110">
        <v>59.56</v>
      </c>
      <c r="D95" s="34">
        <v>56.29</v>
      </c>
      <c r="E95" s="34">
        <v>62.84</v>
      </c>
      <c r="F95" s="112">
        <v>3.2700000000000031</v>
      </c>
      <c r="G95" s="34">
        <v>3.2800000000000011</v>
      </c>
    </row>
    <row r="96" spans="1:7" x14ac:dyDescent="0.25">
      <c r="A96" s="22" t="s">
        <v>109</v>
      </c>
      <c r="B96" s="22" t="s">
        <v>165</v>
      </c>
      <c r="C96" s="110">
        <v>61.75</v>
      </c>
      <c r="D96" s="34">
        <v>58.51</v>
      </c>
      <c r="E96" s="34">
        <v>65</v>
      </c>
      <c r="F96" s="112">
        <v>3.240000000000002</v>
      </c>
      <c r="G96" s="34">
        <v>3.25</v>
      </c>
    </row>
    <row r="97" spans="1:7" x14ac:dyDescent="0.25">
      <c r="A97" s="22" t="s">
        <v>109</v>
      </c>
      <c r="B97" s="22" t="s">
        <v>149</v>
      </c>
      <c r="C97" s="110">
        <v>69.260000000000005</v>
      </c>
      <c r="D97" s="34">
        <v>65.489999999999995</v>
      </c>
      <c r="E97" s="34">
        <v>73.03</v>
      </c>
      <c r="F97" s="112">
        <v>3.7700000000000102</v>
      </c>
      <c r="G97" s="34">
        <v>3.769999999999996</v>
      </c>
    </row>
    <row r="98" spans="1:7" x14ac:dyDescent="0.25">
      <c r="A98" s="22" t="s">
        <v>109</v>
      </c>
      <c r="B98" s="22" t="s">
        <v>177</v>
      </c>
      <c r="C98" s="110">
        <v>60.76</v>
      </c>
      <c r="D98" s="34">
        <v>56.93</v>
      </c>
      <c r="E98" s="34">
        <v>64.599999999999994</v>
      </c>
      <c r="F98" s="112">
        <v>3.8299999999999983</v>
      </c>
      <c r="G98" s="34">
        <v>3.8399999999999963</v>
      </c>
    </row>
    <row r="99" spans="1:7" x14ac:dyDescent="0.25">
      <c r="A99" s="22" t="s">
        <v>109</v>
      </c>
      <c r="B99" s="22" t="s">
        <v>153</v>
      </c>
      <c r="C99" s="110">
        <v>63.9</v>
      </c>
      <c r="D99" s="34">
        <v>60.66</v>
      </c>
      <c r="E99" s="34">
        <v>67.13</v>
      </c>
      <c r="F99" s="112">
        <v>3.240000000000002</v>
      </c>
      <c r="G99" s="34">
        <v>3.2299999999999969</v>
      </c>
    </row>
    <row r="100" spans="1:7" x14ac:dyDescent="0.25">
      <c r="A100" s="22" t="s">
        <v>109</v>
      </c>
      <c r="B100" s="22" t="s">
        <v>179</v>
      </c>
      <c r="C100" s="110">
        <v>56.77</v>
      </c>
      <c r="D100" s="34">
        <v>53.03</v>
      </c>
      <c r="E100" s="34">
        <v>60.52</v>
      </c>
      <c r="F100" s="112">
        <v>3.740000000000002</v>
      </c>
      <c r="G100" s="34">
        <v>3.75</v>
      </c>
    </row>
    <row r="101" spans="1:7" x14ac:dyDescent="0.25">
      <c r="A101" s="22" t="s">
        <v>109</v>
      </c>
      <c r="B101" s="22" t="s">
        <v>161</v>
      </c>
      <c r="C101" s="110">
        <v>61.48</v>
      </c>
      <c r="D101" s="34">
        <v>57.67</v>
      </c>
      <c r="E101" s="34">
        <v>65.28</v>
      </c>
      <c r="F101" s="112">
        <v>3.8099999999999952</v>
      </c>
      <c r="G101" s="34">
        <v>3.8000000000000043</v>
      </c>
    </row>
    <row r="102" spans="1:7" x14ac:dyDescent="0.25">
      <c r="A102" s="22" t="s">
        <v>109</v>
      </c>
      <c r="B102" s="22" t="s">
        <v>158</v>
      </c>
      <c r="C102" s="110">
        <v>66.3</v>
      </c>
      <c r="D102" s="34">
        <v>62.63</v>
      </c>
      <c r="E102" s="34">
        <v>69.98</v>
      </c>
      <c r="F102" s="112">
        <v>3.6699999999999946</v>
      </c>
      <c r="G102" s="34">
        <v>3.6800000000000068</v>
      </c>
    </row>
    <row r="103" spans="1:7" x14ac:dyDescent="0.25">
      <c r="A103" s="22" t="s">
        <v>109</v>
      </c>
      <c r="B103" s="22" t="s">
        <v>169</v>
      </c>
      <c r="C103" s="110">
        <v>63.32</v>
      </c>
      <c r="D103" s="34">
        <v>60.32</v>
      </c>
      <c r="E103" s="34">
        <v>66.319999999999993</v>
      </c>
      <c r="F103" s="112">
        <v>3</v>
      </c>
      <c r="G103" s="34">
        <v>2.9999999999999929</v>
      </c>
    </row>
    <row r="104" spans="1:7" x14ac:dyDescent="0.25">
      <c r="A104" s="21" t="s">
        <v>112</v>
      </c>
      <c r="B104" s="21" t="s">
        <v>166</v>
      </c>
      <c r="C104" s="110">
        <v>56.87</v>
      </c>
      <c r="D104" s="34">
        <v>53.4</v>
      </c>
      <c r="E104" s="34">
        <v>60.35</v>
      </c>
      <c r="F104" s="112">
        <v>3.4699999999999989</v>
      </c>
      <c r="G104" s="34">
        <v>3.480000000000004</v>
      </c>
    </row>
    <row r="105" spans="1:7" x14ac:dyDescent="0.25">
      <c r="A105" s="21" t="s">
        <v>112</v>
      </c>
      <c r="B105" s="21" t="s">
        <v>160</v>
      </c>
      <c r="C105" s="110">
        <v>67.900000000000006</v>
      </c>
      <c r="D105" s="34">
        <v>65.05</v>
      </c>
      <c r="E105" s="34">
        <v>70.75</v>
      </c>
      <c r="F105" s="112">
        <v>2.8500000000000085</v>
      </c>
      <c r="G105" s="34">
        <v>2.8499999999999943</v>
      </c>
    </row>
    <row r="106" spans="1:7" x14ac:dyDescent="0.25">
      <c r="A106" s="21" t="s">
        <v>112</v>
      </c>
      <c r="B106" s="21" t="s">
        <v>162</v>
      </c>
      <c r="C106" s="110">
        <v>64.510000000000005</v>
      </c>
      <c r="D106" s="34">
        <v>60.97</v>
      </c>
      <c r="E106" s="34">
        <v>68.05</v>
      </c>
      <c r="F106" s="112">
        <v>3.5400000000000063</v>
      </c>
      <c r="G106" s="34">
        <v>3.539999999999992</v>
      </c>
    </row>
    <row r="107" spans="1:7" x14ac:dyDescent="0.25">
      <c r="A107" s="21" t="s">
        <v>112</v>
      </c>
      <c r="B107" s="21" t="s">
        <v>155</v>
      </c>
      <c r="C107" s="110">
        <v>64.73</v>
      </c>
      <c r="D107" s="34">
        <v>61.87</v>
      </c>
      <c r="E107" s="34">
        <v>67.59</v>
      </c>
      <c r="F107" s="112">
        <v>2.8600000000000065</v>
      </c>
      <c r="G107" s="34">
        <v>2.8599999999999994</v>
      </c>
    </row>
    <row r="108" spans="1:7" x14ac:dyDescent="0.25">
      <c r="A108" s="21" t="s">
        <v>112</v>
      </c>
      <c r="B108" s="21" t="s">
        <v>151</v>
      </c>
      <c r="C108" s="110">
        <v>66.72</v>
      </c>
      <c r="D108" s="34">
        <v>63.96</v>
      </c>
      <c r="E108" s="34">
        <v>69.47</v>
      </c>
      <c r="F108" s="112">
        <v>2.759999999999998</v>
      </c>
      <c r="G108" s="34">
        <v>2.75</v>
      </c>
    </row>
    <row r="109" spans="1:7" x14ac:dyDescent="0.25">
      <c r="A109" s="21" t="s">
        <v>112</v>
      </c>
      <c r="B109" s="21" t="s">
        <v>167</v>
      </c>
      <c r="C109" s="110">
        <v>63.55</v>
      </c>
      <c r="D109" s="34">
        <v>59.76</v>
      </c>
      <c r="E109" s="34">
        <v>67.33</v>
      </c>
      <c r="F109" s="112">
        <v>3.7899999999999991</v>
      </c>
      <c r="G109" s="34">
        <v>3.7800000000000011</v>
      </c>
    </row>
    <row r="110" spans="1:7" x14ac:dyDescent="0.25">
      <c r="A110" s="21" t="s">
        <v>112</v>
      </c>
      <c r="B110" s="21" t="s">
        <v>181</v>
      </c>
      <c r="C110" s="110"/>
      <c r="D110" s="34"/>
      <c r="E110" s="34"/>
      <c r="F110" s="34"/>
      <c r="G110" s="34"/>
    </row>
    <row r="111" spans="1:7" x14ac:dyDescent="0.25">
      <c r="A111" s="21" t="s">
        <v>112</v>
      </c>
      <c r="B111" s="21" t="s">
        <v>171</v>
      </c>
      <c r="C111" s="110">
        <v>63.37</v>
      </c>
      <c r="D111" s="34">
        <v>60.16</v>
      </c>
      <c r="E111" s="34">
        <v>66.58</v>
      </c>
      <c r="F111" s="112">
        <v>3.2100000000000009</v>
      </c>
      <c r="G111" s="34">
        <v>3.2100000000000009</v>
      </c>
    </row>
    <row r="112" spans="1:7" x14ac:dyDescent="0.25">
      <c r="A112" s="21" t="s">
        <v>112</v>
      </c>
      <c r="B112" s="21" t="s">
        <v>159</v>
      </c>
      <c r="C112" s="110">
        <v>62.19</v>
      </c>
      <c r="D112" s="34">
        <v>59.05</v>
      </c>
      <c r="E112" s="34">
        <v>65.33</v>
      </c>
      <c r="F112" s="112">
        <v>3.1400000000000006</v>
      </c>
      <c r="G112" s="34">
        <v>3.1400000000000006</v>
      </c>
    </row>
    <row r="113" spans="1:7" x14ac:dyDescent="0.25">
      <c r="A113" s="21" t="s">
        <v>112</v>
      </c>
      <c r="B113" s="21" t="s">
        <v>174</v>
      </c>
      <c r="C113" s="110">
        <v>67.569999999999993</v>
      </c>
      <c r="D113" s="34">
        <v>64.77</v>
      </c>
      <c r="E113" s="34">
        <v>70.37</v>
      </c>
      <c r="F113" s="112">
        <v>2.7999999999999972</v>
      </c>
      <c r="G113" s="34">
        <v>2.8000000000000114</v>
      </c>
    </row>
    <row r="114" spans="1:7" x14ac:dyDescent="0.25">
      <c r="A114" s="21" t="s">
        <v>112</v>
      </c>
      <c r="B114" s="21" t="s">
        <v>178</v>
      </c>
      <c r="C114" s="110">
        <v>61.72</v>
      </c>
      <c r="D114" s="34">
        <v>57.97</v>
      </c>
      <c r="E114" s="34">
        <v>65.47</v>
      </c>
      <c r="F114" s="112">
        <v>3.75</v>
      </c>
      <c r="G114" s="34">
        <v>3.75</v>
      </c>
    </row>
    <row r="115" spans="1:7" x14ac:dyDescent="0.25">
      <c r="A115" s="21" t="s">
        <v>112</v>
      </c>
      <c r="B115" s="21" t="s">
        <v>175</v>
      </c>
      <c r="C115" s="110">
        <v>59.85</v>
      </c>
      <c r="D115" s="34">
        <v>56</v>
      </c>
      <c r="E115" s="34">
        <v>63.7</v>
      </c>
      <c r="F115" s="112">
        <v>3.8500000000000014</v>
      </c>
      <c r="G115" s="34">
        <v>3.8500000000000014</v>
      </c>
    </row>
    <row r="116" spans="1:7" x14ac:dyDescent="0.25">
      <c r="A116" s="21" t="s">
        <v>112</v>
      </c>
      <c r="B116" s="21" t="s">
        <v>156</v>
      </c>
      <c r="C116" s="110">
        <v>63.41</v>
      </c>
      <c r="D116" s="34">
        <v>60.23</v>
      </c>
      <c r="E116" s="34">
        <v>66.59</v>
      </c>
      <c r="F116" s="112">
        <v>3.1799999999999997</v>
      </c>
      <c r="G116" s="34">
        <v>3.1800000000000068</v>
      </c>
    </row>
    <row r="117" spans="1:7" x14ac:dyDescent="0.25">
      <c r="A117" s="21" t="s">
        <v>112</v>
      </c>
      <c r="B117" s="21" t="s">
        <v>168</v>
      </c>
      <c r="C117" s="110">
        <v>63.37</v>
      </c>
      <c r="D117" s="34">
        <v>59.72</v>
      </c>
      <c r="E117" s="34">
        <v>67.02</v>
      </c>
      <c r="F117" s="112">
        <v>3.6499999999999986</v>
      </c>
      <c r="G117" s="34">
        <v>3.6499999999999986</v>
      </c>
    </row>
    <row r="118" spans="1:7" x14ac:dyDescent="0.25">
      <c r="A118" s="21" t="s">
        <v>112</v>
      </c>
      <c r="B118" s="21" t="s">
        <v>164</v>
      </c>
      <c r="C118" s="110">
        <v>67.209999999999994</v>
      </c>
      <c r="D118" s="34">
        <v>64.44</v>
      </c>
      <c r="E118" s="34">
        <v>69.98</v>
      </c>
      <c r="F118" s="112">
        <v>2.769999999999996</v>
      </c>
      <c r="G118" s="34">
        <v>2.7700000000000102</v>
      </c>
    </row>
    <row r="119" spans="1:7" x14ac:dyDescent="0.25">
      <c r="A119" s="21" t="s">
        <v>112</v>
      </c>
      <c r="B119" s="21" t="s">
        <v>172</v>
      </c>
      <c r="C119" s="110">
        <v>65.64</v>
      </c>
      <c r="D119" s="34">
        <v>62.8</v>
      </c>
      <c r="E119" s="34">
        <v>68.48</v>
      </c>
      <c r="F119" s="112">
        <v>2.8400000000000034</v>
      </c>
      <c r="G119" s="34">
        <v>2.8400000000000034</v>
      </c>
    </row>
    <row r="120" spans="1:7" x14ac:dyDescent="0.25">
      <c r="A120" s="21" t="s">
        <v>112</v>
      </c>
      <c r="B120" s="21" t="s">
        <v>157</v>
      </c>
      <c r="C120" s="110">
        <v>64.03</v>
      </c>
      <c r="D120" s="34">
        <v>60.64</v>
      </c>
      <c r="E120" s="34">
        <v>67.430000000000007</v>
      </c>
      <c r="F120" s="112">
        <v>3.3900000000000006</v>
      </c>
      <c r="G120" s="34">
        <v>3.4000000000000057</v>
      </c>
    </row>
    <row r="121" spans="1:7" x14ac:dyDescent="0.25">
      <c r="A121" s="21" t="s">
        <v>112</v>
      </c>
      <c r="B121" s="22" t="s">
        <v>170</v>
      </c>
      <c r="C121" s="110">
        <v>63.35</v>
      </c>
      <c r="D121" s="34">
        <v>59.36</v>
      </c>
      <c r="E121" s="34">
        <v>67.33</v>
      </c>
      <c r="F121" s="112">
        <v>3.990000000000002</v>
      </c>
      <c r="G121" s="34">
        <v>3.9799999999999969</v>
      </c>
    </row>
    <row r="122" spans="1:7" x14ac:dyDescent="0.25">
      <c r="A122" s="21" t="s">
        <v>112</v>
      </c>
      <c r="B122" s="22" t="s">
        <v>176</v>
      </c>
      <c r="C122" s="110">
        <v>62.63</v>
      </c>
      <c r="D122" s="34">
        <v>58.83</v>
      </c>
      <c r="E122" s="34">
        <v>66.430000000000007</v>
      </c>
      <c r="F122" s="112">
        <v>3.8000000000000043</v>
      </c>
      <c r="G122" s="34">
        <v>3.8000000000000043</v>
      </c>
    </row>
    <row r="123" spans="1:7" x14ac:dyDescent="0.25">
      <c r="A123" s="21" t="s">
        <v>112</v>
      </c>
      <c r="B123" s="22" t="s">
        <v>152</v>
      </c>
      <c r="C123" s="110">
        <v>68.75</v>
      </c>
      <c r="D123" s="34">
        <v>65.77</v>
      </c>
      <c r="E123" s="34">
        <v>71.73</v>
      </c>
      <c r="F123" s="112">
        <v>2.980000000000004</v>
      </c>
      <c r="G123" s="34">
        <v>2.980000000000004</v>
      </c>
    </row>
    <row r="124" spans="1:7" x14ac:dyDescent="0.25">
      <c r="A124" s="22" t="s">
        <v>112</v>
      </c>
      <c r="B124" s="22" t="s">
        <v>150</v>
      </c>
      <c r="C124" s="110">
        <v>68.03</v>
      </c>
      <c r="D124" s="34">
        <v>64.7</v>
      </c>
      <c r="E124" s="34">
        <v>71.36</v>
      </c>
      <c r="F124" s="112">
        <v>3.3299999999999983</v>
      </c>
      <c r="G124" s="34">
        <v>3.3299999999999983</v>
      </c>
    </row>
    <row r="125" spans="1:7" x14ac:dyDescent="0.25">
      <c r="A125" s="22" t="s">
        <v>112</v>
      </c>
      <c r="B125" s="22" t="s">
        <v>163</v>
      </c>
      <c r="C125" s="110">
        <v>61.5</v>
      </c>
      <c r="D125" s="34">
        <v>56.66</v>
      </c>
      <c r="E125" s="34">
        <v>66.33</v>
      </c>
      <c r="F125" s="112">
        <v>4.8400000000000034</v>
      </c>
      <c r="G125" s="34">
        <v>4.8299999999999983</v>
      </c>
    </row>
    <row r="126" spans="1:7" x14ac:dyDescent="0.25">
      <c r="A126" s="22" t="s">
        <v>112</v>
      </c>
      <c r="B126" s="22" t="s">
        <v>180</v>
      </c>
      <c r="C126" s="110">
        <v>62.18</v>
      </c>
      <c r="D126" s="34">
        <v>58.26</v>
      </c>
      <c r="E126" s="34">
        <v>66.099999999999994</v>
      </c>
      <c r="F126" s="112">
        <v>3.9200000000000017</v>
      </c>
      <c r="G126" s="34">
        <v>3.9199999999999946</v>
      </c>
    </row>
    <row r="127" spans="1:7" x14ac:dyDescent="0.25">
      <c r="A127" s="22" t="s">
        <v>112</v>
      </c>
      <c r="B127" s="22" t="s">
        <v>154</v>
      </c>
      <c r="C127" s="110">
        <v>64.25</v>
      </c>
      <c r="D127" s="34">
        <v>60.34</v>
      </c>
      <c r="E127" s="34">
        <v>68.150000000000006</v>
      </c>
      <c r="F127" s="112">
        <v>3.9099999999999966</v>
      </c>
      <c r="G127" s="34">
        <v>3.9000000000000057</v>
      </c>
    </row>
    <row r="128" spans="1:7" x14ac:dyDescent="0.25">
      <c r="A128" s="22" t="s">
        <v>112</v>
      </c>
      <c r="B128" s="22" t="s">
        <v>173</v>
      </c>
      <c r="C128" s="110">
        <v>59.9</v>
      </c>
      <c r="D128" s="34">
        <v>56.3</v>
      </c>
      <c r="E128" s="34">
        <v>63.51</v>
      </c>
      <c r="F128" s="112">
        <v>3.6000000000000014</v>
      </c>
      <c r="G128" s="34">
        <v>3.6099999999999994</v>
      </c>
    </row>
    <row r="129" spans="1:7" x14ac:dyDescent="0.25">
      <c r="A129" s="22" t="s">
        <v>112</v>
      </c>
      <c r="B129" s="22" t="s">
        <v>165</v>
      </c>
      <c r="C129" s="110">
        <v>62.39</v>
      </c>
      <c r="D129" s="34">
        <v>59.1</v>
      </c>
      <c r="E129" s="34">
        <v>65.69</v>
      </c>
      <c r="F129" s="112">
        <v>3.2899999999999991</v>
      </c>
      <c r="G129" s="34">
        <v>3.2999999999999972</v>
      </c>
    </row>
    <row r="130" spans="1:7" x14ac:dyDescent="0.25">
      <c r="A130" s="22" t="s">
        <v>112</v>
      </c>
      <c r="B130" s="22" t="s">
        <v>149</v>
      </c>
      <c r="C130" s="110">
        <v>69.400000000000006</v>
      </c>
      <c r="D130" s="34">
        <v>65.98</v>
      </c>
      <c r="E130" s="34">
        <v>72.81</v>
      </c>
      <c r="F130" s="112">
        <v>3.4200000000000017</v>
      </c>
      <c r="G130" s="34">
        <v>3.4099999999999966</v>
      </c>
    </row>
    <row r="131" spans="1:7" x14ac:dyDescent="0.25">
      <c r="A131" s="22" t="s">
        <v>112</v>
      </c>
      <c r="B131" s="22" t="s">
        <v>177</v>
      </c>
      <c r="C131" s="110">
        <v>61.3</v>
      </c>
      <c r="D131" s="34">
        <v>57.44</v>
      </c>
      <c r="E131" s="34">
        <v>65.16</v>
      </c>
      <c r="F131" s="112">
        <v>3.8599999999999994</v>
      </c>
      <c r="G131" s="34">
        <v>3.8599999999999994</v>
      </c>
    </row>
    <row r="132" spans="1:7" x14ac:dyDescent="0.25">
      <c r="A132" s="22" t="s">
        <v>112</v>
      </c>
      <c r="B132" s="22" t="s">
        <v>153</v>
      </c>
      <c r="C132" s="110">
        <v>64.48</v>
      </c>
      <c r="D132" s="34">
        <v>61.28</v>
      </c>
      <c r="E132" s="34">
        <v>67.69</v>
      </c>
      <c r="F132" s="112">
        <v>3.2000000000000028</v>
      </c>
      <c r="G132" s="34">
        <v>3.2099999999999937</v>
      </c>
    </row>
    <row r="133" spans="1:7" x14ac:dyDescent="0.25">
      <c r="A133" s="22" t="s">
        <v>112</v>
      </c>
      <c r="B133" s="22" t="s">
        <v>179</v>
      </c>
      <c r="C133" s="110">
        <v>57.65</v>
      </c>
      <c r="D133" s="34">
        <v>53.48</v>
      </c>
      <c r="E133" s="34">
        <v>61.83</v>
      </c>
      <c r="F133" s="112">
        <v>4.1700000000000017</v>
      </c>
      <c r="G133" s="34">
        <v>4.18</v>
      </c>
    </row>
    <row r="134" spans="1:7" x14ac:dyDescent="0.25">
      <c r="A134" s="22" t="s">
        <v>112</v>
      </c>
      <c r="B134" s="22" t="s">
        <v>161</v>
      </c>
      <c r="C134" s="110">
        <v>61.77</v>
      </c>
      <c r="D134" s="34">
        <v>58.05</v>
      </c>
      <c r="E134" s="34">
        <v>65.489999999999995</v>
      </c>
      <c r="F134" s="112">
        <v>3.720000000000006</v>
      </c>
      <c r="G134" s="34">
        <v>3.7199999999999918</v>
      </c>
    </row>
    <row r="135" spans="1:7" x14ac:dyDescent="0.25">
      <c r="A135" s="22" t="s">
        <v>112</v>
      </c>
      <c r="B135" s="22" t="s">
        <v>158</v>
      </c>
      <c r="C135" s="110">
        <v>67.95</v>
      </c>
      <c r="D135" s="34">
        <v>64.33</v>
      </c>
      <c r="E135" s="34">
        <v>71.56</v>
      </c>
      <c r="F135" s="112">
        <v>3.6200000000000045</v>
      </c>
      <c r="G135" s="34">
        <v>3.6099999999999994</v>
      </c>
    </row>
    <row r="136" spans="1:7" x14ac:dyDescent="0.25">
      <c r="A136" s="22" t="s">
        <v>112</v>
      </c>
      <c r="B136" s="22" t="s">
        <v>169</v>
      </c>
      <c r="C136" s="110">
        <v>65.540000000000006</v>
      </c>
      <c r="D136" s="34">
        <v>62.43</v>
      </c>
      <c r="E136" s="34">
        <v>68.64</v>
      </c>
      <c r="F136" s="112">
        <v>3.1100000000000065</v>
      </c>
      <c r="G136" s="34">
        <v>3.0999999999999943</v>
      </c>
    </row>
    <row r="137" spans="1:7" x14ac:dyDescent="0.25">
      <c r="A137" s="21" t="s">
        <v>114</v>
      </c>
      <c r="B137" s="21" t="s">
        <v>166</v>
      </c>
      <c r="C137" s="110">
        <v>59.29</v>
      </c>
      <c r="D137" s="83">
        <v>56.03</v>
      </c>
      <c r="E137" s="83">
        <v>62.55</v>
      </c>
      <c r="F137" s="144">
        <v>3.259999999999998</v>
      </c>
      <c r="G137" s="83">
        <v>3.259999999999998</v>
      </c>
    </row>
    <row r="138" spans="1:7" x14ac:dyDescent="0.25">
      <c r="A138" s="21" t="s">
        <v>114</v>
      </c>
      <c r="B138" s="21" t="s">
        <v>160</v>
      </c>
      <c r="C138" s="110">
        <v>68.92</v>
      </c>
      <c r="D138" s="83">
        <v>65.930000000000007</v>
      </c>
      <c r="E138" s="83">
        <v>71.92</v>
      </c>
      <c r="F138" s="144">
        <v>2.9899999999999949</v>
      </c>
      <c r="G138" s="83">
        <v>3</v>
      </c>
    </row>
    <row r="139" spans="1:7" x14ac:dyDescent="0.25">
      <c r="A139" s="21" t="s">
        <v>114</v>
      </c>
      <c r="B139" s="21" t="s">
        <v>162</v>
      </c>
      <c r="C139" s="110">
        <v>65.69</v>
      </c>
      <c r="D139" s="83">
        <v>62.4</v>
      </c>
      <c r="E139" s="83">
        <v>68.97</v>
      </c>
      <c r="F139" s="144">
        <v>3.2899999999999991</v>
      </c>
      <c r="G139" s="83">
        <v>3.2800000000000011</v>
      </c>
    </row>
    <row r="140" spans="1:7" x14ac:dyDescent="0.25">
      <c r="A140" s="21" t="s">
        <v>114</v>
      </c>
      <c r="B140" s="21" t="s">
        <v>155</v>
      </c>
      <c r="C140" s="110">
        <v>64.239999999999995</v>
      </c>
      <c r="D140" s="83">
        <v>61.47</v>
      </c>
      <c r="E140" s="83">
        <v>67.02</v>
      </c>
      <c r="F140" s="144">
        <v>2.769999999999996</v>
      </c>
      <c r="G140" s="83">
        <v>2.7800000000000011</v>
      </c>
    </row>
    <row r="141" spans="1:7" x14ac:dyDescent="0.25">
      <c r="A141" s="21" t="s">
        <v>114</v>
      </c>
      <c r="B141" s="21" t="s">
        <v>151</v>
      </c>
      <c r="C141" s="110">
        <v>68.260000000000005</v>
      </c>
      <c r="D141" s="83">
        <v>65.489999999999995</v>
      </c>
      <c r="E141" s="83">
        <v>71.03</v>
      </c>
      <c r="F141" s="144">
        <v>2.7700000000000102</v>
      </c>
      <c r="G141" s="83">
        <v>2.769999999999996</v>
      </c>
    </row>
    <row r="142" spans="1:7" x14ac:dyDescent="0.25">
      <c r="A142" s="21" t="s">
        <v>114</v>
      </c>
      <c r="B142" s="21" t="s">
        <v>167</v>
      </c>
      <c r="C142" s="110">
        <v>62.67</v>
      </c>
      <c r="D142" s="83">
        <v>59.06</v>
      </c>
      <c r="E142" s="83">
        <v>66.28</v>
      </c>
      <c r="F142" s="144">
        <v>3.6099999999999994</v>
      </c>
      <c r="G142" s="83">
        <v>3.6099999999999994</v>
      </c>
    </row>
    <row r="143" spans="1:7" x14ac:dyDescent="0.25">
      <c r="A143" s="21" t="s">
        <v>114</v>
      </c>
      <c r="B143" s="21" t="s">
        <v>181</v>
      </c>
      <c r="C143" s="110"/>
      <c r="D143" s="83"/>
      <c r="E143" s="83"/>
      <c r="F143" s="83"/>
      <c r="G143" s="83"/>
    </row>
    <row r="144" spans="1:7" x14ac:dyDescent="0.25">
      <c r="A144" s="21" t="s">
        <v>114</v>
      </c>
      <c r="B144" s="21" t="s">
        <v>171</v>
      </c>
      <c r="C144" s="110">
        <v>63.75</v>
      </c>
      <c r="D144" s="83">
        <v>60.77</v>
      </c>
      <c r="E144" s="83">
        <v>66.73</v>
      </c>
      <c r="F144" s="144">
        <v>2.9799999999999969</v>
      </c>
      <c r="G144" s="83">
        <v>2.980000000000004</v>
      </c>
    </row>
    <row r="145" spans="1:7" x14ac:dyDescent="0.25">
      <c r="A145" s="21" t="s">
        <v>114</v>
      </c>
      <c r="B145" s="21" t="s">
        <v>159</v>
      </c>
      <c r="C145" s="110">
        <v>62.49</v>
      </c>
      <c r="D145" s="83">
        <v>59.24</v>
      </c>
      <c r="E145" s="83">
        <v>65.739999999999995</v>
      </c>
      <c r="F145" s="144">
        <v>3.25</v>
      </c>
      <c r="G145" s="83">
        <v>3.2499999999999929</v>
      </c>
    </row>
    <row r="146" spans="1:7" x14ac:dyDescent="0.25">
      <c r="A146" s="21" t="s">
        <v>114</v>
      </c>
      <c r="B146" s="21" t="s">
        <v>174</v>
      </c>
      <c r="C146" s="110">
        <v>67.290000000000006</v>
      </c>
      <c r="D146" s="83">
        <v>64.13</v>
      </c>
      <c r="E146" s="83">
        <v>70.459999999999994</v>
      </c>
      <c r="F146" s="144">
        <v>3.1600000000000108</v>
      </c>
      <c r="G146" s="83">
        <v>3.1699999999999875</v>
      </c>
    </row>
    <row r="147" spans="1:7" x14ac:dyDescent="0.25">
      <c r="A147" s="21" t="s">
        <v>114</v>
      </c>
      <c r="B147" s="21" t="s">
        <v>178</v>
      </c>
      <c r="C147" s="110">
        <v>62.41</v>
      </c>
      <c r="D147" s="34">
        <v>58.51</v>
      </c>
      <c r="E147" s="34">
        <v>66.3</v>
      </c>
      <c r="F147" s="112">
        <v>3.8999999999999986</v>
      </c>
      <c r="G147" s="34">
        <v>3.8900000000000006</v>
      </c>
    </row>
    <row r="148" spans="1:7" x14ac:dyDescent="0.25">
      <c r="A148" s="21" t="s">
        <v>114</v>
      </c>
      <c r="B148" s="21" t="s">
        <v>175</v>
      </c>
      <c r="C148" s="110">
        <v>60.04</v>
      </c>
      <c r="D148" s="34">
        <v>56.05</v>
      </c>
      <c r="E148" s="34">
        <v>64.03</v>
      </c>
      <c r="F148" s="112">
        <v>3.990000000000002</v>
      </c>
      <c r="G148" s="34">
        <v>3.990000000000002</v>
      </c>
    </row>
    <row r="149" spans="1:7" x14ac:dyDescent="0.25">
      <c r="A149" s="21" t="s">
        <v>114</v>
      </c>
      <c r="B149" s="21" t="s">
        <v>156</v>
      </c>
      <c r="C149" s="110">
        <v>63.73</v>
      </c>
      <c r="D149" s="34">
        <v>60.22</v>
      </c>
      <c r="E149" s="34">
        <v>67.239999999999995</v>
      </c>
      <c r="F149" s="112">
        <v>3.509999999999998</v>
      </c>
      <c r="G149" s="34">
        <v>3.509999999999998</v>
      </c>
    </row>
    <row r="150" spans="1:7" x14ac:dyDescent="0.25">
      <c r="A150" s="21" t="s">
        <v>114</v>
      </c>
      <c r="B150" s="21" t="s">
        <v>168</v>
      </c>
      <c r="C150" s="110">
        <v>63.2</v>
      </c>
      <c r="D150" s="34">
        <v>59.71</v>
      </c>
      <c r="E150" s="34">
        <v>66.7</v>
      </c>
      <c r="F150" s="112">
        <v>3.490000000000002</v>
      </c>
      <c r="G150" s="34">
        <v>3.5</v>
      </c>
    </row>
    <row r="151" spans="1:7" x14ac:dyDescent="0.25">
      <c r="A151" s="21" t="s">
        <v>114</v>
      </c>
      <c r="B151" s="21" t="s">
        <v>164</v>
      </c>
      <c r="C151" s="110">
        <v>69.34</v>
      </c>
      <c r="D151" s="34">
        <v>66.61</v>
      </c>
      <c r="E151" s="34">
        <v>72.08</v>
      </c>
      <c r="F151" s="112">
        <v>2.730000000000004</v>
      </c>
      <c r="G151" s="34">
        <v>2.7399999999999949</v>
      </c>
    </row>
    <row r="152" spans="1:7" x14ac:dyDescent="0.25">
      <c r="A152" s="21" t="s">
        <v>114</v>
      </c>
      <c r="B152" s="21" t="s">
        <v>172</v>
      </c>
      <c r="C152" s="110">
        <v>66.23</v>
      </c>
      <c r="D152" s="34">
        <v>63.06</v>
      </c>
      <c r="E152" s="34">
        <v>69.400000000000006</v>
      </c>
      <c r="F152" s="112">
        <v>3.1700000000000017</v>
      </c>
      <c r="G152" s="34">
        <v>3.1700000000000017</v>
      </c>
    </row>
    <row r="153" spans="1:7" x14ac:dyDescent="0.25">
      <c r="A153" s="21" t="s">
        <v>114</v>
      </c>
      <c r="B153" s="21" t="s">
        <v>157</v>
      </c>
      <c r="C153" s="110">
        <v>64.180000000000007</v>
      </c>
      <c r="D153" s="34">
        <v>60.88</v>
      </c>
      <c r="E153" s="34">
        <v>67.489999999999995</v>
      </c>
      <c r="F153" s="112">
        <v>3.3000000000000043</v>
      </c>
      <c r="G153" s="34">
        <v>3.3099999999999881</v>
      </c>
    </row>
    <row r="154" spans="1:7" x14ac:dyDescent="0.25">
      <c r="A154" s="21" t="s">
        <v>114</v>
      </c>
      <c r="B154" s="22" t="s">
        <v>170</v>
      </c>
      <c r="C154" s="110">
        <v>62.44</v>
      </c>
      <c r="D154" s="34">
        <v>58.2</v>
      </c>
      <c r="E154" s="34">
        <v>66.69</v>
      </c>
      <c r="F154" s="112">
        <v>4.2399999999999949</v>
      </c>
      <c r="G154" s="34">
        <v>4.25</v>
      </c>
    </row>
    <row r="155" spans="1:7" x14ac:dyDescent="0.25">
      <c r="A155" s="21" t="s">
        <v>114</v>
      </c>
      <c r="B155" s="22" t="s">
        <v>176</v>
      </c>
      <c r="C155" s="110">
        <v>61.18</v>
      </c>
      <c r="D155" s="34">
        <v>57.5</v>
      </c>
      <c r="E155" s="34">
        <v>64.86</v>
      </c>
      <c r="F155" s="112">
        <v>3.6799999999999997</v>
      </c>
      <c r="G155" s="34">
        <v>3.6799999999999997</v>
      </c>
    </row>
    <row r="156" spans="1:7" x14ac:dyDescent="0.25">
      <c r="A156" s="21" t="s">
        <v>114</v>
      </c>
      <c r="B156" s="22" t="s">
        <v>152</v>
      </c>
      <c r="C156" s="110">
        <v>67.47</v>
      </c>
      <c r="D156" s="34">
        <v>64.3</v>
      </c>
      <c r="E156" s="34">
        <v>70.63</v>
      </c>
      <c r="F156" s="112">
        <v>3.1700000000000017</v>
      </c>
      <c r="G156" s="34">
        <v>3.1599999999999966</v>
      </c>
    </row>
    <row r="157" spans="1:7" x14ac:dyDescent="0.25">
      <c r="A157" s="22" t="s">
        <v>114</v>
      </c>
      <c r="B157" s="22" t="s">
        <v>150</v>
      </c>
      <c r="C157" s="110">
        <v>67.680000000000007</v>
      </c>
      <c r="D157" s="34">
        <v>64.069999999999993</v>
      </c>
      <c r="E157" s="34">
        <v>71.290000000000006</v>
      </c>
      <c r="F157" s="112">
        <v>3.6100000000000136</v>
      </c>
      <c r="G157" s="34">
        <v>3.6099999999999994</v>
      </c>
    </row>
    <row r="158" spans="1:7" x14ac:dyDescent="0.25">
      <c r="A158" s="22" t="s">
        <v>114</v>
      </c>
      <c r="B158" s="22" t="s">
        <v>163</v>
      </c>
      <c r="C158" s="110">
        <v>62.89</v>
      </c>
      <c r="D158" s="34">
        <v>58.11</v>
      </c>
      <c r="E158" s="34">
        <v>67.66</v>
      </c>
      <c r="F158" s="112">
        <v>4.7800000000000011</v>
      </c>
      <c r="G158" s="34">
        <v>4.769999999999996</v>
      </c>
    </row>
    <row r="159" spans="1:7" x14ac:dyDescent="0.25">
      <c r="A159" s="22" t="s">
        <v>114</v>
      </c>
      <c r="B159" s="22" t="s">
        <v>180</v>
      </c>
      <c r="C159" s="110">
        <v>60.84</v>
      </c>
      <c r="D159" s="34">
        <v>56.73</v>
      </c>
      <c r="E159" s="34">
        <v>64.95</v>
      </c>
      <c r="F159" s="112">
        <v>4.1100000000000065</v>
      </c>
      <c r="G159" s="34">
        <v>4.1099999999999994</v>
      </c>
    </row>
    <row r="160" spans="1:7" x14ac:dyDescent="0.25">
      <c r="A160" s="22" t="s">
        <v>114</v>
      </c>
      <c r="B160" s="22" t="s">
        <v>154</v>
      </c>
      <c r="C160" s="110">
        <v>64.23</v>
      </c>
      <c r="D160" s="34">
        <v>60.49</v>
      </c>
      <c r="E160" s="34">
        <v>67.959999999999994</v>
      </c>
      <c r="F160" s="112">
        <v>3.740000000000002</v>
      </c>
      <c r="G160" s="34">
        <v>3.7299999999999898</v>
      </c>
    </row>
    <row r="161" spans="1:7" x14ac:dyDescent="0.25">
      <c r="A161" s="22" t="s">
        <v>114</v>
      </c>
      <c r="B161" s="22" t="s">
        <v>173</v>
      </c>
      <c r="C161" s="110">
        <v>61.88</v>
      </c>
      <c r="D161" s="34">
        <v>58.4</v>
      </c>
      <c r="E161" s="34">
        <v>65.37</v>
      </c>
      <c r="F161" s="112">
        <v>3.480000000000004</v>
      </c>
      <c r="G161" s="34">
        <v>3.490000000000002</v>
      </c>
    </row>
    <row r="162" spans="1:7" x14ac:dyDescent="0.25">
      <c r="A162" s="22" t="s">
        <v>114</v>
      </c>
      <c r="B162" s="22" t="s">
        <v>165</v>
      </c>
      <c r="C162" s="110">
        <v>62.92</v>
      </c>
      <c r="D162" s="34">
        <v>59.86</v>
      </c>
      <c r="E162" s="34">
        <v>65.98</v>
      </c>
      <c r="F162" s="112">
        <v>3.0600000000000023</v>
      </c>
      <c r="G162" s="34">
        <v>3.0600000000000023</v>
      </c>
    </row>
    <row r="163" spans="1:7" x14ac:dyDescent="0.25">
      <c r="A163" s="22" t="s">
        <v>114</v>
      </c>
      <c r="B163" s="22" t="s">
        <v>149</v>
      </c>
      <c r="C163" s="110">
        <v>70.8</v>
      </c>
      <c r="D163" s="34">
        <v>67.44</v>
      </c>
      <c r="E163" s="34">
        <v>74.17</v>
      </c>
      <c r="F163" s="112">
        <v>3.3599999999999994</v>
      </c>
      <c r="G163" s="34">
        <v>3.3700000000000045</v>
      </c>
    </row>
    <row r="164" spans="1:7" x14ac:dyDescent="0.25">
      <c r="A164" s="22" t="s">
        <v>114</v>
      </c>
      <c r="B164" s="22" t="s">
        <v>177</v>
      </c>
      <c r="C164" s="110">
        <v>61.19</v>
      </c>
      <c r="D164" s="34">
        <v>57.57</v>
      </c>
      <c r="E164" s="34">
        <v>64.819999999999993</v>
      </c>
      <c r="F164" s="112">
        <v>3.6199999999999974</v>
      </c>
      <c r="G164" s="34">
        <v>3.6299999999999955</v>
      </c>
    </row>
    <row r="165" spans="1:7" x14ac:dyDescent="0.25">
      <c r="A165" s="22" t="s">
        <v>114</v>
      </c>
      <c r="B165" s="22" t="s">
        <v>153</v>
      </c>
      <c r="C165" s="110">
        <v>65.05</v>
      </c>
      <c r="D165" s="34">
        <v>61.83</v>
      </c>
      <c r="E165" s="34">
        <v>68.27</v>
      </c>
      <c r="F165" s="112">
        <v>3.2199999999999989</v>
      </c>
      <c r="G165" s="34">
        <v>3.2199999999999989</v>
      </c>
    </row>
    <row r="166" spans="1:7" x14ac:dyDescent="0.25">
      <c r="A166" s="22" t="s">
        <v>114</v>
      </c>
      <c r="B166" s="22" t="s">
        <v>179</v>
      </c>
      <c r="C166" s="110">
        <v>57.8</v>
      </c>
      <c r="D166" s="34">
        <v>53.08</v>
      </c>
      <c r="E166" s="34">
        <v>62.52</v>
      </c>
      <c r="F166" s="112">
        <v>4.7199999999999989</v>
      </c>
      <c r="G166" s="34">
        <v>4.720000000000006</v>
      </c>
    </row>
    <row r="167" spans="1:7" x14ac:dyDescent="0.25">
      <c r="A167" s="22" t="s">
        <v>114</v>
      </c>
      <c r="B167" s="22" t="s">
        <v>161</v>
      </c>
      <c r="C167" s="110">
        <v>60.71</v>
      </c>
      <c r="D167" s="34">
        <v>56.7</v>
      </c>
      <c r="E167" s="34">
        <v>64.709999999999994</v>
      </c>
      <c r="F167" s="112">
        <v>4.009999999999998</v>
      </c>
      <c r="G167" s="34">
        <v>3.9999999999999929</v>
      </c>
    </row>
    <row r="168" spans="1:7" x14ac:dyDescent="0.25">
      <c r="A168" s="22" t="s">
        <v>114</v>
      </c>
      <c r="B168" s="22" t="s">
        <v>158</v>
      </c>
      <c r="C168" s="110">
        <v>67.11</v>
      </c>
      <c r="D168" s="34">
        <v>63.13</v>
      </c>
      <c r="E168" s="34">
        <v>71.09</v>
      </c>
      <c r="F168" s="112">
        <v>3.9799999999999969</v>
      </c>
      <c r="G168" s="34">
        <v>3.980000000000004</v>
      </c>
    </row>
    <row r="169" spans="1:7" x14ac:dyDescent="0.25">
      <c r="A169" s="22" t="s">
        <v>114</v>
      </c>
      <c r="B169" s="22" t="s">
        <v>169</v>
      </c>
      <c r="C169" s="110">
        <v>65.22</v>
      </c>
      <c r="D169" s="34">
        <v>61.92</v>
      </c>
      <c r="E169" s="34">
        <v>68.52</v>
      </c>
      <c r="F169" s="112">
        <v>3.2999999999999972</v>
      </c>
      <c r="G169" s="34">
        <v>3.2999999999999972</v>
      </c>
    </row>
    <row r="170" spans="1:7" x14ac:dyDescent="0.25">
      <c r="A170" s="21" t="s">
        <v>20</v>
      </c>
      <c r="B170" s="21" t="s">
        <v>166</v>
      </c>
      <c r="C170" s="110">
        <v>59.96</v>
      </c>
      <c r="D170" s="34">
        <v>56.65</v>
      </c>
      <c r="E170" s="34">
        <v>63.27</v>
      </c>
      <c r="F170" s="112">
        <v>3.3100000000000023</v>
      </c>
      <c r="G170" s="34">
        <v>3.3100000000000023</v>
      </c>
    </row>
    <row r="171" spans="1:7" x14ac:dyDescent="0.25">
      <c r="A171" s="21" t="s">
        <v>20</v>
      </c>
      <c r="B171" s="21" t="s">
        <v>160</v>
      </c>
      <c r="C171" s="110">
        <v>66.239999999999995</v>
      </c>
      <c r="D171" s="34">
        <v>63.05</v>
      </c>
      <c r="E171" s="34">
        <v>69.44</v>
      </c>
      <c r="F171" s="112">
        <v>3.1899999999999977</v>
      </c>
      <c r="G171" s="34">
        <v>3.2000000000000028</v>
      </c>
    </row>
    <row r="172" spans="1:7" x14ac:dyDescent="0.25">
      <c r="A172" s="21" t="s">
        <v>20</v>
      </c>
      <c r="B172" s="21" t="s">
        <v>162</v>
      </c>
      <c r="C172" s="110">
        <v>65.98</v>
      </c>
      <c r="D172" s="34">
        <v>62.89</v>
      </c>
      <c r="E172" s="34">
        <v>69.08</v>
      </c>
      <c r="F172" s="112">
        <v>3.0900000000000034</v>
      </c>
      <c r="G172" s="34">
        <v>3.0999999999999943</v>
      </c>
    </row>
    <row r="173" spans="1:7" x14ac:dyDescent="0.25">
      <c r="A173" s="21" t="s">
        <v>20</v>
      </c>
      <c r="B173" s="21" t="s">
        <v>155</v>
      </c>
      <c r="C173" s="110">
        <v>65.599999999999994</v>
      </c>
      <c r="D173" s="34">
        <v>62.58</v>
      </c>
      <c r="E173" s="34">
        <v>68.63</v>
      </c>
      <c r="F173" s="112">
        <v>3.019999999999996</v>
      </c>
      <c r="G173" s="34">
        <v>3.0300000000000011</v>
      </c>
    </row>
    <row r="174" spans="1:7" x14ac:dyDescent="0.25">
      <c r="A174" s="21" t="s">
        <v>20</v>
      </c>
      <c r="B174" s="21" t="s">
        <v>151</v>
      </c>
      <c r="C174" s="110">
        <v>68</v>
      </c>
      <c r="D174" s="34">
        <v>65.17</v>
      </c>
      <c r="E174" s="34">
        <v>70.83</v>
      </c>
      <c r="F174" s="112">
        <v>2.8299999999999983</v>
      </c>
      <c r="G174" s="34">
        <v>2.8299999999999983</v>
      </c>
    </row>
    <row r="175" spans="1:7" x14ac:dyDescent="0.25">
      <c r="A175" s="21" t="s">
        <v>20</v>
      </c>
      <c r="B175" s="21" t="s">
        <v>167</v>
      </c>
      <c r="C175" s="110">
        <v>63.95</v>
      </c>
      <c r="D175" s="34">
        <v>59.85</v>
      </c>
      <c r="E175" s="34">
        <v>68.05</v>
      </c>
      <c r="F175" s="112">
        <v>4.1000000000000014</v>
      </c>
      <c r="G175" s="34">
        <v>4.0999999999999943</v>
      </c>
    </row>
    <row r="176" spans="1:7" x14ac:dyDescent="0.25">
      <c r="A176" s="21" t="s">
        <v>20</v>
      </c>
      <c r="B176" s="21" t="s">
        <v>181</v>
      </c>
      <c r="C176" s="110"/>
      <c r="D176" s="34"/>
      <c r="E176" s="34"/>
      <c r="F176" s="34"/>
      <c r="G176" s="34"/>
    </row>
    <row r="177" spans="1:7" x14ac:dyDescent="0.25">
      <c r="A177" s="21" t="s">
        <v>20</v>
      </c>
      <c r="B177" s="21" t="s">
        <v>171</v>
      </c>
      <c r="C177" s="110">
        <v>63.41</v>
      </c>
      <c r="D177" s="34">
        <v>60.44</v>
      </c>
      <c r="E177" s="34">
        <v>66.38</v>
      </c>
      <c r="F177" s="112">
        <v>2.9699999999999989</v>
      </c>
      <c r="G177" s="34">
        <v>2.9699999999999989</v>
      </c>
    </row>
    <row r="178" spans="1:7" x14ac:dyDescent="0.25">
      <c r="A178" s="21" t="s">
        <v>20</v>
      </c>
      <c r="B178" s="21" t="s">
        <v>159</v>
      </c>
      <c r="C178" s="110">
        <v>62.4</v>
      </c>
      <c r="D178" s="34">
        <v>58.6</v>
      </c>
      <c r="E178" s="34">
        <v>66.19</v>
      </c>
      <c r="F178" s="112">
        <v>3.7999999999999972</v>
      </c>
      <c r="G178" s="34">
        <v>3.7899999999999991</v>
      </c>
    </row>
    <row r="179" spans="1:7" x14ac:dyDescent="0.25">
      <c r="A179" s="21" t="s">
        <v>20</v>
      </c>
      <c r="B179" s="21" t="s">
        <v>174</v>
      </c>
      <c r="C179" s="110">
        <v>64.94</v>
      </c>
      <c r="D179" s="34">
        <v>61.38</v>
      </c>
      <c r="E179" s="34">
        <v>68.5</v>
      </c>
      <c r="F179" s="112">
        <v>3.5599999999999952</v>
      </c>
      <c r="G179" s="34">
        <v>3.5600000000000023</v>
      </c>
    </row>
    <row r="180" spans="1:7" x14ac:dyDescent="0.25">
      <c r="A180" s="21" t="s">
        <v>20</v>
      </c>
      <c r="B180" s="21" t="s">
        <v>178</v>
      </c>
      <c r="C180" s="110">
        <v>61.63</v>
      </c>
      <c r="D180" s="34">
        <v>57.5</v>
      </c>
      <c r="E180" s="34">
        <v>65.760000000000005</v>
      </c>
      <c r="F180" s="112">
        <v>4.1300000000000026</v>
      </c>
      <c r="G180" s="34">
        <v>4.1300000000000026</v>
      </c>
    </row>
    <row r="181" spans="1:7" x14ac:dyDescent="0.25">
      <c r="A181" s="21" t="s">
        <v>20</v>
      </c>
      <c r="B181" s="21" t="s">
        <v>175</v>
      </c>
      <c r="C181" s="110">
        <v>61.42</v>
      </c>
      <c r="D181" s="34">
        <v>57.58</v>
      </c>
      <c r="E181" s="34">
        <v>65.260000000000005</v>
      </c>
      <c r="F181" s="112">
        <v>3.8400000000000034</v>
      </c>
      <c r="G181" s="34">
        <v>3.8400000000000034</v>
      </c>
    </row>
    <row r="182" spans="1:7" x14ac:dyDescent="0.25">
      <c r="A182" s="21" t="s">
        <v>20</v>
      </c>
      <c r="B182" s="21" t="s">
        <v>156</v>
      </c>
      <c r="C182" s="110">
        <v>64.75</v>
      </c>
      <c r="D182" s="34">
        <v>60.96</v>
      </c>
      <c r="E182" s="34">
        <v>68.55</v>
      </c>
      <c r="F182" s="112">
        <v>3.7899999999999991</v>
      </c>
      <c r="G182" s="34">
        <v>3.7999999999999972</v>
      </c>
    </row>
    <row r="183" spans="1:7" x14ac:dyDescent="0.25">
      <c r="A183" s="21" t="s">
        <v>20</v>
      </c>
      <c r="B183" s="21" t="s">
        <v>168</v>
      </c>
      <c r="C183" s="110">
        <v>65.06</v>
      </c>
      <c r="D183" s="34">
        <v>61.87</v>
      </c>
      <c r="E183" s="34">
        <v>68.239999999999995</v>
      </c>
      <c r="F183" s="112">
        <v>3.1900000000000048</v>
      </c>
      <c r="G183" s="34">
        <v>3.1799999999999926</v>
      </c>
    </row>
    <row r="184" spans="1:7" x14ac:dyDescent="0.25">
      <c r="A184" s="21" t="s">
        <v>20</v>
      </c>
      <c r="B184" s="21" t="s">
        <v>164</v>
      </c>
      <c r="C184" s="110">
        <v>67.489999999999995</v>
      </c>
      <c r="D184" s="34">
        <v>64.52</v>
      </c>
      <c r="E184" s="34">
        <v>70.459999999999994</v>
      </c>
      <c r="F184" s="112">
        <v>2.9699999999999989</v>
      </c>
      <c r="G184" s="34">
        <v>2.9699999999999989</v>
      </c>
    </row>
    <row r="185" spans="1:7" x14ac:dyDescent="0.25">
      <c r="A185" s="21" t="s">
        <v>20</v>
      </c>
      <c r="B185" s="21" t="s">
        <v>172</v>
      </c>
      <c r="C185" s="110">
        <v>65.180000000000007</v>
      </c>
      <c r="D185" s="34">
        <v>62.04</v>
      </c>
      <c r="E185" s="34">
        <v>68.319999999999993</v>
      </c>
      <c r="F185" s="112">
        <v>3.1400000000000077</v>
      </c>
      <c r="G185" s="34">
        <v>3.1399999999999864</v>
      </c>
    </row>
    <row r="186" spans="1:7" x14ac:dyDescent="0.25">
      <c r="A186" s="21" t="s">
        <v>20</v>
      </c>
      <c r="B186" s="21" t="s">
        <v>157</v>
      </c>
      <c r="C186" s="110">
        <v>63.09</v>
      </c>
      <c r="D186" s="34">
        <v>59.76</v>
      </c>
      <c r="E186" s="34">
        <v>66.42</v>
      </c>
      <c r="F186" s="112">
        <v>3.3300000000000054</v>
      </c>
      <c r="G186" s="34">
        <v>3.3299999999999983</v>
      </c>
    </row>
    <row r="187" spans="1:7" x14ac:dyDescent="0.25">
      <c r="A187" s="21" t="s">
        <v>20</v>
      </c>
      <c r="B187" s="22" t="s">
        <v>170</v>
      </c>
      <c r="C187" s="110">
        <v>62.5</v>
      </c>
      <c r="D187" s="34">
        <v>58.62</v>
      </c>
      <c r="E187" s="34">
        <v>66.38</v>
      </c>
      <c r="F187" s="112">
        <v>3.8800000000000026</v>
      </c>
      <c r="G187" s="34">
        <v>3.8799999999999955</v>
      </c>
    </row>
    <row r="188" spans="1:7" x14ac:dyDescent="0.25">
      <c r="A188" s="21" t="s">
        <v>20</v>
      </c>
      <c r="B188" s="22" t="s">
        <v>176</v>
      </c>
      <c r="C188" s="110">
        <v>62.28</v>
      </c>
      <c r="D188" s="34">
        <v>58.59</v>
      </c>
      <c r="E188" s="34">
        <v>65.98</v>
      </c>
      <c r="F188" s="112">
        <v>3.6899999999999977</v>
      </c>
      <c r="G188" s="34">
        <v>3.7000000000000028</v>
      </c>
    </row>
    <row r="189" spans="1:7" x14ac:dyDescent="0.25">
      <c r="A189" s="21" t="s">
        <v>20</v>
      </c>
      <c r="B189" s="22" t="s">
        <v>152</v>
      </c>
      <c r="C189" s="110">
        <v>65.41</v>
      </c>
      <c r="D189" s="34">
        <v>62.06</v>
      </c>
      <c r="E189" s="34">
        <v>68.75</v>
      </c>
      <c r="F189" s="112">
        <v>3.3499999999999943</v>
      </c>
      <c r="G189" s="34">
        <v>3.3400000000000034</v>
      </c>
    </row>
    <row r="190" spans="1:7" x14ac:dyDescent="0.25">
      <c r="A190" s="22" t="s">
        <v>20</v>
      </c>
      <c r="B190" s="22" t="s">
        <v>150</v>
      </c>
      <c r="C190" s="110">
        <v>68.31</v>
      </c>
      <c r="D190" s="34">
        <v>64.52</v>
      </c>
      <c r="E190" s="34">
        <v>72.11</v>
      </c>
      <c r="F190" s="112">
        <v>3.7900000000000063</v>
      </c>
      <c r="G190" s="34">
        <v>3.7999999999999972</v>
      </c>
    </row>
    <row r="191" spans="1:7" x14ac:dyDescent="0.25">
      <c r="A191" s="22" t="s">
        <v>20</v>
      </c>
      <c r="B191" s="22" t="s">
        <v>163</v>
      </c>
      <c r="C191" s="110">
        <v>62.7</v>
      </c>
      <c r="D191" s="34">
        <v>57.83</v>
      </c>
      <c r="E191" s="34">
        <v>67.569999999999993</v>
      </c>
      <c r="F191" s="112">
        <v>4.8700000000000045</v>
      </c>
      <c r="G191" s="34">
        <v>4.8699999999999903</v>
      </c>
    </row>
    <row r="192" spans="1:7" x14ac:dyDescent="0.25">
      <c r="A192" s="22" t="s">
        <v>20</v>
      </c>
      <c r="B192" s="22" t="s">
        <v>180</v>
      </c>
      <c r="C192" s="110">
        <v>63.03</v>
      </c>
      <c r="D192" s="34">
        <v>58.71</v>
      </c>
      <c r="E192" s="34">
        <v>67.36</v>
      </c>
      <c r="F192" s="112">
        <v>4.32</v>
      </c>
      <c r="G192" s="34">
        <v>4.3299999999999983</v>
      </c>
    </row>
    <row r="193" spans="1:7" x14ac:dyDescent="0.25">
      <c r="A193" s="22" t="s">
        <v>20</v>
      </c>
      <c r="B193" s="22" t="s">
        <v>154</v>
      </c>
      <c r="C193" s="110">
        <v>65.09</v>
      </c>
      <c r="D193" s="34">
        <v>61.62</v>
      </c>
      <c r="E193" s="34">
        <v>68.569999999999993</v>
      </c>
      <c r="F193" s="112">
        <v>3.470000000000006</v>
      </c>
      <c r="G193" s="34">
        <v>3.4799999999999898</v>
      </c>
    </row>
    <row r="194" spans="1:7" x14ac:dyDescent="0.25">
      <c r="A194" s="22" t="s">
        <v>20</v>
      </c>
      <c r="B194" s="22" t="s">
        <v>173</v>
      </c>
      <c r="C194" s="110">
        <v>63.2</v>
      </c>
      <c r="D194" s="34">
        <v>59.67</v>
      </c>
      <c r="E194" s="34">
        <v>66.73</v>
      </c>
      <c r="F194" s="112">
        <v>3.5300000000000011</v>
      </c>
      <c r="G194" s="34">
        <v>3.5300000000000011</v>
      </c>
    </row>
    <row r="195" spans="1:7" x14ac:dyDescent="0.25">
      <c r="A195" s="22" t="s">
        <v>20</v>
      </c>
      <c r="B195" s="22" t="s">
        <v>165</v>
      </c>
      <c r="C195" s="110">
        <v>63.38</v>
      </c>
      <c r="D195" s="34">
        <v>60.15</v>
      </c>
      <c r="E195" s="34">
        <v>66.599999999999994</v>
      </c>
      <c r="F195" s="112">
        <v>3.230000000000004</v>
      </c>
      <c r="G195" s="34">
        <v>3.2199999999999918</v>
      </c>
    </row>
    <row r="196" spans="1:7" x14ac:dyDescent="0.25">
      <c r="A196" s="22" t="s">
        <v>20</v>
      </c>
      <c r="B196" s="22" t="s">
        <v>149</v>
      </c>
      <c r="C196" s="110">
        <v>71.3</v>
      </c>
      <c r="D196" s="34">
        <v>67.34</v>
      </c>
      <c r="E196" s="34">
        <v>75.27</v>
      </c>
      <c r="F196" s="112">
        <v>3.9599999999999937</v>
      </c>
      <c r="G196" s="34">
        <v>3.9699999999999989</v>
      </c>
    </row>
    <row r="197" spans="1:7" x14ac:dyDescent="0.25">
      <c r="A197" s="22" t="s">
        <v>20</v>
      </c>
      <c r="B197" s="22" t="s">
        <v>177</v>
      </c>
      <c r="C197" s="110">
        <v>63.16</v>
      </c>
      <c r="D197" s="34">
        <v>59.1</v>
      </c>
      <c r="E197" s="34">
        <v>67.22</v>
      </c>
      <c r="F197" s="112">
        <v>4.0599999999999952</v>
      </c>
      <c r="G197" s="34">
        <v>4.0600000000000023</v>
      </c>
    </row>
    <row r="198" spans="1:7" x14ac:dyDescent="0.25">
      <c r="A198" s="22" t="s">
        <v>20</v>
      </c>
      <c r="B198" s="22" t="s">
        <v>153</v>
      </c>
      <c r="C198" s="110">
        <v>66.45</v>
      </c>
      <c r="D198" s="34">
        <v>63.08</v>
      </c>
      <c r="E198" s="34">
        <v>69.83</v>
      </c>
      <c r="F198" s="112">
        <v>3.3700000000000045</v>
      </c>
      <c r="G198" s="34">
        <v>3.3799999999999955</v>
      </c>
    </row>
    <row r="199" spans="1:7" x14ac:dyDescent="0.25">
      <c r="A199" s="22" t="s">
        <v>20</v>
      </c>
      <c r="B199" s="22" t="s">
        <v>179</v>
      </c>
      <c r="C199" s="110">
        <v>59.2</v>
      </c>
      <c r="D199" s="34">
        <v>53.26</v>
      </c>
      <c r="E199" s="34">
        <v>65.14</v>
      </c>
      <c r="F199" s="112">
        <v>5.9400000000000048</v>
      </c>
      <c r="G199" s="34">
        <v>5.9399999999999977</v>
      </c>
    </row>
    <row r="200" spans="1:7" x14ac:dyDescent="0.25">
      <c r="A200" s="22" t="s">
        <v>20</v>
      </c>
      <c r="B200" s="22" t="s">
        <v>161</v>
      </c>
      <c r="C200" s="110">
        <v>64.87</v>
      </c>
      <c r="D200" s="34">
        <v>60.61</v>
      </c>
      <c r="E200" s="34">
        <v>69.12</v>
      </c>
      <c r="F200" s="112">
        <v>4.2600000000000051</v>
      </c>
      <c r="G200" s="34">
        <v>4.25</v>
      </c>
    </row>
    <row r="201" spans="1:7" x14ac:dyDescent="0.25">
      <c r="A201" s="22" t="s">
        <v>20</v>
      </c>
      <c r="B201" s="22" t="s">
        <v>158</v>
      </c>
      <c r="C201" s="110">
        <v>66.09</v>
      </c>
      <c r="D201" s="34">
        <v>61.5</v>
      </c>
      <c r="E201" s="34">
        <v>70.680000000000007</v>
      </c>
      <c r="F201" s="112">
        <v>4.5900000000000034</v>
      </c>
      <c r="G201" s="34">
        <v>4.5900000000000034</v>
      </c>
    </row>
    <row r="202" spans="1:7" x14ac:dyDescent="0.25">
      <c r="A202" s="22" t="s">
        <v>20</v>
      </c>
      <c r="B202" s="22" t="s">
        <v>169</v>
      </c>
      <c r="C202" s="110">
        <v>65.69</v>
      </c>
      <c r="D202" s="34">
        <v>62.43</v>
      </c>
      <c r="E202" s="34">
        <v>68.95</v>
      </c>
      <c r="F202" s="112">
        <v>3.259999999999998</v>
      </c>
      <c r="G202" s="34">
        <v>3.2600000000000051</v>
      </c>
    </row>
    <row r="203" spans="1:7" x14ac:dyDescent="0.25">
      <c r="A203" s="21" t="s">
        <v>118</v>
      </c>
      <c r="B203" s="21" t="s">
        <v>166</v>
      </c>
      <c r="C203" s="110">
        <v>61.47</v>
      </c>
      <c r="D203" s="34">
        <v>58.21</v>
      </c>
      <c r="E203" s="34">
        <v>64.739999999999995</v>
      </c>
      <c r="F203" s="112">
        <v>3.259999999999998</v>
      </c>
      <c r="G203" s="34">
        <v>3.269999999999996</v>
      </c>
    </row>
    <row r="204" spans="1:7" x14ac:dyDescent="0.25">
      <c r="A204" s="21" t="s">
        <v>118</v>
      </c>
      <c r="B204" s="21" t="s">
        <v>160</v>
      </c>
      <c r="C204" s="110">
        <v>66.180000000000007</v>
      </c>
      <c r="D204" s="34">
        <v>63.06</v>
      </c>
      <c r="E204" s="34">
        <v>69.3</v>
      </c>
      <c r="F204" s="112">
        <v>3.1200000000000045</v>
      </c>
      <c r="G204" s="34">
        <v>3.1199999999999903</v>
      </c>
    </row>
    <row r="205" spans="1:7" x14ac:dyDescent="0.25">
      <c r="A205" s="21" t="s">
        <v>118</v>
      </c>
      <c r="B205" s="21" t="s">
        <v>162</v>
      </c>
      <c r="C205" s="110">
        <v>64.89</v>
      </c>
      <c r="D205" s="34">
        <v>61.75</v>
      </c>
      <c r="E205" s="34">
        <v>68.03</v>
      </c>
      <c r="F205" s="112">
        <v>3.1400000000000006</v>
      </c>
      <c r="G205" s="34">
        <v>3.1400000000000006</v>
      </c>
    </row>
    <row r="206" spans="1:7" x14ac:dyDescent="0.25">
      <c r="A206" s="21" t="s">
        <v>118</v>
      </c>
      <c r="B206" s="21" t="s">
        <v>155</v>
      </c>
      <c r="C206" s="110">
        <v>63.92</v>
      </c>
      <c r="D206" s="34">
        <v>60.56</v>
      </c>
      <c r="E206" s="34">
        <v>67.27</v>
      </c>
      <c r="F206" s="112">
        <v>3.3599999999999994</v>
      </c>
      <c r="G206" s="34">
        <v>3.3499999999999943</v>
      </c>
    </row>
    <row r="207" spans="1:7" x14ac:dyDescent="0.25">
      <c r="A207" s="21" t="s">
        <v>118</v>
      </c>
      <c r="B207" s="21" t="s">
        <v>151</v>
      </c>
      <c r="C207" s="110">
        <v>67.099999999999994</v>
      </c>
      <c r="D207" s="34">
        <v>63.81</v>
      </c>
      <c r="E207" s="34">
        <v>70.39</v>
      </c>
      <c r="F207" s="112">
        <v>3.289999999999992</v>
      </c>
      <c r="G207" s="34">
        <v>3.2900000000000063</v>
      </c>
    </row>
    <row r="208" spans="1:7" x14ac:dyDescent="0.25">
      <c r="A208" s="21" t="s">
        <v>118</v>
      </c>
      <c r="B208" s="21" t="s">
        <v>167</v>
      </c>
      <c r="C208" s="110">
        <v>64.09</v>
      </c>
      <c r="D208" s="34">
        <v>60.26</v>
      </c>
      <c r="E208" s="34">
        <v>67.930000000000007</v>
      </c>
      <c r="F208" s="112">
        <v>3.8300000000000054</v>
      </c>
      <c r="G208" s="34">
        <v>3.8400000000000034</v>
      </c>
    </row>
    <row r="209" spans="1:7" x14ac:dyDescent="0.25">
      <c r="A209" s="21" t="s">
        <v>118</v>
      </c>
      <c r="B209" s="21" t="s">
        <v>181</v>
      </c>
      <c r="C209" s="110"/>
      <c r="D209" s="34"/>
      <c r="E209" s="34"/>
      <c r="F209" s="34"/>
      <c r="G209" s="34"/>
    </row>
    <row r="210" spans="1:7" x14ac:dyDescent="0.25">
      <c r="A210" s="21" t="s">
        <v>118</v>
      </c>
      <c r="B210" s="21" t="s">
        <v>171</v>
      </c>
      <c r="C210" s="110">
        <v>61.3</v>
      </c>
      <c r="D210" s="34">
        <v>58.14</v>
      </c>
      <c r="E210" s="34">
        <v>64.47</v>
      </c>
      <c r="F210" s="112">
        <v>3.1599999999999966</v>
      </c>
      <c r="G210" s="34">
        <v>3.1700000000000017</v>
      </c>
    </row>
    <row r="211" spans="1:7" x14ac:dyDescent="0.25">
      <c r="A211" s="21" t="s">
        <v>118</v>
      </c>
      <c r="B211" s="21" t="s">
        <v>159</v>
      </c>
      <c r="C211" s="110">
        <v>62.55</v>
      </c>
      <c r="D211" s="34">
        <v>58.74</v>
      </c>
      <c r="E211" s="34">
        <v>66.349999999999994</v>
      </c>
      <c r="F211" s="112">
        <v>3.8099999999999952</v>
      </c>
      <c r="G211" s="34">
        <v>3.7999999999999972</v>
      </c>
    </row>
    <row r="212" spans="1:7" x14ac:dyDescent="0.25">
      <c r="A212" s="21" t="s">
        <v>118</v>
      </c>
      <c r="B212" s="21" t="s">
        <v>174</v>
      </c>
      <c r="C212" s="110">
        <v>65.62</v>
      </c>
      <c r="D212" s="34">
        <v>62.13</v>
      </c>
      <c r="E212" s="34">
        <v>69.12</v>
      </c>
      <c r="F212" s="112">
        <v>3.490000000000002</v>
      </c>
      <c r="G212" s="34">
        <v>3.5</v>
      </c>
    </row>
    <row r="213" spans="1:7" x14ac:dyDescent="0.25">
      <c r="A213" s="21" t="s">
        <v>118</v>
      </c>
      <c r="B213" s="21" t="s">
        <v>178</v>
      </c>
      <c r="C213" s="110">
        <v>61.64</v>
      </c>
      <c r="D213" s="34">
        <v>57.42</v>
      </c>
      <c r="E213" s="34">
        <v>65.87</v>
      </c>
      <c r="F213" s="112">
        <v>4.2199999999999989</v>
      </c>
      <c r="G213" s="34">
        <v>4.230000000000004</v>
      </c>
    </row>
    <row r="214" spans="1:7" x14ac:dyDescent="0.25">
      <c r="A214" s="21" t="s">
        <v>118</v>
      </c>
      <c r="B214" s="21" t="s">
        <v>175</v>
      </c>
      <c r="C214" s="110">
        <v>61.43</v>
      </c>
      <c r="D214" s="34">
        <v>56.44</v>
      </c>
      <c r="E214" s="34">
        <v>66.41</v>
      </c>
      <c r="F214" s="112">
        <v>4.990000000000002</v>
      </c>
      <c r="G214" s="34">
        <v>4.9799999999999969</v>
      </c>
    </row>
    <row r="215" spans="1:7" x14ac:dyDescent="0.25">
      <c r="A215" s="21" t="s">
        <v>118</v>
      </c>
      <c r="B215" s="21" t="s">
        <v>156</v>
      </c>
      <c r="C215" s="110">
        <v>63.82</v>
      </c>
      <c r="D215" s="34">
        <v>59.64</v>
      </c>
      <c r="E215" s="34">
        <v>68.010000000000005</v>
      </c>
      <c r="F215" s="112">
        <v>4.18</v>
      </c>
      <c r="G215" s="34">
        <v>4.1900000000000048</v>
      </c>
    </row>
    <row r="216" spans="1:7" x14ac:dyDescent="0.25">
      <c r="A216" s="21" t="s">
        <v>118</v>
      </c>
      <c r="B216" s="21" t="s">
        <v>168</v>
      </c>
      <c r="C216" s="110">
        <v>66.16</v>
      </c>
      <c r="D216" s="34">
        <v>62.58</v>
      </c>
      <c r="E216" s="34">
        <v>69.73</v>
      </c>
      <c r="F216" s="112">
        <v>3.5799999999999983</v>
      </c>
      <c r="G216" s="34">
        <v>3.5700000000000074</v>
      </c>
    </row>
    <row r="217" spans="1:7" x14ac:dyDescent="0.25">
      <c r="A217" s="21" t="s">
        <v>118</v>
      </c>
      <c r="B217" s="21" t="s">
        <v>164</v>
      </c>
      <c r="C217" s="110">
        <v>67.709999999999994</v>
      </c>
      <c r="D217" s="34">
        <v>64.56</v>
      </c>
      <c r="E217" s="34">
        <v>70.849999999999994</v>
      </c>
      <c r="F217" s="112">
        <v>3.1499999999999915</v>
      </c>
      <c r="G217" s="34">
        <v>3.1400000000000006</v>
      </c>
    </row>
    <row r="218" spans="1:7" x14ac:dyDescent="0.25">
      <c r="A218" s="21" t="s">
        <v>118</v>
      </c>
      <c r="B218" s="21" t="s">
        <v>172</v>
      </c>
      <c r="C218" s="110">
        <v>65.540000000000006</v>
      </c>
      <c r="D218" s="34">
        <v>62.26</v>
      </c>
      <c r="E218" s="34">
        <v>68.819999999999993</v>
      </c>
      <c r="F218" s="112">
        <v>3.2800000000000082</v>
      </c>
      <c r="G218" s="34">
        <v>3.2799999999999869</v>
      </c>
    </row>
    <row r="219" spans="1:7" x14ac:dyDescent="0.25">
      <c r="A219" s="21" t="s">
        <v>118</v>
      </c>
      <c r="B219" s="21" t="s">
        <v>157</v>
      </c>
      <c r="C219" s="110">
        <v>62.54</v>
      </c>
      <c r="D219" s="34">
        <v>59</v>
      </c>
      <c r="E219" s="34">
        <v>66.08</v>
      </c>
      <c r="F219" s="112">
        <v>3.5399999999999991</v>
      </c>
      <c r="G219" s="34">
        <v>3.5399999999999991</v>
      </c>
    </row>
    <row r="220" spans="1:7" x14ac:dyDescent="0.25">
      <c r="A220" s="21" t="s">
        <v>118</v>
      </c>
      <c r="B220" s="22" t="s">
        <v>170</v>
      </c>
      <c r="C220" s="110">
        <v>61.51</v>
      </c>
      <c r="D220" s="34">
        <v>57.33</v>
      </c>
      <c r="E220" s="34">
        <v>65.69</v>
      </c>
      <c r="F220" s="112">
        <v>4.18</v>
      </c>
      <c r="G220" s="34">
        <v>4.18</v>
      </c>
    </row>
    <row r="221" spans="1:7" x14ac:dyDescent="0.25">
      <c r="A221" s="21" t="s">
        <v>118</v>
      </c>
      <c r="B221" s="22" t="s">
        <v>176</v>
      </c>
      <c r="C221" s="110">
        <v>60.85</v>
      </c>
      <c r="D221" s="34">
        <v>56.88</v>
      </c>
      <c r="E221" s="34">
        <v>64.819999999999993</v>
      </c>
      <c r="F221" s="112">
        <v>3.9699999999999989</v>
      </c>
      <c r="G221" s="34">
        <v>3.9699999999999918</v>
      </c>
    </row>
    <row r="222" spans="1:7" x14ac:dyDescent="0.25">
      <c r="A222" s="21" t="s">
        <v>118</v>
      </c>
      <c r="B222" s="22" t="s">
        <v>152</v>
      </c>
      <c r="C222" s="110">
        <v>63.93</v>
      </c>
      <c r="D222" s="34">
        <v>60.62</v>
      </c>
      <c r="E222" s="34">
        <v>67.25</v>
      </c>
      <c r="F222" s="112">
        <v>3.3100000000000023</v>
      </c>
      <c r="G222" s="34">
        <v>3.3200000000000003</v>
      </c>
    </row>
    <row r="223" spans="1:7" x14ac:dyDescent="0.25">
      <c r="A223" s="22" t="s">
        <v>118</v>
      </c>
      <c r="B223" s="22" t="s">
        <v>150</v>
      </c>
      <c r="C223" s="110">
        <v>66.900000000000006</v>
      </c>
      <c r="D223" s="34">
        <v>63.02</v>
      </c>
      <c r="E223" s="34">
        <v>70.78</v>
      </c>
      <c r="F223" s="112">
        <v>3.8800000000000026</v>
      </c>
      <c r="G223" s="34">
        <v>3.8799999999999955</v>
      </c>
    </row>
    <row r="224" spans="1:7" x14ac:dyDescent="0.25">
      <c r="A224" s="22" t="s">
        <v>118</v>
      </c>
      <c r="B224" s="22" t="s">
        <v>163</v>
      </c>
      <c r="C224" s="110">
        <v>64.33</v>
      </c>
      <c r="D224" s="34">
        <v>59.41</v>
      </c>
      <c r="E224" s="34">
        <v>69.25</v>
      </c>
      <c r="F224" s="112">
        <v>4.9200000000000017</v>
      </c>
      <c r="G224" s="34">
        <v>4.9200000000000017</v>
      </c>
    </row>
    <row r="225" spans="1:7" x14ac:dyDescent="0.25">
      <c r="A225" s="22" t="s">
        <v>118</v>
      </c>
      <c r="B225" s="22" t="s">
        <v>180</v>
      </c>
      <c r="C225" s="110">
        <v>63.51</v>
      </c>
      <c r="D225" s="34">
        <v>59.5</v>
      </c>
      <c r="E225" s="34">
        <v>67.510000000000005</v>
      </c>
      <c r="F225" s="112">
        <v>4.009999999999998</v>
      </c>
      <c r="G225" s="34">
        <v>4.0000000000000071</v>
      </c>
    </row>
    <row r="226" spans="1:7" x14ac:dyDescent="0.25">
      <c r="A226" s="22" t="s">
        <v>118</v>
      </c>
      <c r="B226" s="22" t="s">
        <v>154</v>
      </c>
      <c r="C226" s="110">
        <v>64.63</v>
      </c>
      <c r="D226" s="34">
        <v>61.07</v>
      </c>
      <c r="E226" s="34">
        <v>68.180000000000007</v>
      </c>
      <c r="F226" s="112">
        <v>3.5599999999999952</v>
      </c>
      <c r="G226" s="34">
        <v>3.5500000000000114</v>
      </c>
    </row>
    <row r="227" spans="1:7" x14ac:dyDescent="0.25">
      <c r="A227" s="22" t="s">
        <v>118</v>
      </c>
      <c r="B227" s="22" t="s">
        <v>173</v>
      </c>
      <c r="C227" s="110">
        <v>62.92</v>
      </c>
      <c r="D227" s="34">
        <v>58.92</v>
      </c>
      <c r="E227" s="34">
        <v>66.930000000000007</v>
      </c>
      <c r="F227" s="112">
        <v>4</v>
      </c>
      <c r="G227" s="34">
        <v>4.0100000000000051</v>
      </c>
    </row>
    <row r="228" spans="1:7" x14ac:dyDescent="0.25">
      <c r="A228" s="22" t="s">
        <v>118</v>
      </c>
      <c r="B228" s="22" t="s">
        <v>165</v>
      </c>
      <c r="C228" s="110">
        <v>63.66</v>
      </c>
      <c r="D228" s="34">
        <v>60.39</v>
      </c>
      <c r="E228" s="34">
        <v>66.930000000000007</v>
      </c>
      <c r="F228" s="112">
        <v>3.269999999999996</v>
      </c>
      <c r="G228" s="34">
        <v>3.2700000000000102</v>
      </c>
    </row>
    <row r="229" spans="1:7" x14ac:dyDescent="0.25">
      <c r="A229" s="22" t="s">
        <v>118</v>
      </c>
      <c r="B229" s="22" t="s">
        <v>149</v>
      </c>
      <c r="C229" s="110">
        <v>70.91</v>
      </c>
      <c r="D229" s="34">
        <v>67.010000000000005</v>
      </c>
      <c r="E229" s="34">
        <v>74.81</v>
      </c>
      <c r="F229" s="112">
        <v>3.8999999999999915</v>
      </c>
      <c r="G229" s="34">
        <v>3.9000000000000057</v>
      </c>
    </row>
    <row r="230" spans="1:7" x14ac:dyDescent="0.25">
      <c r="A230" s="22" t="s">
        <v>118</v>
      </c>
      <c r="B230" s="22" t="s">
        <v>177</v>
      </c>
      <c r="C230" s="110">
        <v>64.69</v>
      </c>
      <c r="D230" s="34">
        <v>59.16</v>
      </c>
      <c r="E230" s="34">
        <v>70.209999999999994</v>
      </c>
      <c r="F230" s="112">
        <v>5.5300000000000011</v>
      </c>
      <c r="G230" s="34">
        <v>5.519999999999996</v>
      </c>
    </row>
    <row r="231" spans="1:7" x14ac:dyDescent="0.25">
      <c r="A231" s="22" t="s">
        <v>118</v>
      </c>
      <c r="B231" s="22" t="s">
        <v>153</v>
      </c>
      <c r="C231" s="110">
        <v>67.22</v>
      </c>
      <c r="D231" s="34">
        <v>63.91</v>
      </c>
      <c r="E231" s="34">
        <v>70.53</v>
      </c>
      <c r="F231" s="112">
        <v>3.3100000000000023</v>
      </c>
      <c r="G231" s="34">
        <v>3.3100000000000023</v>
      </c>
    </row>
    <row r="232" spans="1:7" x14ac:dyDescent="0.25">
      <c r="A232" s="22" t="s">
        <v>118</v>
      </c>
      <c r="B232" s="22" t="s">
        <v>179</v>
      </c>
      <c r="C232" s="110">
        <v>59.88</v>
      </c>
      <c r="D232" s="34">
        <v>54.78</v>
      </c>
      <c r="E232" s="34">
        <v>64.98</v>
      </c>
      <c r="F232" s="112">
        <v>5.1000000000000014</v>
      </c>
      <c r="G232" s="34">
        <v>5.1000000000000014</v>
      </c>
    </row>
    <row r="233" spans="1:7" x14ac:dyDescent="0.25">
      <c r="A233" s="22" t="s">
        <v>118</v>
      </c>
      <c r="B233" s="22" t="s">
        <v>161</v>
      </c>
      <c r="C233" s="110">
        <v>64.87</v>
      </c>
      <c r="D233" s="34">
        <v>60.28</v>
      </c>
      <c r="E233" s="34">
        <v>69.47</v>
      </c>
      <c r="F233" s="112">
        <v>4.5900000000000034</v>
      </c>
      <c r="G233" s="34">
        <v>4.5999999999999943</v>
      </c>
    </row>
    <row r="234" spans="1:7" x14ac:dyDescent="0.25">
      <c r="A234" s="22" t="s">
        <v>118</v>
      </c>
      <c r="B234" s="22" t="s">
        <v>158</v>
      </c>
      <c r="C234" s="110">
        <v>68.069999999999993</v>
      </c>
      <c r="D234" s="34">
        <v>64.05</v>
      </c>
      <c r="E234" s="34">
        <v>72.08</v>
      </c>
      <c r="F234" s="112">
        <v>4.019999999999996</v>
      </c>
      <c r="G234" s="34">
        <v>4.0100000000000051</v>
      </c>
    </row>
    <row r="235" spans="1:7" x14ac:dyDescent="0.25">
      <c r="A235" s="22" t="s">
        <v>118</v>
      </c>
      <c r="B235" s="22" t="s">
        <v>169</v>
      </c>
      <c r="C235" s="110">
        <v>66.41</v>
      </c>
      <c r="D235" s="34">
        <v>62.98</v>
      </c>
      <c r="E235" s="34">
        <v>69.84</v>
      </c>
      <c r="F235" s="112">
        <v>3.4299999999999997</v>
      </c>
      <c r="G235" s="34">
        <v>3.4300000000000068</v>
      </c>
    </row>
    <row r="236" spans="1:7" x14ac:dyDescent="0.25">
      <c r="A236" s="21" t="s">
        <v>119</v>
      </c>
      <c r="B236" s="21" t="s">
        <v>166</v>
      </c>
      <c r="C236" s="110">
        <v>60.99</v>
      </c>
      <c r="D236" s="34">
        <v>57.56</v>
      </c>
      <c r="E236" s="34">
        <v>64.42</v>
      </c>
      <c r="F236" s="112">
        <v>3.4299999999999997</v>
      </c>
      <c r="G236" s="34">
        <v>3.4299999999999997</v>
      </c>
    </row>
    <row r="237" spans="1:7" x14ac:dyDescent="0.25">
      <c r="A237" s="21" t="s">
        <v>119</v>
      </c>
      <c r="B237" s="21" t="s">
        <v>160</v>
      </c>
      <c r="C237" s="110">
        <v>64.430000000000007</v>
      </c>
      <c r="D237" s="34">
        <v>61.46</v>
      </c>
      <c r="E237" s="34">
        <v>67.400000000000006</v>
      </c>
      <c r="F237" s="112">
        <v>2.970000000000006</v>
      </c>
      <c r="G237" s="34">
        <v>2.9699999999999989</v>
      </c>
    </row>
    <row r="238" spans="1:7" x14ac:dyDescent="0.25">
      <c r="A238" s="21" t="s">
        <v>119</v>
      </c>
      <c r="B238" s="21" t="s">
        <v>162</v>
      </c>
      <c r="C238" s="110">
        <v>65.5</v>
      </c>
      <c r="D238" s="34">
        <v>62.02</v>
      </c>
      <c r="E238" s="34">
        <v>68.97</v>
      </c>
      <c r="F238" s="112">
        <v>3.4799999999999969</v>
      </c>
      <c r="G238" s="34">
        <v>3.4699999999999989</v>
      </c>
    </row>
    <row r="239" spans="1:7" x14ac:dyDescent="0.25">
      <c r="A239" s="21" t="s">
        <v>119</v>
      </c>
      <c r="B239" s="21" t="s">
        <v>155</v>
      </c>
      <c r="C239" s="110">
        <v>66.52</v>
      </c>
      <c r="D239" s="34">
        <v>62.94</v>
      </c>
      <c r="E239" s="34">
        <v>70.11</v>
      </c>
      <c r="F239" s="112">
        <v>3.5799999999999983</v>
      </c>
      <c r="G239" s="34">
        <v>3.5900000000000034</v>
      </c>
    </row>
    <row r="240" spans="1:7" x14ac:dyDescent="0.25">
      <c r="A240" s="21" t="s">
        <v>119</v>
      </c>
      <c r="B240" s="21" t="s">
        <v>151</v>
      </c>
      <c r="C240" s="110">
        <v>65.84</v>
      </c>
      <c r="D240" s="34">
        <v>62.45</v>
      </c>
      <c r="E240" s="34">
        <v>69.22</v>
      </c>
      <c r="F240" s="112">
        <v>3.3900000000000006</v>
      </c>
      <c r="G240" s="34">
        <v>3.3799999999999955</v>
      </c>
    </row>
    <row r="241" spans="1:7" x14ac:dyDescent="0.25">
      <c r="A241" s="21" t="s">
        <v>119</v>
      </c>
      <c r="B241" s="21" t="s">
        <v>167</v>
      </c>
      <c r="C241" s="110">
        <v>64.3</v>
      </c>
      <c r="D241" s="34">
        <v>60.31</v>
      </c>
      <c r="E241" s="34">
        <v>68.28</v>
      </c>
      <c r="F241" s="112">
        <v>3.9899999999999949</v>
      </c>
      <c r="G241" s="34">
        <v>3.980000000000004</v>
      </c>
    </row>
    <row r="242" spans="1:7" x14ac:dyDescent="0.25">
      <c r="A242" s="21" t="s">
        <v>119</v>
      </c>
      <c r="B242" s="21" t="s">
        <v>181</v>
      </c>
      <c r="C242" s="110"/>
      <c r="D242" s="34"/>
      <c r="E242" s="34"/>
      <c r="F242" s="34"/>
      <c r="G242" s="34"/>
    </row>
    <row r="243" spans="1:7" x14ac:dyDescent="0.25">
      <c r="A243" s="21" t="s">
        <v>119</v>
      </c>
      <c r="B243" s="21" t="s">
        <v>171</v>
      </c>
      <c r="C243" s="110">
        <v>63.24</v>
      </c>
      <c r="D243" s="34">
        <v>60.05</v>
      </c>
      <c r="E243" s="34">
        <v>66.42</v>
      </c>
      <c r="F243" s="112">
        <v>3.1900000000000048</v>
      </c>
      <c r="G243" s="34">
        <v>3.1799999999999997</v>
      </c>
    </row>
    <row r="244" spans="1:7" x14ac:dyDescent="0.25">
      <c r="A244" s="21" t="s">
        <v>119</v>
      </c>
      <c r="B244" s="21" t="s">
        <v>159</v>
      </c>
      <c r="C244" s="110">
        <v>63.64</v>
      </c>
      <c r="D244" s="34">
        <v>59.97</v>
      </c>
      <c r="E244" s="34">
        <v>67.3</v>
      </c>
      <c r="F244" s="112">
        <v>3.6700000000000017</v>
      </c>
      <c r="G244" s="34">
        <v>3.6599999999999966</v>
      </c>
    </row>
    <row r="245" spans="1:7" x14ac:dyDescent="0.25">
      <c r="A245" s="21" t="s">
        <v>119</v>
      </c>
      <c r="B245" s="21" t="s">
        <v>174</v>
      </c>
      <c r="C245" s="110">
        <v>62.86</v>
      </c>
      <c r="D245" s="34">
        <v>59.29</v>
      </c>
      <c r="E245" s="34">
        <v>66.42</v>
      </c>
      <c r="F245" s="112">
        <v>3.5700000000000003</v>
      </c>
      <c r="G245" s="34">
        <v>3.5600000000000023</v>
      </c>
    </row>
    <row r="246" spans="1:7" x14ac:dyDescent="0.25">
      <c r="A246" s="21" t="s">
        <v>119</v>
      </c>
      <c r="B246" s="21" t="s">
        <v>178</v>
      </c>
      <c r="C246" s="110">
        <v>61.64</v>
      </c>
      <c r="D246" s="34">
        <v>57.29</v>
      </c>
      <c r="E246" s="34">
        <v>65.989999999999995</v>
      </c>
      <c r="F246" s="112">
        <v>4.3500000000000014</v>
      </c>
      <c r="G246" s="34">
        <v>4.3499999999999943</v>
      </c>
    </row>
    <row r="247" spans="1:7" x14ac:dyDescent="0.25">
      <c r="A247" s="21" t="s">
        <v>119</v>
      </c>
      <c r="B247" s="21" t="s">
        <v>175</v>
      </c>
      <c r="C247" s="110">
        <v>61.53</v>
      </c>
      <c r="D247" s="34">
        <v>56.46</v>
      </c>
      <c r="E247" s="34">
        <v>66.61</v>
      </c>
      <c r="F247" s="112">
        <v>5.07</v>
      </c>
      <c r="G247" s="34">
        <v>5.0799999999999983</v>
      </c>
    </row>
    <row r="248" spans="1:7" x14ac:dyDescent="0.25">
      <c r="A248" s="21" t="s">
        <v>119</v>
      </c>
      <c r="B248" s="21" t="s">
        <v>156</v>
      </c>
      <c r="C248" s="110">
        <v>64.05</v>
      </c>
      <c r="D248" s="34">
        <v>59.44</v>
      </c>
      <c r="E248" s="34">
        <v>68.650000000000006</v>
      </c>
      <c r="F248" s="112">
        <v>4.6099999999999994</v>
      </c>
      <c r="G248" s="34">
        <v>4.6000000000000085</v>
      </c>
    </row>
    <row r="249" spans="1:7" x14ac:dyDescent="0.25">
      <c r="A249" s="21" t="s">
        <v>119</v>
      </c>
      <c r="B249" s="21" t="s">
        <v>168</v>
      </c>
      <c r="C249" s="110">
        <v>65.459999999999994</v>
      </c>
      <c r="D249" s="34">
        <v>61.18</v>
      </c>
      <c r="E249" s="34">
        <v>69.739999999999995</v>
      </c>
      <c r="F249" s="112">
        <v>4.279999999999994</v>
      </c>
      <c r="G249" s="34">
        <v>4.2800000000000011</v>
      </c>
    </row>
    <row r="250" spans="1:7" x14ac:dyDescent="0.25">
      <c r="A250" s="21" t="s">
        <v>119</v>
      </c>
      <c r="B250" s="21" t="s">
        <v>164</v>
      </c>
      <c r="C250" s="110">
        <v>69.150000000000006</v>
      </c>
      <c r="D250" s="34">
        <v>66.239999999999995</v>
      </c>
      <c r="E250" s="34">
        <v>72.069999999999993</v>
      </c>
      <c r="F250" s="112">
        <v>2.9100000000000108</v>
      </c>
      <c r="G250" s="34">
        <v>2.9199999999999875</v>
      </c>
    </row>
    <row r="251" spans="1:7" x14ac:dyDescent="0.25">
      <c r="A251" s="21" t="s">
        <v>119</v>
      </c>
      <c r="B251" s="21" t="s">
        <v>172</v>
      </c>
      <c r="C251" s="110">
        <v>64.75</v>
      </c>
      <c r="D251" s="34">
        <v>61.48</v>
      </c>
      <c r="E251" s="34">
        <v>68.02</v>
      </c>
      <c r="F251" s="112">
        <v>3.2700000000000031</v>
      </c>
      <c r="G251" s="34">
        <v>3.269999999999996</v>
      </c>
    </row>
    <row r="252" spans="1:7" x14ac:dyDescent="0.25">
      <c r="A252" s="21" t="s">
        <v>119</v>
      </c>
      <c r="B252" s="22" t="s">
        <v>157</v>
      </c>
      <c r="C252" s="110">
        <v>62.82</v>
      </c>
      <c r="D252" s="34">
        <v>59.56</v>
      </c>
      <c r="E252" s="34">
        <v>66.069999999999993</v>
      </c>
      <c r="F252" s="112">
        <v>3.259999999999998</v>
      </c>
      <c r="G252" s="34">
        <v>3.2499999999999929</v>
      </c>
    </row>
    <row r="253" spans="1:7" x14ac:dyDescent="0.25">
      <c r="A253" s="21" t="s">
        <v>119</v>
      </c>
      <c r="B253" s="22" t="s">
        <v>170</v>
      </c>
      <c r="C253" s="110">
        <v>61.46</v>
      </c>
      <c r="D253" s="34">
        <v>57.29</v>
      </c>
      <c r="E253" s="34">
        <v>65.62</v>
      </c>
      <c r="F253" s="112">
        <v>4.1700000000000017</v>
      </c>
      <c r="G253" s="34">
        <v>4.1600000000000037</v>
      </c>
    </row>
    <row r="254" spans="1:7" x14ac:dyDescent="0.25">
      <c r="A254" s="21" t="s">
        <v>119</v>
      </c>
      <c r="B254" s="22" t="s">
        <v>176</v>
      </c>
      <c r="C254" s="110">
        <v>62.3</v>
      </c>
      <c r="D254" s="34">
        <v>58.44</v>
      </c>
      <c r="E254" s="34">
        <v>66.16</v>
      </c>
      <c r="F254" s="112">
        <v>3.8599999999999994</v>
      </c>
      <c r="G254" s="34">
        <v>3.8599999999999994</v>
      </c>
    </row>
    <row r="255" spans="1:7" x14ac:dyDescent="0.25">
      <c r="A255" s="21" t="s">
        <v>119</v>
      </c>
      <c r="B255" s="22" t="s">
        <v>152</v>
      </c>
      <c r="C255" s="110">
        <v>64.900000000000006</v>
      </c>
      <c r="D255" s="34">
        <v>61.36</v>
      </c>
      <c r="E255" s="34">
        <v>68.44</v>
      </c>
      <c r="F255" s="112">
        <v>3.5400000000000063</v>
      </c>
      <c r="G255" s="34">
        <v>3.539999999999992</v>
      </c>
    </row>
    <row r="256" spans="1:7" x14ac:dyDescent="0.25">
      <c r="A256" s="22" t="s">
        <v>119</v>
      </c>
      <c r="B256" s="22" t="s">
        <v>150</v>
      </c>
      <c r="C256" s="110">
        <v>67.33</v>
      </c>
      <c r="D256" s="34">
        <v>63.64</v>
      </c>
      <c r="E256" s="34">
        <v>71.02</v>
      </c>
      <c r="F256" s="112">
        <v>3.6899999999999977</v>
      </c>
      <c r="G256" s="34">
        <v>3.6899999999999977</v>
      </c>
    </row>
    <row r="257" spans="1:7" x14ac:dyDescent="0.25">
      <c r="A257" s="22" t="s">
        <v>119</v>
      </c>
      <c r="B257" s="22" t="s">
        <v>163</v>
      </c>
      <c r="C257" s="110">
        <v>62.76</v>
      </c>
      <c r="D257" s="34">
        <v>58.11</v>
      </c>
      <c r="E257" s="34">
        <v>67.400000000000006</v>
      </c>
      <c r="F257" s="112">
        <v>4.6499999999999986</v>
      </c>
      <c r="G257" s="34">
        <v>4.6400000000000077</v>
      </c>
    </row>
    <row r="258" spans="1:7" x14ac:dyDescent="0.25">
      <c r="A258" s="22" t="s">
        <v>119</v>
      </c>
      <c r="B258" s="22" t="s">
        <v>180</v>
      </c>
      <c r="C258" s="110">
        <v>63.09</v>
      </c>
      <c r="D258" s="34">
        <v>59.32</v>
      </c>
      <c r="E258" s="34">
        <v>66.86</v>
      </c>
      <c r="F258" s="112">
        <v>3.7700000000000031</v>
      </c>
      <c r="G258" s="34">
        <v>3.769999999999996</v>
      </c>
    </row>
    <row r="259" spans="1:7" x14ac:dyDescent="0.25">
      <c r="A259" s="22" t="s">
        <v>119</v>
      </c>
      <c r="B259" s="22" t="s">
        <v>154</v>
      </c>
      <c r="C259" s="110">
        <v>64.540000000000006</v>
      </c>
      <c r="D259" s="34">
        <v>60.8</v>
      </c>
      <c r="E259" s="34">
        <v>68.27</v>
      </c>
      <c r="F259" s="112">
        <v>3.7400000000000091</v>
      </c>
      <c r="G259" s="34">
        <v>3.7299999999999898</v>
      </c>
    </row>
    <row r="260" spans="1:7" x14ac:dyDescent="0.25">
      <c r="A260" s="22" t="s">
        <v>119</v>
      </c>
      <c r="B260" s="22" t="s">
        <v>173</v>
      </c>
      <c r="C260" s="110">
        <v>61.64</v>
      </c>
      <c r="D260" s="34">
        <v>56.55</v>
      </c>
      <c r="E260" s="34">
        <v>66.739999999999995</v>
      </c>
      <c r="F260" s="112">
        <v>5.0900000000000034</v>
      </c>
      <c r="G260" s="34">
        <v>5.0999999999999943</v>
      </c>
    </row>
    <row r="261" spans="1:7" x14ac:dyDescent="0.25">
      <c r="A261" s="22" t="s">
        <v>119</v>
      </c>
      <c r="B261" s="22" t="s">
        <v>165</v>
      </c>
      <c r="C261" s="110">
        <v>65.180000000000007</v>
      </c>
      <c r="D261" s="34">
        <v>62.06</v>
      </c>
      <c r="E261" s="34">
        <v>68.31</v>
      </c>
      <c r="F261" s="112">
        <v>3.1200000000000045</v>
      </c>
      <c r="G261" s="34">
        <v>3.1299999999999955</v>
      </c>
    </row>
    <row r="262" spans="1:7" x14ac:dyDescent="0.25">
      <c r="A262" s="22" t="s">
        <v>119</v>
      </c>
      <c r="B262" s="22" t="s">
        <v>149</v>
      </c>
      <c r="C262" s="110">
        <v>72.02</v>
      </c>
      <c r="D262" s="34">
        <v>68.239999999999995</v>
      </c>
      <c r="E262" s="34">
        <v>75.8</v>
      </c>
      <c r="F262" s="112">
        <v>3.7800000000000011</v>
      </c>
      <c r="G262" s="34">
        <v>3.7800000000000011</v>
      </c>
    </row>
    <row r="263" spans="1:7" x14ac:dyDescent="0.25">
      <c r="A263" s="22" t="s">
        <v>119</v>
      </c>
      <c r="B263" s="22" t="s">
        <v>177</v>
      </c>
      <c r="C263" s="110">
        <v>63.91</v>
      </c>
      <c r="D263" s="34">
        <v>58.23</v>
      </c>
      <c r="E263" s="34">
        <v>69.59</v>
      </c>
      <c r="F263" s="112">
        <v>5.68</v>
      </c>
      <c r="G263" s="34">
        <v>5.6800000000000068</v>
      </c>
    </row>
    <row r="264" spans="1:7" x14ac:dyDescent="0.25">
      <c r="A264" s="22" t="s">
        <v>119</v>
      </c>
      <c r="B264" s="22" t="s">
        <v>153</v>
      </c>
      <c r="C264" s="110">
        <v>66.45</v>
      </c>
      <c r="D264" s="34">
        <v>62.94</v>
      </c>
      <c r="E264" s="34">
        <v>69.95</v>
      </c>
      <c r="F264" s="112">
        <v>3.5100000000000051</v>
      </c>
      <c r="G264" s="34">
        <v>3.5</v>
      </c>
    </row>
    <row r="265" spans="1:7" x14ac:dyDescent="0.25">
      <c r="A265" s="22" t="s">
        <v>119</v>
      </c>
      <c r="B265" s="22" t="s">
        <v>179</v>
      </c>
      <c r="C265" s="110">
        <v>58.57</v>
      </c>
      <c r="D265" s="34">
        <v>53.7</v>
      </c>
      <c r="E265" s="34">
        <v>63.44</v>
      </c>
      <c r="F265" s="112">
        <v>4.8699999999999974</v>
      </c>
      <c r="G265" s="34">
        <v>4.8699999999999974</v>
      </c>
    </row>
    <row r="266" spans="1:7" x14ac:dyDescent="0.25">
      <c r="A266" s="22" t="s">
        <v>119</v>
      </c>
      <c r="B266" s="22" t="s">
        <v>161</v>
      </c>
      <c r="C266" s="110">
        <v>63.48</v>
      </c>
      <c r="D266" s="34">
        <v>58.67</v>
      </c>
      <c r="E266" s="34">
        <v>68.290000000000006</v>
      </c>
      <c r="F266" s="112">
        <v>4.8099999999999952</v>
      </c>
      <c r="G266" s="34">
        <v>4.8100000000000094</v>
      </c>
    </row>
    <row r="267" spans="1:7" x14ac:dyDescent="0.25">
      <c r="A267" s="22" t="s">
        <v>119</v>
      </c>
      <c r="B267" s="22" t="s">
        <v>158</v>
      </c>
      <c r="C267" s="110">
        <v>68.63</v>
      </c>
      <c r="D267" s="34">
        <v>65.069999999999993</v>
      </c>
      <c r="E267" s="34">
        <v>72.19</v>
      </c>
      <c r="F267" s="112">
        <v>3.5600000000000023</v>
      </c>
      <c r="G267" s="34">
        <v>3.5600000000000023</v>
      </c>
    </row>
    <row r="268" spans="1:7" x14ac:dyDescent="0.25">
      <c r="A268" s="22" t="s">
        <v>119</v>
      </c>
      <c r="B268" s="22" t="s">
        <v>169</v>
      </c>
      <c r="C268" s="110">
        <v>64.150000000000006</v>
      </c>
      <c r="D268" s="34">
        <v>60.59</v>
      </c>
      <c r="E268" s="34">
        <v>67.7</v>
      </c>
      <c r="F268" s="112">
        <v>3.5600000000000023</v>
      </c>
      <c r="G268" s="34">
        <v>3.5499999999999972</v>
      </c>
    </row>
    <row r="269" spans="1:7" x14ac:dyDescent="0.25">
      <c r="A269" s="21" t="s">
        <v>121</v>
      </c>
      <c r="B269" s="21" t="s">
        <v>166</v>
      </c>
      <c r="C269" s="110">
        <v>59.66</v>
      </c>
      <c r="D269" s="34">
        <v>56.16</v>
      </c>
      <c r="E269" s="34">
        <v>63.16</v>
      </c>
      <c r="F269" s="112">
        <v>3.5</v>
      </c>
      <c r="G269" s="34">
        <v>3.5</v>
      </c>
    </row>
    <row r="270" spans="1:7" x14ac:dyDescent="0.25">
      <c r="A270" s="21" t="s">
        <v>121</v>
      </c>
      <c r="B270" s="21" t="s">
        <v>160</v>
      </c>
      <c r="C270" s="110">
        <v>63.06</v>
      </c>
      <c r="D270" s="34">
        <v>59.56</v>
      </c>
      <c r="E270" s="34">
        <v>66.55</v>
      </c>
      <c r="F270" s="112">
        <v>3.5</v>
      </c>
      <c r="G270" s="34">
        <v>3.4899999999999949</v>
      </c>
    </row>
    <row r="271" spans="1:7" x14ac:dyDescent="0.25">
      <c r="A271" s="21" t="s">
        <v>121</v>
      </c>
      <c r="B271" s="21" t="s">
        <v>162</v>
      </c>
      <c r="C271" s="110">
        <v>65.900000000000006</v>
      </c>
      <c r="D271" s="34">
        <v>62.27</v>
      </c>
      <c r="E271" s="34">
        <v>69.53</v>
      </c>
      <c r="F271" s="112">
        <v>3.6300000000000026</v>
      </c>
      <c r="G271" s="34">
        <v>3.6299999999999955</v>
      </c>
    </row>
    <row r="272" spans="1:7" x14ac:dyDescent="0.25">
      <c r="A272" s="21" t="s">
        <v>121</v>
      </c>
      <c r="B272" s="21" t="s">
        <v>155</v>
      </c>
      <c r="C272" s="110">
        <v>66.069999999999993</v>
      </c>
      <c r="D272" s="34">
        <v>61.41</v>
      </c>
      <c r="E272" s="34">
        <v>70.73</v>
      </c>
      <c r="F272" s="112">
        <v>4.6599999999999966</v>
      </c>
      <c r="G272" s="34">
        <v>4.6600000000000108</v>
      </c>
    </row>
    <row r="273" spans="1:7" x14ac:dyDescent="0.25">
      <c r="A273" s="21" t="s">
        <v>121</v>
      </c>
      <c r="B273" s="21" t="s">
        <v>151</v>
      </c>
      <c r="C273" s="110">
        <v>65.62</v>
      </c>
      <c r="D273" s="34">
        <v>62.24</v>
      </c>
      <c r="E273" s="34">
        <v>69.010000000000005</v>
      </c>
      <c r="F273" s="112">
        <v>3.3800000000000026</v>
      </c>
      <c r="G273" s="34">
        <v>3.3900000000000006</v>
      </c>
    </row>
    <row r="274" spans="1:7" x14ac:dyDescent="0.25">
      <c r="A274" s="21" t="s">
        <v>121</v>
      </c>
      <c r="B274" s="21" t="s">
        <v>167</v>
      </c>
      <c r="C274" s="110">
        <v>63.86</v>
      </c>
      <c r="D274" s="34">
        <v>58.84</v>
      </c>
      <c r="E274" s="34">
        <v>68.87</v>
      </c>
      <c r="F274" s="112">
        <v>5.019999999999996</v>
      </c>
      <c r="G274" s="34">
        <v>5.0100000000000051</v>
      </c>
    </row>
    <row r="275" spans="1:7" x14ac:dyDescent="0.25">
      <c r="A275" s="21" t="s">
        <v>121</v>
      </c>
      <c r="B275" s="21" t="s">
        <v>181</v>
      </c>
      <c r="C275" s="110"/>
      <c r="D275" s="34"/>
      <c r="E275" s="34"/>
      <c r="F275" s="34"/>
      <c r="G275" s="34"/>
    </row>
    <row r="276" spans="1:7" x14ac:dyDescent="0.25">
      <c r="A276" s="21" t="s">
        <v>121</v>
      </c>
      <c r="B276" s="21" t="s">
        <v>171</v>
      </c>
      <c r="C276" s="110">
        <v>64.709999999999994</v>
      </c>
      <c r="D276" s="34">
        <v>61.52</v>
      </c>
      <c r="E276" s="34">
        <v>67.89</v>
      </c>
      <c r="F276" s="112">
        <v>3.1899999999999906</v>
      </c>
      <c r="G276" s="34">
        <v>3.1800000000000068</v>
      </c>
    </row>
    <row r="277" spans="1:7" x14ac:dyDescent="0.25">
      <c r="A277" s="21" t="s">
        <v>121</v>
      </c>
      <c r="B277" s="21" t="s">
        <v>159</v>
      </c>
      <c r="C277" s="110">
        <v>61.95</v>
      </c>
      <c r="D277" s="34">
        <v>57.82</v>
      </c>
      <c r="E277" s="34">
        <v>66.08</v>
      </c>
      <c r="F277" s="112">
        <v>4.1300000000000026</v>
      </c>
      <c r="G277" s="34">
        <v>4.1299999999999955</v>
      </c>
    </row>
    <row r="278" spans="1:7" x14ac:dyDescent="0.25">
      <c r="A278" s="21" t="s">
        <v>121</v>
      </c>
      <c r="B278" s="21" t="s">
        <v>174</v>
      </c>
      <c r="C278" s="110">
        <v>62.49</v>
      </c>
      <c r="D278" s="34">
        <v>58.77</v>
      </c>
      <c r="E278" s="34">
        <v>66.209999999999994</v>
      </c>
      <c r="F278" s="112">
        <v>3.7199999999999989</v>
      </c>
      <c r="G278" s="34">
        <v>3.7199999999999918</v>
      </c>
    </row>
    <row r="279" spans="1:7" x14ac:dyDescent="0.25">
      <c r="A279" s="21" t="s">
        <v>121</v>
      </c>
      <c r="B279" s="21" t="s">
        <v>178</v>
      </c>
      <c r="C279" s="110">
        <v>62.34</v>
      </c>
      <c r="D279" s="34">
        <v>58.12</v>
      </c>
      <c r="E279" s="34">
        <v>66.56</v>
      </c>
      <c r="F279" s="112">
        <v>4.220000000000006</v>
      </c>
      <c r="G279" s="34">
        <v>4.2199999999999989</v>
      </c>
    </row>
    <row r="280" spans="1:7" x14ac:dyDescent="0.25">
      <c r="A280" s="21" t="s">
        <v>121</v>
      </c>
      <c r="B280" s="21" t="s">
        <v>175</v>
      </c>
      <c r="C280" s="110">
        <v>61.52</v>
      </c>
      <c r="D280" s="34">
        <v>56.84</v>
      </c>
      <c r="E280" s="34">
        <v>66.2</v>
      </c>
      <c r="F280" s="112">
        <v>4.68</v>
      </c>
      <c r="G280" s="34">
        <v>4.68</v>
      </c>
    </row>
    <row r="281" spans="1:7" x14ac:dyDescent="0.25">
      <c r="A281" s="21" t="s">
        <v>121</v>
      </c>
      <c r="B281" s="21" t="s">
        <v>156</v>
      </c>
      <c r="C281" s="110">
        <v>66.010000000000005</v>
      </c>
      <c r="D281" s="34">
        <v>61.64</v>
      </c>
      <c r="E281" s="34">
        <v>70.37</v>
      </c>
      <c r="F281" s="112">
        <v>4.3700000000000045</v>
      </c>
      <c r="G281" s="34">
        <v>4.3599999999999994</v>
      </c>
    </row>
    <row r="282" spans="1:7" x14ac:dyDescent="0.25">
      <c r="A282" s="21" t="s">
        <v>121</v>
      </c>
      <c r="B282" s="21" t="s">
        <v>168</v>
      </c>
      <c r="C282" s="110">
        <v>64.900000000000006</v>
      </c>
      <c r="D282" s="34">
        <v>60.94</v>
      </c>
      <c r="E282" s="34">
        <v>68.849999999999994</v>
      </c>
      <c r="F282" s="112">
        <v>3.960000000000008</v>
      </c>
      <c r="G282" s="34">
        <v>3.9499999999999886</v>
      </c>
    </row>
    <row r="283" spans="1:7" x14ac:dyDescent="0.25">
      <c r="A283" s="21" t="s">
        <v>121</v>
      </c>
      <c r="B283" s="21" t="s">
        <v>164</v>
      </c>
      <c r="C283" s="110">
        <v>63.52</v>
      </c>
      <c r="D283" s="34">
        <v>60.13</v>
      </c>
      <c r="E283" s="34">
        <v>66.91</v>
      </c>
      <c r="F283" s="112">
        <v>3.3900000000000006</v>
      </c>
      <c r="G283" s="34">
        <v>3.3899999999999935</v>
      </c>
    </row>
    <row r="284" spans="1:7" x14ac:dyDescent="0.25">
      <c r="A284" s="21" t="s">
        <v>121</v>
      </c>
      <c r="B284" s="21" t="s">
        <v>172</v>
      </c>
      <c r="C284" s="110">
        <v>64.69</v>
      </c>
      <c r="D284" s="34">
        <v>61.39</v>
      </c>
      <c r="E284" s="34">
        <v>68</v>
      </c>
      <c r="F284" s="112">
        <v>3.2999999999999972</v>
      </c>
      <c r="G284" s="34">
        <v>3.3100000000000023</v>
      </c>
    </row>
    <row r="285" spans="1:7" x14ac:dyDescent="0.25">
      <c r="A285" s="21" t="s">
        <v>121</v>
      </c>
      <c r="B285" s="22" t="s">
        <v>157</v>
      </c>
      <c r="C285" s="110">
        <v>60.22</v>
      </c>
      <c r="D285" s="34">
        <v>56.57</v>
      </c>
      <c r="E285" s="34">
        <v>63.88</v>
      </c>
      <c r="F285" s="112">
        <v>3.6499999999999986</v>
      </c>
      <c r="G285" s="34">
        <v>3.6600000000000037</v>
      </c>
    </row>
    <row r="286" spans="1:7" x14ac:dyDescent="0.25">
      <c r="A286" s="21" t="s">
        <v>121</v>
      </c>
      <c r="B286" s="22" t="s">
        <v>170</v>
      </c>
      <c r="C286" s="110">
        <v>60.81</v>
      </c>
      <c r="D286" s="34">
        <v>55.55</v>
      </c>
      <c r="E286" s="34">
        <v>66.06</v>
      </c>
      <c r="F286" s="112">
        <v>5.2600000000000051</v>
      </c>
      <c r="G286" s="34">
        <v>5.25</v>
      </c>
    </row>
    <row r="287" spans="1:7" x14ac:dyDescent="0.25">
      <c r="A287" s="21" t="s">
        <v>121</v>
      </c>
      <c r="B287" s="22" t="s">
        <v>176</v>
      </c>
      <c r="C287" s="110">
        <v>62.18</v>
      </c>
      <c r="D287" s="34">
        <v>57.98</v>
      </c>
      <c r="E287" s="34">
        <v>66.37</v>
      </c>
      <c r="F287" s="112">
        <v>4.2000000000000028</v>
      </c>
      <c r="G287" s="34">
        <v>4.1900000000000048</v>
      </c>
    </row>
    <row r="288" spans="1:7" x14ac:dyDescent="0.25">
      <c r="A288" s="119" t="s">
        <v>121</v>
      </c>
      <c r="B288" s="23" t="s">
        <v>152</v>
      </c>
      <c r="C288" s="110">
        <v>64.75</v>
      </c>
      <c r="D288" s="34">
        <v>60.91</v>
      </c>
      <c r="E288" s="34">
        <v>68.59</v>
      </c>
      <c r="F288" s="112">
        <v>3.8400000000000034</v>
      </c>
      <c r="G288" s="34">
        <v>3.8400000000000034</v>
      </c>
    </row>
    <row r="289" spans="1:7" x14ac:dyDescent="0.25">
      <c r="A289" s="24" t="s">
        <v>121</v>
      </c>
      <c r="B289" s="24" t="s">
        <v>150</v>
      </c>
      <c r="C289" s="110">
        <v>67.52</v>
      </c>
      <c r="D289" s="34">
        <v>63.53</v>
      </c>
      <c r="E289" s="34">
        <v>71.5</v>
      </c>
      <c r="F289" s="112">
        <v>3.9899999999999949</v>
      </c>
      <c r="G289" s="34">
        <v>3.980000000000004</v>
      </c>
    </row>
    <row r="290" spans="1:7" x14ac:dyDescent="0.25">
      <c r="A290" s="24" t="s">
        <v>121</v>
      </c>
      <c r="B290" s="23" t="s">
        <v>163</v>
      </c>
      <c r="C290" s="110">
        <v>62.34</v>
      </c>
      <c r="D290" s="34">
        <v>57.5</v>
      </c>
      <c r="E290" s="34">
        <v>67.180000000000007</v>
      </c>
      <c r="F290" s="112">
        <v>4.8400000000000034</v>
      </c>
      <c r="G290" s="34">
        <v>4.8400000000000034</v>
      </c>
    </row>
    <row r="291" spans="1:7" x14ac:dyDescent="0.25">
      <c r="A291" s="24" t="s">
        <v>121</v>
      </c>
      <c r="B291" s="24" t="s">
        <v>180</v>
      </c>
      <c r="C291" s="110">
        <v>62.5</v>
      </c>
      <c r="D291" s="34">
        <v>58.45</v>
      </c>
      <c r="E291" s="34">
        <v>66.56</v>
      </c>
      <c r="F291" s="112">
        <v>4.0499999999999972</v>
      </c>
      <c r="G291" s="34">
        <v>4.0600000000000023</v>
      </c>
    </row>
    <row r="292" spans="1:7" x14ac:dyDescent="0.25">
      <c r="A292" s="24" t="s">
        <v>121</v>
      </c>
      <c r="B292" s="24" t="s">
        <v>154</v>
      </c>
      <c r="C292" s="110">
        <v>66.73</v>
      </c>
      <c r="D292" s="34">
        <v>62.68</v>
      </c>
      <c r="E292" s="34">
        <v>70.790000000000006</v>
      </c>
      <c r="F292" s="112">
        <v>4.0500000000000043</v>
      </c>
      <c r="G292" s="34">
        <v>4.0600000000000023</v>
      </c>
    </row>
    <row r="293" spans="1:7" x14ac:dyDescent="0.25">
      <c r="A293" s="24" t="s">
        <v>121</v>
      </c>
      <c r="B293" s="24" t="s">
        <v>173</v>
      </c>
      <c r="C293" s="110">
        <v>60.66</v>
      </c>
      <c r="D293" s="34">
        <v>55.6</v>
      </c>
      <c r="E293" s="34">
        <v>65.73</v>
      </c>
      <c r="F293" s="112">
        <v>5.0599999999999952</v>
      </c>
      <c r="G293" s="34">
        <v>5.0700000000000074</v>
      </c>
    </row>
    <row r="294" spans="1:7" x14ac:dyDescent="0.25">
      <c r="A294" s="24" t="s">
        <v>121</v>
      </c>
      <c r="B294" s="24" t="s">
        <v>165</v>
      </c>
      <c r="C294" s="110">
        <v>63.84</v>
      </c>
      <c r="D294" s="34">
        <v>60.49</v>
      </c>
      <c r="E294" s="34">
        <v>67.180000000000007</v>
      </c>
      <c r="F294" s="112">
        <v>3.3500000000000014</v>
      </c>
      <c r="G294" s="34">
        <v>3.3400000000000034</v>
      </c>
    </row>
    <row r="295" spans="1:7" x14ac:dyDescent="0.25">
      <c r="A295" s="24" t="s">
        <v>121</v>
      </c>
      <c r="B295" s="24" t="s">
        <v>149</v>
      </c>
      <c r="C295" s="110">
        <v>72.48</v>
      </c>
      <c r="D295" s="34">
        <v>68.89</v>
      </c>
      <c r="E295" s="34">
        <v>76.069999999999993</v>
      </c>
      <c r="F295" s="112">
        <v>3.5900000000000034</v>
      </c>
      <c r="G295" s="34">
        <v>3.5899999999999892</v>
      </c>
    </row>
    <row r="296" spans="1:7" x14ac:dyDescent="0.25">
      <c r="A296" s="24" t="s">
        <v>121</v>
      </c>
      <c r="B296" s="24" t="s">
        <v>177</v>
      </c>
      <c r="C296" s="110">
        <v>63.96</v>
      </c>
      <c r="D296" s="34">
        <v>59.21</v>
      </c>
      <c r="E296" s="34">
        <v>68.72</v>
      </c>
      <c r="F296" s="112">
        <v>4.75</v>
      </c>
      <c r="G296" s="34">
        <v>4.759999999999998</v>
      </c>
    </row>
    <row r="297" spans="1:7" x14ac:dyDescent="0.25">
      <c r="A297" s="24" t="s">
        <v>121</v>
      </c>
      <c r="B297" s="24" t="s">
        <v>153</v>
      </c>
      <c r="C297" s="110">
        <v>67.180000000000007</v>
      </c>
      <c r="D297" s="34">
        <v>63.55</v>
      </c>
      <c r="E297" s="34">
        <v>70.81</v>
      </c>
      <c r="F297" s="112">
        <v>3.6300000000000097</v>
      </c>
      <c r="G297" s="34">
        <v>3.6299999999999955</v>
      </c>
    </row>
    <row r="298" spans="1:7" x14ac:dyDescent="0.25">
      <c r="A298" s="24" t="s">
        <v>121</v>
      </c>
      <c r="B298" s="24" t="s">
        <v>179</v>
      </c>
      <c r="C298" s="110">
        <v>62.4</v>
      </c>
      <c r="D298" s="34">
        <v>57.54</v>
      </c>
      <c r="E298" s="34">
        <v>67.25</v>
      </c>
      <c r="F298" s="112">
        <v>4.8599999999999994</v>
      </c>
      <c r="G298" s="34">
        <v>4.8500000000000014</v>
      </c>
    </row>
    <row r="299" spans="1:7" x14ac:dyDescent="0.25">
      <c r="A299" s="24" t="s">
        <v>121</v>
      </c>
      <c r="B299" s="24" t="s">
        <v>161</v>
      </c>
      <c r="C299" s="110">
        <v>65.11</v>
      </c>
      <c r="D299" s="34">
        <v>60.54</v>
      </c>
      <c r="E299" s="34">
        <v>69.680000000000007</v>
      </c>
      <c r="F299" s="112">
        <v>4.57</v>
      </c>
      <c r="G299" s="34">
        <v>4.5700000000000074</v>
      </c>
    </row>
    <row r="300" spans="1:7" x14ac:dyDescent="0.25">
      <c r="A300" s="24" t="s">
        <v>121</v>
      </c>
      <c r="B300" s="24" t="s">
        <v>158</v>
      </c>
      <c r="C300" s="110">
        <v>68.08</v>
      </c>
      <c r="D300" s="34">
        <v>64.5</v>
      </c>
      <c r="E300" s="34">
        <v>71.66</v>
      </c>
      <c r="F300" s="112">
        <v>3.5799999999999983</v>
      </c>
      <c r="G300" s="34">
        <v>3.5799999999999983</v>
      </c>
    </row>
    <row r="301" spans="1:7" x14ac:dyDescent="0.25">
      <c r="A301" s="24" t="s">
        <v>121</v>
      </c>
      <c r="B301" s="24" t="s">
        <v>169</v>
      </c>
      <c r="C301" s="110">
        <v>63.76</v>
      </c>
      <c r="D301" s="34">
        <v>59.57</v>
      </c>
      <c r="E301" s="34">
        <v>67.959999999999994</v>
      </c>
      <c r="F301" s="112">
        <v>4.1899999999999977</v>
      </c>
      <c r="G301" s="34">
        <v>4.1999999999999957</v>
      </c>
    </row>
    <row r="302" spans="1:7" x14ac:dyDescent="0.25">
      <c r="A302" s="25" t="s">
        <v>124</v>
      </c>
      <c r="B302" s="25" t="s">
        <v>166</v>
      </c>
      <c r="C302" s="110">
        <v>59.55</v>
      </c>
      <c r="D302" s="34">
        <v>55.56</v>
      </c>
      <c r="E302" s="34">
        <v>63.54</v>
      </c>
      <c r="F302" s="112">
        <v>3.9899999999999949</v>
      </c>
      <c r="G302" s="34">
        <v>3.990000000000002</v>
      </c>
    </row>
    <row r="303" spans="1:7" x14ac:dyDescent="0.25">
      <c r="A303" s="25" t="s">
        <v>124</v>
      </c>
      <c r="B303" s="25" t="s">
        <v>160</v>
      </c>
      <c r="C303" s="110">
        <v>65.569999999999993</v>
      </c>
      <c r="D303" s="34">
        <v>61.66</v>
      </c>
      <c r="E303" s="34">
        <v>69.48</v>
      </c>
      <c r="F303" s="112">
        <v>3.9099999999999966</v>
      </c>
      <c r="G303" s="34">
        <v>3.9100000000000108</v>
      </c>
    </row>
    <row r="304" spans="1:7" x14ac:dyDescent="0.25">
      <c r="A304" s="25" t="s">
        <v>124</v>
      </c>
      <c r="B304" s="25" t="s">
        <v>162</v>
      </c>
      <c r="C304" s="110">
        <v>67.11</v>
      </c>
      <c r="D304" s="34">
        <v>63.6</v>
      </c>
      <c r="E304" s="34">
        <v>70.63</v>
      </c>
      <c r="F304" s="112">
        <v>3.509999999999998</v>
      </c>
      <c r="G304" s="34">
        <v>3.519999999999996</v>
      </c>
    </row>
    <row r="305" spans="1:7" x14ac:dyDescent="0.25">
      <c r="A305" s="25" t="s">
        <v>124</v>
      </c>
      <c r="B305" s="25" t="s">
        <v>155</v>
      </c>
      <c r="C305" s="110">
        <v>65.58</v>
      </c>
      <c r="D305" s="34">
        <v>61.42</v>
      </c>
      <c r="E305" s="34">
        <v>69.739999999999995</v>
      </c>
      <c r="F305" s="112">
        <v>4.1599999999999966</v>
      </c>
      <c r="G305" s="34">
        <v>4.1599999999999966</v>
      </c>
    </row>
    <row r="306" spans="1:7" x14ac:dyDescent="0.25">
      <c r="A306" s="25" t="s">
        <v>124</v>
      </c>
      <c r="B306" s="25" t="s">
        <v>151</v>
      </c>
      <c r="C306" s="110">
        <v>67.22</v>
      </c>
      <c r="D306" s="34">
        <v>63.67</v>
      </c>
      <c r="E306" s="34">
        <v>70.760000000000005</v>
      </c>
      <c r="F306" s="112">
        <v>3.5499999999999972</v>
      </c>
      <c r="G306" s="34">
        <v>3.5400000000000063</v>
      </c>
    </row>
    <row r="307" spans="1:7" x14ac:dyDescent="0.25">
      <c r="A307" s="25" t="s">
        <v>124</v>
      </c>
      <c r="B307" s="25" t="s">
        <v>167</v>
      </c>
      <c r="C307" s="110">
        <v>62.94</v>
      </c>
      <c r="D307" s="34">
        <v>58.21</v>
      </c>
      <c r="E307" s="34">
        <v>67.680000000000007</v>
      </c>
      <c r="F307" s="112">
        <v>4.7299999999999969</v>
      </c>
      <c r="G307" s="34">
        <v>4.7400000000000091</v>
      </c>
    </row>
    <row r="308" spans="1:7" x14ac:dyDescent="0.25">
      <c r="A308" s="25" t="s">
        <v>124</v>
      </c>
      <c r="B308" s="25" t="s">
        <v>181</v>
      </c>
      <c r="C308" s="110"/>
      <c r="D308" s="34"/>
      <c r="E308" s="34"/>
      <c r="F308" s="34"/>
      <c r="G308" s="34"/>
    </row>
    <row r="309" spans="1:7" x14ac:dyDescent="0.25">
      <c r="A309" s="25" t="s">
        <v>124</v>
      </c>
      <c r="B309" s="25" t="s">
        <v>171</v>
      </c>
      <c r="C309" s="110">
        <v>64.489999999999995</v>
      </c>
      <c r="D309" s="34">
        <v>60.82</v>
      </c>
      <c r="E309" s="34">
        <v>68.16</v>
      </c>
      <c r="F309" s="112">
        <v>3.6699999999999946</v>
      </c>
      <c r="G309" s="34">
        <v>3.6700000000000017</v>
      </c>
    </row>
    <row r="310" spans="1:7" x14ac:dyDescent="0.25">
      <c r="A310" s="25" t="s">
        <v>124</v>
      </c>
      <c r="B310" s="25" t="s">
        <v>159</v>
      </c>
      <c r="C310" s="110">
        <v>62.85</v>
      </c>
      <c r="D310" s="34">
        <v>58.05</v>
      </c>
      <c r="E310" s="34">
        <v>67.64</v>
      </c>
      <c r="F310" s="112">
        <v>4.8000000000000043</v>
      </c>
      <c r="G310" s="34">
        <v>4.7899999999999991</v>
      </c>
    </row>
    <row r="311" spans="1:7" x14ac:dyDescent="0.25">
      <c r="A311" s="25" t="s">
        <v>124</v>
      </c>
      <c r="B311" s="25" t="s">
        <v>174</v>
      </c>
      <c r="C311" s="110">
        <v>61.73</v>
      </c>
      <c r="D311" s="34">
        <v>57.76</v>
      </c>
      <c r="E311" s="34">
        <v>65.69</v>
      </c>
      <c r="F311" s="112">
        <v>3.9699999999999989</v>
      </c>
      <c r="G311" s="34">
        <v>3.9600000000000009</v>
      </c>
    </row>
    <row r="312" spans="1:7" x14ac:dyDescent="0.25">
      <c r="A312" s="25" t="s">
        <v>124</v>
      </c>
      <c r="B312" s="25" t="s">
        <v>178</v>
      </c>
      <c r="C312" s="110">
        <v>63.34</v>
      </c>
      <c r="D312" s="34">
        <v>59.4</v>
      </c>
      <c r="E312" s="34">
        <v>67.27</v>
      </c>
      <c r="F312" s="112">
        <v>3.9400000000000048</v>
      </c>
      <c r="G312" s="34">
        <v>3.9299999999999926</v>
      </c>
    </row>
    <row r="313" spans="1:7" x14ac:dyDescent="0.25">
      <c r="A313" s="25" t="s">
        <v>124</v>
      </c>
      <c r="B313" s="25" t="s">
        <v>175</v>
      </c>
      <c r="C313" s="110">
        <v>62.38</v>
      </c>
      <c r="D313" s="34">
        <v>57.86</v>
      </c>
      <c r="E313" s="34">
        <v>66.900000000000006</v>
      </c>
      <c r="F313" s="112">
        <v>4.5200000000000031</v>
      </c>
      <c r="G313" s="34">
        <v>4.5200000000000031</v>
      </c>
    </row>
    <row r="314" spans="1:7" x14ac:dyDescent="0.25">
      <c r="A314" s="25" t="s">
        <v>124</v>
      </c>
      <c r="B314" s="25" t="s">
        <v>156</v>
      </c>
      <c r="C314" s="110">
        <v>65.400000000000006</v>
      </c>
      <c r="D314" s="34">
        <v>60.82</v>
      </c>
      <c r="E314" s="34">
        <v>69.989999999999995</v>
      </c>
      <c r="F314" s="112">
        <v>4.5800000000000054</v>
      </c>
      <c r="G314" s="34">
        <v>4.5899999999999892</v>
      </c>
    </row>
    <row r="315" spans="1:7" x14ac:dyDescent="0.25">
      <c r="A315" s="25" t="s">
        <v>124</v>
      </c>
      <c r="B315" s="25" t="s">
        <v>168</v>
      </c>
      <c r="C315" s="110">
        <v>66.12</v>
      </c>
      <c r="D315" s="34">
        <v>61.73</v>
      </c>
      <c r="E315" s="34">
        <v>70.5</v>
      </c>
      <c r="F315" s="112">
        <v>4.3900000000000077</v>
      </c>
      <c r="G315" s="34">
        <v>4.3799999999999955</v>
      </c>
    </row>
    <row r="316" spans="1:7" x14ac:dyDescent="0.25">
      <c r="A316" s="25" t="s">
        <v>124</v>
      </c>
      <c r="B316" s="25" t="s">
        <v>164</v>
      </c>
      <c r="C316" s="110">
        <v>65.14</v>
      </c>
      <c r="D316" s="34">
        <v>61.32</v>
      </c>
      <c r="E316" s="34">
        <v>68.959999999999994</v>
      </c>
      <c r="F316" s="112">
        <v>3.8200000000000003</v>
      </c>
      <c r="G316" s="34">
        <v>3.8199999999999932</v>
      </c>
    </row>
    <row r="317" spans="1:7" x14ac:dyDescent="0.25">
      <c r="A317" s="25" t="s">
        <v>124</v>
      </c>
      <c r="B317" s="25" t="s">
        <v>172</v>
      </c>
      <c r="C317" s="110">
        <v>64.930000000000007</v>
      </c>
      <c r="D317" s="34">
        <v>61.4</v>
      </c>
      <c r="E317" s="34">
        <v>68.459999999999994</v>
      </c>
      <c r="F317" s="112">
        <v>3.5300000000000082</v>
      </c>
      <c r="G317" s="34">
        <v>3.5299999999999869</v>
      </c>
    </row>
    <row r="318" spans="1:7" x14ac:dyDescent="0.25">
      <c r="A318" s="25" t="s">
        <v>124</v>
      </c>
      <c r="B318" s="24" t="s">
        <v>157</v>
      </c>
      <c r="C318" s="110">
        <v>64.3</v>
      </c>
      <c r="D318" s="34">
        <v>60.53</v>
      </c>
      <c r="E318" s="34">
        <v>68.069999999999993</v>
      </c>
      <c r="F318" s="112">
        <v>3.769999999999996</v>
      </c>
      <c r="G318" s="34">
        <v>3.769999999999996</v>
      </c>
    </row>
    <row r="319" spans="1:7" x14ac:dyDescent="0.25">
      <c r="A319" s="25" t="s">
        <v>124</v>
      </c>
      <c r="B319" s="24" t="s">
        <v>170</v>
      </c>
      <c r="C319" s="110">
        <v>62.36</v>
      </c>
      <c r="D319" s="34">
        <v>55.02</v>
      </c>
      <c r="E319" s="34">
        <v>69.7</v>
      </c>
      <c r="F319" s="112">
        <v>7.3399999999999963</v>
      </c>
      <c r="G319" s="34">
        <v>7.3400000000000034</v>
      </c>
    </row>
    <row r="320" spans="1:7" x14ac:dyDescent="0.25">
      <c r="A320" s="25" t="s">
        <v>124</v>
      </c>
      <c r="B320" s="24" t="s">
        <v>176</v>
      </c>
      <c r="C320" s="110">
        <v>64.56</v>
      </c>
      <c r="D320" s="34">
        <v>60.41</v>
      </c>
      <c r="E320" s="34">
        <v>68.709999999999994</v>
      </c>
      <c r="F320" s="112">
        <v>4.1500000000000057</v>
      </c>
      <c r="G320" s="34">
        <v>4.1499999999999915</v>
      </c>
    </row>
    <row r="321" spans="1:7" x14ac:dyDescent="0.25">
      <c r="A321" s="25" t="s">
        <v>124</v>
      </c>
      <c r="B321" s="24" t="s">
        <v>152</v>
      </c>
      <c r="C321" s="110">
        <v>65.7</v>
      </c>
      <c r="D321" s="34">
        <v>61.66</v>
      </c>
      <c r="E321" s="34">
        <v>69.75</v>
      </c>
      <c r="F321" s="112">
        <v>4.0400000000000063</v>
      </c>
      <c r="G321" s="34">
        <v>4.0499999999999972</v>
      </c>
    </row>
    <row r="322" spans="1:7" x14ac:dyDescent="0.25">
      <c r="A322" s="24" t="s">
        <v>124</v>
      </c>
      <c r="B322" s="24" t="s">
        <v>150</v>
      </c>
      <c r="C322" s="110">
        <v>69.430000000000007</v>
      </c>
      <c r="D322" s="34">
        <v>65.69</v>
      </c>
      <c r="E322" s="34">
        <v>73.17</v>
      </c>
      <c r="F322" s="112">
        <v>3.7400000000000091</v>
      </c>
      <c r="G322" s="34">
        <v>3.7399999999999949</v>
      </c>
    </row>
    <row r="323" spans="1:7" x14ac:dyDescent="0.25">
      <c r="A323" s="24" t="s">
        <v>124</v>
      </c>
      <c r="B323" s="24" t="s">
        <v>163</v>
      </c>
      <c r="C323" s="110">
        <v>62.37</v>
      </c>
      <c r="D323" s="34">
        <v>57.65</v>
      </c>
      <c r="E323" s="34">
        <v>67.09</v>
      </c>
      <c r="F323" s="112">
        <v>4.7199999999999989</v>
      </c>
      <c r="G323" s="34">
        <v>4.720000000000006</v>
      </c>
    </row>
    <row r="324" spans="1:7" x14ac:dyDescent="0.25">
      <c r="A324" s="24" t="s">
        <v>124</v>
      </c>
      <c r="B324" s="24" t="s">
        <v>180</v>
      </c>
      <c r="C324" s="110">
        <v>63.85</v>
      </c>
      <c r="D324" s="34">
        <v>59.71</v>
      </c>
      <c r="E324" s="34">
        <v>67.989999999999995</v>
      </c>
      <c r="F324" s="112">
        <v>4.1400000000000006</v>
      </c>
      <c r="G324" s="34">
        <v>4.1399999999999935</v>
      </c>
    </row>
    <row r="325" spans="1:7" x14ac:dyDescent="0.25">
      <c r="A325" s="24" t="s">
        <v>124</v>
      </c>
      <c r="B325" s="24" t="s">
        <v>154</v>
      </c>
      <c r="C325" s="110">
        <v>67.989999999999995</v>
      </c>
      <c r="D325" s="34">
        <v>63.22</v>
      </c>
      <c r="E325" s="34">
        <v>72.760000000000005</v>
      </c>
      <c r="F325" s="112">
        <v>4.769999999999996</v>
      </c>
      <c r="G325" s="34">
        <v>4.7700000000000102</v>
      </c>
    </row>
    <row r="326" spans="1:7" x14ac:dyDescent="0.25">
      <c r="A326" s="24" t="s">
        <v>124</v>
      </c>
      <c r="B326" s="24" t="s">
        <v>173</v>
      </c>
      <c r="C326" s="110">
        <v>63.51</v>
      </c>
      <c r="D326" s="34">
        <v>58.73</v>
      </c>
      <c r="E326" s="34">
        <v>68.290000000000006</v>
      </c>
      <c r="F326" s="112">
        <v>4.7800000000000011</v>
      </c>
      <c r="G326" s="34">
        <v>4.7800000000000082</v>
      </c>
    </row>
    <row r="327" spans="1:7" x14ac:dyDescent="0.25">
      <c r="A327" s="24" t="s">
        <v>124</v>
      </c>
      <c r="B327" s="24" t="s">
        <v>165</v>
      </c>
      <c r="C327" s="110">
        <v>64.89</v>
      </c>
      <c r="D327" s="34">
        <v>60.92</v>
      </c>
      <c r="E327" s="34">
        <v>68.86</v>
      </c>
      <c r="F327" s="112">
        <v>3.9699999999999989</v>
      </c>
      <c r="G327" s="34">
        <v>3.9699999999999989</v>
      </c>
    </row>
    <row r="328" spans="1:7" x14ac:dyDescent="0.25">
      <c r="A328" s="24" t="s">
        <v>124</v>
      </c>
      <c r="B328" s="24" t="s">
        <v>149</v>
      </c>
      <c r="C328" s="110">
        <v>72.400000000000006</v>
      </c>
      <c r="D328" s="34">
        <v>68.42</v>
      </c>
      <c r="E328" s="34">
        <v>76.38</v>
      </c>
      <c r="F328" s="112">
        <v>3.980000000000004</v>
      </c>
      <c r="G328" s="34">
        <v>3.9799999999999898</v>
      </c>
    </row>
    <row r="329" spans="1:7" x14ac:dyDescent="0.25">
      <c r="A329" s="24" t="s">
        <v>124</v>
      </c>
      <c r="B329" s="24" t="s">
        <v>177</v>
      </c>
      <c r="C329" s="110">
        <v>62.59</v>
      </c>
      <c r="D329" s="34">
        <v>58.01</v>
      </c>
      <c r="E329" s="34">
        <v>67.16</v>
      </c>
      <c r="F329" s="112">
        <v>4.5800000000000054</v>
      </c>
      <c r="G329" s="34">
        <v>4.5699999999999932</v>
      </c>
    </row>
    <row r="330" spans="1:7" x14ac:dyDescent="0.25">
      <c r="A330" s="24" t="s">
        <v>124</v>
      </c>
      <c r="B330" s="24" t="s">
        <v>153</v>
      </c>
      <c r="C330" s="110">
        <v>68.89</v>
      </c>
      <c r="D330" s="34">
        <v>65.31</v>
      </c>
      <c r="E330" s="34">
        <v>72.48</v>
      </c>
      <c r="F330" s="112">
        <v>3.5799999999999983</v>
      </c>
      <c r="G330" s="34">
        <v>3.5900000000000034</v>
      </c>
    </row>
    <row r="331" spans="1:7" x14ac:dyDescent="0.25">
      <c r="A331" s="24" t="s">
        <v>124</v>
      </c>
      <c r="B331" s="24" t="s">
        <v>179</v>
      </c>
      <c r="C331" s="110">
        <v>62.81</v>
      </c>
      <c r="D331" s="34">
        <v>57.39</v>
      </c>
      <c r="E331" s="34">
        <v>68.239999999999995</v>
      </c>
      <c r="F331" s="112">
        <v>5.4200000000000017</v>
      </c>
      <c r="G331" s="34">
        <v>5.4299999999999926</v>
      </c>
    </row>
    <row r="332" spans="1:7" x14ac:dyDescent="0.25">
      <c r="A332" s="24" t="s">
        <v>124</v>
      </c>
      <c r="B332" s="24" t="s">
        <v>161</v>
      </c>
      <c r="C332" s="110">
        <v>66.89</v>
      </c>
      <c r="D332" s="34">
        <v>62.45</v>
      </c>
      <c r="E332" s="34">
        <v>71.319999999999993</v>
      </c>
      <c r="F332" s="112">
        <v>4.4399999999999977</v>
      </c>
      <c r="G332" s="34">
        <v>4.4299999999999926</v>
      </c>
    </row>
    <row r="333" spans="1:7" x14ac:dyDescent="0.25">
      <c r="A333" s="24" t="s">
        <v>124</v>
      </c>
      <c r="B333" s="24" t="s">
        <v>158</v>
      </c>
      <c r="C333" s="110">
        <v>68.67</v>
      </c>
      <c r="D333" s="34">
        <v>64.8</v>
      </c>
      <c r="E333" s="34">
        <v>72.55</v>
      </c>
      <c r="F333" s="112">
        <v>3.8700000000000045</v>
      </c>
      <c r="G333" s="34">
        <v>3.8799999999999955</v>
      </c>
    </row>
    <row r="334" spans="1:7" x14ac:dyDescent="0.25">
      <c r="A334" s="24" t="s">
        <v>124</v>
      </c>
      <c r="B334" s="24" t="s">
        <v>169</v>
      </c>
      <c r="C334" s="110">
        <v>59.71</v>
      </c>
      <c r="D334" s="34">
        <v>53.19</v>
      </c>
      <c r="E334" s="34">
        <v>66.22</v>
      </c>
      <c r="F334" s="112">
        <v>6.5200000000000031</v>
      </c>
      <c r="G334" s="34">
        <v>6.509999999999998</v>
      </c>
    </row>
    <row r="335" spans="1:7" x14ac:dyDescent="0.25">
      <c r="A335" s="25" t="s">
        <v>126</v>
      </c>
      <c r="B335" s="25" t="s">
        <v>166</v>
      </c>
      <c r="C335" s="110">
        <v>57.83</v>
      </c>
      <c r="D335" s="34">
        <v>51.68</v>
      </c>
      <c r="E335" s="34">
        <v>63.98</v>
      </c>
      <c r="F335" s="112">
        <v>6.1499999999999986</v>
      </c>
      <c r="G335" s="34">
        <v>6.1499999999999986</v>
      </c>
    </row>
    <row r="336" spans="1:7" x14ac:dyDescent="0.25">
      <c r="A336" s="25" t="s">
        <v>126</v>
      </c>
      <c r="B336" s="25" t="s">
        <v>160</v>
      </c>
      <c r="C336" s="110">
        <v>66.62</v>
      </c>
      <c r="D336" s="34">
        <v>62.85</v>
      </c>
      <c r="E336" s="34">
        <v>70.39</v>
      </c>
      <c r="F336" s="112">
        <v>3.7700000000000031</v>
      </c>
      <c r="G336" s="34">
        <v>3.769999999999996</v>
      </c>
    </row>
    <row r="337" spans="1:7" x14ac:dyDescent="0.25">
      <c r="A337" s="25" t="s">
        <v>126</v>
      </c>
      <c r="B337" s="25" t="s">
        <v>162</v>
      </c>
      <c r="C337" s="110">
        <v>66.38</v>
      </c>
      <c r="D337" s="34">
        <v>62.74</v>
      </c>
      <c r="E337" s="34">
        <v>70.03</v>
      </c>
      <c r="F337" s="112">
        <v>3.6399999999999935</v>
      </c>
      <c r="G337" s="34">
        <v>3.6500000000000057</v>
      </c>
    </row>
    <row r="338" spans="1:7" x14ac:dyDescent="0.25">
      <c r="A338" s="25" t="s">
        <v>126</v>
      </c>
      <c r="B338" s="25" t="s">
        <v>155</v>
      </c>
      <c r="C338" s="110">
        <v>62.06</v>
      </c>
      <c r="D338" s="34">
        <v>57.42</v>
      </c>
      <c r="E338" s="34">
        <v>66.7</v>
      </c>
      <c r="F338" s="112">
        <v>4.6400000000000006</v>
      </c>
      <c r="G338" s="34">
        <v>4.6400000000000006</v>
      </c>
    </row>
    <row r="339" spans="1:7" x14ac:dyDescent="0.25">
      <c r="A339" s="25" t="s">
        <v>126</v>
      </c>
      <c r="B339" s="25" t="s">
        <v>151</v>
      </c>
      <c r="C339" s="110">
        <v>68.05</v>
      </c>
      <c r="D339" s="34">
        <v>64.58</v>
      </c>
      <c r="E339" s="34">
        <v>71.510000000000005</v>
      </c>
      <c r="F339" s="112">
        <v>3.4699999999999989</v>
      </c>
      <c r="G339" s="34">
        <v>3.460000000000008</v>
      </c>
    </row>
    <row r="340" spans="1:7" x14ac:dyDescent="0.25">
      <c r="A340" s="25" t="s">
        <v>126</v>
      </c>
      <c r="B340" s="25" t="s">
        <v>167</v>
      </c>
      <c r="C340" s="110">
        <v>62.11</v>
      </c>
      <c r="D340" s="34">
        <v>57.38</v>
      </c>
      <c r="E340" s="34">
        <v>66.849999999999994</v>
      </c>
      <c r="F340" s="112">
        <v>4.7299999999999969</v>
      </c>
      <c r="G340" s="34">
        <v>4.7399999999999949</v>
      </c>
    </row>
    <row r="341" spans="1:7" x14ac:dyDescent="0.25">
      <c r="A341" s="25" t="s">
        <v>126</v>
      </c>
      <c r="B341" s="25" t="s">
        <v>181</v>
      </c>
      <c r="C341" s="110"/>
      <c r="D341" s="34"/>
      <c r="E341" s="34"/>
      <c r="F341" s="34"/>
      <c r="G341" s="34"/>
    </row>
    <row r="342" spans="1:7" x14ac:dyDescent="0.25">
      <c r="A342" s="25" t="s">
        <v>126</v>
      </c>
      <c r="B342" s="25" t="s">
        <v>171</v>
      </c>
      <c r="C342" s="110">
        <v>63.3</v>
      </c>
      <c r="D342" s="34">
        <v>59.49</v>
      </c>
      <c r="E342" s="34">
        <v>67.099999999999994</v>
      </c>
      <c r="F342" s="112">
        <v>3.8099999999999952</v>
      </c>
      <c r="G342" s="34">
        <v>3.7999999999999972</v>
      </c>
    </row>
    <row r="343" spans="1:7" x14ac:dyDescent="0.25">
      <c r="A343" s="25" t="s">
        <v>126</v>
      </c>
      <c r="B343" s="25" t="s">
        <v>159</v>
      </c>
      <c r="C343" s="110">
        <v>64.89</v>
      </c>
      <c r="D343" s="34">
        <v>59.69</v>
      </c>
      <c r="E343" s="34">
        <v>70.09</v>
      </c>
      <c r="F343" s="112">
        <v>5.2000000000000028</v>
      </c>
      <c r="G343" s="34">
        <v>5.2000000000000028</v>
      </c>
    </row>
    <row r="344" spans="1:7" x14ac:dyDescent="0.25">
      <c r="A344" s="25" t="s">
        <v>126</v>
      </c>
      <c r="B344" s="25" t="s">
        <v>174</v>
      </c>
      <c r="C344" s="110">
        <v>62.88</v>
      </c>
      <c r="D344" s="34">
        <v>58.45</v>
      </c>
      <c r="E344" s="34">
        <v>67.3</v>
      </c>
      <c r="F344" s="112">
        <v>4.43</v>
      </c>
      <c r="G344" s="34">
        <v>4.4199999999999946</v>
      </c>
    </row>
    <row r="345" spans="1:7" x14ac:dyDescent="0.25">
      <c r="A345" s="25" t="s">
        <v>126</v>
      </c>
      <c r="B345" s="25" t="s">
        <v>178</v>
      </c>
      <c r="C345" s="110">
        <v>60.5</v>
      </c>
      <c r="D345" s="34">
        <v>56.32</v>
      </c>
      <c r="E345" s="34">
        <v>64.69</v>
      </c>
      <c r="F345" s="112">
        <v>4.18</v>
      </c>
      <c r="G345" s="34">
        <v>4.1899999999999977</v>
      </c>
    </row>
    <row r="346" spans="1:7" x14ac:dyDescent="0.25">
      <c r="A346" s="25" t="s">
        <v>126</v>
      </c>
      <c r="B346" s="25" t="s">
        <v>175</v>
      </c>
      <c r="C346" s="110">
        <v>64.13</v>
      </c>
      <c r="D346" s="34">
        <v>58.81</v>
      </c>
      <c r="E346" s="34">
        <v>69.45</v>
      </c>
      <c r="F346" s="112">
        <v>5.3199999999999932</v>
      </c>
      <c r="G346" s="34">
        <v>5.3200000000000074</v>
      </c>
    </row>
    <row r="347" spans="1:7" x14ac:dyDescent="0.25">
      <c r="A347" s="25" t="s">
        <v>126</v>
      </c>
      <c r="B347" s="25" t="s">
        <v>156</v>
      </c>
      <c r="C347" s="110">
        <v>67.59</v>
      </c>
      <c r="D347" s="34">
        <v>61.7</v>
      </c>
      <c r="E347" s="34">
        <v>73.489999999999995</v>
      </c>
      <c r="F347" s="112">
        <v>5.8900000000000006</v>
      </c>
      <c r="G347" s="34">
        <v>5.8999999999999915</v>
      </c>
    </row>
    <row r="348" spans="1:7" x14ac:dyDescent="0.25">
      <c r="A348" s="25" t="s">
        <v>126</v>
      </c>
      <c r="B348" s="25" t="s">
        <v>168</v>
      </c>
      <c r="C348" s="110">
        <v>67.44</v>
      </c>
      <c r="D348" s="34">
        <v>63.36</v>
      </c>
      <c r="E348" s="34">
        <v>71.52</v>
      </c>
      <c r="F348" s="112">
        <v>4.0799999999999983</v>
      </c>
      <c r="G348" s="34">
        <v>4.0799999999999983</v>
      </c>
    </row>
    <row r="349" spans="1:7" x14ac:dyDescent="0.25">
      <c r="A349" s="25" t="s">
        <v>126</v>
      </c>
      <c r="B349" s="25" t="s">
        <v>164</v>
      </c>
      <c r="C349" s="110">
        <v>64.33</v>
      </c>
      <c r="D349" s="34">
        <v>60</v>
      </c>
      <c r="E349" s="34">
        <v>68.650000000000006</v>
      </c>
      <c r="F349" s="112">
        <v>4.3299999999999983</v>
      </c>
      <c r="G349" s="34">
        <v>4.3200000000000074</v>
      </c>
    </row>
    <row r="350" spans="1:7" x14ac:dyDescent="0.25">
      <c r="A350" s="25" t="s">
        <v>126</v>
      </c>
      <c r="B350" s="25" t="s">
        <v>172</v>
      </c>
      <c r="C350" s="110">
        <v>63.17</v>
      </c>
      <c r="D350" s="34">
        <v>59.31</v>
      </c>
      <c r="E350" s="34">
        <v>67.03</v>
      </c>
      <c r="F350" s="112">
        <v>3.8599999999999994</v>
      </c>
      <c r="G350" s="34">
        <v>3.8599999999999994</v>
      </c>
    </row>
    <row r="351" spans="1:7" x14ac:dyDescent="0.25">
      <c r="A351" s="25" t="s">
        <v>126</v>
      </c>
      <c r="B351" s="24" t="s">
        <v>157</v>
      </c>
      <c r="C351" s="110">
        <v>62.91</v>
      </c>
      <c r="D351" s="34">
        <v>58.81</v>
      </c>
      <c r="E351" s="34">
        <v>67.02</v>
      </c>
      <c r="F351" s="112">
        <v>4.0999999999999943</v>
      </c>
      <c r="G351" s="34">
        <v>4.1099999999999994</v>
      </c>
    </row>
    <row r="352" spans="1:7" x14ac:dyDescent="0.25">
      <c r="A352" s="25" t="s">
        <v>126</v>
      </c>
      <c r="B352" s="24" t="s">
        <v>170</v>
      </c>
      <c r="C352" s="110">
        <v>65.05</v>
      </c>
      <c r="D352" s="34">
        <v>59.17</v>
      </c>
      <c r="E352" s="34">
        <v>70.94</v>
      </c>
      <c r="F352" s="112">
        <v>5.8799999999999955</v>
      </c>
      <c r="G352" s="34">
        <v>5.8900000000000006</v>
      </c>
    </row>
    <row r="353" spans="1:7" x14ac:dyDescent="0.25">
      <c r="A353" s="25" t="s">
        <v>126</v>
      </c>
      <c r="B353" s="24" t="s">
        <v>176</v>
      </c>
      <c r="C353" s="110">
        <v>67.900000000000006</v>
      </c>
      <c r="D353" s="34">
        <v>63.76</v>
      </c>
      <c r="E353" s="34">
        <v>72.040000000000006</v>
      </c>
      <c r="F353" s="112">
        <v>4.1400000000000077</v>
      </c>
      <c r="G353" s="34">
        <v>4.1400000000000006</v>
      </c>
    </row>
    <row r="354" spans="1:7" x14ac:dyDescent="0.25">
      <c r="A354" s="24" t="s">
        <v>126</v>
      </c>
      <c r="B354" s="24" t="s">
        <v>152</v>
      </c>
      <c r="C354" s="110">
        <v>66.849999999999994</v>
      </c>
      <c r="D354" s="34">
        <v>62.51</v>
      </c>
      <c r="E354" s="34">
        <v>71.180000000000007</v>
      </c>
      <c r="F354" s="112">
        <v>4.3399999999999963</v>
      </c>
      <c r="G354" s="34">
        <v>4.3300000000000125</v>
      </c>
    </row>
    <row r="355" spans="1:7" x14ac:dyDescent="0.25">
      <c r="A355" s="24" t="s">
        <v>126</v>
      </c>
      <c r="B355" s="24" t="s">
        <v>150</v>
      </c>
      <c r="C355" s="110">
        <v>68.540000000000006</v>
      </c>
      <c r="D355" s="34">
        <v>64.56</v>
      </c>
      <c r="E355" s="34">
        <v>72.52</v>
      </c>
      <c r="F355" s="112">
        <v>3.980000000000004</v>
      </c>
      <c r="G355" s="34">
        <v>3.9799999999999898</v>
      </c>
    </row>
    <row r="356" spans="1:7" x14ac:dyDescent="0.25">
      <c r="A356" s="24" t="s">
        <v>126</v>
      </c>
      <c r="B356" s="24" t="s">
        <v>163</v>
      </c>
      <c r="C356" s="110">
        <v>64.52</v>
      </c>
      <c r="D356" s="34">
        <v>59.62</v>
      </c>
      <c r="E356" s="34">
        <v>69.41</v>
      </c>
      <c r="F356" s="112">
        <v>4.8999999999999986</v>
      </c>
      <c r="G356" s="34">
        <v>4.8900000000000006</v>
      </c>
    </row>
    <row r="357" spans="1:7" x14ac:dyDescent="0.25">
      <c r="A357" s="24" t="s">
        <v>126</v>
      </c>
      <c r="B357" s="24" t="s">
        <v>180</v>
      </c>
      <c r="C357" s="110">
        <v>63.41</v>
      </c>
      <c r="D357" s="34">
        <v>58.82</v>
      </c>
      <c r="E357" s="34">
        <v>67.989999999999995</v>
      </c>
      <c r="F357" s="112">
        <v>4.5899999999999963</v>
      </c>
      <c r="G357" s="34">
        <v>4.5799999999999983</v>
      </c>
    </row>
    <row r="358" spans="1:7" x14ac:dyDescent="0.25">
      <c r="A358" s="24" t="s">
        <v>126</v>
      </c>
      <c r="B358" s="24" t="s">
        <v>154</v>
      </c>
      <c r="C358" s="110">
        <v>70.13</v>
      </c>
      <c r="D358" s="34">
        <v>64.83</v>
      </c>
      <c r="E358" s="34">
        <v>75.42</v>
      </c>
      <c r="F358" s="112">
        <v>5.2999999999999972</v>
      </c>
      <c r="G358" s="34">
        <v>5.2900000000000063</v>
      </c>
    </row>
    <row r="359" spans="1:7" x14ac:dyDescent="0.25">
      <c r="A359" s="24" t="s">
        <v>126</v>
      </c>
      <c r="B359" s="24" t="s">
        <v>173</v>
      </c>
      <c r="C359" s="110">
        <v>63.59</v>
      </c>
      <c r="D359" s="34">
        <v>58.13</v>
      </c>
      <c r="E359" s="34">
        <v>69.05</v>
      </c>
      <c r="F359" s="112">
        <v>5.4600000000000009</v>
      </c>
      <c r="G359" s="34">
        <v>5.4599999999999937</v>
      </c>
    </row>
    <row r="360" spans="1:7" x14ac:dyDescent="0.25">
      <c r="A360" s="24" t="s">
        <v>126</v>
      </c>
      <c r="B360" s="24" t="s">
        <v>165</v>
      </c>
      <c r="C360" s="110">
        <v>64.64</v>
      </c>
      <c r="D360" s="34">
        <v>60.57</v>
      </c>
      <c r="E360" s="34">
        <v>68.7</v>
      </c>
      <c r="F360" s="112">
        <v>4.07</v>
      </c>
      <c r="G360" s="34">
        <v>4.0600000000000023</v>
      </c>
    </row>
    <row r="361" spans="1:7" x14ac:dyDescent="0.25">
      <c r="A361" s="24" t="s">
        <v>126</v>
      </c>
      <c r="B361" s="24" t="s">
        <v>149</v>
      </c>
      <c r="C361" s="110">
        <v>69.7</v>
      </c>
      <c r="D361" s="34">
        <v>66</v>
      </c>
      <c r="E361" s="34">
        <v>73.41</v>
      </c>
      <c r="F361" s="112">
        <v>3.7000000000000028</v>
      </c>
      <c r="G361" s="34">
        <v>3.7099999999999937</v>
      </c>
    </row>
    <row r="362" spans="1:7" x14ac:dyDescent="0.25">
      <c r="A362" s="24" t="s">
        <v>126</v>
      </c>
      <c r="B362" s="24" t="s">
        <v>177</v>
      </c>
      <c r="C362" s="110">
        <v>62.93</v>
      </c>
      <c r="D362" s="34">
        <v>58.5</v>
      </c>
      <c r="E362" s="34">
        <v>67.349999999999994</v>
      </c>
      <c r="F362" s="112">
        <v>4.43</v>
      </c>
      <c r="G362" s="34">
        <v>4.4199999999999946</v>
      </c>
    </row>
    <row r="363" spans="1:7" x14ac:dyDescent="0.25">
      <c r="A363" s="24" t="s">
        <v>126</v>
      </c>
      <c r="B363" s="24" t="s">
        <v>153</v>
      </c>
      <c r="C363" s="110">
        <v>66.17</v>
      </c>
      <c r="D363" s="34">
        <v>62.52</v>
      </c>
      <c r="E363" s="34">
        <v>69.83</v>
      </c>
      <c r="F363" s="112">
        <v>3.6499999999999986</v>
      </c>
      <c r="G363" s="34">
        <v>3.6599999999999966</v>
      </c>
    </row>
    <row r="364" spans="1:7" x14ac:dyDescent="0.25">
      <c r="A364" s="24" t="s">
        <v>126</v>
      </c>
      <c r="B364" s="24" t="s">
        <v>179</v>
      </c>
      <c r="C364" s="110">
        <v>63.08</v>
      </c>
      <c r="D364" s="34">
        <v>0</v>
      </c>
      <c r="E364" s="34">
        <v>0</v>
      </c>
      <c r="F364" s="112">
        <v>63.08</v>
      </c>
      <c r="G364" s="34">
        <v>-63.08</v>
      </c>
    </row>
    <row r="365" spans="1:7" x14ac:dyDescent="0.25">
      <c r="A365" s="24" t="s">
        <v>126</v>
      </c>
      <c r="B365" s="24" t="s">
        <v>161</v>
      </c>
      <c r="C365" s="110">
        <v>66.44</v>
      </c>
      <c r="D365" s="34">
        <v>61.85</v>
      </c>
      <c r="E365" s="34">
        <v>71.040000000000006</v>
      </c>
      <c r="F365" s="112">
        <v>4.5899999999999963</v>
      </c>
      <c r="G365" s="34">
        <v>4.6000000000000085</v>
      </c>
    </row>
    <row r="366" spans="1:7" x14ac:dyDescent="0.25">
      <c r="A366" s="24" t="s">
        <v>126</v>
      </c>
      <c r="B366" s="24" t="s">
        <v>158</v>
      </c>
      <c r="C366" s="110">
        <v>68.09</v>
      </c>
      <c r="D366" s="34">
        <v>63.17</v>
      </c>
      <c r="E366" s="34">
        <v>73</v>
      </c>
      <c r="F366" s="112">
        <v>4.9200000000000017</v>
      </c>
      <c r="G366" s="34">
        <v>4.9099999999999966</v>
      </c>
    </row>
    <row r="367" spans="1:7" x14ac:dyDescent="0.25">
      <c r="A367" s="24" t="s">
        <v>126</v>
      </c>
      <c r="B367" s="24" t="s">
        <v>169</v>
      </c>
      <c r="C367" s="110">
        <v>63.08</v>
      </c>
      <c r="D367" s="34">
        <v>56.14</v>
      </c>
      <c r="E367" s="34">
        <v>70.03</v>
      </c>
      <c r="F367" s="112">
        <v>6.9399999999999977</v>
      </c>
      <c r="G367" s="34">
        <v>6.9500000000000028</v>
      </c>
    </row>
    <row r="368" spans="1:7" x14ac:dyDescent="0.25">
      <c r="A368" s="25" t="s">
        <v>128</v>
      </c>
      <c r="B368" s="25" t="s">
        <v>166</v>
      </c>
      <c r="C368" s="110">
        <v>61.05</v>
      </c>
      <c r="D368" s="34">
        <v>55.88</v>
      </c>
      <c r="E368" s="34">
        <v>66.209999999999994</v>
      </c>
      <c r="F368" s="112">
        <v>5.1699999999999946</v>
      </c>
      <c r="G368" s="34">
        <v>5.1599999999999966</v>
      </c>
    </row>
    <row r="369" spans="1:7" x14ac:dyDescent="0.25">
      <c r="A369" s="25" t="s">
        <v>128</v>
      </c>
      <c r="B369" s="25" t="s">
        <v>160</v>
      </c>
      <c r="C369" s="110">
        <v>62.97</v>
      </c>
      <c r="D369" s="34">
        <v>58.78</v>
      </c>
      <c r="E369" s="34">
        <v>67.16</v>
      </c>
      <c r="F369" s="112">
        <v>4.1899999999999977</v>
      </c>
      <c r="G369" s="34">
        <v>4.1899999999999977</v>
      </c>
    </row>
    <row r="370" spans="1:7" x14ac:dyDescent="0.25">
      <c r="A370" s="25" t="s">
        <v>128</v>
      </c>
      <c r="B370" s="25" t="s">
        <v>162</v>
      </c>
      <c r="C370" s="110">
        <v>64.349999999999994</v>
      </c>
      <c r="D370" s="34">
        <v>60.16</v>
      </c>
      <c r="E370" s="34">
        <v>68.53</v>
      </c>
      <c r="F370" s="112">
        <v>4.1899999999999977</v>
      </c>
      <c r="G370" s="34">
        <v>4.1800000000000068</v>
      </c>
    </row>
    <row r="371" spans="1:7" x14ac:dyDescent="0.25">
      <c r="A371" s="25" t="s">
        <v>128</v>
      </c>
      <c r="B371" s="25" t="s">
        <v>155</v>
      </c>
      <c r="C371" s="110">
        <v>59.22</v>
      </c>
      <c r="D371" s="34">
        <v>53.88</v>
      </c>
      <c r="E371" s="34">
        <v>64.55</v>
      </c>
      <c r="F371" s="112">
        <v>5.3399999999999963</v>
      </c>
      <c r="G371" s="34">
        <v>5.3299999999999983</v>
      </c>
    </row>
    <row r="372" spans="1:7" x14ac:dyDescent="0.25">
      <c r="A372" s="25" t="s">
        <v>128</v>
      </c>
      <c r="B372" s="25" t="s">
        <v>151</v>
      </c>
      <c r="C372" s="110">
        <v>69.72</v>
      </c>
      <c r="D372" s="34">
        <v>66.16</v>
      </c>
      <c r="E372" s="34">
        <v>73.27</v>
      </c>
      <c r="F372" s="112">
        <v>3.5600000000000023</v>
      </c>
      <c r="G372" s="34">
        <v>3.5499999999999972</v>
      </c>
    </row>
    <row r="373" spans="1:7" x14ac:dyDescent="0.25">
      <c r="A373" s="25" t="s">
        <v>128</v>
      </c>
      <c r="B373" s="25" t="s">
        <v>167</v>
      </c>
      <c r="C373" s="110">
        <v>61.73</v>
      </c>
      <c r="D373" s="34">
        <v>55.51</v>
      </c>
      <c r="E373" s="34">
        <v>67.959999999999994</v>
      </c>
      <c r="F373" s="112">
        <v>6.2199999999999989</v>
      </c>
      <c r="G373" s="34">
        <v>6.2299999999999969</v>
      </c>
    </row>
    <row r="374" spans="1:7" x14ac:dyDescent="0.25">
      <c r="A374" s="25" t="s">
        <v>128</v>
      </c>
      <c r="B374" s="25" t="s">
        <v>181</v>
      </c>
      <c r="C374" s="110"/>
      <c r="D374" s="34"/>
      <c r="E374" s="34"/>
      <c r="F374" s="34"/>
      <c r="G374" s="34"/>
    </row>
    <row r="375" spans="1:7" x14ac:dyDescent="0.25">
      <c r="A375" s="25" t="s">
        <v>128</v>
      </c>
      <c r="B375" s="25" t="s">
        <v>171</v>
      </c>
      <c r="C375" s="110">
        <v>63.53</v>
      </c>
      <c r="D375" s="34">
        <v>59.98</v>
      </c>
      <c r="E375" s="34">
        <v>67.069999999999993</v>
      </c>
      <c r="F375" s="112">
        <v>3.5500000000000043</v>
      </c>
      <c r="G375" s="34">
        <v>3.539999999999992</v>
      </c>
    </row>
    <row r="376" spans="1:7" x14ac:dyDescent="0.25">
      <c r="A376" s="25" t="s">
        <v>128</v>
      </c>
      <c r="B376" s="25" t="s">
        <v>159</v>
      </c>
      <c r="C376" s="110">
        <v>65.67</v>
      </c>
      <c r="D376" s="34">
        <v>60.55</v>
      </c>
      <c r="E376" s="34">
        <v>70.790000000000006</v>
      </c>
      <c r="F376" s="112">
        <v>5.1200000000000045</v>
      </c>
      <c r="G376" s="34">
        <v>5.1200000000000045</v>
      </c>
    </row>
    <row r="377" spans="1:7" x14ac:dyDescent="0.25">
      <c r="A377" s="25" t="s">
        <v>128</v>
      </c>
      <c r="B377" s="25" t="s">
        <v>174</v>
      </c>
      <c r="C377" s="110">
        <v>62.41</v>
      </c>
      <c r="D377" s="34">
        <v>57.75</v>
      </c>
      <c r="E377" s="34">
        <v>67.069999999999993</v>
      </c>
      <c r="F377" s="112">
        <v>4.6599999999999966</v>
      </c>
      <c r="G377" s="34">
        <v>4.6599999999999966</v>
      </c>
    </row>
    <row r="378" spans="1:7" x14ac:dyDescent="0.25">
      <c r="A378" s="25" t="s">
        <v>128</v>
      </c>
      <c r="B378" s="25" t="s">
        <v>178</v>
      </c>
      <c r="C378" s="110">
        <v>57.95</v>
      </c>
      <c r="D378" s="34">
        <v>53.41</v>
      </c>
      <c r="E378" s="34">
        <v>62.5</v>
      </c>
      <c r="F378" s="112">
        <v>4.5400000000000063</v>
      </c>
      <c r="G378" s="34">
        <v>4.5499999999999972</v>
      </c>
    </row>
    <row r="379" spans="1:7" x14ac:dyDescent="0.25">
      <c r="A379" s="25" t="s">
        <v>128</v>
      </c>
      <c r="B379" s="25" t="s">
        <v>175</v>
      </c>
      <c r="C379" s="110">
        <v>63.01</v>
      </c>
      <c r="D379" s="34">
        <v>57.29</v>
      </c>
      <c r="E379" s="34">
        <v>68.73</v>
      </c>
      <c r="F379" s="112">
        <v>5.7199999999999989</v>
      </c>
      <c r="G379" s="34">
        <v>5.720000000000006</v>
      </c>
    </row>
    <row r="380" spans="1:7" x14ac:dyDescent="0.25">
      <c r="A380" s="25" t="s">
        <v>128</v>
      </c>
      <c r="B380" s="25" t="s">
        <v>156</v>
      </c>
      <c r="C380" s="110">
        <v>66.98</v>
      </c>
      <c r="D380" s="34">
        <v>61.66</v>
      </c>
      <c r="E380" s="34">
        <v>72.3</v>
      </c>
      <c r="F380" s="112">
        <v>5.3200000000000074</v>
      </c>
      <c r="G380" s="34">
        <v>5.3199999999999932</v>
      </c>
    </row>
    <row r="381" spans="1:7" x14ac:dyDescent="0.25">
      <c r="A381" s="25" t="s">
        <v>128</v>
      </c>
      <c r="B381" s="25" t="s">
        <v>168</v>
      </c>
      <c r="C381" s="110">
        <v>64.47</v>
      </c>
      <c r="D381" s="34">
        <v>60.21</v>
      </c>
      <c r="E381" s="34">
        <v>68.73</v>
      </c>
      <c r="F381" s="112">
        <v>4.259999999999998</v>
      </c>
      <c r="G381" s="34">
        <v>4.2600000000000051</v>
      </c>
    </row>
    <row r="382" spans="1:7" x14ac:dyDescent="0.25">
      <c r="A382" s="25" t="s">
        <v>128</v>
      </c>
      <c r="B382" s="25" t="s">
        <v>164</v>
      </c>
      <c r="C382" s="110">
        <v>64.510000000000005</v>
      </c>
      <c r="D382" s="34">
        <v>59.97</v>
      </c>
      <c r="E382" s="34">
        <v>69.040000000000006</v>
      </c>
      <c r="F382" s="112">
        <v>4.5400000000000063</v>
      </c>
      <c r="G382" s="34">
        <v>4.5300000000000011</v>
      </c>
    </row>
    <row r="383" spans="1:7" x14ac:dyDescent="0.25">
      <c r="A383" s="25" t="s">
        <v>128</v>
      </c>
      <c r="B383" s="25" t="s">
        <v>172</v>
      </c>
      <c r="C383" s="110">
        <v>63.36</v>
      </c>
      <c r="D383" s="34">
        <v>59.65</v>
      </c>
      <c r="E383" s="34">
        <v>67.06</v>
      </c>
      <c r="F383" s="112">
        <v>3.7100000000000009</v>
      </c>
      <c r="G383" s="34">
        <v>3.7000000000000028</v>
      </c>
    </row>
    <row r="384" spans="1:7" x14ac:dyDescent="0.25">
      <c r="A384" s="25" t="s">
        <v>128</v>
      </c>
      <c r="B384" s="24" t="s">
        <v>157</v>
      </c>
      <c r="C384" s="110">
        <v>61.88</v>
      </c>
      <c r="D384" s="34">
        <v>57.56</v>
      </c>
      <c r="E384" s="34">
        <v>66.19</v>
      </c>
      <c r="F384" s="112">
        <v>4.32</v>
      </c>
      <c r="G384" s="34">
        <v>4.3099999999999952</v>
      </c>
    </row>
    <row r="385" spans="1:7" x14ac:dyDescent="0.25">
      <c r="A385" s="25" t="s">
        <v>128</v>
      </c>
      <c r="B385" s="24" t="s">
        <v>170</v>
      </c>
      <c r="C385" s="110">
        <v>64.900000000000006</v>
      </c>
      <c r="D385" s="34">
        <v>59.3</v>
      </c>
      <c r="E385" s="34">
        <v>70.5</v>
      </c>
      <c r="F385" s="112">
        <v>5.6000000000000085</v>
      </c>
      <c r="G385" s="34">
        <v>5.5999999999999943</v>
      </c>
    </row>
    <row r="386" spans="1:7" x14ac:dyDescent="0.25">
      <c r="A386" s="25" t="s">
        <v>128</v>
      </c>
      <c r="B386" s="24" t="s">
        <v>176</v>
      </c>
      <c r="C386" s="110">
        <v>64.48</v>
      </c>
      <c r="D386" s="34">
        <v>58.55</v>
      </c>
      <c r="E386" s="34">
        <v>70.400000000000006</v>
      </c>
      <c r="F386" s="112">
        <v>5.9300000000000068</v>
      </c>
      <c r="G386" s="34">
        <v>5.9200000000000017</v>
      </c>
    </row>
    <row r="387" spans="1:7" x14ac:dyDescent="0.25">
      <c r="A387" s="24" t="s">
        <v>128</v>
      </c>
      <c r="B387" s="24" t="s">
        <v>152</v>
      </c>
      <c r="C387" s="110">
        <v>68.569999999999993</v>
      </c>
      <c r="D387" s="34">
        <v>63.83</v>
      </c>
      <c r="E387" s="34">
        <v>73.319999999999993</v>
      </c>
      <c r="F387" s="112">
        <v>4.7399999999999949</v>
      </c>
      <c r="G387" s="34">
        <v>4.75</v>
      </c>
    </row>
    <row r="388" spans="1:7" x14ac:dyDescent="0.25">
      <c r="A388" s="24" t="s">
        <v>128</v>
      </c>
      <c r="B388" s="24" t="s">
        <v>150</v>
      </c>
      <c r="C388" s="110">
        <v>69.709999999999994</v>
      </c>
      <c r="D388" s="34">
        <v>65.569999999999993</v>
      </c>
      <c r="E388" s="34">
        <v>73.849999999999994</v>
      </c>
      <c r="F388" s="112">
        <v>4.1400000000000006</v>
      </c>
      <c r="G388" s="34">
        <v>4.1400000000000006</v>
      </c>
    </row>
    <row r="389" spans="1:7" x14ac:dyDescent="0.25">
      <c r="A389" s="24" t="s">
        <v>128</v>
      </c>
      <c r="B389" s="24" t="s">
        <v>163</v>
      </c>
      <c r="C389" s="110">
        <v>63.95</v>
      </c>
      <c r="D389" s="34">
        <v>58.58</v>
      </c>
      <c r="E389" s="34">
        <v>69.319999999999993</v>
      </c>
      <c r="F389" s="112">
        <v>5.3700000000000045</v>
      </c>
      <c r="G389" s="34">
        <v>5.3699999999999903</v>
      </c>
    </row>
    <row r="390" spans="1:7" x14ac:dyDescent="0.25">
      <c r="A390" s="24" t="s">
        <v>128</v>
      </c>
      <c r="B390" s="24" t="s">
        <v>180</v>
      </c>
      <c r="C390" s="110">
        <v>62.76</v>
      </c>
      <c r="D390" s="34">
        <v>58.22</v>
      </c>
      <c r="E390" s="34">
        <v>67.290000000000006</v>
      </c>
      <c r="F390" s="112">
        <v>4.5399999999999991</v>
      </c>
      <c r="G390" s="34">
        <v>4.5300000000000082</v>
      </c>
    </row>
    <row r="391" spans="1:7" x14ac:dyDescent="0.25">
      <c r="A391" s="24" t="s">
        <v>128</v>
      </c>
      <c r="B391" s="24" t="s">
        <v>154</v>
      </c>
      <c r="C391" s="110">
        <v>69.7</v>
      </c>
      <c r="D391" s="34">
        <v>62.65</v>
      </c>
      <c r="E391" s="34">
        <v>76.760000000000005</v>
      </c>
      <c r="F391" s="112">
        <v>7.0500000000000043</v>
      </c>
      <c r="G391" s="34">
        <v>7.0600000000000023</v>
      </c>
    </row>
    <row r="392" spans="1:7" x14ac:dyDescent="0.25">
      <c r="A392" s="24" t="s">
        <v>128</v>
      </c>
      <c r="B392" s="24" t="s">
        <v>173</v>
      </c>
      <c r="C392" s="110">
        <v>63.25</v>
      </c>
      <c r="D392" s="34">
        <v>58.08</v>
      </c>
      <c r="E392" s="34">
        <v>68.430000000000007</v>
      </c>
      <c r="F392" s="112">
        <v>5.1700000000000017</v>
      </c>
      <c r="G392" s="34">
        <v>5.1800000000000068</v>
      </c>
    </row>
    <row r="393" spans="1:7" x14ac:dyDescent="0.25">
      <c r="A393" s="24" t="s">
        <v>128</v>
      </c>
      <c r="B393" s="24" t="s">
        <v>165</v>
      </c>
      <c r="C393" s="110">
        <v>64.569999999999993</v>
      </c>
      <c r="D393" s="34">
        <v>60.74</v>
      </c>
      <c r="E393" s="34">
        <v>68.39</v>
      </c>
      <c r="F393" s="112">
        <v>3.8299999999999912</v>
      </c>
      <c r="G393" s="34">
        <v>3.8200000000000074</v>
      </c>
    </row>
    <row r="394" spans="1:7" x14ac:dyDescent="0.25">
      <c r="A394" s="24" t="s">
        <v>128</v>
      </c>
      <c r="B394" s="24" t="s">
        <v>149</v>
      </c>
      <c r="C394" s="110">
        <v>69.349999999999994</v>
      </c>
      <c r="D394" s="34">
        <v>65.53</v>
      </c>
      <c r="E394" s="34">
        <v>73.17</v>
      </c>
      <c r="F394" s="112">
        <v>3.8199999999999932</v>
      </c>
      <c r="G394" s="34">
        <v>3.8200000000000074</v>
      </c>
    </row>
    <row r="395" spans="1:7" x14ac:dyDescent="0.25">
      <c r="A395" s="24" t="s">
        <v>128</v>
      </c>
      <c r="B395" s="24" t="s">
        <v>177</v>
      </c>
      <c r="C395" s="110">
        <v>63.69</v>
      </c>
      <c r="D395" s="34">
        <v>60.03</v>
      </c>
      <c r="E395" s="34">
        <v>67.349999999999994</v>
      </c>
      <c r="F395" s="112">
        <v>3.6599999999999966</v>
      </c>
      <c r="G395" s="34">
        <v>3.6599999999999966</v>
      </c>
    </row>
    <row r="396" spans="1:7" x14ac:dyDescent="0.25">
      <c r="A396" s="24" t="s">
        <v>128</v>
      </c>
      <c r="B396" s="24" t="s">
        <v>153</v>
      </c>
      <c r="C396" s="110">
        <v>68.150000000000006</v>
      </c>
      <c r="D396" s="34">
        <v>64.349999999999994</v>
      </c>
      <c r="E396" s="34">
        <v>71.94</v>
      </c>
      <c r="F396" s="112">
        <v>3.8000000000000114</v>
      </c>
      <c r="G396" s="34">
        <v>3.789999999999992</v>
      </c>
    </row>
    <row r="397" spans="1:7" x14ac:dyDescent="0.25">
      <c r="A397" s="24" t="s">
        <v>128</v>
      </c>
      <c r="B397" s="24" t="s">
        <v>179</v>
      </c>
      <c r="C397" s="110">
        <v>63.97</v>
      </c>
      <c r="D397" s="34">
        <v>0</v>
      </c>
      <c r="E397" s="34">
        <v>0</v>
      </c>
      <c r="F397" s="112">
        <v>63.97</v>
      </c>
      <c r="G397" s="34">
        <v>-63.97</v>
      </c>
    </row>
    <row r="398" spans="1:7" x14ac:dyDescent="0.25">
      <c r="A398" s="24" t="s">
        <v>128</v>
      </c>
      <c r="B398" s="24" t="s">
        <v>161</v>
      </c>
      <c r="C398" s="110">
        <v>62.84</v>
      </c>
      <c r="D398" s="34">
        <v>57.39</v>
      </c>
      <c r="E398" s="34">
        <v>68.290000000000006</v>
      </c>
      <c r="F398" s="112">
        <v>5.4500000000000028</v>
      </c>
      <c r="G398" s="34">
        <v>5.4500000000000028</v>
      </c>
    </row>
    <row r="399" spans="1:7" x14ac:dyDescent="0.25">
      <c r="A399" s="24" t="s">
        <v>128</v>
      </c>
      <c r="B399" s="24" t="s">
        <v>158</v>
      </c>
      <c r="C399" s="110">
        <v>68.760000000000005</v>
      </c>
      <c r="D399" s="34">
        <v>64.12</v>
      </c>
      <c r="E399" s="34">
        <v>73.400000000000006</v>
      </c>
      <c r="F399" s="112">
        <v>4.6400000000000006</v>
      </c>
      <c r="G399" s="34">
        <v>4.6400000000000006</v>
      </c>
    </row>
    <row r="400" spans="1:7" x14ac:dyDescent="0.25">
      <c r="A400" s="24" t="s">
        <v>128</v>
      </c>
      <c r="B400" s="24" t="s">
        <v>169</v>
      </c>
      <c r="C400" s="110">
        <v>62.05</v>
      </c>
      <c r="D400" s="34">
        <v>56.24</v>
      </c>
      <c r="E400" s="34">
        <v>67.86</v>
      </c>
      <c r="F400" s="112">
        <v>5.8099999999999952</v>
      </c>
      <c r="G400" s="34">
        <v>5.8100000000000023</v>
      </c>
    </row>
    <row r="401" spans="1:7" x14ac:dyDescent="0.25">
      <c r="A401" s="25" t="s">
        <v>59</v>
      </c>
      <c r="B401" s="25" t="s">
        <v>166</v>
      </c>
      <c r="C401" s="110">
        <v>63.52</v>
      </c>
      <c r="D401" s="34">
        <v>59.22</v>
      </c>
      <c r="E401" s="34">
        <v>67.819999999999993</v>
      </c>
      <c r="F401" s="112">
        <v>4.3000000000000043</v>
      </c>
      <c r="G401" s="34">
        <v>4.2999999999999901</v>
      </c>
    </row>
    <row r="402" spans="1:7" x14ac:dyDescent="0.25">
      <c r="A402" s="25" t="s">
        <v>59</v>
      </c>
      <c r="B402" s="25" t="s">
        <v>160</v>
      </c>
      <c r="C402" s="110">
        <v>64.62</v>
      </c>
      <c r="D402" s="34">
        <v>60.22</v>
      </c>
      <c r="E402" s="34">
        <v>69.03</v>
      </c>
      <c r="F402" s="112">
        <v>4.4000000000000057</v>
      </c>
      <c r="G402" s="34">
        <v>4.4099999999999966</v>
      </c>
    </row>
    <row r="403" spans="1:7" x14ac:dyDescent="0.25">
      <c r="A403" s="25" t="s">
        <v>59</v>
      </c>
      <c r="B403" s="25" t="s">
        <v>162</v>
      </c>
      <c r="C403" s="110">
        <v>63.81</v>
      </c>
      <c r="D403" s="34">
        <v>59.33</v>
      </c>
      <c r="E403" s="34">
        <v>68.290000000000006</v>
      </c>
      <c r="F403" s="112">
        <v>4.480000000000004</v>
      </c>
      <c r="G403" s="34">
        <v>4.480000000000004</v>
      </c>
    </row>
    <row r="404" spans="1:7" x14ac:dyDescent="0.25">
      <c r="A404" s="25" t="s">
        <v>59</v>
      </c>
      <c r="B404" s="25" t="s">
        <v>155</v>
      </c>
      <c r="C404" s="110">
        <v>67.650000000000006</v>
      </c>
      <c r="D404" s="34">
        <v>62.67</v>
      </c>
      <c r="E404" s="34">
        <v>72.63</v>
      </c>
      <c r="F404" s="112">
        <v>4.980000000000004</v>
      </c>
      <c r="G404" s="34">
        <v>4.9799999999999898</v>
      </c>
    </row>
    <row r="405" spans="1:7" x14ac:dyDescent="0.25">
      <c r="A405" s="25" t="s">
        <v>59</v>
      </c>
      <c r="B405" s="25" t="s">
        <v>151</v>
      </c>
      <c r="C405" s="110">
        <v>69.150000000000006</v>
      </c>
      <c r="D405" s="34">
        <v>65.44</v>
      </c>
      <c r="E405" s="34">
        <v>72.87</v>
      </c>
      <c r="F405" s="112">
        <v>3.710000000000008</v>
      </c>
      <c r="G405" s="34">
        <v>3.7199999999999989</v>
      </c>
    </row>
    <row r="406" spans="1:7" x14ac:dyDescent="0.25">
      <c r="A406" s="25" t="s">
        <v>59</v>
      </c>
      <c r="B406" s="25" t="s">
        <v>167</v>
      </c>
      <c r="C406" s="110">
        <v>63.41</v>
      </c>
      <c r="D406" s="34">
        <v>57.02</v>
      </c>
      <c r="E406" s="34">
        <v>69.790000000000006</v>
      </c>
      <c r="F406" s="112">
        <v>6.3899999999999935</v>
      </c>
      <c r="G406" s="34">
        <v>6.3800000000000097</v>
      </c>
    </row>
    <row r="407" spans="1:7" x14ac:dyDescent="0.25">
      <c r="A407" s="25" t="s">
        <v>59</v>
      </c>
      <c r="B407" s="25" t="s">
        <v>181</v>
      </c>
      <c r="C407" s="110"/>
      <c r="D407" s="34"/>
      <c r="E407" s="34"/>
      <c r="F407" s="34"/>
      <c r="G407" s="34"/>
    </row>
    <row r="408" spans="1:7" x14ac:dyDescent="0.25">
      <c r="A408" s="25" t="s">
        <v>59</v>
      </c>
      <c r="B408" s="25" t="s">
        <v>171</v>
      </c>
      <c r="C408" s="110">
        <v>61.99</v>
      </c>
      <c r="D408" s="34">
        <v>58.33</v>
      </c>
      <c r="E408" s="34">
        <v>65.650000000000006</v>
      </c>
      <c r="F408" s="112">
        <v>3.6600000000000037</v>
      </c>
      <c r="G408" s="34">
        <v>3.6600000000000037</v>
      </c>
    </row>
    <row r="409" spans="1:7" x14ac:dyDescent="0.25">
      <c r="A409" s="25" t="s">
        <v>59</v>
      </c>
      <c r="B409" s="25" t="s">
        <v>159</v>
      </c>
      <c r="C409" s="110">
        <v>65.959999999999994</v>
      </c>
      <c r="D409" s="34">
        <v>60.12</v>
      </c>
      <c r="E409" s="34">
        <v>71.8</v>
      </c>
      <c r="F409" s="112">
        <v>5.8399999999999963</v>
      </c>
      <c r="G409" s="34">
        <v>5.8400000000000034</v>
      </c>
    </row>
    <row r="410" spans="1:7" x14ac:dyDescent="0.25">
      <c r="A410" s="25" t="s">
        <v>59</v>
      </c>
      <c r="B410" s="25" t="s">
        <v>174</v>
      </c>
      <c r="C410" s="110">
        <v>61.76</v>
      </c>
      <c r="D410" s="34">
        <v>56.11</v>
      </c>
      <c r="E410" s="34">
        <v>67.41</v>
      </c>
      <c r="F410" s="112">
        <v>5.6499999999999986</v>
      </c>
      <c r="G410" s="34">
        <v>5.6499999999999986</v>
      </c>
    </row>
    <row r="411" spans="1:7" x14ac:dyDescent="0.25">
      <c r="A411" s="25" t="s">
        <v>59</v>
      </c>
      <c r="B411" s="25" t="s">
        <v>178</v>
      </c>
      <c r="C411" s="110">
        <v>59.5</v>
      </c>
      <c r="D411" s="34">
        <v>53.75</v>
      </c>
      <c r="E411" s="34">
        <v>65.239999999999995</v>
      </c>
      <c r="F411" s="112">
        <v>5.75</v>
      </c>
      <c r="G411" s="34">
        <v>5.7399999999999949</v>
      </c>
    </row>
    <row r="412" spans="1:7" x14ac:dyDescent="0.25">
      <c r="A412" s="25" t="s">
        <v>59</v>
      </c>
      <c r="B412" s="25" t="s">
        <v>175</v>
      </c>
      <c r="C412" s="110">
        <v>61</v>
      </c>
      <c r="D412" s="34">
        <v>54.45</v>
      </c>
      <c r="E412" s="34">
        <v>67.55</v>
      </c>
      <c r="F412" s="112">
        <v>6.5499999999999972</v>
      </c>
      <c r="G412" s="34">
        <v>6.5499999999999972</v>
      </c>
    </row>
    <row r="413" spans="1:7" x14ac:dyDescent="0.25">
      <c r="A413" s="25" t="s">
        <v>59</v>
      </c>
      <c r="B413" s="25" t="s">
        <v>156</v>
      </c>
      <c r="C413" s="110">
        <v>68.19</v>
      </c>
      <c r="D413" s="34">
        <v>62.67</v>
      </c>
      <c r="E413" s="34">
        <v>73.709999999999994</v>
      </c>
      <c r="F413" s="112">
        <v>5.519999999999996</v>
      </c>
      <c r="G413" s="34">
        <v>5.519999999999996</v>
      </c>
    </row>
    <row r="414" spans="1:7" x14ac:dyDescent="0.25">
      <c r="A414" s="25" t="s">
        <v>59</v>
      </c>
      <c r="B414" s="25" t="s">
        <v>168</v>
      </c>
      <c r="C414" s="110">
        <v>63.57</v>
      </c>
      <c r="D414" s="34">
        <v>59.27</v>
      </c>
      <c r="E414" s="34">
        <v>67.87</v>
      </c>
      <c r="F414" s="112">
        <v>4.2999999999999972</v>
      </c>
      <c r="G414" s="34">
        <v>4.3000000000000043</v>
      </c>
    </row>
    <row r="415" spans="1:7" x14ac:dyDescent="0.25">
      <c r="A415" s="25" t="s">
        <v>59</v>
      </c>
      <c r="B415" s="25" t="s">
        <v>164</v>
      </c>
      <c r="C415" s="110">
        <v>63.77</v>
      </c>
      <c r="D415" s="34">
        <v>57.93</v>
      </c>
      <c r="E415" s="34">
        <v>69.61</v>
      </c>
      <c r="F415" s="112">
        <v>5.8400000000000034</v>
      </c>
      <c r="G415" s="34">
        <v>5.8399999999999963</v>
      </c>
    </row>
    <row r="416" spans="1:7" x14ac:dyDescent="0.25">
      <c r="A416" s="25" t="s">
        <v>59</v>
      </c>
      <c r="B416" s="25" t="s">
        <v>172</v>
      </c>
      <c r="C416" s="110">
        <v>61.13</v>
      </c>
      <c r="D416" s="34">
        <v>56.16</v>
      </c>
      <c r="E416" s="34">
        <v>66.099999999999994</v>
      </c>
      <c r="F416" s="112">
        <v>4.970000000000006</v>
      </c>
      <c r="G416" s="34">
        <v>4.9699999999999918</v>
      </c>
    </row>
    <row r="417" spans="1:7" x14ac:dyDescent="0.25">
      <c r="A417" s="25" t="s">
        <v>59</v>
      </c>
      <c r="B417" s="24" t="s">
        <v>157</v>
      </c>
      <c r="C417" s="110">
        <v>66.55</v>
      </c>
      <c r="D417" s="34">
        <v>62.01</v>
      </c>
      <c r="E417" s="34">
        <v>71.08</v>
      </c>
      <c r="F417" s="112">
        <v>4.5399999999999991</v>
      </c>
      <c r="G417" s="34">
        <v>4.5300000000000011</v>
      </c>
    </row>
    <row r="418" spans="1:7" x14ac:dyDescent="0.25">
      <c r="A418" s="25" t="s">
        <v>59</v>
      </c>
      <c r="B418" s="24" t="s">
        <v>170</v>
      </c>
      <c r="C418" s="110">
        <v>62.14</v>
      </c>
      <c r="D418" s="34">
        <v>54.32</v>
      </c>
      <c r="E418" s="34">
        <v>69.97</v>
      </c>
      <c r="F418" s="112">
        <v>7.82</v>
      </c>
      <c r="G418" s="34">
        <v>7.8299999999999983</v>
      </c>
    </row>
    <row r="419" spans="1:7" x14ac:dyDescent="0.25">
      <c r="A419" s="25" t="s">
        <v>59</v>
      </c>
      <c r="B419" s="24" t="s">
        <v>176</v>
      </c>
      <c r="C419" s="110">
        <v>60.45</v>
      </c>
      <c r="D419" s="34">
        <v>54.6</v>
      </c>
      <c r="E419" s="34">
        <v>66.3</v>
      </c>
      <c r="F419" s="112">
        <v>5.8500000000000014</v>
      </c>
      <c r="G419" s="34">
        <v>5.8499999999999943</v>
      </c>
    </row>
    <row r="420" spans="1:7" x14ac:dyDescent="0.25">
      <c r="A420" s="24" t="s">
        <v>59</v>
      </c>
      <c r="B420" s="24" t="s">
        <v>152</v>
      </c>
      <c r="C420" s="110">
        <v>68.42</v>
      </c>
      <c r="D420" s="34">
        <v>63.44</v>
      </c>
      <c r="E420" s="34">
        <v>73.41</v>
      </c>
      <c r="F420" s="112">
        <v>4.980000000000004</v>
      </c>
      <c r="G420" s="34">
        <v>4.9899999999999949</v>
      </c>
    </row>
    <row r="421" spans="1:7" x14ac:dyDescent="0.25">
      <c r="A421" s="24" t="s">
        <v>59</v>
      </c>
      <c r="B421" s="24" t="s">
        <v>150</v>
      </c>
      <c r="C421" s="110">
        <v>69.41</v>
      </c>
      <c r="D421" s="34">
        <v>64.569999999999993</v>
      </c>
      <c r="E421" s="34">
        <v>74.239999999999995</v>
      </c>
      <c r="F421" s="112">
        <v>4.8400000000000034</v>
      </c>
      <c r="G421" s="34">
        <v>4.8299999999999983</v>
      </c>
    </row>
    <row r="422" spans="1:7" x14ac:dyDescent="0.25">
      <c r="A422" s="24" t="s">
        <v>59</v>
      </c>
      <c r="B422" s="24" t="s">
        <v>163</v>
      </c>
      <c r="C422" s="110">
        <v>64.44</v>
      </c>
      <c r="D422" s="34">
        <v>58.74</v>
      </c>
      <c r="E422" s="34">
        <v>70.14</v>
      </c>
      <c r="F422" s="112">
        <v>5.6999999999999957</v>
      </c>
      <c r="G422" s="34">
        <v>5.7000000000000028</v>
      </c>
    </row>
    <row r="423" spans="1:7" x14ac:dyDescent="0.25">
      <c r="A423" s="24" t="s">
        <v>59</v>
      </c>
      <c r="B423" s="24" t="s">
        <v>180</v>
      </c>
      <c r="C423" s="110">
        <v>57.17</v>
      </c>
      <c r="D423" s="34">
        <v>51.64</v>
      </c>
      <c r="E423" s="34">
        <v>62.69</v>
      </c>
      <c r="F423" s="112">
        <v>5.5300000000000011</v>
      </c>
      <c r="G423" s="34">
        <v>5.519999999999996</v>
      </c>
    </row>
    <row r="424" spans="1:7" x14ac:dyDescent="0.25">
      <c r="A424" s="24" t="s">
        <v>59</v>
      </c>
      <c r="B424" s="24" t="s">
        <v>154</v>
      </c>
      <c r="C424" s="110">
        <v>67.39</v>
      </c>
      <c r="D424" s="34">
        <v>59.84</v>
      </c>
      <c r="E424" s="34">
        <v>74.94</v>
      </c>
      <c r="F424" s="112">
        <v>7.5499999999999972</v>
      </c>
      <c r="G424" s="34">
        <v>7.5499999999999972</v>
      </c>
    </row>
    <row r="425" spans="1:7" x14ac:dyDescent="0.25">
      <c r="A425" s="24" t="s">
        <v>59</v>
      </c>
      <c r="B425" s="24" t="s">
        <v>173</v>
      </c>
      <c r="C425" s="110">
        <v>62.15</v>
      </c>
      <c r="D425" s="34">
        <v>56.47</v>
      </c>
      <c r="E425" s="34">
        <v>67.83</v>
      </c>
      <c r="F425" s="112">
        <v>5.68</v>
      </c>
      <c r="G425" s="34">
        <v>5.68</v>
      </c>
    </row>
    <row r="426" spans="1:7" x14ac:dyDescent="0.25">
      <c r="A426" s="24" t="s">
        <v>59</v>
      </c>
      <c r="B426" s="24" t="s">
        <v>165</v>
      </c>
      <c r="C426" s="110">
        <v>63.79</v>
      </c>
      <c r="D426" s="34">
        <v>59.1</v>
      </c>
      <c r="E426" s="34">
        <v>68.48</v>
      </c>
      <c r="F426" s="112">
        <v>4.6899999999999977</v>
      </c>
      <c r="G426" s="34">
        <v>4.6900000000000048</v>
      </c>
    </row>
    <row r="427" spans="1:7" x14ac:dyDescent="0.25">
      <c r="A427" s="24" t="s">
        <v>59</v>
      </c>
      <c r="B427" s="24" t="s">
        <v>149</v>
      </c>
      <c r="C427" s="110">
        <v>70.17</v>
      </c>
      <c r="D427" s="34">
        <v>65.36</v>
      </c>
      <c r="E427" s="34">
        <v>74.98</v>
      </c>
      <c r="F427" s="112">
        <v>4.8100000000000023</v>
      </c>
      <c r="G427" s="34">
        <v>4.8100000000000023</v>
      </c>
    </row>
    <row r="428" spans="1:7" x14ac:dyDescent="0.25">
      <c r="A428" s="24" t="s">
        <v>59</v>
      </c>
      <c r="B428" s="24" t="s">
        <v>177</v>
      </c>
      <c r="C428" s="110">
        <v>60.09</v>
      </c>
      <c r="D428" s="34">
        <v>52.64</v>
      </c>
      <c r="E428" s="34">
        <v>67.53</v>
      </c>
      <c r="F428" s="112">
        <v>7.4500000000000028</v>
      </c>
      <c r="G428" s="34">
        <v>7.4399999999999977</v>
      </c>
    </row>
    <row r="429" spans="1:7" x14ac:dyDescent="0.25">
      <c r="A429" s="24" t="s">
        <v>59</v>
      </c>
      <c r="B429" s="24" t="s">
        <v>153</v>
      </c>
      <c r="C429" s="110">
        <v>67.38</v>
      </c>
      <c r="D429" s="34">
        <v>63.31</v>
      </c>
      <c r="E429" s="34">
        <v>71.45</v>
      </c>
      <c r="F429" s="112">
        <v>4.0699999999999932</v>
      </c>
      <c r="G429" s="34">
        <v>4.0700000000000074</v>
      </c>
    </row>
    <row r="430" spans="1:7" x14ac:dyDescent="0.25">
      <c r="A430" s="24" t="s">
        <v>59</v>
      </c>
      <c r="B430" s="24" t="s">
        <v>179</v>
      </c>
      <c r="C430" s="110">
        <v>59.22</v>
      </c>
      <c r="D430" s="34">
        <v>52.17</v>
      </c>
      <c r="E430" s="34">
        <v>66.27</v>
      </c>
      <c r="F430" s="112">
        <v>7.0499999999999972</v>
      </c>
      <c r="G430" s="34">
        <v>7.0499999999999972</v>
      </c>
    </row>
    <row r="431" spans="1:7" x14ac:dyDescent="0.25">
      <c r="A431" s="24" t="s">
        <v>59</v>
      </c>
      <c r="B431" s="24" t="s">
        <v>161</v>
      </c>
      <c r="C431" s="110">
        <v>64.739999999999995</v>
      </c>
      <c r="D431" s="34">
        <v>59.86</v>
      </c>
      <c r="E431" s="34">
        <v>69.63</v>
      </c>
      <c r="F431" s="112">
        <v>4.8799999999999955</v>
      </c>
      <c r="G431" s="34">
        <v>4.8900000000000006</v>
      </c>
    </row>
    <row r="432" spans="1:7" x14ac:dyDescent="0.25">
      <c r="A432" s="24" t="s">
        <v>59</v>
      </c>
      <c r="B432" s="24" t="s">
        <v>158</v>
      </c>
      <c r="C432" s="110">
        <v>66.41</v>
      </c>
      <c r="D432" s="34">
        <v>60.95</v>
      </c>
      <c r="E432" s="34">
        <v>71.88</v>
      </c>
      <c r="F432" s="112">
        <v>5.4599999999999937</v>
      </c>
      <c r="G432" s="34">
        <v>5.4699999999999989</v>
      </c>
    </row>
    <row r="433" spans="1:7" x14ac:dyDescent="0.25">
      <c r="A433" s="24" t="s">
        <v>59</v>
      </c>
      <c r="B433" s="24" t="s">
        <v>169</v>
      </c>
      <c r="C433" s="110">
        <v>62.39</v>
      </c>
      <c r="D433" s="34">
        <v>56.08</v>
      </c>
      <c r="E433" s="34">
        <v>68.69</v>
      </c>
      <c r="F433" s="112">
        <v>6.3100000000000023</v>
      </c>
      <c r="G433" s="34">
        <v>6.2999999999999972</v>
      </c>
    </row>
    <row r="434" spans="1:7" x14ac:dyDescent="0.25">
      <c r="A434" s="154" t="s">
        <v>78</v>
      </c>
      <c r="B434" s="25" t="s">
        <v>166</v>
      </c>
      <c r="C434" s="110">
        <v>59</v>
      </c>
      <c r="D434" s="34">
        <v>54</v>
      </c>
      <c r="E434" s="34">
        <v>64</v>
      </c>
      <c r="F434" s="112">
        <v>5</v>
      </c>
      <c r="G434" s="34">
        <v>5</v>
      </c>
    </row>
    <row r="435" spans="1:7" x14ac:dyDescent="0.25">
      <c r="A435" s="154" t="s">
        <v>78</v>
      </c>
      <c r="B435" s="25" t="s">
        <v>160</v>
      </c>
      <c r="C435" s="110">
        <v>61.7</v>
      </c>
      <c r="D435" s="34">
        <v>57.2</v>
      </c>
      <c r="E435" s="34">
        <v>66.2</v>
      </c>
      <c r="F435" s="112">
        <v>4.5</v>
      </c>
      <c r="G435" s="34">
        <v>4.5</v>
      </c>
    </row>
    <row r="436" spans="1:7" x14ac:dyDescent="0.25">
      <c r="A436" s="154" t="s">
        <v>78</v>
      </c>
      <c r="B436" s="25" t="s">
        <v>162</v>
      </c>
      <c r="C436" s="110">
        <v>61.1</v>
      </c>
      <c r="D436" s="34">
        <v>56.3</v>
      </c>
      <c r="E436" s="34">
        <v>65.8</v>
      </c>
      <c r="F436" s="112">
        <v>4.8000000000000043</v>
      </c>
      <c r="G436" s="34">
        <v>4.6999999999999957</v>
      </c>
    </row>
    <row r="437" spans="1:7" x14ac:dyDescent="0.25">
      <c r="A437" s="154" t="s">
        <v>78</v>
      </c>
      <c r="B437" s="25" t="s">
        <v>155</v>
      </c>
      <c r="C437" s="110">
        <v>65.2</v>
      </c>
      <c r="D437" s="34">
        <v>59.6</v>
      </c>
      <c r="E437" s="34">
        <v>70.900000000000006</v>
      </c>
      <c r="F437" s="112">
        <v>5.6000000000000014</v>
      </c>
      <c r="G437" s="34">
        <v>5.7000000000000028</v>
      </c>
    </row>
    <row r="438" spans="1:7" x14ac:dyDescent="0.25">
      <c r="A438" s="154" t="s">
        <v>78</v>
      </c>
      <c r="B438" s="25" t="s">
        <v>151</v>
      </c>
      <c r="C438" s="110">
        <v>67.7</v>
      </c>
      <c r="D438" s="34">
        <v>64</v>
      </c>
      <c r="E438" s="34">
        <v>71.400000000000006</v>
      </c>
      <c r="F438" s="112">
        <v>3.7000000000000028</v>
      </c>
      <c r="G438" s="34">
        <v>3.7000000000000028</v>
      </c>
    </row>
    <row r="439" spans="1:7" x14ac:dyDescent="0.25">
      <c r="A439" s="154" t="s">
        <v>78</v>
      </c>
      <c r="B439" s="25" t="s">
        <v>167</v>
      </c>
      <c r="C439" s="110">
        <v>59.4</v>
      </c>
      <c r="D439" s="34">
        <v>54</v>
      </c>
      <c r="E439" s="34">
        <v>64.7</v>
      </c>
      <c r="F439" s="112">
        <v>5.3999999999999986</v>
      </c>
      <c r="G439" s="34">
        <v>5.3000000000000043</v>
      </c>
    </row>
    <row r="440" spans="1:7" x14ac:dyDescent="0.25">
      <c r="A440" s="154" t="s">
        <v>78</v>
      </c>
      <c r="B440" s="25" t="s">
        <v>181</v>
      </c>
      <c r="C440" s="110"/>
      <c r="D440" s="34"/>
      <c r="E440" s="34"/>
      <c r="F440" s="34"/>
      <c r="G440" s="34"/>
    </row>
    <row r="441" spans="1:7" x14ac:dyDescent="0.25">
      <c r="A441" s="154" t="s">
        <v>78</v>
      </c>
      <c r="B441" s="25" t="s">
        <v>171</v>
      </c>
      <c r="C441" s="110">
        <v>67.5</v>
      </c>
      <c r="D441" s="34">
        <v>63.8</v>
      </c>
      <c r="E441" s="34">
        <v>71.099999999999994</v>
      </c>
      <c r="F441" s="112">
        <v>3.7000000000000028</v>
      </c>
      <c r="G441" s="34">
        <v>3.5999999999999943</v>
      </c>
    </row>
    <row r="442" spans="1:7" x14ac:dyDescent="0.25">
      <c r="A442" s="154" t="s">
        <v>78</v>
      </c>
      <c r="B442" s="25" t="s">
        <v>159</v>
      </c>
      <c r="C442" s="110">
        <v>62.8</v>
      </c>
      <c r="D442" s="34">
        <v>55.7</v>
      </c>
      <c r="E442" s="34">
        <v>69.8</v>
      </c>
      <c r="F442" s="112">
        <v>7.0999999999999943</v>
      </c>
      <c r="G442" s="34">
        <v>7</v>
      </c>
    </row>
    <row r="443" spans="1:7" x14ac:dyDescent="0.25">
      <c r="A443" s="154" t="s">
        <v>78</v>
      </c>
      <c r="B443" s="25" t="s">
        <v>174</v>
      </c>
      <c r="C443" s="110">
        <v>60.8</v>
      </c>
      <c r="D443" s="34">
        <v>54.1</v>
      </c>
      <c r="E443" s="34">
        <v>67.599999999999994</v>
      </c>
      <c r="F443" s="112">
        <v>6.6999999999999957</v>
      </c>
      <c r="G443" s="34">
        <v>6.7999999999999972</v>
      </c>
    </row>
    <row r="444" spans="1:7" x14ac:dyDescent="0.25">
      <c r="A444" s="154" t="s">
        <v>78</v>
      </c>
      <c r="B444" s="25" t="s">
        <v>178</v>
      </c>
      <c r="C444" s="110">
        <v>57.5</v>
      </c>
      <c r="D444" s="34">
        <v>49.8</v>
      </c>
      <c r="E444" s="34">
        <v>65.099999999999994</v>
      </c>
      <c r="F444" s="112">
        <v>7.7000000000000028</v>
      </c>
      <c r="G444" s="34">
        <v>7.5999999999999943</v>
      </c>
    </row>
    <row r="445" spans="1:7" x14ac:dyDescent="0.25">
      <c r="A445" s="154" t="s">
        <v>78</v>
      </c>
      <c r="B445" s="25" t="s">
        <v>175</v>
      </c>
      <c r="C445" s="110">
        <v>58.9</v>
      </c>
      <c r="D445" s="34">
        <v>52.7</v>
      </c>
      <c r="E445" s="34">
        <v>65</v>
      </c>
      <c r="F445" s="112">
        <v>6.1999999999999957</v>
      </c>
      <c r="G445" s="34">
        <v>6.1000000000000014</v>
      </c>
    </row>
    <row r="446" spans="1:7" x14ac:dyDescent="0.25">
      <c r="A446" s="154" t="s">
        <v>78</v>
      </c>
      <c r="B446" s="25" t="s">
        <v>156</v>
      </c>
      <c r="C446" s="110">
        <v>67.099999999999994</v>
      </c>
      <c r="D446" s="34">
        <v>61.7</v>
      </c>
      <c r="E446" s="34">
        <v>72.5</v>
      </c>
      <c r="F446" s="112">
        <v>5.3999999999999915</v>
      </c>
      <c r="G446" s="34">
        <v>5.4000000000000057</v>
      </c>
    </row>
    <row r="447" spans="1:7" x14ac:dyDescent="0.25">
      <c r="A447" s="154" t="s">
        <v>78</v>
      </c>
      <c r="B447" s="25" t="s">
        <v>168</v>
      </c>
      <c r="C447" s="110">
        <v>58.2</v>
      </c>
      <c r="D447" s="34">
        <v>53.3</v>
      </c>
      <c r="E447" s="34">
        <v>63</v>
      </c>
      <c r="F447" s="112">
        <v>4.9000000000000057</v>
      </c>
      <c r="G447" s="34">
        <v>4.7999999999999972</v>
      </c>
    </row>
    <row r="448" spans="1:7" x14ac:dyDescent="0.25">
      <c r="A448" s="154" t="s">
        <v>78</v>
      </c>
      <c r="B448" s="25" t="s">
        <v>164</v>
      </c>
      <c r="C448" s="110">
        <v>62.7</v>
      </c>
      <c r="D448" s="34">
        <v>57.3</v>
      </c>
      <c r="E448" s="34">
        <v>68.099999999999994</v>
      </c>
      <c r="F448" s="112">
        <v>5.4000000000000057</v>
      </c>
      <c r="G448" s="34">
        <v>5.3999999999999915</v>
      </c>
    </row>
    <row r="449" spans="1:7" x14ac:dyDescent="0.25">
      <c r="A449" s="154" t="s">
        <v>78</v>
      </c>
      <c r="B449" s="25" t="s">
        <v>172</v>
      </c>
      <c r="C449" s="110">
        <v>63.3</v>
      </c>
      <c r="D449" s="34">
        <v>58.4</v>
      </c>
      <c r="E449" s="34">
        <v>68.2</v>
      </c>
      <c r="F449" s="112">
        <v>4.8999999999999986</v>
      </c>
      <c r="G449" s="34">
        <v>4.9000000000000057</v>
      </c>
    </row>
    <row r="450" spans="1:7" x14ac:dyDescent="0.25">
      <c r="A450" s="154" t="s">
        <v>78</v>
      </c>
      <c r="B450" s="24" t="s">
        <v>157</v>
      </c>
      <c r="C450" s="110">
        <v>64.7</v>
      </c>
      <c r="D450" s="34">
        <v>59.1</v>
      </c>
      <c r="E450" s="34">
        <v>70.3</v>
      </c>
      <c r="F450" s="112">
        <v>5.6000000000000014</v>
      </c>
      <c r="G450" s="34">
        <v>5.5999999999999943</v>
      </c>
    </row>
    <row r="451" spans="1:7" x14ac:dyDescent="0.25">
      <c r="A451" s="154" t="s">
        <v>78</v>
      </c>
      <c r="B451" s="24" t="s">
        <v>170</v>
      </c>
      <c r="C451" s="110">
        <v>59.4</v>
      </c>
      <c r="D451" s="34">
        <v>50.9</v>
      </c>
      <c r="E451" s="34">
        <v>68</v>
      </c>
      <c r="F451" s="112">
        <v>8.5</v>
      </c>
      <c r="G451" s="34">
        <v>8.6000000000000014</v>
      </c>
    </row>
    <row r="452" spans="1:7" x14ac:dyDescent="0.25">
      <c r="A452" s="154" t="s">
        <v>78</v>
      </c>
      <c r="B452" s="24" t="s">
        <v>176</v>
      </c>
      <c r="C452" s="110">
        <v>60.5</v>
      </c>
      <c r="D452" s="34">
        <v>54.5</v>
      </c>
      <c r="E452" s="34">
        <v>66.599999999999994</v>
      </c>
      <c r="F452" s="112">
        <v>6</v>
      </c>
      <c r="G452" s="34">
        <v>6.0999999999999943</v>
      </c>
    </row>
    <row r="453" spans="1:7" x14ac:dyDescent="0.25">
      <c r="A453" s="152" t="s">
        <v>78</v>
      </c>
      <c r="B453" s="24" t="s">
        <v>152</v>
      </c>
      <c r="C453" s="110">
        <v>66.8</v>
      </c>
      <c r="D453" s="34">
        <v>61.6</v>
      </c>
      <c r="E453" s="34">
        <v>72.099999999999994</v>
      </c>
      <c r="F453" s="112">
        <v>5.1999999999999957</v>
      </c>
      <c r="G453" s="34">
        <v>5.2999999999999972</v>
      </c>
    </row>
    <row r="454" spans="1:7" x14ac:dyDescent="0.25">
      <c r="A454" s="152" t="s">
        <v>78</v>
      </c>
      <c r="B454" s="24" t="s">
        <v>150</v>
      </c>
      <c r="C454" s="110">
        <v>67</v>
      </c>
      <c r="D454" s="34">
        <v>62.1</v>
      </c>
      <c r="E454" s="34">
        <v>71.900000000000006</v>
      </c>
      <c r="F454" s="112">
        <v>4.8999999999999986</v>
      </c>
      <c r="G454" s="34">
        <v>4.9000000000000057</v>
      </c>
    </row>
    <row r="455" spans="1:7" x14ac:dyDescent="0.25">
      <c r="A455" s="152" t="s">
        <v>78</v>
      </c>
      <c r="B455" s="24" t="s">
        <v>163</v>
      </c>
      <c r="C455" s="110">
        <v>64.599999999999994</v>
      </c>
      <c r="D455" s="34">
        <v>57.6</v>
      </c>
      <c r="E455" s="34">
        <v>71.7</v>
      </c>
      <c r="F455" s="112">
        <v>6.9999999999999929</v>
      </c>
      <c r="G455" s="34">
        <v>7.1000000000000085</v>
      </c>
    </row>
    <row r="456" spans="1:7" x14ac:dyDescent="0.25">
      <c r="A456" s="152" t="s">
        <v>78</v>
      </c>
      <c r="B456" s="24" t="s">
        <v>180</v>
      </c>
      <c r="C456" s="110">
        <v>58.1</v>
      </c>
      <c r="D456" s="34">
        <v>52.3</v>
      </c>
      <c r="E456" s="34">
        <v>63.9</v>
      </c>
      <c r="F456" s="112">
        <v>5.8000000000000043</v>
      </c>
      <c r="G456" s="34">
        <v>5.7999999999999972</v>
      </c>
    </row>
    <row r="457" spans="1:7" x14ac:dyDescent="0.25">
      <c r="A457" s="152" t="s">
        <v>78</v>
      </c>
      <c r="B457" s="24" t="s">
        <v>154</v>
      </c>
      <c r="C457" s="110">
        <v>61.9</v>
      </c>
      <c r="D457" s="34">
        <v>56</v>
      </c>
      <c r="E457" s="34">
        <v>67.8</v>
      </c>
      <c r="F457" s="112">
        <v>5.8999999999999986</v>
      </c>
      <c r="G457" s="34">
        <v>5.8999999999999986</v>
      </c>
    </row>
    <row r="458" spans="1:7" x14ac:dyDescent="0.25">
      <c r="A458" s="152" t="s">
        <v>78</v>
      </c>
      <c r="B458" s="24" t="s">
        <v>173</v>
      </c>
      <c r="C458" s="110">
        <v>63.1</v>
      </c>
      <c r="D458" s="34">
        <v>56.9</v>
      </c>
      <c r="E458" s="34">
        <v>69.400000000000006</v>
      </c>
      <c r="F458" s="112">
        <v>6.2000000000000028</v>
      </c>
      <c r="G458" s="34">
        <v>6.3000000000000043</v>
      </c>
    </row>
    <row r="459" spans="1:7" x14ac:dyDescent="0.25">
      <c r="A459" s="152" t="s">
        <v>78</v>
      </c>
      <c r="B459" s="24" t="s">
        <v>165</v>
      </c>
      <c r="C459" s="110">
        <v>63.3</v>
      </c>
      <c r="D459" s="34">
        <v>58.7</v>
      </c>
      <c r="E459" s="34">
        <v>68</v>
      </c>
      <c r="F459" s="112">
        <v>4.5999999999999943</v>
      </c>
      <c r="G459" s="34">
        <v>4.7000000000000028</v>
      </c>
    </row>
    <row r="460" spans="1:7" x14ac:dyDescent="0.25">
      <c r="A460" s="152" t="s">
        <v>78</v>
      </c>
      <c r="B460" s="24" t="s">
        <v>149</v>
      </c>
      <c r="C460" s="110">
        <v>70.3</v>
      </c>
      <c r="D460" s="34">
        <v>65.2</v>
      </c>
      <c r="E460" s="34">
        <v>75.400000000000006</v>
      </c>
      <c r="F460" s="112">
        <v>5.0999999999999943</v>
      </c>
      <c r="G460" s="34">
        <v>5.1000000000000085</v>
      </c>
    </row>
    <row r="461" spans="1:7" x14ac:dyDescent="0.25">
      <c r="A461" s="152" t="s">
        <v>78</v>
      </c>
      <c r="B461" s="24" t="s">
        <v>177</v>
      </c>
      <c r="C461" s="110">
        <v>62.7</v>
      </c>
      <c r="D461" s="34">
        <v>56.8</v>
      </c>
      <c r="E461" s="34">
        <v>68.5</v>
      </c>
      <c r="F461" s="112">
        <v>5.9000000000000057</v>
      </c>
      <c r="G461" s="34">
        <v>5.7999999999999972</v>
      </c>
    </row>
    <row r="462" spans="1:7" x14ac:dyDescent="0.25">
      <c r="A462" s="152" t="s">
        <v>78</v>
      </c>
      <c r="B462" s="24" t="s">
        <v>153</v>
      </c>
      <c r="C462" s="110">
        <v>68.7</v>
      </c>
      <c r="D462" s="34">
        <v>64.5</v>
      </c>
      <c r="E462" s="34">
        <v>72.900000000000006</v>
      </c>
      <c r="F462" s="112">
        <v>4.2000000000000028</v>
      </c>
      <c r="G462" s="34">
        <v>4.2000000000000028</v>
      </c>
    </row>
    <row r="463" spans="1:7" x14ac:dyDescent="0.25">
      <c r="A463" s="152" t="s">
        <v>78</v>
      </c>
      <c r="B463" s="24" t="s">
        <v>179</v>
      </c>
      <c r="C463" s="110">
        <v>59.2</v>
      </c>
      <c r="D463" s="34">
        <v>53</v>
      </c>
      <c r="E463" s="34">
        <v>65.3</v>
      </c>
      <c r="F463" s="112">
        <v>6.2000000000000028</v>
      </c>
      <c r="G463" s="34">
        <v>6.0999999999999943</v>
      </c>
    </row>
    <row r="464" spans="1:7" x14ac:dyDescent="0.25">
      <c r="A464" s="152" t="s">
        <v>78</v>
      </c>
      <c r="B464" s="24" t="s">
        <v>161</v>
      </c>
      <c r="C464" s="110">
        <v>64.5</v>
      </c>
      <c r="D464" s="34">
        <v>59.8</v>
      </c>
      <c r="E464" s="34">
        <v>69.2</v>
      </c>
      <c r="F464" s="112">
        <v>4.7000000000000028</v>
      </c>
      <c r="G464" s="34">
        <v>4.7000000000000028</v>
      </c>
    </row>
    <row r="465" spans="1:7" x14ac:dyDescent="0.25">
      <c r="A465" s="152" t="s">
        <v>78</v>
      </c>
      <c r="B465" s="24" t="s">
        <v>158</v>
      </c>
      <c r="C465" s="110">
        <v>63.8</v>
      </c>
      <c r="D465" s="34">
        <v>55.2</v>
      </c>
      <c r="E465" s="34">
        <v>72.400000000000006</v>
      </c>
      <c r="F465" s="112">
        <v>8.5999999999999943</v>
      </c>
      <c r="G465" s="34">
        <v>8.6000000000000085</v>
      </c>
    </row>
    <row r="466" spans="1:7" x14ac:dyDescent="0.25">
      <c r="A466" s="152" t="s">
        <v>78</v>
      </c>
      <c r="B466" s="24" t="s">
        <v>169</v>
      </c>
      <c r="C466" s="110">
        <v>59.8</v>
      </c>
      <c r="D466" s="34">
        <v>52.5</v>
      </c>
      <c r="E466" s="34">
        <v>67.099999999999994</v>
      </c>
      <c r="F466" s="112">
        <v>7.2999999999999972</v>
      </c>
      <c r="G466" s="34">
        <v>7.2999999999999972</v>
      </c>
    </row>
    <row r="467" spans="1:7" x14ac:dyDescent="0.25">
      <c r="A467" s="24"/>
      <c r="B467" s="24"/>
      <c r="C467" s="30"/>
      <c r="D467" s="25"/>
      <c r="E467" s="25"/>
      <c r="F467" s="21"/>
      <c r="G467" s="21"/>
    </row>
    <row r="474" spans="1:7" x14ac:dyDescent="0.25">
      <c r="B474" t="s">
        <v>184</v>
      </c>
      <c r="C474" t="s">
        <v>185</v>
      </c>
      <c r="D474" t="s">
        <v>186</v>
      </c>
    </row>
    <row r="475" spans="1:7" x14ac:dyDescent="0.25">
      <c r="A475" s="24" t="s">
        <v>109</v>
      </c>
      <c r="B475" s="113">
        <v>12.490000000000002</v>
      </c>
      <c r="C475" s="78">
        <v>69.260000000000005</v>
      </c>
      <c r="D475" s="78">
        <v>56.77</v>
      </c>
    </row>
    <row r="476" spans="1:7" x14ac:dyDescent="0.25">
      <c r="A476" s="24" t="s">
        <v>112</v>
      </c>
      <c r="B476" s="113">
        <v>12.530000000000008</v>
      </c>
      <c r="C476" s="78">
        <v>69.400000000000006</v>
      </c>
      <c r="D476" s="78">
        <v>56.87</v>
      </c>
    </row>
    <row r="477" spans="1:7" x14ac:dyDescent="0.25">
      <c r="A477" s="24" t="s">
        <v>114</v>
      </c>
      <c r="B477" s="113">
        <v>13</v>
      </c>
      <c r="C477" s="78">
        <v>70.8</v>
      </c>
      <c r="D477" s="78">
        <v>57.8</v>
      </c>
    </row>
    <row r="478" spans="1:7" x14ac:dyDescent="0.25">
      <c r="A478" s="24" t="s">
        <v>20</v>
      </c>
      <c r="B478" s="113">
        <v>12.099999999999994</v>
      </c>
      <c r="C478" s="78">
        <v>71.3</v>
      </c>
      <c r="D478" s="78">
        <v>59.2</v>
      </c>
    </row>
    <row r="479" spans="1:7" x14ac:dyDescent="0.25">
      <c r="A479" s="24" t="s">
        <v>118</v>
      </c>
      <c r="B479" s="113">
        <v>11.029999999999994</v>
      </c>
      <c r="C479" s="78">
        <v>70.91</v>
      </c>
      <c r="D479" s="78">
        <v>59.88</v>
      </c>
    </row>
    <row r="480" spans="1:7" x14ac:dyDescent="0.25">
      <c r="A480" s="24" t="s">
        <v>119</v>
      </c>
      <c r="B480" s="113">
        <v>13.449999999999996</v>
      </c>
      <c r="C480" s="78">
        <v>72.02</v>
      </c>
      <c r="D480" s="78">
        <v>58.57</v>
      </c>
    </row>
    <row r="481" spans="1:4" x14ac:dyDescent="0.25">
      <c r="A481" s="24" t="s">
        <v>121</v>
      </c>
      <c r="B481" s="113">
        <v>12.820000000000007</v>
      </c>
      <c r="C481" s="78">
        <v>72.48</v>
      </c>
      <c r="D481" s="78">
        <v>59.66</v>
      </c>
    </row>
    <row r="482" spans="1:4" x14ac:dyDescent="0.25">
      <c r="A482" s="24" t="s">
        <v>124</v>
      </c>
      <c r="B482" s="113">
        <v>12.850000000000009</v>
      </c>
      <c r="C482" s="78">
        <v>72.400000000000006</v>
      </c>
      <c r="D482" s="78">
        <v>59.55</v>
      </c>
    </row>
    <row r="483" spans="1:4" x14ac:dyDescent="0.25">
      <c r="A483" s="24" t="s">
        <v>126</v>
      </c>
      <c r="B483" s="113">
        <v>12.299999999999997</v>
      </c>
      <c r="C483" s="78">
        <v>70.13</v>
      </c>
      <c r="D483" s="78">
        <v>57.83</v>
      </c>
    </row>
    <row r="484" spans="1:4" x14ac:dyDescent="0.25">
      <c r="A484" s="24" t="s">
        <v>128</v>
      </c>
      <c r="B484" s="113">
        <v>11.769999999999996</v>
      </c>
      <c r="C484" s="78">
        <v>69.72</v>
      </c>
      <c r="D484" s="78">
        <v>57.95</v>
      </c>
    </row>
    <row r="485" spans="1:4" x14ac:dyDescent="0.25">
      <c r="A485" t="s">
        <v>59</v>
      </c>
      <c r="B485" s="113">
        <v>13</v>
      </c>
      <c r="C485" s="78">
        <v>70.17</v>
      </c>
      <c r="D485" s="78">
        <v>57.17</v>
      </c>
    </row>
    <row r="486" spans="1:4" x14ac:dyDescent="0.25">
      <c r="A486" s="150" t="s">
        <v>78</v>
      </c>
      <c r="B486" s="151">
        <v>12.799999999999997</v>
      </c>
      <c r="C486" s="94">
        <v>70.3</v>
      </c>
      <c r="D486" s="94">
        <v>57.5</v>
      </c>
    </row>
    <row r="488" spans="1:4" ht="18" customHeight="1" x14ac:dyDescent="0.25">
      <c r="A488" s="125" t="s">
        <v>187</v>
      </c>
    </row>
    <row r="492" spans="1:4" x14ac:dyDescent="0.25">
      <c r="A492" s="3" t="s">
        <v>101</v>
      </c>
      <c r="B492" s="3" t="s">
        <v>10</v>
      </c>
    </row>
    <row r="493" spans="1:4" x14ac:dyDescent="0.25">
      <c r="A493" s="24" t="s">
        <v>109</v>
      </c>
      <c r="B493" s="84">
        <v>12.490000000000002</v>
      </c>
    </row>
    <row r="494" spans="1:4" x14ac:dyDescent="0.25">
      <c r="A494" s="24" t="s">
        <v>112</v>
      </c>
      <c r="B494" s="84">
        <v>12.530000000000008</v>
      </c>
    </row>
    <row r="495" spans="1:4" x14ac:dyDescent="0.25">
      <c r="A495" s="24" t="s">
        <v>114</v>
      </c>
      <c r="B495" s="84">
        <v>13</v>
      </c>
    </row>
    <row r="496" spans="1:4" x14ac:dyDescent="0.25">
      <c r="A496" s="24" t="s">
        <v>20</v>
      </c>
      <c r="B496" s="84">
        <v>12.099999999999994</v>
      </c>
    </row>
    <row r="497" spans="1:2" x14ac:dyDescent="0.25">
      <c r="A497" s="24" t="s">
        <v>118</v>
      </c>
      <c r="B497" s="84">
        <v>11.029999999999994</v>
      </c>
    </row>
    <row r="498" spans="1:2" x14ac:dyDescent="0.25">
      <c r="A498" s="24" t="s">
        <v>119</v>
      </c>
      <c r="B498" s="84">
        <v>13.449999999999996</v>
      </c>
    </row>
    <row r="499" spans="1:2" x14ac:dyDescent="0.25">
      <c r="A499" s="24" t="s">
        <v>121</v>
      </c>
      <c r="B499" s="84">
        <v>12.820000000000007</v>
      </c>
    </row>
    <row r="500" spans="1:2" x14ac:dyDescent="0.25">
      <c r="A500" s="24" t="s">
        <v>124</v>
      </c>
      <c r="B500" s="84">
        <v>12.850000000000009</v>
      </c>
    </row>
    <row r="501" spans="1:2" x14ac:dyDescent="0.25">
      <c r="A501" s="24" t="s">
        <v>126</v>
      </c>
      <c r="B501" s="84">
        <v>12.299999999999997</v>
      </c>
    </row>
    <row r="502" spans="1:2" x14ac:dyDescent="0.25">
      <c r="A502" s="24" t="s">
        <v>128</v>
      </c>
      <c r="B502" s="84">
        <v>11.769999999999996</v>
      </c>
    </row>
    <row r="503" spans="1:2" x14ac:dyDescent="0.25">
      <c r="A503" s="24" t="s">
        <v>59</v>
      </c>
      <c r="B503" s="84">
        <v>13</v>
      </c>
    </row>
    <row r="504" spans="1:2" x14ac:dyDescent="0.25">
      <c r="A504" s="152" t="s">
        <v>78</v>
      </c>
      <c r="B504" s="153">
        <v>12.799999999999997</v>
      </c>
    </row>
    <row r="505" spans="1:2" x14ac:dyDescent="0.25">
      <c r="A505" s="24"/>
      <c r="B505" s="30"/>
    </row>
    <row r="506" spans="1:2" x14ac:dyDescent="0.25">
      <c r="A506" s="24"/>
      <c r="B506" s="30"/>
    </row>
    <row r="507" spans="1:2" x14ac:dyDescent="0.25">
      <c r="A507" s="24"/>
      <c r="B507" s="30"/>
    </row>
    <row r="508" spans="1:2" x14ac:dyDescent="0.25">
      <c r="A508" s="24"/>
      <c r="B508" s="30"/>
    </row>
  </sheetData>
  <autoFilter ref="A70:G432" xr:uid="{00000000-0001-0000-0000-000000000000}">
    <sortState xmlns:xlrd2="http://schemas.microsoft.com/office/spreadsheetml/2017/richdata2" ref="A71:G433">
      <sortCondition ref="A70:A432"/>
    </sortState>
  </autoFilter>
  <sortState xmlns:xlrd2="http://schemas.microsoft.com/office/spreadsheetml/2017/richdata2" ref="A35:G66">
    <sortCondition descending="1" ref="C35:C66"/>
  </sortState>
  <hyperlinks>
    <hyperlink ref="M1" r:id="rId1" display="https://www.ons.gov.uk/peoplepopulationandcommunity/healthandsocialcare/healthandlifeexpectancies/bulletins/healthstatelifeexpectanciesuk/between2011to2013and2022to2024" xr:uid="{92E07427-B5A9-48A4-95BD-09715B81107A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1445"/>
  <sheetViews>
    <sheetView showGridLines="0" zoomScale="80" zoomScaleNormal="80" workbookViewId="0">
      <selection activeCell="C1" sqref="C1"/>
    </sheetView>
  </sheetViews>
  <sheetFormatPr defaultColWidth="10.85546875" defaultRowHeight="15" x14ac:dyDescent="0.25"/>
  <cols>
    <col min="1" max="1" width="15" customWidth="1"/>
    <col min="2" max="2" width="36.85546875" customWidth="1"/>
    <col min="3" max="3" width="15.42578125" customWidth="1"/>
    <col min="4" max="4" width="14.42578125" customWidth="1"/>
    <col min="5" max="5" width="13" customWidth="1"/>
    <col min="6" max="6" width="20.85546875" customWidth="1"/>
    <col min="7" max="7" width="19.1406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1" max="21" width="22.42578125" customWidth="1"/>
    <col min="22" max="22" width="38.42578125" bestFit="1" customWidth="1"/>
  </cols>
  <sheetData>
    <row r="1" spans="1:22" ht="15" customHeight="1" x14ac:dyDescent="0.3">
      <c r="A1" s="67" t="s">
        <v>190</v>
      </c>
      <c r="I1" s="108"/>
      <c r="V1" s="85"/>
    </row>
    <row r="2" spans="1:22" ht="15" customHeight="1" x14ac:dyDescent="0.25">
      <c r="A2" s="70" t="s">
        <v>191</v>
      </c>
      <c r="E2" s="1"/>
      <c r="G2" s="1"/>
    </row>
    <row r="3" spans="1:22" x14ac:dyDescent="0.25">
      <c r="A3" s="29" t="s">
        <v>192</v>
      </c>
      <c r="B3" s="3"/>
    </row>
    <row r="4" spans="1:22" ht="14.1" customHeight="1" x14ac:dyDescent="0.25"/>
    <row r="5" spans="1:22" ht="14.1" customHeight="1" x14ac:dyDescent="0.25">
      <c r="A5" s="160" t="s">
        <v>99</v>
      </c>
      <c r="B5" s="161"/>
      <c r="C5" s="161"/>
      <c r="D5" s="161"/>
      <c r="E5" s="161"/>
      <c r="F5" s="161"/>
      <c r="G5" s="161"/>
      <c r="Q5" s="72"/>
      <c r="S5" s="72"/>
    </row>
    <row r="6" spans="1:22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  <c r="R6" s="86"/>
      <c r="S6" s="86"/>
    </row>
    <row r="7" spans="1:22" ht="14.1" customHeight="1" x14ac:dyDescent="0.25">
      <c r="A7" s="115">
        <v>2006</v>
      </c>
      <c r="B7" s="2" t="s">
        <v>110</v>
      </c>
      <c r="C7" s="26">
        <v>3.0180372720681001</v>
      </c>
      <c r="D7" s="2">
        <v>2.97423783501594</v>
      </c>
      <c r="E7" s="2">
        <v>3.0624613531090601</v>
      </c>
      <c r="F7" s="2">
        <v>4.3799437052160162E-2</v>
      </c>
      <c r="G7" s="2">
        <v>4.4424081040959962E-2</v>
      </c>
      <c r="R7" s="86"/>
    </row>
    <row r="8" spans="1:22" ht="14.1" customHeight="1" x14ac:dyDescent="0.25">
      <c r="A8" s="115">
        <v>2007</v>
      </c>
      <c r="B8" s="2" t="s">
        <v>110</v>
      </c>
      <c r="C8" s="26">
        <v>2.9126391941269598</v>
      </c>
      <c r="D8" s="2">
        <v>2.8703480976700702</v>
      </c>
      <c r="E8" s="2">
        <v>2.9555344381750701</v>
      </c>
      <c r="F8" s="2">
        <v>4.2291096456889665E-2</v>
      </c>
      <c r="G8" s="2">
        <v>4.2895244048110293E-2</v>
      </c>
      <c r="R8" s="86"/>
    </row>
    <row r="9" spans="1:22" ht="14.1" customHeight="1" x14ac:dyDescent="0.25">
      <c r="A9" s="115">
        <v>2008</v>
      </c>
      <c r="B9" s="2" t="s">
        <v>110</v>
      </c>
      <c r="C9" s="26">
        <v>2.8944677544424899</v>
      </c>
      <c r="D9" s="2">
        <v>2.8528654771680002</v>
      </c>
      <c r="E9" s="2">
        <v>2.9366583632398502</v>
      </c>
      <c r="F9" s="2">
        <v>4.160227727448973E-2</v>
      </c>
      <c r="G9" s="2">
        <v>4.2190608797360252E-2</v>
      </c>
      <c r="R9" s="86"/>
    </row>
    <row r="10" spans="1:22" ht="14.1" customHeight="1" x14ac:dyDescent="0.25">
      <c r="A10" s="115">
        <v>2009</v>
      </c>
      <c r="B10" s="2" t="s">
        <v>110</v>
      </c>
      <c r="C10" s="26">
        <v>2.9192685430090801</v>
      </c>
      <c r="D10" s="2">
        <v>2.87741529215665</v>
      </c>
      <c r="E10" s="2">
        <v>2.96171200321638</v>
      </c>
      <c r="F10" s="2">
        <v>4.1853250852430079E-2</v>
      </c>
      <c r="G10" s="2">
        <v>4.2443460207299832E-2</v>
      </c>
      <c r="R10" s="86"/>
    </row>
    <row r="11" spans="1:22" ht="14.1" customHeight="1" x14ac:dyDescent="0.25">
      <c r="A11" s="115">
        <v>2010</v>
      </c>
      <c r="B11" s="2" t="s">
        <v>110</v>
      </c>
      <c r="C11" s="26">
        <v>2.8531720078482699</v>
      </c>
      <c r="D11" s="2">
        <v>2.8121478819388699</v>
      </c>
      <c r="E11" s="2">
        <v>2.8947767756067599</v>
      </c>
      <c r="F11" s="2">
        <v>4.1024125909399967E-2</v>
      </c>
      <c r="G11" s="2">
        <v>4.1604767758490091E-2</v>
      </c>
      <c r="R11" s="86"/>
    </row>
    <row r="12" spans="1:22" ht="14.1" customHeight="1" x14ac:dyDescent="0.25">
      <c r="A12" s="115">
        <v>2011</v>
      </c>
      <c r="B12" s="2" t="s">
        <v>110</v>
      </c>
      <c r="C12" s="26">
        <v>2.8445953485406399</v>
      </c>
      <c r="D12" s="2">
        <v>2.8037451570776399</v>
      </c>
      <c r="E12" s="2">
        <v>2.8860230492440802</v>
      </c>
      <c r="F12" s="2">
        <v>4.0850191462999952E-2</v>
      </c>
      <c r="G12" s="2">
        <v>4.1427700703440262E-2</v>
      </c>
      <c r="R12" s="86"/>
    </row>
    <row r="13" spans="1:22" ht="14.1" customHeight="1" x14ac:dyDescent="0.25">
      <c r="A13" s="115">
        <v>2012</v>
      </c>
      <c r="B13" s="2" t="s">
        <v>110</v>
      </c>
      <c r="C13" s="26">
        <v>2.7980940064160902</v>
      </c>
      <c r="D13" s="2">
        <v>2.7578831740005101</v>
      </c>
      <c r="E13" s="2">
        <v>2.8388740098403198</v>
      </c>
      <c r="F13" s="2">
        <v>4.02108324155801E-2</v>
      </c>
      <c r="G13" s="2">
        <v>4.0780003424229605E-2</v>
      </c>
      <c r="R13" s="86"/>
      <c r="S13" s="86"/>
    </row>
    <row r="14" spans="1:22" ht="14.1" customHeight="1" x14ac:dyDescent="0.25">
      <c r="A14" s="115">
        <v>2013</v>
      </c>
      <c r="B14" s="2" t="s">
        <v>110</v>
      </c>
      <c r="C14" s="26">
        <v>2.82214798736072</v>
      </c>
      <c r="D14" s="2">
        <v>2.7808381577930401</v>
      </c>
      <c r="E14" s="2">
        <v>2.86405340314414</v>
      </c>
      <c r="F14" s="2">
        <v>4.1309829567679923E-2</v>
      </c>
      <c r="G14" s="2">
        <v>4.1905415783419997E-2</v>
      </c>
      <c r="R14" s="86"/>
    </row>
    <row r="15" spans="1:22" ht="14.1" customHeight="1" x14ac:dyDescent="0.25">
      <c r="A15" s="115">
        <v>2014</v>
      </c>
      <c r="B15" s="2" t="s">
        <v>110</v>
      </c>
      <c r="C15" s="26">
        <v>2.86410026262425</v>
      </c>
      <c r="D15" s="2">
        <v>2.8222528767304098</v>
      </c>
      <c r="E15" s="2">
        <v>2.9065495881532502</v>
      </c>
      <c r="F15" s="2">
        <v>4.1847385893840183E-2</v>
      </c>
      <c r="G15" s="2">
        <v>4.2449325529000159E-2</v>
      </c>
      <c r="R15" s="86"/>
    </row>
    <row r="16" spans="1:22" ht="14.1" customHeight="1" x14ac:dyDescent="0.25">
      <c r="A16" s="115">
        <v>2015</v>
      </c>
      <c r="B16" s="2" t="s">
        <v>110</v>
      </c>
      <c r="C16" s="26">
        <v>2.7744691848050298</v>
      </c>
      <c r="D16" s="2">
        <v>2.73333668148079</v>
      </c>
      <c r="E16" s="2">
        <v>2.8162027472828401</v>
      </c>
      <c r="F16" s="2">
        <v>4.1132503324239789E-2</v>
      </c>
      <c r="G16" s="2">
        <v>4.1733562477810349E-2</v>
      </c>
      <c r="R16" s="86"/>
    </row>
    <row r="17" spans="1:18" ht="14.1" customHeight="1" x14ac:dyDescent="0.25">
      <c r="A17" s="115">
        <v>2016</v>
      </c>
      <c r="B17" s="2" t="s">
        <v>110</v>
      </c>
      <c r="C17" s="26">
        <v>2.7861726969016498</v>
      </c>
      <c r="D17" s="2">
        <v>2.74491799379319</v>
      </c>
      <c r="E17" s="2">
        <v>2.8280294072130601</v>
      </c>
      <c r="F17" s="2">
        <v>4.12547031084598E-2</v>
      </c>
      <c r="G17" s="2">
        <v>4.185671031141025E-2</v>
      </c>
      <c r="R17" s="86"/>
    </row>
    <row r="18" spans="1:18" ht="14.1" customHeight="1" x14ac:dyDescent="0.25">
      <c r="A18" s="115">
        <v>2017</v>
      </c>
      <c r="B18" s="2" t="s">
        <v>110</v>
      </c>
      <c r="C18" s="26">
        <v>2.8193270720000001</v>
      </c>
      <c r="D18" s="2">
        <v>2.777271367</v>
      </c>
      <c r="E18" s="2">
        <v>2.8620008709999998</v>
      </c>
      <c r="F18" s="2">
        <v>4.205570500000011E-2</v>
      </c>
      <c r="G18" s="2">
        <v>4.2673798999999679E-2</v>
      </c>
      <c r="R18" s="86"/>
    </row>
    <row r="19" spans="1:18" ht="14.1" customHeight="1" x14ac:dyDescent="0.25">
      <c r="A19" s="115">
        <v>2018</v>
      </c>
      <c r="B19" s="2" t="s">
        <v>110</v>
      </c>
      <c r="C19" s="26">
        <v>2.8648215313657701</v>
      </c>
      <c r="D19" s="2">
        <v>2.82169371137674</v>
      </c>
      <c r="E19" s="2">
        <v>2.9085888034607899</v>
      </c>
      <c r="F19" s="2">
        <v>4.3127819989030147E-2</v>
      </c>
      <c r="G19" s="2">
        <v>4.3767272095019738E-2</v>
      </c>
      <c r="R19" s="86"/>
    </row>
    <row r="20" spans="1:18" ht="14.1" customHeight="1" x14ac:dyDescent="0.25">
      <c r="A20" s="115">
        <v>2019</v>
      </c>
      <c r="B20" s="2" t="s">
        <v>110</v>
      </c>
      <c r="C20" s="26">
        <v>2.9029182939204801</v>
      </c>
      <c r="D20" s="2">
        <v>2.8589881598051399</v>
      </c>
      <c r="E20" s="2">
        <v>2.9475029602921401</v>
      </c>
      <c r="F20" s="2">
        <v>4.3930134115340191E-2</v>
      </c>
      <c r="G20" s="2">
        <v>4.4584666371660031E-2</v>
      </c>
      <c r="R20" s="86"/>
    </row>
    <row r="21" spans="1:18" ht="14.1" customHeight="1" x14ac:dyDescent="0.25">
      <c r="A21" s="115">
        <v>2020</v>
      </c>
      <c r="B21" s="2" t="s">
        <v>110</v>
      </c>
      <c r="C21" s="26">
        <v>2.8561518857539201</v>
      </c>
      <c r="D21" s="2">
        <v>2.8116690036241199</v>
      </c>
      <c r="E21" s="2">
        <v>2.9013175142524998</v>
      </c>
      <c r="F21" s="2">
        <v>4.4482882129800227E-2</v>
      </c>
      <c r="G21" s="2">
        <v>4.5165628498579746E-2</v>
      </c>
      <c r="R21" s="86"/>
    </row>
    <row r="22" spans="1:18" ht="14.1" customHeight="1" x14ac:dyDescent="0.25">
      <c r="A22" s="115">
        <v>2021</v>
      </c>
      <c r="B22" s="2" t="s">
        <v>110</v>
      </c>
      <c r="C22" s="26">
        <v>2.7742100000000001</v>
      </c>
      <c r="D22" s="2">
        <v>2.73075</v>
      </c>
      <c r="E22" s="2">
        <v>2.8183400000000001</v>
      </c>
      <c r="F22" s="2">
        <v>4.3460000000000054E-2</v>
      </c>
      <c r="G22" s="2">
        <v>4.4130000000000003E-2</v>
      </c>
      <c r="R22" s="86"/>
    </row>
    <row r="23" spans="1:18" ht="14.1" customHeight="1" x14ac:dyDescent="0.25">
      <c r="A23" s="115">
        <v>2022</v>
      </c>
      <c r="B23" s="2" t="s">
        <v>110</v>
      </c>
      <c r="C23" s="26">
        <v>2.8801999999999999</v>
      </c>
      <c r="D23" s="2">
        <v>2.8351000000000002</v>
      </c>
      <c r="E23" s="2">
        <v>2.9260000000000002</v>
      </c>
      <c r="F23" s="2">
        <v>4.5099999999999696E-2</v>
      </c>
      <c r="G23" s="2">
        <v>4.5800000000000285E-2</v>
      </c>
      <c r="R23" s="86"/>
    </row>
    <row r="24" spans="1:18" ht="14.1" customHeight="1" x14ac:dyDescent="0.25">
      <c r="A24" s="115">
        <v>2023</v>
      </c>
      <c r="B24" s="2" t="s">
        <v>110</v>
      </c>
      <c r="C24" s="26">
        <v>2.9090400000000001</v>
      </c>
      <c r="D24" s="2">
        <v>2.8631600000000001</v>
      </c>
      <c r="E24" s="2">
        <v>2.9556399999999998</v>
      </c>
      <c r="F24" s="2">
        <v>4.5879999999999921E-2</v>
      </c>
      <c r="G24" s="2">
        <v>4.6599999999999753E-2</v>
      </c>
      <c r="R24" s="86"/>
    </row>
    <row r="25" spans="1:18" ht="14.1" customHeight="1" x14ac:dyDescent="0.25">
      <c r="A25" s="115">
        <v>2024</v>
      </c>
      <c r="B25" s="2" t="s">
        <v>110</v>
      </c>
      <c r="C25" s="26">
        <v>2.98394</v>
      </c>
      <c r="D25" s="2">
        <v>2.93764</v>
      </c>
      <c r="E25" s="2">
        <v>3.0309400000000002</v>
      </c>
      <c r="F25" s="2">
        <v>4.6300000000000008E-2</v>
      </c>
      <c r="G25" s="2">
        <v>4.7000000000000153E-2</v>
      </c>
      <c r="R25" s="86"/>
    </row>
    <row r="26" spans="1:18" ht="15" customHeight="1" x14ac:dyDescent="0.25">
      <c r="A26" s="3"/>
      <c r="B26" s="2"/>
      <c r="C26" s="26"/>
      <c r="D26" s="2"/>
      <c r="E26" s="2"/>
      <c r="F26" s="2"/>
      <c r="G26" s="2"/>
      <c r="R26" s="86"/>
    </row>
    <row r="27" spans="1:18" ht="14.1" customHeight="1" x14ac:dyDescent="0.25">
      <c r="A27" s="115"/>
      <c r="B27" s="2"/>
      <c r="C27" s="26"/>
      <c r="D27" s="2"/>
      <c r="E27" s="2"/>
      <c r="F27" s="2"/>
      <c r="G27" s="2"/>
      <c r="R27" s="86"/>
    </row>
    <row r="28" spans="1:18" ht="14.1" customHeight="1" x14ac:dyDescent="0.25">
      <c r="A28" s="115" t="s">
        <v>194</v>
      </c>
      <c r="B28" s="2" t="s">
        <v>133</v>
      </c>
      <c r="C28" s="26">
        <v>3.4883397468589199</v>
      </c>
      <c r="D28" s="2">
        <v>3.3804774781982498</v>
      </c>
      <c r="E28" s="2">
        <v>3.5995154053553602</v>
      </c>
      <c r="F28" s="2">
        <v>0.10786226866067006</v>
      </c>
      <c r="G28" s="2">
        <v>0.11117565849644029</v>
      </c>
      <c r="R28" s="86"/>
    </row>
    <row r="29" spans="1:18" ht="14.1" customHeight="1" x14ac:dyDescent="0.25">
      <c r="A29" s="115" t="s">
        <v>195</v>
      </c>
      <c r="B29" s="2" t="s">
        <v>133</v>
      </c>
      <c r="C29" s="26">
        <v>3.20020279897552</v>
      </c>
      <c r="D29" s="2">
        <v>3.0997726069542999</v>
      </c>
      <c r="E29" s="2">
        <v>3.3037759110758498</v>
      </c>
      <c r="F29" s="2">
        <v>0.10043019202122005</v>
      </c>
      <c r="G29" s="2">
        <v>0.10357311210032982</v>
      </c>
      <c r="R29" s="86"/>
    </row>
    <row r="30" spans="1:18" ht="14.1" customHeight="1" x14ac:dyDescent="0.25">
      <c r="A30" s="115" t="s">
        <v>196</v>
      </c>
      <c r="B30" s="2" t="s">
        <v>133</v>
      </c>
      <c r="C30" s="26">
        <v>3.2519691854929502</v>
      </c>
      <c r="D30" s="2">
        <v>3.1512324269932699</v>
      </c>
      <c r="E30" s="2">
        <v>3.3558146545324101</v>
      </c>
      <c r="F30" s="2">
        <v>0.10073675849968033</v>
      </c>
      <c r="G30" s="2">
        <v>0.1038454690394599</v>
      </c>
      <c r="R30" s="86"/>
    </row>
    <row r="31" spans="1:18" ht="14.1" customHeight="1" x14ac:dyDescent="0.25">
      <c r="A31" s="115" t="s">
        <v>197</v>
      </c>
      <c r="B31" s="2" t="s">
        <v>133</v>
      </c>
      <c r="C31" s="26">
        <v>3.2324225371211601</v>
      </c>
      <c r="D31" s="2">
        <v>3.1330213967025502</v>
      </c>
      <c r="E31" s="2">
        <v>3.3348687971091699</v>
      </c>
      <c r="F31" s="2">
        <v>9.9401140418609923E-2</v>
      </c>
      <c r="G31" s="2">
        <v>0.10244625998800982</v>
      </c>
      <c r="R31" s="86"/>
    </row>
    <row r="32" spans="1:18" ht="14.1" customHeight="1" x14ac:dyDescent="0.25">
      <c r="A32" s="115" t="s">
        <v>198</v>
      </c>
      <c r="B32" s="2" t="s">
        <v>133</v>
      </c>
      <c r="C32" s="26">
        <v>3.0780481318973498</v>
      </c>
      <c r="D32" s="2">
        <v>2.98194742705406</v>
      </c>
      <c r="E32" s="2">
        <v>3.1771444987542101</v>
      </c>
      <c r="F32" s="2">
        <v>9.6100704843289808E-2</v>
      </c>
      <c r="G32" s="2">
        <v>9.9096366856860296E-2</v>
      </c>
      <c r="R32" s="86"/>
    </row>
    <row r="33" spans="1:18" ht="14.1" customHeight="1" x14ac:dyDescent="0.25">
      <c r="A33" s="115" t="s">
        <v>199</v>
      </c>
      <c r="B33" s="2" t="s">
        <v>133</v>
      </c>
      <c r="C33" s="26">
        <v>3.2233096973933901</v>
      </c>
      <c r="D33" s="2">
        <v>3.12493088383364</v>
      </c>
      <c r="E33" s="2">
        <v>3.32467937258185</v>
      </c>
      <c r="F33" s="2">
        <v>9.8378813559750089E-2</v>
      </c>
      <c r="G33" s="2">
        <v>0.10136967518845985</v>
      </c>
      <c r="R33" s="86"/>
    </row>
    <row r="34" spans="1:18" ht="14.1" customHeight="1" x14ac:dyDescent="0.25">
      <c r="A34" s="115" t="s">
        <v>200</v>
      </c>
      <c r="B34" s="2" t="s">
        <v>133</v>
      </c>
      <c r="C34" s="26">
        <v>3.1151429200185801</v>
      </c>
      <c r="D34" s="2">
        <v>3.0193917864172399</v>
      </c>
      <c r="E34" s="2">
        <v>3.2138298942085801</v>
      </c>
      <c r="F34" s="2">
        <v>9.5751133601340133E-2</v>
      </c>
      <c r="G34" s="2">
        <v>9.8686974190000054E-2</v>
      </c>
      <c r="R34" s="86"/>
    </row>
    <row r="35" spans="1:18" ht="14.1" customHeight="1" x14ac:dyDescent="0.25">
      <c r="A35" s="115" t="s">
        <v>201</v>
      </c>
      <c r="B35" s="2" t="s">
        <v>133</v>
      </c>
      <c r="C35" s="26">
        <v>3.1884650085967698</v>
      </c>
      <c r="D35" s="2">
        <v>3.08952179045259</v>
      </c>
      <c r="E35" s="2">
        <v>3.2904693353741701</v>
      </c>
      <c r="F35" s="2">
        <v>9.8943218144179834E-2</v>
      </c>
      <c r="G35" s="2">
        <v>0.10200432677740023</v>
      </c>
      <c r="R35" s="86"/>
    </row>
    <row r="36" spans="1:18" ht="14.1" customHeight="1" x14ac:dyDescent="0.25">
      <c r="A36" s="115" t="s">
        <v>203</v>
      </c>
      <c r="B36" s="2" t="s">
        <v>133</v>
      </c>
      <c r="C36" s="26">
        <v>3.1722497112218302</v>
      </c>
      <c r="D36" s="2">
        <v>3.0729364637527499</v>
      </c>
      <c r="E36" s="2">
        <v>3.2746641934161498</v>
      </c>
      <c r="F36" s="2">
        <v>9.9313247469080324E-2</v>
      </c>
      <c r="G36" s="2">
        <v>0.10241448219431959</v>
      </c>
    </row>
    <row r="37" spans="1:18" ht="14.1" customHeight="1" x14ac:dyDescent="0.25">
      <c r="A37" s="115" t="s">
        <v>204</v>
      </c>
      <c r="B37" s="2" t="s">
        <v>133</v>
      </c>
      <c r="C37" s="26">
        <v>3.0312547747992502</v>
      </c>
      <c r="D37" s="2">
        <v>2.9348739313108898</v>
      </c>
      <c r="E37" s="2">
        <v>3.13069866460713</v>
      </c>
      <c r="F37" s="2">
        <v>9.6380843488360401E-2</v>
      </c>
      <c r="G37" s="2">
        <v>9.9443889807879771E-2</v>
      </c>
    </row>
    <row r="38" spans="1:18" ht="14.1" customHeight="1" x14ac:dyDescent="0.25">
      <c r="A38" s="115" t="s">
        <v>205</v>
      </c>
      <c r="B38" s="2" t="s">
        <v>133</v>
      </c>
      <c r="C38" s="26">
        <v>3.0070508393653399</v>
      </c>
      <c r="D38" s="2">
        <v>2.91084299102116</v>
      </c>
      <c r="E38" s="2">
        <v>3.1063367681573602</v>
      </c>
      <c r="F38" s="2">
        <v>9.6207848344179947E-2</v>
      </c>
      <c r="G38" s="2">
        <v>9.928592879202025E-2</v>
      </c>
    </row>
    <row r="39" spans="1:18" ht="14.1" customHeight="1" x14ac:dyDescent="0.25">
      <c r="A39" s="115" t="s">
        <v>206</v>
      </c>
      <c r="B39" s="2" t="s">
        <v>133</v>
      </c>
      <c r="C39" s="26">
        <v>3.0088926790000001</v>
      </c>
      <c r="D39" s="2">
        <v>2.911686311</v>
      </c>
      <c r="E39" s="2">
        <v>3.1092403439999998</v>
      </c>
      <c r="F39" s="2">
        <v>9.7206368000000154E-2</v>
      </c>
      <c r="G39" s="2">
        <v>0.1003476649999997</v>
      </c>
    </row>
    <row r="40" spans="1:18" ht="14.1" customHeight="1" x14ac:dyDescent="0.25">
      <c r="A40" s="115" t="s">
        <v>207</v>
      </c>
      <c r="B40" s="2" t="s">
        <v>133</v>
      </c>
      <c r="C40" s="26">
        <v>3.0742659758203801</v>
      </c>
      <c r="D40" s="2">
        <v>2.9738879559538298</v>
      </c>
      <c r="E40" s="2">
        <v>3.1779210974133001</v>
      </c>
      <c r="F40" s="2">
        <v>0.10037801986655026</v>
      </c>
      <c r="G40" s="2">
        <v>0.10365512159292001</v>
      </c>
    </row>
    <row r="41" spans="1:18" ht="14.1" customHeight="1" x14ac:dyDescent="0.25">
      <c r="A41" s="115" t="s">
        <v>208</v>
      </c>
      <c r="B41" s="2" t="s">
        <v>133</v>
      </c>
      <c r="C41" s="26">
        <v>3.1991159482198199</v>
      </c>
      <c r="D41" s="2">
        <v>3.0956690848212101</v>
      </c>
      <c r="E41" s="2">
        <v>3.3059017276465799</v>
      </c>
      <c r="F41" s="2">
        <v>0.10344686339860987</v>
      </c>
      <c r="G41" s="2">
        <v>0.10678577942675993</v>
      </c>
    </row>
    <row r="42" spans="1:18" ht="14.1" customHeight="1" x14ac:dyDescent="0.25">
      <c r="A42" t="s">
        <v>209</v>
      </c>
      <c r="B42" s="2" t="s">
        <v>133</v>
      </c>
      <c r="C42" s="26">
        <v>3.2938683825909498</v>
      </c>
      <c r="D42" s="2">
        <v>3.18605896005334</v>
      </c>
      <c r="E42" s="2">
        <v>3.4051975344160401</v>
      </c>
      <c r="F42" s="2">
        <v>0.10780942253760983</v>
      </c>
      <c r="G42" s="2">
        <v>0.11132915182509029</v>
      </c>
    </row>
    <row r="43" spans="1:18" ht="14.1" customHeight="1" x14ac:dyDescent="0.25">
      <c r="A43" s="115" t="s">
        <v>210</v>
      </c>
      <c r="B43" s="2" t="s">
        <v>133</v>
      </c>
      <c r="C43" s="26">
        <v>3.2959299999999998</v>
      </c>
      <c r="D43" s="2">
        <v>3.1877200000000001</v>
      </c>
      <c r="E43" s="2">
        <v>3.4076900000000001</v>
      </c>
      <c r="F43" s="2">
        <v>0.1082099999999997</v>
      </c>
      <c r="G43" s="2">
        <v>0.1117600000000003</v>
      </c>
    </row>
    <row r="44" spans="1:18" ht="14.1" customHeight="1" x14ac:dyDescent="0.25">
      <c r="A44" t="s">
        <v>211</v>
      </c>
      <c r="B44" s="2" t="s">
        <v>133</v>
      </c>
      <c r="C44" s="26">
        <v>3.4264999999999999</v>
      </c>
      <c r="D44" s="2">
        <v>3.3132999999999999</v>
      </c>
      <c r="E44" s="2">
        <v>3.5434000000000001</v>
      </c>
      <c r="F44" s="2">
        <v>0.11319999999999997</v>
      </c>
      <c r="G44" s="2">
        <v>0.11690000000000023</v>
      </c>
    </row>
    <row r="45" spans="1:18" ht="14.1" customHeight="1" x14ac:dyDescent="0.25">
      <c r="A45" s="115" t="s">
        <v>212</v>
      </c>
      <c r="B45" s="2" t="s">
        <v>133</v>
      </c>
      <c r="C45" s="26">
        <v>3.4931700000000001</v>
      </c>
      <c r="D45" s="2">
        <v>3.3780199999999998</v>
      </c>
      <c r="E45" s="2">
        <v>3.6120999999999999</v>
      </c>
      <c r="F45" s="2">
        <v>0.11515000000000031</v>
      </c>
      <c r="G45" s="2">
        <v>0.11892999999999976</v>
      </c>
    </row>
    <row r="46" spans="1:18" ht="14.1" customHeight="1" x14ac:dyDescent="0.25">
      <c r="A46" t="s">
        <v>213</v>
      </c>
      <c r="B46" s="2" t="s">
        <v>133</v>
      </c>
      <c r="C46" s="26">
        <v>3.5347200000000001</v>
      </c>
      <c r="D46" s="2">
        <v>3.4197199999999999</v>
      </c>
      <c r="E46" s="2">
        <v>3.6534399999999998</v>
      </c>
      <c r="F46" s="2">
        <v>0.11500000000000021</v>
      </c>
      <c r="G46" s="2">
        <v>0.11871999999999971</v>
      </c>
    </row>
    <row r="47" spans="1:18" ht="14.1" customHeight="1" x14ac:dyDescent="0.25">
      <c r="B47" s="2"/>
      <c r="C47" s="26"/>
      <c r="D47" s="2"/>
      <c r="E47" s="2"/>
      <c r="F47" s="2"/>
      <c r="G47" s="2"/>
    </row>
    <row r="48" spans="1:18" ht="14.1" customHeight="1" x14ac:dyDescent="0.25">
      <c r="B48" s="2"/>
      <c r="C48" s="26"/>
      <c r="D48" s="2"/>
      <c r="E48" s="2"/>
      <c r="F48" s="2"/>
      <c r="G48" s="2"/>
    </row>
    <row r="49" spans="1:7" ht="14.1" customHeight="1" x14ac:dyDescent="0.25">
      <c r="A49" s="160" t="s">
        <v>148</v>
      </c>
      <c r="B49" s="161"/>
      <c r="C49" s="161"/>
      <c r="D49" s="161"/>
      <c r="E49" s="161"/>
      <c r="F49" s="161"/>
      <c r="G49" s="161"/>
    </row>
    <row r="50" spans="1:7" ht="14.1" customHeight="1" x14ac:dyDescent="0.25">
      <c r="A50" s="69" t="s">
        <v>101</v>
      </c>
      <c r="B50" s="69" t="s">
        <v>102</v>
      </c>
      <c r="C50" s="69" t="s">
        <v>103</v>
      </c>
      <c r="D50" s="69" t="s">
        <v>104</v>
      </c>
      <c r="E50" s="69" t="s">
        <v>105</v>
      </c>
      <c r="F50" s="69" t="s">
        <v>106</v>
      </c>
      <c r="G50" s="69" t="s">
        <v>107</v>
      </c>
    </row>
    <row r="51" spans="1:7" ht="14.1" customHeight="1" x14ac:dyDescent="0.25">
      <c r="A51" s="14">
        <v>2024</v>
      </c>
      <c r="B51" s="15" t="s">
        <v>165</v>
      </c>
      <c r="C51" s="26">
        <v>5.2039</v>
      </c>
      <c r="D51" s="2">
        <v>4.5573399999999999</v>
      </c>
      <c r="E51" s="2">
        <v>5.93649</v>
      </c>
      <c r="F51" s="2">
        <v>0.64656000000000002</v>
      </c>
      <c r="G51" s="2">
        <v>0.73259000000000007</v>
      </c>
    </row>
    <row r="52" spans="1:7" ht="14.1" customHeight="1" x14ac:dyDescent="0.25">
      <c r="A52" s="14">
        <v>2024</v>
      </c>
      <c r="B52" s="15" t="s">
        <v>173</v>
      </c>
      <c r="C52" s="26">
        <v>5.0080799999999996</v>
      </c>
      <c r="D52" s="2">
        <v>4.4347000000000003</v>
      </c>
      <c r="E52" s="2">
        <v>5.6512000000000002</v>
      </c>
      <c r="F52" s="2">
        <v>0.57337999999999933</v>
      </c>
      <c r="G52" s="2">
        <v>0.64312000000000058</v>
      </c>
    </row>
    <row r="53" spans="1:7" ht="14.1" customHeight="1" x14ac:dyDescent="0.25">
      <c r="A53" s="14">
        <v>2024</v>
      </c>
      <c r="B53" s="15" t="s">
        <v>179</v>
      </c>
      <c r="C53" s="26">
        <v>4.8156499999999998</v>
      </c>
      <c r="D53" s="2">
        <v>4.1934800000000001</v>
      </c>
      <c r="E53" s="2">
        <v>5.5248100000000004</v>
      </c>
      <c r="F53" s="2">
        <v>0.62216999999999967</v>
      </c>
      <c r="G53" s="2">
        <v>0.70916000000000068</v>
      </c>
    </row>
    <row r="54" spans="1:7" ht="14.1" customHeight="1" x14ac:dyDescent="0.25">
      <c r="A54" s="14">
        <v>2024</v>
      </c>
      <c r="B54" s="15" t="s">
        <v>164</v>
      </c>
      <c r="C54" s="26">
        <v>4.6242799999999997</v>
      </c>
      <c r="D54" s="2">
        <v>3.92266</v>
      </c>
      <c r="E54" s="2">
        <v>5.44428</v>
      </c>
      <c r="F54" s="2">
        <v>0.70161999999999969</v>
      </c>
      <c r="G54" s="2">
        <v>0.82000000000000028</v>
      </c>
    </row>
    <row r="55" spans="1:7" ht="14.1" customHeight="1" x14ac:dyDescent="0.25">
      <c r="A55" s="14">
        <v>2024</v>
      </c>
      <c r="B55" s="15" t="s">
        <v>159</v>
      </c>
      <c r="C55" s="26">
        <v>4.1847000000000003</v>
      </c>
      <c r="D55" s="2">
        <v>3.6171700000000002</v>
      </c>
      <c r="E55" s="2">
        <v>4.8368099999999998</v>
      </c>
      <c r="F55" s="2">
        <v>0.56753000000000009</v>
      </c>
      <c r="G55" s="2">
        <v>0.65210999999999952</v>
      </c>
    </row>
    <row r="56" spans="1:7" ht="14.1" customHeight="1" x14ac:dyDescent="0.25">
      <c r="A56" s="14">
        <v>2024</v>
      </c>
      <c r="B56" s="15" t="s">
        <v>166</v>
      </c>
      <c r="C56" s="26">
        <v>4.14255</v>
      </c>
      <c r="D56" s="2">
        <v>3.5127899999999999</v>
      </c>
      <c r="E56" s="2">
        <v>4.8795000000000002</v>
      </c>
      <c r="F56" s="2">
        <v>0.6297600000000001</v>
      </c>
      <c r="G56" s="2">
        <v>0.73695000000000022</v>
      </c>
    </row>
    <row r="57" spans="1:7" ht="14.1" customHeight="1" x14ac:dyDescent="0.25">
      <c r="A57" s="14">
        <v>2024</v>
      </c>
      <c r="B57" s="15" t="s">
        <v>170</v>
      </c>
      <c r="C57" s="26">
        <v>4.0577899999999998</v>
      </c>
      <c r="D57" s="2">
        <v>3.4321799999999998</v>
      </c>
      <c r="E57" s="2">
        <v>4.7917899999999998</v>
      </c>
      <c r="F57" s="2">
        <v>0.62561</v>
      </c>
      <c r="G57" s="2">
        <v>0.73399999999999999</v>
      </c>
    </row>
    <row r="58" spans="1:7" ht="14.1" customHeight="1" x14ac:dyDescent="0.25">
      <c r="A58" s="14">
        <v>2024</v>
      </c>
      <c r="B58" s="15" t="s">
        <v>155</v>
      </c>
      <c r="C58" s="26">
        <v>3.9337</v>
      </c>
      <c r="D58" s="2">
        <v>3.3768400000000001</v>
      </c>
      <c r="E58" s="2">
        <v>4.57803</v>
      </c>
      <c r="F58" s="2">
        <v>0.55685999999999991</v>
      </c>
      <c r="G58" s="2">
        <v>0.64433000000000007</v>
      </c>
    </row>
    <row r="59" spans="1:7" ht="14.1" customHeight="1" x14ac:dyDescent="0.25">
      <c r="A59" s="14">
        <v>2024</v>
      </c>
      <c r="B59" s="15" t="s">
        <v>157</v>
      </c>
      <c r="C59" s="26">
        <v>3.9163800000000002</v>
      </c>
      <c r="D59" s="2">
        <v>3.3432400000000002</v>
      </c>
      <c r="E59" s="2">
        <v>4.5831099999999996</v>
      </c>
      <c r="F59" s="2">
        <v>0.57313999999999998</v>
      </c>
      <c r="G59" s="2">
        <v>0.66672999999999938</v>
      </c>
    </row>
    <row r="60" spans="1:7" ht="14.1" customHeight="1" x14ac:dyDescent="0.25">
      <c r="A60" s="14">
        <v>2024</v>
      </c>
      <c r="B60" s="15" t="s">
        <v>171</v>
      </c>
      <c r="C60" s="26">
        <v>3.68825</v>
      </c>
      <c r="D60" s="2">
        <v>3.1787800000000002</v>
      </c>
      <c r="E60" s="2">
        <v>4.2757699999999996</v>
      </c>
      <c r="F60" s="2">
        <v>0.50946999999999987</v>
      </c>
      <c r="G60" s="2">
        <v>0.5875199999999996</v>
      </c>
    </row>
    <row r="61" spans="1:7" ht="14.1" customHeight="1" x14ac:dyDescent="0.25">
      <c r="A61" s="14">
        <v>2024</v>
      </c>
      <c r="B61" s="15" t="s">
        <v>169</v>
      </c>
      <c r="C61" s="26">
        <v>3.6384300000000001</v>
      </c>
      <c r="D61" s="2">
        <v>2.8595600000000001</v>
      </c>
      <c r="E61" s="2">
        <v>4.6193600000000004</v>
      </c>
      <c r="F61" s="2">
        <v>0.77886999999999995</v>
      </c>
      <c r="G61" s="2">
        <v>0.9809300000000003</v>
      </c>
    </row>
    <row r="62" spans="1:7" ht="14.1" customHeight="1" x14ac:dyDescent="0.25">
      <c r="A62" s="14">
        <v>2024</v>
      </c>
      <c r="B62" s="15" t="s">
        <v>161</v>
      </c>
      <c r="C62" s="26">
        <v>3.5142899999999999</v>
      </c>
      <c r="D62" s="2">
        <v>2.9534099999999999</v>
      </c>
      <c r="E62" s="2">
        <v>4.1770899999999997</v>
      </c>
      <c r="F62" s="2">
        <v>0.56088000000000005</v>
      </c>
      <c r="G62" s="2">
        <v>0.66279999999999983</v>
      </c>
    </row>
    <row r="63" spans="1:7" ht="14.1" customHeight="1" x14ac:dyDescent="0.25">
      <c r="A63" s="14">
        <v>2024</v>
      </c>
      <c r="B63" s="15" t="s">
        <v>174</v>
      </c>
      <c r="C63" s="26">
        <v>3.34253</v>
      </c>
      <c r="D63" s="2">
        <v>2.7784399999999998</v>
      </c>
      <c r="E63" s="2">
        <v>4.0164299999999997</v>
      </c>
      <c r="F63" s="2">
        <v>0.5640900000000002</v>
      </c>
      <c r="G63" s="2">
        <v>0.67389999999999972</v>
      </c>
    </row>
    <row r="64" spans="1:7" ht="14.1" customHeight="1" x14ac:dyDescent="0.25">
      <c r="A64" s="14">
        <v>2024</v>
      </c>
      <c r="B64" s="15" t="s">
        <v>180</v>
      </c>
      <c r="C64" s="26">
        <v>3.2446700000000002</v>
      </c>
      <c r="D64" s="2">
        <v>2.70139</v>
      </c>
      <c r="E64" s="2">
        <v>3.8928199999999999</v>
      </c>
      <c r="F64" s="2">
        <v>0.54328000000000021</v>
      </c>
      <c r="G64" s="2">
        <v>0.64814999999999978</v>
      </c>
    </row>
    <row r="65" spans="1:8" ht="14.1" customHeight="1" x14ac:dyDescent="0.25">
      <c r="A65" s="14">
        <v>2024</v>
      </c>
      <c r="B65" s="15" t="s">
        <v>167</v>
      </c>
      <c r="C65" s="26">
        <v>3.2082700000000002</v>
      </c>
      <c r="D65" s="2">
        <v>2.4953500000000002</v>
      </c>
      <c r="E65" s="2">
        <v>4.11625</v>
      </c>
      <c r="F65" s="2">
        <v>0.71292</v>
      </c>
      <c r="G65" s="2">
        <v>0.90797999999999979</v>
      </c>
    </row>
    <row r="66" spans="1:8" ht="14.1" customHeight="1" x14ac:dyDescent="0.25">
      <c r="A66" s="14">
        <v>2024</v>
      </c>
      <c r="B66" s="15" t="s">
        <v>162</v>
      </c>
      <c r="C66" s="26">
        <v>3.2037599999999999</v>
      </c>
      <c r="D66" s="2">
        <v>2.5635400000000002</v>
      </c>
      <c r="E66" s="2">
        <v>3.9973100000000001</v>
      </c>
      <c r="F66" s="2">
        <v>0.64021999999999979</v>
      </c>
      <c r="G66" s="2">
        <v>0.7935500000000002</v>
      </c>
    </row>
    <row r="67" spans="1:8" ht="14.1" customHeight="1" x14ac:dyDescent="0.25">
      <c r="A67" s="14">
        <v>2024</v>
      </c>
      <c r="B67" s="15" t="s">
        <v>172</v>
      </c>
      <c r="C67" s="26">
        <v>3.1756799999999998</v>
      </c>
      <c r="D67" s="2">
        <v>2.60216</v>
      </c>
      <c r="E67" s="2">
        <v>3.8705699999999998</v>
      </c>
      <c r="F67" s="2">
        <v>0.57351999999999981</v>
      </c>
      <c r="G67" s="2">
        <v>0.69489000000000001</v>
      </c>
    </row>
    <row r="68" spans="1:8" ht="14.1" customHeight="1" x14ac:dyDescent="0.25">
      <c r="A68" s="14">
        <v>2024</v>
      </c>
      <c r="B68" s="15" t="s">
        <v>151</v>
      </c>
      <c r="C68" s="26">
        <v>3.1724600000000001</v>
      </c>
      <c r="D68" s="2">
        <v>2.5995200000000001</v>
      </c>
      <c r="E68" s="2">
        <v>3.8666700000000001</v>
      </c>
      <c r="F68" s="2">
        <v>0.57294</v>
      </c>
      <c r="G68" s="2">
        <v>0.69420999999999999</v>
      </c>
    </row>
    <row r="69" spans="1:8" ht="14.1" customHeight="1" x14ac:dyDescent="0.25">
      <c r="A69" s="14">
        <v>2024</v>
      </c>
      <c r="B69" s="15" t="s">
        <v>154</v>
      </c>
      <c r="C69" s="26">
        <v>3.1278299999999999</v>
      </c>
      <c r="D69" s="2">
        <v>2.4790000000000001</v>
      </c>
      <c r="E69" s="2">
        <v>3.9396300000000002</v>
      </c>
      <c r="F69" s="2">
        <v>0.6488299999999998</v>
      </c>
      <c r="G69" s="2">
        <v>0.8118000000000003</v>
      </c>
    </row>
    <row r="70" spans="1:8" ht="14.1" customHeight="1" x14ac:dyDescent="0.25">
      <c r="A70" s="14">
        <v>2024</v>
      </c>
      <c r="B70" s="15" t="s">
        <v>177</v>
      </c>
      <c r="C70" s="26">
        <v>3.0260899999999999</v>
      </c>
      <c r="D70" s="2">
        <v>2.4598800000000001</v>
      </c>
      <c r="E70" s="2">
        <v>3.71766</v>
      </c>
      <c r="F70" s="2">
        <v>0.56620999999999988</v>
      </c>
      <c r="G70" s="2">
        <v>0.69157000000000002</v>
      </c>
    </row>
    <row r="71" spans="1:8" ht="14.1" customHeight="1" x14ac:dyDescent="0.25">
      <c r="A71" s="14">
        <v>2024</v>
      </c>
      <c r="B71" s="15" t="s">
        <v>153</v>
      </c>
      <c r="C71" s="26">
        <v>3.0186600000000001</v>
      </c>
      <c r="D71" s="2">
        <v>2.3264900000000002</v>
      </c>
      <c r="E71" s="2">
        <v>3.9085200000000002</v>
      </c>
      <c r="F71" s="2">
        <v>0.69216999999999995</v>
      </c>
      <c r="G71" s="2">
        <v>0.8898600000000001</v>
      </c>
    </row>
    <row r="72" spans="1:8" ht="14.1" customHeight="1" x14ac:dyDescent="0.25">
      <c r="A72" s="14">
        <v>2024</v>
      </c>
      <c r="B72" s="15" t="s">
        <v>168</v>
      </c>
      <c r="C72" s="26">
        <v>2.9581499999999998</v>
      </c>
      <c r="D72" s="2">
        <v>2.3896099999999998</v>
      </c>
      <c r="E72" s="2">
        <v>3.6568999999999998</v>
      </c>
      <c r="F72" s="2">
        <v>0.56854000000000005</v>
      </c>
      <c r="G72" s="2">
        <v>0.69874999999999998</v>
      </c>
    </row>
    <row r="73" spans="1:8" ht="14.1" customHeight="1" x14ac:dyDescent="0.25">
      <c r="A73" s="14">
        <v>2024</v>
      </c>
      <c r="B73" s="14" t="s">
        <v>176</v>
      </c>
      <c r="C73" s="26">
        <v>2.9440200000000001</v>
      </c>
      <c r="D73" s="2">
        <v>2.29874</v>
      </c>
      <c r="E73" s="2">
        <v>3.7634500000000002</v>
      </c>
      <c r="F73" s="2">
        <v>0.64528000000000008</v>
      </c>
      <c r="G73" s="2">
        <v>0.8194300000000001</v>
      </c>
    </row>
    <row r="74" spans="1:8" ht="14.1" customHeight="1" x14ac:dyDescent="0.25">
      <c r="A74" s="14">
        <v>2024</v>
      </c>
      <c r="B74" s="15" t="s">
        <v>163</v>
      </c>
      <c r="C74" s="26">
        <v>2.8012100000000002</v>
      </c>
      <c r="D74" s="2">
        <v>2.2654399999999999</v>
      </c>
      <c r="E74" s="2">
        <v>3.4592200000000002</v>
      </c>
      <c r="F74" s="2">
        <v>0.5357700000000003</v>
      </c>
      <c r="G74" s="2">
        <v>0.65800999999999998</v>
      </c>
    </row>
    <row r="75" spans="1:8" ht="14.1" customHeight="1" x14ac:dyDescent="0.25">
      <c r="A75" s="14">
        <v>2024</v>
      </c>
      <c r="B75" s="15" t="s">
        <v>175</v>
      </c>
      <c r="C75" s="26">
        <v>2.7335500000000001</v>
      </c>
      <c r="D75" s="2">
        <v>2.23177</v>
      </c>
      <c r="E75" s="2">
        <v>3.34429</v>
      </c>
      <c r="F75" s="2">
        <v>0.50178000000000011</v>
      </c>
      <c r="G75" s="2">
        <v>0.61073999999999984</v>
      </c>
    </row>
    <row r="76" spans="1:8" ht="14.1" customHeight="1" x14ac:dyDescent="0.25">
      <c r="A76" s="14">
        <v>2024</v>
      </c>
      <c r="B76" s="15" t="s">
        <v>156</v>
      </c>
      <c r="C76" s="26">
        <v>2.7159200000000001</v>
      </c>
      <c r="D76" s="2">
        <v>2.0661299999999998</v>
      </c>
      <c r="E76" s="2">
        <v>3.5626099999999998</v>
      </c>
      <c r="F76" s="2">
        <v>0.64979000000000031</v>
      </c>
      <c r="G76" s="2">
        <v>0.84668999999999972</v>
      </c>
    </row>
    <row r="77" spans="1:8" ht="14.1" customHeight="1" x14ac:dyDescent="0.25">
      <c r="A77" s="14">
        <v>2024</v>
      </c>
      <c r="B77" s="15" t="s">
        <v>160</v>
      </c>
      <c r="C77" s="26">
        <v>2.7110599999999998</v>
      </c>
      <c r="D77" s="2">
        <v>2.2616800000000001</v>
      </c>
      <c r="E77" s="2">
        <v>3.2467600000000001</v>
      </c>
      <c r="F77" s="2">
        <v>0.44937999999999967</v>
      </c>
      <c r="G77" s="2">
        <v>0.53570000000000029</v>
      </c>
      <c r="H77" s="34"/>
    </row>
    <row r="78" spans="1:8" ht="14.1" customHeight="1" x14ac:dyDescent="0.25">
      <c r="A78" s="14">
        <v>2024</v>
      </c>
      <c r="B78" s="15" t="s">
        <v>178</v>
      </c>
      <c r="C78" s="26">
        <v>2.6950799999999999</v>
      </c>
      <c r="D78" s="2">
        <v>2.1875499999999999</v>
      </c>
      <c r="E78" s="2">
        <v>3.31637</v>
      </c>
      <c r="F78" s="2">
        <v>0.50753000000000004</v>
      </c>
      <c r="G78" s="2">
        <v>0.62129000000000012</v>
      </c>
    </row>
    <row r="79" spans="1:8" ht="14.1" customHeight="1" x14ac:dyDescent="0.25">
      <c r="A79" s="14">
        <v>2024</v>
      </c>
      <c r="B79" s="15" t="s">
        <v>152</v>
      </c>
      <c r="C79" s="26">
        <v>2.6405500000000002</v>
      </c>
      <c r="D79" s="2">
        <v>1.8664000000000001</v>
      </c>
      <c r="E79" s="2">
        <v>3.7236099999999999</v>
      </c>
      <c r="F79" s="2">
        <v>0.77415000000000012</v>
      </c>
      <c r="G79" s="2">
        <v>1.0830599999999997</v>
      </c>
    </row>
    <row r="80" spans="1:8" ht="14.1" customHeight="1" x14ac:dyDescent="0.25">
      <c r="A80" s="14">
        <v>2024</v>
      </c>
      <c r="B80" s="15" t="s">
        <v>149</v>
      </c>
      <c r="C80" s="26">
        <v>2.5559099999999999</v>
      </c>
      <c r="D80" s="2">
        <v>1.88256</v>
      </c>
      <c r="E80" s="2">
        <v>3.4615999999999998</v>
      </c>
      <c r="F80" s="2">
        <v>0.67334999999999989</v>
      </c>
      <c r="G80" s="2">
        <v>0.90568999999999988</v>
      </c>
    </row>
    <row r="81" spans="1:7" ht="14.1" customHeight="1" x14ac:dyDescent="0.25">
      <c r="A81" s="14">
        <v>2024</v>
      </c>
      <c r="B81" s="15" t="s">
        <v>150</v>
      </c>
      <c r="C81" s="26">
        <v>2.5333299999999999</v>
      </c>
      <c r="D81" s="2">
        <v>1.8512</v>
      </c>
      <c r="E81" s="2">
        <v>3.45797</v>
      </c>
      <c r="F81" s="2">
        <v>0.6821299999999999</v>
      </c>
      <c r="G81" s="2">
        <v>0.92464000000000013</v>
      </c>
    </row>
    <row r="82" spans="1:7" ht="14.1" customHeight="1" x14ac:dyDescent="0.25">
      <c r="A82" s="14">
        <v>2024</v>
      </c>
      <c r="B82" s="15" t="s">
        <v>158</v>
      </c>
      <c r="C82" s="26">
        <v>2.15869</v>
      </c>
      <c r="D82" s="2">
        <v>1.7230799999999999</v>
      </c>
      <c r="E82" s="2">
        <v>2.7014100000000001</v>
      </c>
      <c r="F82" s="2">
        <v>0.43561000000000005</v>
      </c>
      <c r="G82" s="2">
        <v>0.54272000000000009</v>
      </c>
    </row>
    <row r="83" spans="1:7" ht="14.1" customHeight="1" x14ac:dyDescent="0.25">
      <c r="A83" s="14">
        <v>2024</v>
      </c>
      <c r="B83" s="15" t="s">
        <v>181</v>
      </c>
      <c r="C83" s="26"/>
      <c r="D83" s="2"/>
      <c r="E83" s="2"/>
      <c r="F83" s="2"/>
      <c r="G83" s="2"/>
    </row>
    <row r="84" spans="1:7" ht="14.1" customHeight="1" x14ac:dyDescent="0.25"/>
    <row r="85" spans="1:7" ht="14.1" customHeight="1" x14ac:dyDescent="0.25"/>
    <row r="86" spans="1:7" ht="14.1" customHeight="1" x14ac:dyDescent="0.25">
      <c r="A86" s="68" t="s">
        <v>214</v>
      </c>
    </row>
    <row r="87" spans="1:7" ht="14.1" customHeight="1" x14ac:dyDescent="0.25"/>
    <row r="88" spans="1:7" ht="14.1" customHeight="1" x14ac:dyDescent="0.25">
      <c r="A88" s="69" t="s">
        <v>215</v>
      </c>
      <c r="B88" s="69" t="s">
        <v>216</v>
      </c>
      <c r="C88" s="69" t="s">
        <v>184</v>
      </c>
      <c r="D88" s="69" t="s">
        <v>217</v>
      </c>
      <c r="E88" s="69"/>
    </row>
    <row r="89" spans="1:7" ht="14.1" customHeight="1" x14ac:dyDescent="0.25">
      <c r="A89" s="81">
        <v>12.764505119453901</v>
      </c>
      <c r="B89" s="80">
        <v>3.1111111111111098</v>
      </c>
      <c r="C89" s="80">
        <v>9.65339400834279</v>
      </c>
      <c r="D89" s="80">
        <v>6.6</v>
      </c>
    </row>
    <row r="90" spans="1:7" ht="14.1" customHeight="1" x14ac:dyDescent="0.25"/>
    <row r="91" spans="1:7" ht="14.1" customHeight="1" x14ac:dyDescent="0.25">
      <c r="A91" s="125" t="s">
        <v>218</v>
      </c>
    </row>
    <row r="92" spans="1:7" ht="14.1" customHeight="1" x14ac:dyDescent="0.25"/>
    <row r="93" spans="1:7" ht="14.1" customHeight="1" x14ac:dyDescent="0.25">
      <c r="A93" t="s">
        <v>215</v>
      </c>
      <c r="B93" t="s">
        <v>216</v>
      </c>
      <c r="C93" t="s">
        <v>184</v>
      </c>
      <c r="D93" t="s">
        <v>217</v>
      </c>
    </row>
    <row r="94" spans="1:7" ht="14.1" customHeight="1" x14ac:dyDescent="0.25">
      <c r="A94" s="2">
        <v>12.463556851311999</v>
      </c>
      <c r="B94" s="2">
        <v>3.3684210526315801</v>
      </c>
      <c r="C94" s="120">
        <v>9.0951357986804187</v>
      </c>
    </row>
    <row r="95" spans="1:7" ht="14.1" customHeight="1" x14ac:dyDescent="0.25"/>
    <row r="96" spans="1:7" ht="14.1" customHeight="1" x14ac:dyDescent="0.25"/>
    <row r="97" spans="1:6" ht="14.1" customHeight="1" x14ac:dyDescent="0.25"/>
    <row r="98" spans="1:6" ht="14.1" customHeight="1" x14ac:dyDescent="0.25"/>
    <row r="99" spans="1:6" ht="14.1" customHeight="1" x14ac:dyDescent="0.25"/>
    <row r="100" spans="1:6" ht="14.1" customHeight="1" x14ac:dyDescent="0.25">
      <c r="A100" s="3"/>
    </row>
    <row r="101" spans="1:6" ht="14.1" customHeight="1" x14ac:dyDescent="0.25">
      <c r="A101" s="3"/>
    </row>
    <row r="102" spans="1:6" ht="14.1" customHeight="1" x14ac:dyDescent="0.25"/>
    <row r="103" spans="1:6" ht="14.1" customHeight="1" x14ac:dyDescent="0.25"/>
    <row r="104" spans="1:6" ht="14.1" customHeight="1" x14ac:dyDescent="0.25"/>
    <row r="105" spans="1:6" ht="14.1" customHeight="1" x14ac:dyDescent="0.25"/>
    <row r="106" spans="1:6" ht="14.1" customHeight="1" x14ac:dyDescent="0.25"/>
    <row r="107" spans="1:6" ht="14.1" customHeight="1" x14ac:dyDescent="0.25"/>
    <row r="108" spans="1:6" ht="14.1" customHeight="1" x14ac:dyDescent="0.25"/>
    <row r="109" spans="1:6" ht="14.1" customHeight="1" x14ac:dyDescent="0.25"/>
    <row r="110" spans="1:6" ht="14.1" customHeight="1" x14ac:dyDescent="0.25">
      <c r="F110" s="3"/>
    </row>
    <row r="111" spans="1:6" ht="14.1" customHeight="1" x14ac:dyDescent="0.25"/>
    <row r="112" spans="1:6" ht="14.1" customHeight="1" x14ac:dyDescent="0.25">
      <c r="A112" t="s">
        <v>219</v>
      </c>
      <c r="C112" t="s">
        <v>220</v>
      </c>
    </row>
    <row r="113" spans="1:7" ht="14.1" customHeight="1" x14ac:dyDescent="0.25">
      <c r="A113" s="160" t="s">
        <v>221</v>
      </c>
      <c r="B113" s="161"/>
      <c r="C113" s="161"/>
      <c r="D113" s="161"/>
      <c r="E113" s="161"/>
      <c r="F113" s="161"/>
      <c r="G113" s="161"/>
    </row>
    <row r="114" spans="1:7" ht="14.1" customHeight="1" x14ac:dyDescent="0.25">
      <c r="A114" s="69" t="s">
        <v>222</v>
      </c>
      <c r="B114" s="69" t="s">
        <v>102</v>
      </c>
      <c r="C114" s="69" t="s">
        <v>103</v>
      </c>
      <c r="D114" s="69" t="s">
        <v>104</v>
      </c>
      <c r="E114" s="69" t="s">
        <v>105</v>
      </c>
      <c r="F114" s="69" t="s">
        <v>106</v>
      </c>
      <c r="G114" s="69" t="s">
        <v>107</v>
      </c>
    </row>
    <row r="115" spans="1:7" ht="14.1" customHeight="1" x14ac:dyDescent="0.25">
      <c r="A115" s="32" t="s">
        <v>223</v>
      </c>
      <c r="B115" s="2" t="s">
        <v>224</v>
      </c>
      <c r="C115" s="26">
        <v>9.5318668922729799</v>
      </c>
      <c r="D115" s="2">
        <v>8.2511551195524699</v>
      </c>
      <c r="E115" s="2">
        <v>10.987559574080199</v>
      </c>
      <c r="F115" s="2">
        <v>1.28071177272051</v>
      </c>
      <c r="G115" s="2">
        <v>1.4556926818072196</v>
      </c>
    </row>
    <row r="116" spans="1:7" ht="14.1" customHeight="1" x14ac:dyDescent="0.25">
      <c r="A116" s="32" t="s">
        <v>225</v>
      </c>
      <c r="B116" s="2" t="s">
        <v>226</v>
      </c>
      <c r="C116" s="26">
        <v>5.3047404063205397</v>
      </c>
      <c r="D116" s="2">
        <v>4.0124928429411097</v>
      </c>
      <c r="E116" s="2">
        <v>6.9828881713761204</v>
      </c>
      <c r="F116" s="2">
        <v>1.2922475633794299</v>
      </c>
      <c r="G116" s="2">
        <v>1.6781477650555807</v>
      </c>
    </row>
    <row r="117" spans="1:7" ht="14.1" customHeight="1" x14ac:dyDescent="0.25">
      <c r="A117" s="32" t="s">
        <v>227</v>
      </c>
      <c r="B117" s="2" t="s">
        <v>228</v>
      </c>
      <c r="C117" s="26">
        <v>7.7881619937694699</v>
      </c>
      <c r="D117" s="2">
        <v>6.4450503303698001</v>
      </c>
      <c r="E117" s="2">
        <v>9.3830981909051996</v>
      </c>
      <c r="F117" s="2">
        <v>1.3431116633996698</v>
      </c>
      <c r="G117" s="2">
        <v>1.5949361971357296</v>
      </c>
    </row>
    <row r="118" spans="1:7" ht="14.1" customHeight="1" x14ac:dyDescent="0.25">
      <c r="A118" s="32" t="s">
        <v>229</v>
      </c>
      <c r="B118" s="2" t="s">
        <v>230</v>
      </c>
      <c r="C118" s="26">
        <v>6.80345572354212</v>
      </c>
      <c r="D118" s="2">
        <v>5.3536212550164199</v>
      </c>
      <c r="E118" s="2">
        <v>8.6102064049558908</v>
      </c>
      <c r="F118" s="2">
        <v>1.4498344685257001</v>
      </c>
      <c r="G118" s="2">
        <v>1.8067506814137708</v>
      </c>
    </row>
    <row r="119" spans="1:7" ht="14.1" customHeight="1" x14ac:dyDescent="0.25">
      <c r="A119" s="32" t="s">
        <v>231</v>
      </c>
      <c r="B119" s="2" t="s">
        <v>232</v>
      </c>
      <c r="C119" s="26">
        <v>7.53512132822478</v>
      </c>
      <c r="D119" s="2">
        <v>5.8864972063672898</v>
      </c>
      <c r="E119" s="2">
        <v>9.5983831916875104</v>
      </c>
      <c r="F119" s="2">
        <v>1.6486241218574902</v>
      </c>
      <c r="G119" s="2">
        <v>2.0632618634627304</v>
      </c>
    </row>
    <row r="120" spans="1:7" ht="14.1" customHeight="1" x14ac:dyDescent="0.25">
      <c r="A120" s="32" t="s">
        <v>233</v>
      </c>
      <c r="B120" s="2" t="s">
        <v>234</v>
      </c>
      <c r="C120" s="26">
        <v>8.6715867158671607</v>
      </c>
      <c r="D120" s="2">
        <v>7.1388594843341497</v>
      </c>
      <c r="E120" s="2">
        <v>10.496197284752901</v>
      </c>
      <c r="F120" s="2">
        <v>1.5327272315330109</v>
      </c>
      <c r="G120" s="2">
        <v>1.8246105688857401</v>
      </c>
    </row>
    <row r="121" spans="1:7" ht="14.1" customHeight="1" x14ac:dyDescent="0.25">
      <c r="A121" s="32" t="s">
        <v>235</v>
      </c>
      <c r="B121" s="2" t="s">
        <v>236</v>
      </c>
      <c r="C121" s="26">
        <v>9.453125</v>
      </c>
      <c r="D121" s="2">
        <v>7.9694987670426896</v>
      </c>
      <c r="E121" s="2">
        <v>11.1793966928779</v>
      </c>
      <c r="F121" s="2">
        <v>1.4836262329573104</v>
      </c>
      <c r="G121" s="2">
        <v>1.7262716928778996</v>
      </c>
    </row>
    <row r="122" spans="1:7" ht="14.1" customHeight="1" x14ac:dyDescent="0.25">
      <c r="A122" s="32" t="s">
        <v>237</v>
      </c>
      <c r="B122" s="2" t="s">
        <v>238</v>
      </c>
      <c r="C122" s="26">
        <v>6.5149948293691802</v>
      </c>
      <c r="D122" s="2">
        <v>5.1251574322534497</v>
      </c>
      <c r="E122" s="2">
        <v>8.2489581497506297</v>
      </c>
      <c r="F122" s="2">
        <v>1.3898373971157305</v>
      </c>
      <c r="G122" s="2">
        <v>1.7339633203814495</v>
      </c>
    </row>
    <row r="123" spans="1:7" ht="14.1" customHeight="1" x14ac:dyDescent="0.25">
      <c r="A123" s="32" t="s">
        <v>239</v>
      </c>
      <c r="B123" s="2" t="s">
        <v>240</v>
      </c>
      <c r="C123" s="26">
        <v>7.1576763485477199</v>
      </c>
      <c r="D123" s="2">
        <v>5.6947729064884696</v>
      </c>
      <c r="E123" s="2">
        <v>8.9606706610485798</v>
      </c>
      <c r="F123" s="2">
        <v>1.4629034420592504</v>
      </c>
      <c r="G123" s="2">
        <v>1.8029943125008598</v>
      </c>
    </row>
    <row r="124" spans="1:7" ht="14.1" customHeight="1" x14ac:dyDescent="0.25">
      <c r="A124" s="32" t="s">
        <v>241</v>
      </c>
      <c r="B124" s="2" t="s">
        <v>242</v>
      </c>
      <c r="C124" s="26">
        <v>9.5381526104417702</v>
      </c>
      <c r="D124" s="2">
        <v>7.8662475708017698</v>
      </c>
      <c r="E124" s="2">
        <v>11.520971983919299</v>
      </c>
      <c r="F124" s="2">
        <v>1.6719050396400004</v>
      </c>
      <c r="G124" s="2">
        <v>1.982819373477529</v>
      </c>
    </row>
    <row r="125" spans="1:7" ht="14.1" customHeight="1" x14ac:dyDescent="0.25">
      <c r="A125" s="32" t="s">
        <v>243</v>
      </c>
      <c r="B125" s="2" t="s">
        <v>244</v>
      </c>
      <c r="C125" s="26">
        <v>7.3626373626373596</v>
      </c>
      <c r="D125" s="2">
        <v>5.8391545637737297</v>
      </c>
      <c r="E125" s="2">
        <v>9.2445842500219992</v>
      </c>
      <c r="F125" s="2">
        <v>1.5234827988636299</v>
      </c>
      <c r="G125" s="2">
        <v>1.8819468873846397</v>
      </c>
    </row>
    <row r="126" spans="1:7" ht="14.1" customHeight="1" x14ac:dyDescent="0.25">
      <c r="A126" s="32" t="s">
        <v>245</v>
      </c>
      <c r="B126" s="2" t="s">
        <v>246</v>
      </c>
      <c r="C126" s="26">
        <v>6.8476977567886701</v>
      </c>
      <c r="D126" s="2">
        <v>5.33433582357915</v>
      </c>
      <c r="E126" s="2">
        <v>8.7507158130442004</v>
      </c>
      <c r="F126" s="2">
        <v>1.5133619332095201</v>
      </c>
      <c r="G126" s="2">
        <v>1.9030180562555303</v>
      </c>
    </row>
    <row r="127" spans="1:7" ht="14.1" customHeight="1" x14ac:dyDescent="0.25">
      <c r="A127" s="32" t="s">
        <v>247</v>
      </c>
      <c r="B127" s="2" t="s">
        <v>248</v>
      </c>
      <c r="C127" s="26">
        <v>6.7907995618839001</v>
      </c>
      <c r="D127" s="2">
        <v>5.3332973385759299</v>
      </c>
      <c r="E127" s="2">
        <v>8.6103848096040601</v>
      </c>
      <c r="F127" s="2">
        <v>1.4575022233079702</v>
      </c>
      <c r="G127" s="2">
        <v>1.8195852477201599</v>
      </c>
    </row>
    <row r="128" spans="1:7" ht="14.1" customHeight="1" x14ac:dyDescent="0.25">
      <c r="A128" s="32" t="s">
        <v>249</v>
      </c>
      <c r="B128" s="2" t="s">
        <v>250</v>
      </c>
      <c r="C128" s="26">
        <v>9.4704049844236806</v>
      </c>
      <c r="D128" s="2">
        <v>8.1331352450003607</v>
      </c>
      <c r="E128" s="2">
        <v>11.0012211661246</v>
      </c>
      <c r="F128" s="2">
        <v>1.3372697394233199</v>
      </c>
      <c r="G128" s="2">
        <v>1.5308161817009189</v>
      </c>
    </row>
    <row r="129" spans="1:7" ht="14.1" customHeight="1" x14ac:dyDescent="0.25">
      <c r="A129" s="32" t="s">
        <v>251</v>
      </c>
      <c r="B129" s="2" t="s">
        <v>252</v>
      </c>
      <c r="C129" s="26">
        <v>7.1017274472168896</v>
      </c>
      <c r="D129" s="2">
        <v>5.6946560570659699</v>
      </c>
      <c r="E129" s="2">
        <v>8.8239363682058993</v>
      </c>
      <c r="F129" s="2">
        <v>1.4070713901509198</v>
      </c>
      <c r="G129" s="2">
        <v>1.7222089209890097</v>
      </c>
    </row>
    <row r="130" spans="1:7" ht="14.1" customHeight="1" x14ac:dyDescent="0.25">
      <c r="A130" s="32" t="s">
        <v>253</v>
      </c>
      <c r="B130" s="2" t="s">
        <v>254</v>
      </c>
      <c r="C130" s="26">
        <v>7.0127504553734097</v>
      </c>
      <c r="D130" s="2">
        <v>5.64738872969839</v>
      </c>
      <c r="E130" s="2">
        <v>8.6778535778140409</v>
      </c>
      <c r="F130" s="2">
        <v>1.3653617256750197</v>
      </c>
      <c r="G130" s="2">
        <v>1.6651031224406312</v>
      </c>
    </row>
    <row r="131" spans="1:7" ht="14.1" customHeight="1" x14ac:dyDescent="0.25">
      <c r="A131" s="32" t="s">
        <v>255</v>
      </c>
      <c r="B131" s="2" t="s">
        <v>256</v>
      </c>
      <c r="C131" s="26">
        <v>6.95278969957082</v>
      </c>
      <c r="D131" s="2">
        <v>5.6292716039126596</v>
      </c>
      <c r="E131" s="2">
        <v>8.5592616286457002</v>
      </c>
      <c r="F131" s="2">
        <v>1.3235180956581605</v>
      </c>
      <c r="G131" s="2">
        <v>1.6064719290748801</v>
      </c>
    </row>
    <row r="132" spans="1:7" ht="14.1" customHeight="1" x14ac:dyDescent="0.25">
      <c r="A132" s="32" t="s">
        <v>257</v>
      </c>
      <c r="B132" s="2" t="s">
        <v>258</v>
      </c>
      <c r="C132" s="26">
        <v>6.6666666666666696</v>
      </c>
      <c r="D132" s="2">
        <v>5.1327624649441201</v>
      </c>
      <c r="E132" s="2">
        <v>8.6173324516178997</v>
      </c>
      <c r="F132" s="2">
        <v>1.5339042017225495</v>
      </c>
      <c r="G132" s="2">
        <v>1.9506657849512301</v>
      </c>
    </row>
    <row r="133" spans="1:7" ht="14.1" customHeight="1" x14ac:dyDescent="0.25">
      <c r="A133" s="32" t="s">
        <v>259</v>
      </c>
      <c r="B133" s="2" t="s">
        <v>260</v>
      </c>
      <c r="C133" s="26">
        <v>7.1908602150537604</v>
      </c>
      <c r="D133" s="2">
        <v>5.9855572928305598</v>
      </c>
      <c r="E133" s="2">
        <v>8.6166283169525695</v>
      </c>
      <c r="F133" s="2">
        <v>1.2053029222232006</v>
      </c>
      <c r="G133" s="2">
        <v>1.4257681018988091</v>
      </c>
    </row>
    <row r="134" spans="1:7" ht="14.1" customHeight="1" x14ac:dyDescent="0.25">
      <c r="A134" s="32" t="s">
        <v>261</v>
      </c>
      <c r="B134" s="2" t="s">
        <v>262</v>
      </c>
      <c r="C134" s="26">
        <v>5.6505576208178399</v>
      </c>
      <c r="D134" s="2">
        <v>4.5382019734381203</v>
      </c>
      <c r="E134" s="2">
        <v>7.0155249528492698</v>
      </c>
      <c r="F134" s="2">
        <v>1.1123556473797196</v>
      </c>
      <c r="G134" s="2">
        <v>1.3649673320314299</v>
      </c>
    </row>
    <row r="135" spans="1:7" ht="14.1" customHeight="1" x14ac:dyDescent="0.25">
      <c r="A135" s="32" t="s">
        <v>263</v>
      </c>
      <c r="B135" s="2" t="s">
        <v>264</v>
      </c>
      <c r="C135" s="26">
        <v>6.8421052631579</v>
      </c>
      <c r="D135" s="2">
        <v>5.8767281967096396</v>
      </c>
      <c r="E135" s="2">
        <v>7.9526669042876499</v>
      </c>
      <c r="F135" s="2">
        <v>0.96537706644826038</v>
      </c>
      <c r="G135" s="2">
        <v>1.1105616411297499</v>
      </c>
    </row>
    <row r="136" spans="1:7" ht="14.1" customHeight="1" x14ac:dyDescent="0.25">
      <c r="A136" s="32" t="s">
        <v>265</v>
      </c>
      <c r="B136" s="2" t="s">
        <v>266</v>
      </c>
      <c r="C136" s="26">
        <v>5.6459330143540702</v>
      </c>
      <c r="D136" s="2">
        <v>4.4021454442807704</v>
      </c>
      <c r="E136" s="2">
        <v>7.2146206356653204</v>
      </c>
      <c r="F136" s="2">
        <v>1.2437875700732999</v>
      </c>
      <c r="G136" s="2">
        <v>1.5686876213112502</v>
      </c>
    </row>
    <row r="137" spans="1:7" ht="14.1" customHeight="1" x14ac:dyDescent="0.25">
      <c r="A137" s="32" t="s">
        <v>267</v>
      </c>
      <c r="B137" s="2" t="s">
        <v>268</v>
      </c>
      <c r="C137" s="26">
        <v>6.3868613138686099</v>
      </c>
      <c r="D137" s="2">
        <v>5.0860931636158098</v>
      </c>
      <c r="E137" s="2">
        <v>7.99228805824941</v>
      </c>
      <c r="F137" s="2">
        <v>1.3007681502528001</v>
      </c>
      <c r="G137" s="2">
        <v>1.6054267443808001</v>
      </c>
    </row>
    <row r="138" spans="1:7" ht="14.1" customHeight="1" x14ac:dyDescent="0.25">
      <c r="A138" s="32" t="s">
        <v>269</v>
      </c>
      <c r="B138" s="2" t="s">
        <v>270</v>
      </c>
      <c r="C138" s="26">
        <v>7.33844468784228</v>
      </c>
      <c r="D138" s="2">
        <v>5.8198300289405802</v>
      </c>
      <c r="E138" s="2">
        <v>9.2145532326972095</v>
      </c>
      <c r="F138" s="2">
        <v>1.5186146589016998</v>
      </c>
      <c r="G138" s="2">
        <v>1.8761085448549295</v>
      </c>
    </row>
    <row r="139" spans="1:7" ht="14.1" customHeight="1" x14ac:dyDescent="0.25">
      <c r="A139" s="32" t="s">
        <v>271</v>
      </c>
      <c r="B139" s="2" t="s">
        <v>272</v>
      </c>
      <c r="C139" s="26">
        <v>6.8696883852691197</v>
      </c>
      <c r="D139" s="2">
        <v>5.6640100531809798</v>
      </c>
      <c r="E139" s="2">
        <v>8.3094089047215203</v>
      </c>
      <c r="F139" s="2">
        <v>1.2056783320881399</v>
      </c>
      <c r="G139" s="2">
        <v>1.4397205194524005</v>
      </c>
    </row>
    <row r="140" spans="1:7" ht="14.1" customHeight="1" x14ac:dyDescent="0.25">
      <c r="A140" s="32" t="s">
        <v>273</v>
      </c>
      <c r="B140" s="2" t="s">
        <v>274</v>
      </c>
      <c r="C140" s="26">
        <v>4.9345417925478303</v>
      </c>
      <c r="D140" s="2">
        <v>3.7525101313028202</v>
      </c>
      <c r="E140" s="2">
        <v>6.4639047177722704</v>
      </c>
      <c r="F140" s="2">
        <v>1.1820316612450101</v>
      </c>
      <c r="G140" s="2">
        <v>1.5293629252244401</v>
      </c>
    </row>
    <row r="141" spans="1:7" ht="14.1" customHeight="1" x14ac:dyDescent="0.25">
      <c r="A141" s="32" t="s">
        <v>275</v>
      </c>
      <c r="B141" s="2" t="s">
        <v>276</v>
      </c>
      <c r="C141" s="26">
        <v>6.4367816091953998</v>
      </c>
      <c r="D141" s="2">
        <v>4.9899401971081403</v>
      </c>
      <c r="E141" s="2">
        <v>8.2666359988793694</v>
      </c>
      <c r="F141" s="2">
        <v>1.4468414120872595</v>
      </c>
      <c r="G141" s="2">
        <v>1.8298543896839696</v>
      </c>
    </row>
    <row r="142" spans="1:7" ht="14.1" customHeight="1" x14ac:dyDescent="0.25">
      <c r="A142" s="32" t="s">
        <v>277</v>
      </c>
      <c r="B142" s="2" t="s">
        <v>278</v>
      </c>
      <c r="C142" s="26">
        <v>6.7844925883694396</v>
      </c>
      <c r="D142" s="2">
        <v>5.6995415023606801</v>
      </c>
      <c r="E142" s="2">
        <v>8.0583237253113005</v>
      </c>
      <c r="F142" s="2">
        <v>1.0849510860087594</v>
      </c>
      <c r="G142" s="2">
        <v>1.2738311369418609</v>
      </c>
    </row>
    <row r="143" spans="1:7" ht="14.1" customHeight="1" x14ac:dyDescent="0.25">
      <c r="A143" s="32" t="s">
        <v>279</v>
      </c>
      <c r="B143" s="2" t="s">
        <v>280</v>
      </c>
      <c r="C143" s="26">
        <v>6.9236821400472097</v>
      </c>
      <c r="D143" s="2">
        <v>5.6539472342890704</v>
      </c>
      <c r="E143" s="2">
        <v>8.4530193674292597</v>
      </c>
      <c r="F143" s="2">
        <v>1.2697349057581393</v>
      </c>
      <c r="G143" s="2">
        <v>1.52933722738205</v>
      </c>
    </row>
    <row r="144" spans="1:7" ht="14.1" customHeight="1" x14ac:dyDescent="0.25">
      <c r="A144" s="32" t="s">
        <v>281</v>
      </c>
      <c r="B144" s="2" t="s">
        <v>282</v>
      </c>
      <c r="C144" s="26">
        <v>6.82704811443433</v>
      </c>
      <c r="D144" s="2">
        <v>5.6711300704433096</v>
      </c>
      <c r="E144" s="2">
        <v>8.1980947838588101</v>
      </c>
      <c r="F144" s="2">
        <v>1.1559180439910204</v>
      </c>
      <c r="G144" s="2">
        <v>1.3710466694244801</v>
      </c>
    </row>
    <row r="145" spans="1:7" ht="14.1" customHeight="1" x14ac:dyDescent="0.25">
      <c r="A145" s="32" t="s">
        <v>283</v>
      </c>
      <c r="B145" s="2" t="s">
        <v>284</v>
      </c>
      <c r="C145" s="26">
        <v>6.8539325842696597</v>
      </c>
      <c r="D145" s="2">
        <v>5.37259631941581</v>
      </c>
      <c r="E145" s="2">
        <v>8.70612620781238</v>
      </c>
      <c r="F145" s="2">
        <v>1.4813362648538497</v>
      </c>
      <c r="G145" s="2">
        <v>1.8521936235427203</v>
      </c>
    </row>
    <row r="146" spans="1:7" ht="14.1" customHeight="1" x14ac:dyDescent="0.25">
      <c r="A146" s="32" t="s">
        <v>285</v>
      </c>
      <c r="B146" s="2" t="s">
        <v>286</v>
      </c>
      <c r="C146" s="26">
        <v>6.2316715542522001</v>
      </c>
      <c r="D146" s="2">
        <v>5.0676734351494304</v>
      </c>
      <c r="E146" s="2">
        <v>7.64150844405565</v>
      </c>
      <c r="F146" s="2">
        <v>1.1639981191027697</v>
      </c>
      <c r="G146" s="2">
        <v>1.4098368898034499</v>
      </c>
    </row>
    <row r="147" spans="1:7" ht="14.1" customHeight="1" x14ac:dyDescent="0.25">
      <c r="A147" s="32" t="s">
        <v>287</v>
      </c>
      <c r="B147" s="2" t="s">
        <v>288</v>
      </c>
      <c r="C147" s="26">
        <v>7.6064908722109497</v>
      </c>
      <c r="D147" s="2">
        <v>6.1113418275879399</v>
      </c>
      <c r="E147" s="2">
        <v>9.4306884086462794</v>
      </c>
      <c r="F147" s="2">
        <v>1.4951490446230098</v>
      </c>
      <c r="G147" s="2">
        <v>1.8241975364353298</v>
      </c>
    </row>
    <row r="148" spans="1:7" ht="14.1" customHeight="1" x14ac:dyDescent="0.25">
      <c r="A148" s="32" t="s">
        <v>289</v>
      </c>
      <c r="B148" s="2" t="s">
        <v>290</v>
      </c>
      <c r="C148" s="26">
        <v>6.5727699530516404</v>
      </c>
      <c r="D148" s="2">
        <v>5.0960824886257496</v>
      </c>
      <c r="E148" s="2">
        <v>8.4393051263091206</v>
      </c>
      <c r="F148" s="2">
        <v>1.4766874644258907</v>
      </c>
      <c r="G148" s="2">
        <v>1.8665351732574802</v>
      </c>
    </row>
    <row r="149" spans="1:7" ht="14.1" customHeight="1" x14ac:dyDescent="0.25">
      <c r="A149" s="32" t="s">
        <v>291</v>
      </c>
      <c r="B149" s="2" t="s">
        <v>292</v>
      </c>
      <c r="C149" s="26">
        <v>6.4</v>
      </c>
      <c r="D149" s="2">
        <v>4.9612364808671101</v>
      </c>
      <c r="E149" s="2">
        <v>8.2199189662302796</v>
      </c>
      <c r="F149" s="2">
        <v>1.4387635191328902</v>
      </c>
      <c r="G149" s="2">
        <v>1.8199189662302793</v>
      </c>
    </row>
    <row r="150" spans="1:7" ht="14.1" customHeight="1" x14ac:dyDescent="0.25">
      <c r="A150" s="32" t="s">
        <v>293</v>
      </c>
      <c r="B150" s="2" t="s">
        <v>294</v>
      </c>
      <c r="C150" s="26">
        <v>5.1912568306010902</v>
      </c>
      <c r="D150" s="2">
        <v>4.02826277340482</v>
      </c>
      <c r="E150" s="2">
        <v>6.6666931912055896</v>
      </c>
      <c r="F150" s="2">
        <v>1.1629940571962702</v>
      </c>
      <c r="G150" s="2">
        <v>1.4754363606044993</v>
      </c>
    </row>
    <row r="151" spans="1:7" ht="14.1" customHeight="1" x14ac:dyDescent="0.25">
      <c r="A151" s="32" t="s">
        <v>295</v>
      </c>
      <c r="B151" s="2" t="s">
        <v>296</v>
      </c>
      <c r="C151" s="26">
        <v>6.41562064156206</v>
      </c>
      <c r="D151" s="2">
        <v>5.2601981833180602</v>
      </c>
      <c r="E151" s="2">
        <v>7.8039305263075596</v>
      </c>
      <c r="F151" s="2">
        <v>1.1554224582439998</v>
      </c>
      <c r="G151" s="2">
        <v>1.3883098847454995</v>
      </c>
    </row>
    <row r="152" spans="1:7" ht="14.1" customHeight="1" x14ac:dyDescent="0.25">
      <c r="A152" s="32" t="s">
        <v>297</v>
      </c>
      <c r="B152" s="2" t="s">
        <v>298</v>
      </c>
      <c r="C152" s="26">
        <v>8.8607594936708907</v>
      </c>
      <c r="D152" s="2">
        <v>7.2725413683772597</v>
      </c>
      <c r="E152" s="2">
        <v>10.755590623258099</v>
      </c>
      <c r="F152" s="2">
        <v>1.5882181252936309</v>
      </c>
      <c r="G152" s="2">
        <v>1.8948311295872085</v>
      </c>
    </row>
    <row r="153" spans="1:7" ht="14.1" customHeight="1" x14ac:dyDescent="0.25">
      <c r="A153" s="32" t="s">
        <v>299</v>
      </c>
      <c r="B153" s="2" t="s">
        <v>300</v>
      </c>
      <c r="C153" s="26">
        <v>12.463556851311999</v>
      </c>
      <c r="D153" s="2">
        <v>10.8198805506453</v>
      </c>
      <c r="E153" s="2">
        <v>14.316842623631899</v>
      </c>
      <c r="F153" s="2">
        <v>1.6436763006666997</v>
      </c>
      <c r="G153" s="2">
        <v>1.8532857723199001</v>
      </c>
    </row>
    <row r="154" spans="1:7" ht="14.1" customHeight="1" x14ac:dyDescent="0.25">
      <c r="A154" s="32" t="s">
        <v>301</v>
      </c>
      <c r="B154" s="2" t="s">
        <v>302</v>
      </c>
      <c r="C154" s="26">
        <v>6.3492063492063497</v>
      </c>
      <c r="D154" s="2">
        <v>5.1026138927691402</v>
      </c>
      <c r="E154" s="2">
        <v>7.8750741838684499</v>
      </c>
      <c r="F154" s="2">
        <v>1.2465924564372095</v>
      </c>
      <c r="G154" s="2">
        <v>1.5258678346621002</v>
      </c>
    </row>
    <row r="155" spans="1:7" ht="14.1" customHeight="1" x14ac:dyDescent="0.25">
      <c r="A155" s="32" t="s">
        <v>303</v>
      </c>
      <c r="B155" s="2" t="s">
        <v>304</v>
      </c>
      <c r="C155" s="26">
        <v>8.0604534005037802</v>
      </c>
      <c r="D155" s="2">
        <v>6.3626708098606697</v>
      </c>
      <c r="E155" s="2">
        <v>10.1620982859409</v>
      </c>
      <c r="F155" s="2">
        <v>1.6977825906431105</v>
      </c>
      <c r="G155" s="2">
        <v>2.1016448854371195</v>
      </c>
    </row>
    <row r="156" spans="1:7" ht="14.1" customHeight="1" x14ac:dyDescent="0.25">
      <c r="A156" s="32" t="s">
        <v>305</v>
      </c>
      <c r="B156" s="2" t="s">
        <v>306</v>
      </c>
      <c r="C156" s="26">
        <v>7.7227722772277199</v>
      </c>
      <c r="D156" s="2">
        <v>6.2319470579268597</v>
      </c>
      <c r="E156" s="2">
        <v>9.5339754568835495</v>
      </c>
      <c r="F156" s="2">
        <v>1.4908252193008602</v>
      </c>
      <c r="G156" s="2">
        <v>1.8112031796558297</v>
      </c>
    </row>
    <row r="157" spans="1:7" ht="14.1" customHeight="1" x14ac:dyDescent="0.25">
      <c r="A157" s="32" t="s">
        <v>307</v>
      </c>
      <c r="B157" s="2" t="s">
        <v>308</v>
      </c>
      <c r="C157" s="26">
        <v>7.0398642917726901</v>
      </c>
      <c r="D157" s="2">
        <v>5.7148646043673397</v>
      </c>
      <c r="E157" s="2">
        <v>8.6439032215446794</v>
      </c>
      <c r="F157" s="2">
        <v>1.3249996874053505</v>
      </c>
      <c r="G157" s="2">
        <v>1.6040389297719893</v>
      </c>
    </row>
    <row r="158" spans="1:7" ht="14.1" customHeight="1" x14ac:dyDescent="0.25">
      <c r="A158" s="32" t="s">
        <v>309</v>
      </c>
      <c r="B158" s="2" t="s">
        <v>310</v>
      </c>
      <c r="C158" s="26">
        <v>7.37777777777778</v>
      </c>
      <c r="D158" s="2">
        <v>5.99100192351806</v>
      </c>
      <c r="E158" s="2">
        <v>9.0546413325445094</v>
      </c>
      <c r="F158" s="2">
        <v>1.3867758542597199</v>
      </c>
      <c r="G158" s="2">
        <v>1.6768635547667294</v>
      </c>
    </row>
    <row r="159" spans="1:7" ht="14.1" customHeight="1" x14ac:dyDescent="0.25">
      <c r="A159" s="32" t="s">
        <v>311</v>
      </c>
      <c r="B159" s="2" t="s">
        <v>312</v>
      </c>
      <c r="C159" s="26">
        <v>8.3584337349397604</v>
      </c>
      <c r="D159" s="2">
        <v>6.98731430440243</v>
      </c>
      <c r="E159" s="2">
        <v>9.9697684868683893</v>
      </c>
      <c r="F159" s="2">
        <v>1.3711194305373304</v>
      </c>
      <c r="G159" s="2">
        <v>1.611334751928629</v>
      </c>
    </row>
    <row r="160" spans="1:7" ht="14.1" customHeight="1" x14ac:dyDescent="0.25">
      <c r="A160" s="32" t="s">
        <v>313</v>
      </c>
      <c r="B160" s="2" t="s">
        <v>314</v>
      </c>
      <c r="C160" s="26">
        <v>6.8518518518518503</v>
      </c>
      <c r="D160" s="2">
        <v>5.4929975034758298</v>
      </c>
      <c r="E160" s="2">
        <v>8.5165661264216403</v>
      </c>
      <c r="F160" s="2">
        <v>1.3588543483760205</v>
      </c>
      <c r="G160" s="2">
        <v>1.66471427456979</v>
      </c>
    </row>
    <row r="161" spans="1:7" ht="14.1" customHeight="1" x14ac:dyDescent="0.25">
      <c r="A161" s="32" t="s">
        <v>315</v>
      </c>
      <c r="B161" s="2" t="s">
        <v>316</v>
      </c>
      <c r="C161" s="26">
        <v>9.5857988165680492</v>
      </c>
      <c r="D161" s="2">
        <v>7.7798017995778102</v>
      </c>
      <c r="E161" s="2">
        <v>11.7575873203056</v>
      </c>
      <c r="F161" s="2">
        <v>1.8059970169902391</v>
      </c>
      <c r="G161" s="2">
        <v>2.1717885037375506</v>
      </c>
    </row>
    <row r="162" spans="1:7" ht="14.1" customHeight="1" x14ac:dyDescent="0.25">
      <c r="A162" s="32" t="s">
        <v>317</v>
      </c>
      <c r="B162" s="2" t="s">
        <v>318</v>
      </c>
      <c r="C162" s="26">
        <v>8.2307692307692299</v>
      </c>
      <c r="D162" s="2">
        <v>6.8569860608409199</v>
      </c>
      <c r="E162" s="2">
        <v>9.8506786131853694</v>
      </c>
      <c r="F162" s="2">
        <v>1.3737831699283101</v>
      </c>
      <c r="G162" s="2">
        <v>1.6199093824161395</v>
      </c>
    </row>
    <row r="163" spans="1:7" ht="14.1" customHeight="1" x14ac:dyDescent="0.25">
      <c r="A163" s="32" t="s">
        <v>319</v>
      </c>
      <c r="B163" s="2" t="s">
        <v>320</v>
      </c>
      <c r="C163" s="26">
        <v>5.7228915662650603</v>
      </c>
      <c r="D163" s="2">
        <v>4.4432211305811302</v>
      </c>
      <c r="E163" s="2">
        <v>7.34279332011862</v>
      </c>
      <c r="F163" s="2">
        <v>1.2796704356839301</v>
      </c>
      <c r="G163" s="2">
        <v>1.6199017538535596</v>
      </c>
    </row>
    <row r="164" spans="1:7" ht="14.1" customHeight="1" x14ac:dyDescent="0.25">
      <c r="A164" s="32" t="s">
        <v>321</v>
      </c>
      <c r="B164" s="2" t="s">
        <v>322</v>
      </c>
      <c r="C164" s="26">
        <v>8.5301837270341192</v>
      </c>
      <c r="D164" s="2">
        <v>6.7489694901400501</v>
      </c>
      <c r="E164" s="2">
        <v>10.727422951031</v>
      </c>
      <c r="F164" s="2">
        <v>1.7812142368940691</v>
      </c>
      <c r="G164" s="2">
        <v>2.1972392239968812</v>
      </c>
    </row>
    <row r="165" spans="1:7" ht="14.1" customHeight="1" x14ac:dyDescent="0.25">
      <c r="A165" s="32" t="s">
        <v>323</v>
      </c>
      <c r="B165" s="2" t="s">
        <v>324</v>
      </c>
      <c r="C165" s="26">
        <v>8.9922480620155003</v>
      </c>
      <c r="D165" s="2">
        <v>7.5504877948663198</v>
      </c>
      <c r="E165" s="2">
        <v>10.677515119467399</v>
      </c>
      <c r="F165" s="2">
        <v>1.4417602671491805</v>
      </c>
      <c r="G165" s="2">
        <v>1.6852670574518989</v>
      </c>
    </row>
    <row r="166" spans="1:7" ht="14.1" customHeight="1" x14ac:dyDescent="0.25">
      <c r="A166" s="32" t="s">
        <v>325</v>
      </c>
      <c r="B166" s="2" t="s">
        <v>326</v>
      </c>
      <c r="C166" s="26">
        <v>6.2724014336917602</v>
      </c>
      <c r="D166" s="2">
        <v>4.9943975954191799</v>
      </c>
      <c r="E166" s="2">
        <v>7.8504080409227397</v>
      </c>
      <c r="F166" s="2">
        <v>1.2780038382725802</v>
      </c>
      <c r="G166" s="2">
        <v>1.5780066072309795</v>
      </c>
    </row>
    <row r="167" spans="1:7" ht="14.1" customHeight="1" x14ac:dyDescent="0.25">
      <c r="A167" s="32" t="s">
        <v>327</v>
      </c>
      <c r="B167" s="2" t="s">
        <v>328</v>
      </c>
      <c r="C167" s="26">
        <v>8.5553997194950906</v>
      </c>
      <c r="D167" s="2">
        <v>7.2126925025331197</v>
      </c>
      <c r="E167" s="2">
        <v>10.1207997732545</v>
      </c>
      <c r="F167" s="2">
        <v>1.3427072169619709</v>
      </c>
      <c r="G167" s="2">
        <v>1.5654000537594097</v>
      </c>
    </row>
    <row r="168" spans="1:7" ht="14.1" customHeight="1" x14ac:dyDescent="0.25">
      <c r="A168" s="32" t="s">
        <v>329</v>
      </c>
      <c r="B168" s="2" t="s">
        <v>330</v>
      </c>
      <c r="C168" s="26">
        <v>7.78318276580959</v>
      </c>
      <c r="D168" s="2">
        <v>6.5086557457760197</v>
      </c>
      <c r="E168" s="2">
        <v>9.2825081016310396</v>
      </c>
      <c r="F168" s="2">
        <v>1.2745270200335703</v>
      </c>
      <c r="G168" s="2">
        <v>1.4993253358214496</v>
      </c>
    </row>
    <row r="169" spans="1:7" ht="14.1" customHeight="1" x14ac:dyDescent="0.25">
      <c r="A169" s="32" t="s">
        <v>331</v>
      </c>
      <c r="B169" s="2" t="s">
        <v>332</v>
      </c>
      <c r="C169" s="26">
        <v>9.5469255663430399</v>
      </c>
      <c r="D169" s="2">
        <v>8.0317501617085796</v>
      </c>
      <c r="E169" s="2">
        <v>11.3127762786982</v>
      </c>
      <c r="F169" s="2">
        <v>1.5151754046344603</v>
      </c>
      <c r="G169" s="2">
        <v>1.7658507123551601</v>
      </c>
    </row>
    <row r="170" spans="1:7" ht="14.1" customHeight="1" x14ac:dyDescent="0.25">
      <c r="A170" s="32" t="s">
        <v>333</v>
      </c>
      <c r="B170" s="2" t="s">
        <v>334</v>
      </c>
      <c r="C170" s="26">
        <v>7.6243980738362804</v>
      </c>
      <c r="D170" s="2">
        <v>6.2775856127012402</v>
      </c>
      <c r="E170" s="2">
        <v>9.2316981810685803</v>
      </c>
      <c r="F170" s="2">
        <v>1.3468124611350403</v>
      </c>
      <c r="G170" s="2">
        <v>1.6073001072322999</v>
      </c>
    </row>
    <row r="171" spans="1:7" ht="14.1" customHeight="1" x14ac:dyDescent="0.25">
      <c r="A171" s="32" t="s">
        <v>335</v>
      </c>
      <c r="B171" s="2" t="s">
        <v>336</v>
      </c>
      <c r="C171" s="26">
        <v>6.7446043165467602</v>
      </c>
      <c r="D171" s="2">
        <v>5.4144960047802204</v>
      </c>
      <c r="E171" s="2">
        <v>8.3725395641692799</v>
      </c>
      <c r="F171" s="2">
        <v>1.3301083117665398</v>
      </c>
      <c r="G171" s="2">
        <v>1.6279352476225197</v>
      </c>
    </row>
    <row r="172" spans="1:7" ht="14.1" customHeight="1" x14ac:dyDescent="0.25">
      <c r="A172" s="32" t="s">
        <v>337</v>
      </c>
      <c r="B172" s="2" t="s">
        <v>338</v>
      </c>
      <c r="C172" s="26">
        <v>10.020174848688599</v>
      </c>
      <c r="D172" s="2">
        <v>8.5955115631817396</v>
      </c>
      <c r="E172" s="2">
        <v>11.6508705745582</v>
      </c>
      <c r="F172" s="2">
        <v>1.4246632855068597</v>
      </c>
      <c r="G172" s="2">
        <v>1.6306957258696002</v>
      </c>
    </row>
    <row r="173" spans="1:7" ht="14.1" customHeight="1" x14ac:dyDescent="0.25">
      <c r="A173" s="32" t="s">
        <v>339</v>
      </c>
      <c r="B173" s="2" t="s">
        <v>340</v>
      </c>
      <c r="C173" s="26">
        <v>7.9390537289494798</v>
      </c>
      <c r="D173" s="2">
        <v>6.5644713668297596</v>
      </c>
      <c r="E173" s="2">
        <v>9.5719828094646804</v>
      </c>
      <c r="F173" s="2">
        <v>1.3745823621197202</v>
      </c>
      <c r="G173" s="2">
        <v>1.6329290805152006</v>
      </c>
    </row>
    <row r="174" spans="1:7" ht="14.1" customHeight="1" x14ac:dyDescent="0.25">
      <c r="A174" s="32" t="s">
        <v>341</v>
      </c>
      <c r="B174" s="2" t="s">
        <v>342</v>
      </c>
      <c r="C174" s="26">
        <v>4.8088779284833496</v>
      </c>
      <c r="D174" s="2">
        <v>3.5375237638000399</v>
      </c>
      <c r="E174" s="2">
        <v>6.5063268447762397</v>
      </c>
      <c r="F174" s="2">
        <v>1.2713541646833098</v>
      </c>
      <c r="G174" s="2">
        <v>1.6974489162928901</v>
      </c>
    </row>
    <row r="175" spans="1:7" ht="14.1" customHeight="1" x14ac:dyDescent="0.25">
      <c r="A175" s="32" t="s">
        <v>343</v>
      </c>
      <c r="B175" s="2" t="s">
        <v>344</v>
      </c>
      <c r="C175" s="26">
        <v>6.2381852551984904</v>
      </c>
      <c r="D175" s="2">
        <v>4.4761025596273898</v>
      </c>
      <c r="E175" s="2">
        <v>8.6312594266696205</v>
      </c>
      <c r="F175" s="2">
        <v>1.7620826955711006</v>
      </c>
      <c r="G175" s="2">
        <v>2.3930741714711301</v>
      </c>
    </row>
    <row r="176" spans="1:7" ht="14.1" customHeight="1" x14ac:dyDescent="0.25">
      <c r="A176" s="32" t="s">
        <v>345</v>
      </c>
      <c r="B176" s="2" t="s">
        <v>346</v>
      </c>
      <c r="C176" s="26">
        <v>6.3244729605866201</v>
      </c>
      <c r="D176" s="2">
        <v>5.0278199366253897</v>
      </c>
      <c r="E176" s="2">
        <v>7.9276137179859703</v>
      </c>
      <c r="F176" s="2">
        <v>1.2966530239612304</v>
      </c>
      <c r="G176" s="2">
        <v>1.6031407573993501</v>
      </c>
    </row>
    <row r="177" spans="1:7" ht="14.1" customHeight="1" x14ac:dyDescent="0.25">
      <c r="A177" s="32" t="s">
        <v>347</v>
      </c>
      <c r="B177" s="2" t="s">
        <v>348</v>
      </c>
      <c r="C177" s="26">
        <v>7.1428571428571397</v>
      </c>
      <c r="D177" s="2">
        <v>5.9021703758828501</v>
      </c>
      <c r="E177" s="2">
        <v>8.6204543119689792</v>
      </c>
      <c r="F177" s="2">
        <v>1.2406867669742896</v>
      </c>
      <c r="G177" s="2">
        <v>1.4775971691118395</v>
      </c>
    </row>
    <row r="178" spans="1:7" ht="14.1" customHeight="1" x14ac:dyDescent="0.25">
      <c r="A178" s="32" t="s">
        <v>349</v>
      </c>
      <c r="B178" s="2" t="s">
        <v>350</v>
      </c>
      <c r="C178" s="26">
        <v>6.1366806136680596</v>
      </c>
      <c r="D178" s="2">
        <v>4.6028737076070803</v>
      </c>
      <c r="E178" s="2">
        <v>8.1379943011431308</v>
      </c>
      <c r="F178" s="2">
        <v>1.5338069060609794</v>
      </c>
      <c r="G178" s="2">
        <v>2.0013136874750712</v>
      </c>
    </row>
    <row r="179" spans="1:7" ht="14.1" customHeight="1" x14ac:dyDescent="0.25">
      <c r="A179" s="32" t="s">
        <v>351</v>
      </c>
      <c r="B179" s="2" t="s">
        <v>352</v>
      </c>
      <c r="C179" s="26">
        <v>6.4345991561181402</v>
      </c>
      <c r="D179" s="2">
        <v>5.04175895778274</v>
      </c>
      <c r="E179" s="2">
        <v>8.1790834056722304</v>
      </c>
      <c r="F179" s="2">
        <v>1.3928401983354002</v>
      </c>
      <c r="G179" s="2">
        <v>1.7444842495540902</v>
      </c>
    </row>
    <row r="180" spans="1:7" ht="14.1" customHeight="1" x14ac:dyDescent="0.25">
      <c r="A180" s="32" t="s">
        <v>353</v>
      </c>
      <c r="B180" s="2" t="s">
        <v>354</v>
      </c>
      <c r="C180" s="26">
        <v>6.07441154138193</v>
      </c>
      <c r="D180" s="2">
        <v>4.9076918179994298</v>
      </c>
      <c r="E180" s="2">
        <v>7.4966325410329597</v>
      </c>
      <c r="F180" s="2">
        <v>1.1667197233825002</v>
      </c>
      <c r="G180" s="2">
        <v>1.4222209996510298</v>
      </c>
    </row>
    <row r="181" spans="1:7" ht="14.1" customHeight="1" x14ac:dyDescent="0.25">
      <c r="A181" s="32" t="s">
        <v>355</v>
      </c>
      <c r="B181" s="2" t="s">
        <v>356</v>
      </c>
      <c r="C181" s="26">
        <v>4.9490538573508003</v>
      </c>
      <c r="D181" s="2">
        <v>3.9225728545792999</v>
      </c>
      <c r="E181" s="2">
        <v>6.22674134448578</v>
      </c>
      <c r="F181" s="2">
        <v>1.0264810027715003</v>
      </c>
      <c r="G181" s="2">
        <v>1.2776874871349797</v>
      </c>
    </row>
    <row r="182" spans="1:7" ht="14.1" customHeight="1" x14ac:dyDescent="0.25">
      <c r="A182" s="32" t="s">
        <v>357</v>
      </c>
      <c r="B182" s="2" t="s">
        <v>358</v>
      </c>
      <c r="C182" s="26">
        <v>5.6856187290969897</v>
      </c>
      <c r="D182" s="2">
        <v>4.5095587390194503</v>
      </c>
      <c r="E182" s="2">
        <v>7.1454359932131002</v>
      </c>
      <c r="F182" s="2">
        <v>1.1760599900775395</v>
      </c>
      <c r="G182" s="2">
        <v>1.4598172641161105</v>
      </c>
    </row>
    <row r="183" spans="1:7" ht="14.1" customHeight="1" x14ac:dyDescent="0.25">
      <c r="A183" s="32" t="s">
        <v>359</v>
      </c>
      <c r="B183" s="2" t="s">
        <v>360</v>
      </c>
      <c r="C183" s="26">
        <v>8.0402010050251196</v>
      </c>
      <c r="D183" s="2">
        <v>6.6290382481292003</v>
      </c>
      <c r="E183" s="2">
        <v>9.7204925999268603</v>
      </c>
      <c r="F183" s="2">
        <v>1.4111627568959193</v>
      </c>
      <c r="G183" s="2">
        <v>1.6802915949017407</v>
      </c>
    </row>
    <row r="184" spans="1:7" ht="14.1" customHeight="1" x14ac:dyDescent="0.25">
      <c r="A184" s="32" t="s">
        <v>361</v>
      </c>
      <c r="B184" s="2" t="s">
        <v>362</v>
      </c>
      <c r="C184" s="26">
        <v>7.59275237273512</v>
      </c>
      <c r="D184" s="2">
        <v>6.2039721700279902</v>
      </c>
      <c r="E184" s="2">
        <v>9.2617181402471491</v>
      </c>
      <c r="F184" s="2">
        <v>1.3887802027071299</v>
      </c>
      <c r="G184" s="2">
        <v>1.6689657675120291</v>
      </c>
    </row>
    <row r="185" spans="1:7" ht="14.1" customHeight="1" x14ac:dyDescent="0.25">
      <c r="A185" s="32" t="s">
        <v>363</v>
      </c>
      <c r="B185" s="2" t="s">
        <v>364</v>
      </c>
      <c r="C185" s="26">
        <v>4.2253521126760596</v>
      </c>
      <c r="D185" s="2">
        <v>2.23864288240603</v>
      </c>
      <c r="E185" s="2">
        <v>7.83390456284741</v>
      </c>
      <c r="F185" s="2">
        <v>1.9867092302700295</v>
      </c>
      <c r="G185" s="2">
        <v>3.6085524501713504</v>
      </c>
    </row>
    <row r="186" spans="1:7" ht="14.1" customHeight="1" x14ac:dyDescent="0.25">
      <c r="A186" s="32" t="s">
        <v>365</v>
      </c>
      <c r="B186" s="2" t="s">
        <v>366</v>
      </c>
      <c r="C186" s="26">
        <v>5.1693404634581102</v>
      </c>
      <c r="D186" s="2">
        <v>3.6230519617472399</v>
      </c>
      <c r="E186" s="2">
        <v>7.3254111609509396</v>
      </c>
      <c r="F186" s="2">
        <v>1.5462885017108703</v>
      </c>
      <c r="G186" s="2">
        <v>2.1560706974928294</v>
      </c>
    </row>
    <row r="187" spans="1:7" ht="14.1" customHeight="1" x14ac:dyDescent="0.25">
      <c r="A187" s="32" t="s">
        <v>367</v>
      </c>
      <c r="B187" s="2" t="s">
        <v>368</v>
      </c>
      <c r="C187" s="26">
        <v>6.64556962025316</v>
      </c>
      <c r="D187" s="2">
        <v>4.9538504805512602</v>
      </c>
      <c r="E187" s="2">
        <v>8.8611434306062709</v>
      </c>
      <c r="F187" s="2">
        <v>1.6917191397018998</v>
      </c>
      <c r="G187" s="2">
        <v>2.2155738103531109</v>
      </c>
    </row>
    <row r="188" spans="1:7" ht="14.1" customHeight="1" x14ac:dyDescent="0.25">
      <c r="A188" s="32" t="s">
        <v>369</v>
      </c>
      <c r="B188" s="2" t="s">
        <v>370</v>
      </c>
      <c r="C188" s="26">
        <v>7.3474470734744699</v>
      </c>
      <c r="D188" s="2">
        <v>5.7387784878808397</v>
      </c>
      <c r="E188" s="2">
        <v>9.3622624277386404</v>
      </c>
      <c r="F188" s="2">
        <v>1.6086685855936302</v>
      </c>
      <c r="G188" s="2">
        <v>2.0148153542641705</v>
      </c>
    </row>
    <row r="189" spans="1:7" ht="14.1" customHeight="1" x14ac:dyDescent="0.25">
      <c r="A189" s="32" t="s">
        <v>371</v>
      </c>
      <c r="B189" s="2" t="s">
        <v>372</v>
      </c>
      <c r="C189" s="26">
        <v>5.6085918854415304</v>
      </c>
      <c r="D189" s="2">
        <v>4.24374400589359</v>
      </c>
      <c r="E189" s="2">
        <v>7.3785701241038497</v>
      </c>
      <c r="F189" s="2">
        <v>1.3648478795479404</v>
      </c>
      <c r="G189" s="2">
        <v>1.7699782386623193</v>
      </c>
    </row>
    <row r="190" spans="1:7" ht="14.1" customHeight="1" x14ac:dyDescent="0.25">
      <c r="A190" s="32" t="s">
        <v>373</v>
      </c>
      <c r="B190" s="2" t="s">
        <v>374</v>
      </c>
      <c r="C190" s="26">
        <v>7.2033898305084696</v>
      </c>
      <c r="D190" s="2">
        <v>5.7217814970577701</v>
      </c>
      <c r="E190" s="2">
        <v>9.03189460766602</v>
      </c>
      <c r="F190" s="2">
        <v>1.4816083334506995</v>
      </c>
      <c r="G190" s="2">
        <v>1.8285047771575504</v>
      </c>
    </row>
    <row r="191" spans="1:7" ht="14.1" customHeight="1" x14ac:dyDescent="0.25">
      <c r="A191" s="32" t="s">
        <v>375</v>
      </c>
      <c r="B191" s="2" t="s">
        <v>376</v>
      </c>
      <c r="C191" s="26">
        <v>6.8531468531468498</v>
      </c>
      <c r="D191" s="2">
        <v>5.6558884610408402</v>
      </c>
      <c r="E191" s="2">
        <v>8.2815979738304009</v>
      </c>
      <c r="F191" s="2">
        <v>1.1972583921060096</v>
      </c>
      <c r="G191" s="2">
        <v>1.4284511206835511</v>
      </c>
    </row>
    <row r="192" spans="1:7" ht="14.1" customHeight="1" x14ac:dyDescent="0.25">
      <c r="A192" s="32" t="s">
        <v>377</v>
      </c>
      <c r="B192" s="2" t="s">
        <v>378</v>
      </c>
      <c r="C192" s="26">
        <v>4.4444444444444402</v>
      </c>
      <c r="D192" s="2">
        <v>3.1976960668872501</v>
      </c>
      <c r="E192" s="2">
        <v>6.14642267131007</v>
      </c>
      <c r="F192" s="2">
        <v>1.2467483775571901</v>
      </c>
      <c r="G192" s="2">
        <v>1.7019782268656298</v>
      </c>
    </row>
    <row r="193" spans="1:7" ht="14.1" customHeight="1" x14ac:dyDescent="0.25">
      <c r="A193" s="32" t="s">
        <v>379</v>
      </c>
      <c r="B193" s="2" t="s">
        <v>380</v>
      </c>
      <c r="C193" s="26">
        <v>7.4955908289241604</v>
      </c>
      <c r="D193" s="2">
        <v>6.1023752504625604</v>
      </c>
      <c r="E193" s="2">
        <v>9.1758041015950198</v>
      </c>
      <c r="F193" s="2">
        <v>1.3932155784616</v>
      </c>
      <c r="G193" s="2">
        <v>1.6802132726708594</v>
      </c>
    </row>
    <row r="194" spans="1:7" ht="14.1" customHeight="1" x14ac:dyDescent="0.25">
      <c r="A194" s="32" t="s">
        <v>381</v>
      </c>
      <c r="B194" s="2" t="s">
        <v>382</v>
      </c>
      <c r="C194" s="26">
        <v>6.0796645702306096</v>
      </c>
      <c r="D194" s="2">
        <v>4.2660851784458202</v>
      </c>
      <c r="E194" s="2">
        <v>8.5950060786112896</v>
      </c>
      <c r="F194" s="2">
        <v>1.8135793917847893</v>
      </c>
      <c r="G194" s="2">
        <v>2.51534150838068</v>
      </c>
    </row>
    <row r="195" spans="1:7" ht="14.1" customHeight="1" x14ac:dyDescent="0.25">
      <c r="A195" s="32" t="s">
        <v>383</v>
      </c>
      <c r="B195" s="2" t="s">
        <v>384</v>
      </c>
      <c r="C195" s="26">
        <v>5.9701492537313401</v>
      </c>
      <c r="D195" s="2">
        <v>4.3432690678399197</v>
      </c>
      <c r="E195" s="2">
        <v>8.1544694630904999</v>
      </c>
      <c r="F195" s="2">
        <v>1.6268801858914204</v>
      </c>
      <c r="G195" s="2">
        <v>2.1843202093591598</v>
      </c>
    </row>
    <row r="196" spans="1:7" ht="14.1" customHeight="1" x14ac:dyDescent="0.25">
      <c r="A196" s="32" t="s">
        <v>385</v>
      </c>
      <c r="B196" s="2" t="s">
        <v>386</v>
      </c>
      <c r="C196" s="26">
        <v>6.5830721003134798</v>
      </c>
      <c r="D196" s="2">
        <v>5.1790632359412303</v>
      </c>
      <c r="E196" s="2">
        <v>8.3342440457884006</v>
      </c>
      <c r="F196" s="2">
        <v>1.4040088643722495</v>
      </c>
      <c r="G196" s="2">
        <v>1.7511719454749208</v>
      </c>
    </row>
    <row r="197" spans="1:7" ht="14.1" customHeight="1" x14ac:dyDescent="0.25">
      <c r="A197" s="32" t="s">
        <v>387</v>
      </c>
      <c r="B197" s="2" t="s">
        <v>388</v>
      </c>
      <c r="C197" s="26">
        <v>8.0152671755725198</v>
      </c>
      <c r="D197" s="2">
        <v>5.3020244072040201</v>
      </c>
      <c r="E197" s="2">
        <v>11.941884433822</v>
      </c>
      <c r="F197" s="2">
        <v>2.7132427683684996</v>
      </c>
      <c r="G197" s="2">
        <v>3.9266172582494807</v>
      </c>
    </row>
    <row r="198" spans="1:7" ht="14.1" customHeight="1" x14ac:dyDescent="0.25">
      <c r="A198" s="32" t="s">
        <v>389</v>
      </c>
      <c r="B198" s="2" t="s">
        <v>390</v>
      </c>
      <c r="C198" s="26">
        <v>7.0878274268104802</v>
      </c>
      <c r="D198" s="2">
        <v>5.3556956505339697</v>
      </c>
      <c r="E198" s="2">
        <v>9.3249680122524108</v>
      </c>
      <c r="F198" s="2">
        <v>1.7321317762765105</v>
      </c>
      <c r="G198" s="2">
        <v>2.2371405854419306</v>
      </c>
    </row>
    <row r="199" spans="1:7" ht="14.1" customHeight="1" x14ac:dyDescent="0.25">
      <c r="A199" s="32" t="s">
        <v>391</v>
      </c>
      <c r="B199" s="2" t="s">
        <v>392</v>
      </c>
      <c r="C199" s="26">
        <v>6.6450567260940003</v>
      </c>
      <c r="D199" s="2">
        <v>4.9358490634454597</v>
      </c>
      <c r="E199" s="2">
        <v>8.8907821321825509</v>
      </c>
      <c r="F199" s="2">
        <v>1.7092076626485406</v>
      </c>
      <c r="G199" s="2">
        <v>2.2457254060885505</v>
      </c>
    </row>
    <row r="200" spans="1:7" ht="14.1" customHeight="1" x14ac:dyDescent="0.25">
      <c r="A200" s="32" t="s">
        <v>393</v>
      </c>
      <c r="B200" s="2" t="s">
        <v>394</v>
      </c>
      <c r="C200" s="26">
        <v>7.6071922544951596</v>
      </c>
      <c r="D200" s="2">
        <v>5.8909196971829099</v>
      </c>
      <c r="E200" s="2">
        <v>9.7715686541836693</v>
      </c>
      <c r="F200" s="2">
        <v>1.7162725573122497</v>
      </c>
      <c r="G200" s="2">
        <v>2.1643763996885097</v>
      </c>
    </row>
    <row r="201" spans="1:7" ht="14.1" customHeight="1" x14ac:dyDescent="0.25">
      <c r="A201" s="32" t="s">
        <v>395</v>
      </c>
      <c r="B201" s="2" t="s">
        <v>396</v>
      </c>
      <c r="C201" s="26">
        <v>6.6752246469833096</v>
      </c>
      <c r="D201" s="2">
        <v>5.1265371478586204</v>
      </c>
      <c r="E201" s="2">
        <v>8.6491076657350696</v>
      </c>
      <c r="F201" s="2">
        <v>1.5486874991246893</v>
      </c>
      <c r="G201" s="2">
        <v>1.97388301875176</v>
      </c>
    </row>
    <row r="202" spans="1:7" ht="14.1" customHeight="1" x14ac:dyDescent="0.25">
      <c r="A202" s="32" t="s">
        <v>397</v>
      </c>
      <c r="B202" s="2" t="s">
        <v>398</v>
      </c>
      <c r="C202" s="26">
        <v>8.0060422960725095</v>
      </c>
      <c r="D202" s="2">
        <v>6.1727825446348898</v>
      </c>
      <c r="E202" s="2">
        <v>10.3238560118227</v>
      </c>
      <c r="F202" s="2">
        <v>1.8332597514376197</v>
      </c>
      <c r="G202" s="2">
        <v>2.3178137157501908</v>
      </c>
    </row>
    <row r="203" spans="1:7" ht="14.1" customHeight="1" x14ac:dyDescent="0.25">
      <c r="A203" s="32" t="s">
        <v>399</v>
      </c>
      <c r="B203" s="2" t="s">
        <v>400</v>
      </c>
      <c r="C203" s="26">
        <v>6.5727699530516404</v>
      </c>
      <c r="D203" s="2">
        <v>4.8991719387375001</v>
      </c>
      <c r="E203" s="2">
        <v>8.7653883685334595</v>
      </c>
      <c r="F203" s="2">
        <v>1.6735980143141402</v>
      </c>
      <c r="G203" s="2">
        <v>2.1926184154818191</v>
      </c>
    </row>
    <row r="204" spans="1:7" ht="14.1" customHeight="1" x14ac:dyDescent="0.25">
      <c r="A204" s="32" t="s">
        <v>401</v>
      </c>
      <c r="B204" s="2" t="s">
        <v>402</v>
      </c>
      <c r="C204" s="26">
        <v>8.0519480519480506</v>
      </c>
      <c r="D204" s="2">
        <v>6.33181201592439</v>
      </c>
      <c r="E204" s="2">
        <v>10.188556253762201</v>
      </c>
      <c r="F204" s="2">
        <v>1.7201360360236606</v>
      </c>
      <c r="G204" s="2">
        <v>2.1366082018141501</v>
      </c>
    </row>
    <row r="205" spans="1:7" ht="14.1" customHeight="1" x14ac:dyDescent="0.25">
      <c r="A205" s="32" t="s">
        <v>403</v>
      </c>
      <c r="B205" s="2" t="s">
        <v>404</v>
      </c>
      <c r="C205" s="26">
        <v>5.3388090349075998</v>
      </c>
      <c r="D205" s="2">
        <v>3.6690829782662799</v>
      </c>
      <c r="E205" s="2">
        <v>7.7075963582469802</v>
      </c>
      <c r="F205" s="2">
        <v>1.6697260566413199</v>
      </c>
      <c r="G205" s="2">
        <v>2.3687873233393804</v>
      </c>
    </row>
    <row r="206" spans="1:7" ht="14.1" customHeight="1" x14ac:dyDescent="0.25">
      <c r="A206" s="32" t="s">
        <v>405</v>
      </c>
      <c r="B206" s="2" t="s">
        <v>406</v>
      </c>
      <c r="C206" s="26">
        <v>9.1666666666666696</v>
      </c>
      <c r="D206" s="2">
        <v>6.8993693172376602</v>
      </c>
      <c r="E206" s="2">
        <v>12.0823564415567</v>
      </c>
      <c r="F206" s="2">
        <v>2.2672973494290094</v>
      </c>
      <c r="G206" s="2">
        <v>2.9156897748900299</v>
      </c>
    </row>
    <row r="207" spans="1:7" ht="14.1" customHeight="1" x14ac:dyDescent="0.25">
      <c r="A207" s="32" t="s">
        <v>407</v>
      </c>
      <c r="B207" s="2" t="s">
        <v>408</v>
      </c>
      <c r="C207" s="26">
        <v>6.93333333333333</v>
      </c>
      <c r="D207" s="2">
        <v>5.32623501632147</v>
      </c>
      <c r="E207" s="2">
        <v>8.9793537197240099</v>
      </c>
      <c r="F207" s="2">
        <v>1.60709831701186</v>
      </c>
      <c r="G207" s="2">
        <v>2.0460203863906798</v>
      </c>
    </row>
    <row r="208" spans="1:7" ht="14.1" customHeight="1" x14ac:dyDescent="0.25">
      <c r="A208" s="32" t="s">
        <v>409</v>
      </c>
      <c r="B208" s="2" t="s">
        <v>318</v>
      </c>
      <c r="C208" s="26">
        <v>7.6650943396226401</v>
      </c>
      <c r="D208" s="2">
        <v>6.0593053759733797</v>
      </c>
      <c r="E208" s="2">
        <v>9.6527097454773703</v>
      </c>
      <c r="F208" s="2">
        <v>1.6057889636492604</v>
      </c>
      <c r="G208" s="2">
        <v>1.9876154058547302</v>
      </c>
    </row>
    <row r="209" spans="1:7" ht="14.1" customHeight="1" x14ac:dyDescent="0.25">
      <c r="A209" s="32" t="s">
        <v>410</v>
      </c>
      <c r="B209" s="2" t="s">
        <v>411</v>
      </c>
      <c r="C209" s="26">
        <v>8.7527352297593009</v>
      </c>
      <c r="D209" s="2">
        <v>6.4935498655918202</v>
      </c>
      <c r="E209" s="2">
        <v>11.699574302369699</v>
      </c>
      <c r="F209" s="2">
        <v>2.2591853641674806</v>
      </c>
      <c r="G209" s="2">
        <v>2.9468390726103983</v>
      </c>
    </row>
    <row r="210" spans="1:7" ht="14.1" customHeight="1" x14ac:dyDescent="0.25">
      <c r="A210" s="32" t="s">
        <v>412</v>
      </c>
      <c r="B210" s="2" t="s">
        <v>413</v>
      </c>
      <c r="C210" s="26">
        <v>8.6757990867579906</v>
      </c>
      <c r="D210" s="2">
        <v>6.75652763262402</v>
      </c>
      <c r="E210" s="2">
        <v>11.075504127457799</v>
      </c>
      <c r="F210" s="2">
        <v>1.9192714541339706</v>
      </c>
      <c r="G210" s="2">
        <v>2.3997050406998088</v>
      </c>
    </row>
    <row r="211" spans="1:7" ht="14.1" customHeight="1" x14ac:dyDescent="0.25">
      <c r="A211" s="32" t="s">
        <v>414</v>
      </c>
      <c r="B211" s="2" t="s">
        <v>415</v>
      </c>
      <c r="C211" s="26">
        <v>8.8465845464725597</v>
      </c>
      <c r="D211" s="2">
        <v>7.1560085849466102</v>
      </c>
      <c r="E211" s="2">
        <v>10.8897069904136</v>
      </c>
      <c r="F211" s="2">
        <v>1.6905759615259495</v>
      </c>
      <c r="G211" s="2">
        <v>2.0431224439410407</v>
      </c>
    </row>
    <row r="212" spans="1:7" ht="14.1" customHeight="1" x14ac:dyDescent="0.25">
      <c r="A212" s="32" t="s">
        <v>416</v>
      </c>
      <c r="B212" s="2" t="s">
        <v>417</v>
      </c>
      <c r="C212" s="26">
        <v>5.6513409961685799</v>
      </c>
      <c r="D212" s="2">
        <v>4.4063862550603901</v>
      </c>
      <c r="E212" s="2">
        <v>7.2214662024881102</v>
      </c>
      <c r="F212" s="2">
        <v>1.2449547411081898</v>
      </c>
      <c r="G212" s="2">
        <v>1.5701252063195303</v>
      </c>
    </row>
    <row r="213" spans="1:7" ht="14.1" customHeight="1" x14ac:dyDescent="0.25">
      <c r="A213" s="32" t="s">
        <v>418</v>
      </c>
      <c r="B213" s="2" t="s">
        <v>419</v>
      </c>
      <c r="C213" s="26">
        <v>6.98739977090493</v>
      </c>
      <c r="D213" s="2">
        <v>5.4779564562535397</v>
      </c>
      <c r="E213" s="2">
        <v>8.8737210967153093</v>
      </c>
      <c r="F213" s="2">
        <v>1.5094433146513904</v>
      </c>
      <c r="G213" s="2">
        <v>1.8863213258103793</v>
      </c>
    </row>
    <row r="214" spans="1:7" ht="14.1" customHeight="1" x14ac:dyDescent="0.25">
      <c r="A214" s="32" t="s">
        <v>420</v>
      </c>
      <c r="B214" s="2" t="s">
        <v>421</v>
      </c>
      <c r="C214" s="26">
        <v>6.2730627306273101</v>
      </c>
      <c r="D214" s="2">
        <v>4.9783127662779796</v>
      </c>
      <c r="E214" s="2">
        <v>7.8766356903007297</v>
      </c>
      <c r="F214" s="2">
        <v>1.2947499643493305</v>
      </c>
      <c r="G214" s="2">
        <v>1.6035729596734196</v>
      </c>
    </row>
    <row r="215" spans="1:7" ht="14.1" customHeight="1" x14ac:dyDescent="0.25">
      <c r="A215" s="32" t="s">
        <v>422</v>
      </c>
      <c r="B215" s="2" t="s">
        <v>423</v>
      </c>
      <c r="C215" s="26">
        <v>7.2966507177033497</v>
      </c>
      <c r="D215" s="2">
        <v>5.7221932022592803</v>
      </c>
      <c r="E215" s="2">
        <v>9.2617609118184898</v>
      </c>
      <c r="F215" s="2">
        <v>1.5744575154440694</v>
      </c>
      <c r="G215" s="2">
        <v>1.9651101941151401</v>
      </c>
    </row>
    <row r="216" spans="1:7" ht="14.1" customHeight="1" x14ac:dyDescent="0.25">
      <c r="A216" s="32" t="s">
        <v>424</v>
      </c>
      <c r="B216" s="2" t="s">
        <v>425</v>
      </c>
      <c r="C216" s="26">
        <v>8.1370449678800902</v>
      </c>
      <c r="D216" s="2">
        <v>6.5503424440848903</v>
      </c>
      <c r="E216" s="2">
        <v>10.0666941941396</v>
      </c>
      <c r="F216" s="2">
        <v>1.5867025237951999</v>
      </c>
      <c r="G216" s="2">
        <v>1.9296492262595102</v>
      </c>
    </row>
    <row r="217" spans="1:7" ht="14.1" customHeight="1" x14ac:dyDescent="0.25">
      <c r="A217" s="32" t="s">
        <v>426</v>
      </c>
      <c r="B217" s="2" t="s">
        <v>427</v>
      </c>
      <c r="C217" s="26">
        <v>5.9405940594059397</v>
      </c>
      <c r="D217" s="2">
        <v>4.5813991565572998</v>
      </c>
      <c r="E217" s="2">
        <v>7.6706143491814496</v>
      </c>
      <c r="F217" s="2">
        <v>1.3591949028486399</v>
      </c>
      <c r="G217" s="2">
        <v>1.7300202897755099</v>
      </c>
    </row>
    <row r="218" spans="1:7" ht="14.1" customHeight="1" x14ac:dyDescent="0.25">
      <c r="A218" s="32" t="s">
        <v>428</v>
      </c>
      <c r="B218" s="2" t="s">
        <v>429</v>
      </c>
      <c r="C218" s="26">
        <v>6.6176470588235299</v>
      </c>
      <c r="D218" s="2">
        <v>5.1071830140556598</v>
      </c>
      <c r="E218" s="2">
        <v>8.5346568340502298</v>
      </c>
      <c r="F218" s="2">
        <v>1.5104640447678701</v>
      </c>
      <c r="G218" s="2">
        <v>1.9170097752266999</v>
      </c>
    </row>
    <row r="219" spans="1:7" ht="14.1" customHeight="1" x14ac:dyDescent="0.25">
      <c r="A219" s="32" t="s">
        <v>430</v>
      </c>
      <c r="B219" s="2" t="s">
        <v>431</v>
      </c>
      <c r="C219" s="26">
        <v>8.7074829931972797</v>
      </c>
      <c r="D219" s="2">
        <v>7.3716739179441602</v>
      </c>
      <c r="E219" s="2">
        <v>10.258543855181101</v>
      </c>
      <c r="F219" s="2">
        <v>1.3358090752531195</v>
      </c>
      <c r="G219" s="2">
        <v>1.5510608619838209</v>
      </c>
    </row>
    <row r="220" spans="1:7" ht="14.1" customHeight="1" x14ac:dyDescent="0.25">
      <c r="A220" s="32" t="s">
        <v>432</v>
      </c>
      <c r="B220" s="2" t="s">
        <v>433</v>
      </c>
      <c r="C220" s="26">
        <v>7.6595744680851103</v>
      </c>
      <c r="D220" s="2">
        <v>6.2731274552918102</v>
      </c>
      <c r="E220" s="2">
        <v>9.3219686829631208</v>
      </c>
      <c r="F220" s="2">
        <v>1.3864470127933002</v>
      </c>
      <c r="G220" s="2">
        <v>1.6623942148780104</v>
      </c>
    </row>
    <row r="221" spans="1:7" ht="14.1" customHeight="1" x14ac:dyDescent="0.25">
      <c r="A221" s="32" t="s">
        <v>434</v>
      </c>
      <c r="B221" s="2" t="s">
        <v>435</v>
      </c>
      <c r="C221" s="26">
        <v>7.54985754985755</v>
      </c>
      <c r="D221" s="2">
        <v>6.2807866785276198</v>
      </c>
      <c r="E221" s="2">
        <v>9.0505887024402103</v>
      </c>
      <c r="F221" s="2">
        <v>1.2690708713299301</v>
      </c>
      <c r="G221" s="2">
        <v>1.5007311525826603</v>
      </c>
    </row>
    <row r="222" spans="1:7" ht="14.1" customHeight="1" x14ac:dyDescent="0.25">
      <c r="A222" s="32" t="s">
        <v>436</v>
      </c>
      <c r="B222" s="2" t="s">
        <v>437</v>
      </c>
      <c r="C222" s="26">
        <v>6.1919504643962897</v>
      </c>
      <c r="D222" s="2">
        <v>4.84061743874115</v>
      </c>
      <c r="E222" s="2">
        <v>7.88925315814092</v>
      </c>
      <c r="F222" s="2">
        <v>1.3513330256551397</v>
      </c>
      <c r="G222" s="2">
        <v>1.6973026937446303</v>
      </c>
    </row>
    <row r="223" spans="1:7" ht="14.1" customHeight="1" x14ac:dyDescent="0.25">
      <c r="A223" s="32" t="s">
        <v>438</v>
      </c>
      <c r="B223" s="2" t="s">
        <v>439</v>
      </c>
      <c r="C223" s="26">
        <v>5.3830227743271202</v>
      </c>
      <c r="D223" s="2">
        <v>4.1284448090284398</v>
      </c>
      <c r="E223" s="2">
        <v>6.9910487782870501</v>
      </c>
      <c r="F223" s="2">
        <v>1.2545779652986804</v>
      </c>
      <c r="G223" s="2">
        <v>1.6080260039599299</v>
      </c>
    </row>
    <row r="224" spans="1:7" ht="14.1" customHeight="1" x14ac:dyDescent="0.25">
      <c r="A224" s="32" t="s">
        <v>440</v>
      </c>
      <c r="B224" s="2" t="s">
        <v>441</v>
      </c>
      <c r="C224" s="26">
        <v>6.19684082624544</v>
      </c>
      <c r="D224" s="2">
        <v>4.7444419480962798</v>
      </c>
      <c r="E224" s="2">
        <v>8.0562537223474209</v>
      </c>
      <c r="F224" s="2">
        <v>1.4523988781491601</v>
      </c>
      <c r="G224" s="2">
        <v>1.8594128961019809</v>
      </c>
    </row>
    <row r="225" spans="1:7" ht="14.1" customHeight="1" x14ac:dyDescent="0.25">
      <c r="A225" s="32" t="s">
        <v>442</v>
      </c>
      <c r="B225" s="2" t="s">
        <v>443</v>
      </c>
      <c r="C225" s="26">
        <v>11.344537815126101</v>
      </c>
      <c r="D225" s="2">
        <v>9.4834108951391194</v>
      </c>
      <c r="E225" s="2">
        <v>13.5163718399529</v>
      </c>
      <c r="F225" s="2">
        <v>1.8611269199869813</v>
      </c>
      <c r="G225" s="2">
        <v>2.1718340248267989</v>
      </c>
    </row>
    <row r="226" spans="1:7" ht="14.1" customHeight="1" x14ac:dyDescent="0.25">
      <c r="A226" s="32" t="s">
        <v>444</v>
      </c>
      <c r="B226" s="2" t="s">
        <v>445</v>
      </c>
      <c r="C226" s="26">
        <v>7.4644549763033199</v>
      </c>
      <c r="D226" s="2">
        <v>5.8776449549502896</v>
      </c>
      <c r="E226" s="2">
        <v>9.4367109862297092</v>
      </c>
      <c r="F226" s="2">
        <v>1.5868100213530303</v>
      </c>
      <c r="G226" s="2">
        <v>1.9722560099263893</v>
      </c>
    </row>
    <row r="227" spans="1:7" ht="14.1" customHeight="1" x14ac:dyDescent="0.25">
      <c r="A227" s="32" t="s">
        <v>446</v>
      </c>
      <c r="B227" s="2" t="s">
        <v>447</v>
      </c>
      <c r="C227" s="26">
        <v>8.7665647298674791</v>
      </c>
      <c r="D227" s="2">
        <v>7.15382342993514</v>
      </c>
      <c r="E227" s="2">
        <v>10.7009751516819</v>
      </c>
      <c r="F227" s="2">
        <v>1.6127412999323392</v>
      </c>
      <c r="G227" s="2">
        <v>1.9344104218144214</v>
      </c>
    </row>
    <row r="228" spans="1:7" ht="14.1" customHeight="1" x14ac:dyDescent="0.25">
      <c r="A228" s="32" t="s">
        <v>448</v>
      </c>
      <c r="B228" s="2" t="s">
        <v>449</v>
      </c>
      <c r="C228" s="26">
        <v>6.2720848056537104</v>
      </c>
      <c r="D228" s="2">
        <v>5.0022056102043297</v>
      </c>
      <c r="E228" s="2">
        <v>7.8377429308637501</v>
      </c>
      <c r="F228" s="2">
        <v>1.2698791954493807</v>
      </c>
      <c r="G228" s="2">
        <v>1.5656581252100397</v>
      </c>
    </row>
    <row r="229" spans="1:7" ht="14.1" customHeight="1" x14ac:dyDescent="0.25">
      <c r="A229" s="32" t="s">
        <v>450</v>
      </c>
      <c r="B229" s="2" t="s">
        <v>451</v>
      </c>
      <c r="C229" s="26">
        <v>5.2888527257933298</v>
      </c>
      <c r="D229" s="2">
        <v>4.1711000811494001</v>
      </c>
      <c r="E229" s="2">
        <v>6.6852397882709296</v>
      </c>
      <c r="F229" s="2">
        <v>1.1177526446439296</v>
      </c>
      <c r="G229" s="2">
        <v>1.3963870624775998</v>
      </c>
    </row>
    <row r="230" spans="1:7" ht="14.1" customHeight="1" x14ac:dyDescent="0.25">
      <c r="A230" s="32" t="s">
        <v>452</v>
      </c>
      <c r="B230" s="2" t="s">
        <v>453</v>
      </c>
      <c r="C230" s="26">
        <v>8.7261785356068202</v>
      </c>
      <c r="D230" s="2">
        <v>7.1289952836621797</v>
      </c>
      <c r="E230" s="2">
        <v>10.640198553516299</v>
      </c>
      <c r="F230" s="2">
        <v>1.5971832519446405</v>
      </c>
      <c r="G230" s="2">
        <v>1.9140200179094791</v>
      </c>
    </row>
    <row r="231" spans="1:7" ht="14.1" customHeight="1" x14ac:dyDescent="0.25">
      <c r="A231" s="32" t="s">
        <v>454</v>
      </c>
      <c r="B231" s="2" t="s">
        <v>455</v>
      </c>
      <c r="C231" s="26">
        <v>6.7298578199052104</v>
      </c>
      <c r="D231" s="2">
        <v>5.36963655258368</v>
      </c>
      <c r="E231" s="2">
        <v>8.4040457683870198</v>
      </c>
      <c r="F231" s="2">
        <v>1.3602212673215304</v>
      </c>
      <c r="G231" s="2">
        <v>1.6741879484818094</v>
      </c>
    </row>
    <row r="232" spans="1:7" ht="14.1" customHeight="1" x14ac:dyDescent="0.25">
      <c r="A232" s="32" t="s">
        <v>456</v>
      </c>
      <c r="B232" s="2" t="s">
        <v>457</v>
      </c>
      <c r="C232" s="26">
        <v>6.2445030782761703</v>
      </c>
      <c r="D232" s="2">
        <v>4.9800775712346601</v>
      </c>
      <c r="E232" s="2">
        <v>7.8035969431411401</v>
      </c>
      <c r="F232" s="2">
        <v>1.2644255070415102</v>
      </c>
      <c r="G232" s="2">
        <v>1.5590938648649697</v>
      </c>
    </row>
    <row r="233" spans="1:7" ht="14.1" customHeight="1" x14ac:dyDescent="0.25">
      <c r="A233" s="32" t="s">
        <v>458</v>
      </c>
      <c r="B233" s="2" t="s">
        <v>459</v>
      </c>
      <c r="C233" s="26">
        <v>8.8259109311740893</v>
      </c>
      <c r="D233" s="2">
        <v>7.3688029961935104</v>
      </c>
      <c r="E233" s="2">
        <v>10.5383680337359</v>
      </c>
      <c r="F233" s="2">
        <v>1.4571079349805789</v>
      </c>
      <c r="G233" s="2">
        <v>1.7124571025618103</v>
      </c>
    </row>
    <row r="234" spans="1:7" ht="14.1" customHeight="1" x14ac:dyDescent="0.25">
      <c r="A234" s="32" t="s">
        <v>460</v>
      </c>
      <c r="B234" s="2" t="s">
        <v>461</v>
      </c>
      <c r="C234" s="26">
        <v>7.8860172299536098</v>
      </c>
      <c r="D234" s="2">
        <v>6.6306157163629802</v>
      </c>
      <c r="E234" s="2">
        <v>9.3552932769836801</v>
      </c>
      <c r="F234" s="2">
        <v>1.2554015135906296</v>
      </c>
      <c r="G234" s="2">
        <v>1.4692760470300703</v>
      </c>
    </row>
    <row r="235" spans="1:7" ht="14.1" customHeight="1" x14ac:dyDescent="0.25">
      <c r="A235" s="32" t="s">
        <v>462</v>
      </c>
      <c r="B235" s="2" t="s">
        <v>463</v>
      </c>
      <c r="C235" s="26">
        <v>4.5908183632734501</v>
      </c>
      <c r="D235" s="2">
        <v>3.4592955912634702</v>
      </c>
      <c r="E235" s="2">
        <v>6.0691900344000604</v>
      </c>
      <c r="F235" s="2">
        <v>1.1315227720099799</v>
      </c>
      <c r="G235" s="2">
        <v>1.4783716711266104</v>
      </c>
    </row>
    <row r="236" spans="1:7" ht="14.1" customHeight="1" x14ac:dyDescent="0.25">
      <c r="A236" s="32" t="s">
        <v>464</v>
      </c>
      <c r="B236" s="2" t="s">
        <v>465</v>
      </c>
      <c r="C236" s="26">
        <v>6.3829787234042596</v>
      </c>
      <c r="D236" s="2">
        <v>4.9590824993960503</v>
      </c>
      <c r="E236" s="2">
        <v>8.1805262532646896</v>
      </c>
      <c r="F236" s="2">
        <v>1.4238962240082094</v>
      </c>
      <c r="G236" s="2">
        <v>1.79754752986043</v>
      </c>
    </row>
    <row r="237" spans="1:7" ht="14.1" customHeight="1" x14ac:dyDescent="0.25">
      <c r="A237" s="32" t="s">
        <v>466</v>
      </c>
      <c r="B237" s="2" t="s">
        <v>467</v>
      </c>
      <c r="C237" s="26">
        <v>6.4393939393939403</v>
      </c>
      <c r="D237" s="2">
        <v>5.11113585395168</v>
      </c>
      <c r="E237" s="2">
        <v>8.0834280741568101</v>
      </c>
      <c r="F237" s="2">
        <v>1.3282580854422603</v>
      </c>
      <c r="G237" s="2">
        <v>1.6440341347628697</v>
      </c>
    </row>
    <row r="238" spans="1:7" ht="14.1" customHeight="1" x14ac:dyDescent="0.25">
      <c r="A238" s="32" t="s">
        <v>468</v>
      </c>
      <c r="B238" s="2" t="s">
        <v>469</v>
      </c>
      <c r="C238" s="26">
        <v>7.9493087557603701</v>
      </c>
      <c r="D238" s="2">
        <v>6.3294646533171104</v>
      </c>
      <c r="E238" s="2">
        <v>9.9397156415219907</v>
      </c>
      <c r="F238" s="2">
        <v>1.6198441024432597</v>
      </c>
      <c r="G238" s="2">
        <v>1.9904068857616206</v>
      </c>
    </row>
    <row r="239" spans="1:7" ht="14.1" customHeight="1" x14ac:dyDescent="0.25">
      <c r="A239" s="32" t="s">
        <v>470</v>
      </c>
      <c r="B239" s="2" t="s">
        <v>471</v>
      </c>
      <c r="C239" s="26">
        <v>6.8788501026694098</v>
      </c>
      <c r="D239" s="2">
        <v>5.4528936956362202</v>
      </c>
      <c r="E239" s="2">
        <v>8.6436101473216205</v>
      </c>
      <c r="F239" s="2">
        <v>1.4259564070331896</v>
      </c>
      <c r="G239" s="2">
        <v>1.7647600446522107</v>
      </c>
    </row>
    <row r="240" spans="1:7" ht="14.1" customHeight="1" x14ac:dyDescent="0.25">
      <c r="A240" s="32" t="s">
        <v>472</v>
      </c>
      <c r="B240" s="2" t="s">
        <v>473</v>
      </c>
      <c r="C240" s="26">
        <v>7.3202614379085</v>
      </c>
      <c r="D240" s="2">
        <v>5.6800653050832404</v>
      </c>
      <c r="E240" s="2">
        <v>9.3869498111905791</v>
      </c>
      <c r="F240" s="2">
        <v>1.6401961328252597</v>
      </c>
      <c r="G240" s="2">
        <v>2.0666883732820791</v>
      </c>
    </row>
    <row r="241" spans="1:7" ht="14.1" customHeight="1" x14ac:dyDescent="0.25">
      <c r="A241" s="32" t="s">
        <v>474</v>
      </c>
      <c r="B241" s="2" t="s">
        <v>475</v>
      </c>
      <c r="C241" s="26">
        <v>8.9930335655478206</v>
      </c>
      <c r="D241" s="2">
        <v>7.6796923915592004</v>
      </c>
      <c r="E241" s="2">
        <v>10.5054175078967</v>
      </c>
      <c r="F241" s="2">
        <v>1.3133411739886203</v>
      </c>
      <c r="G241" s="2">
        <v>1.5123839423488796</v>
      </c>
    </row>
    <row r="242" spans="1:7" ht="14.1" customHeight="1" x14ac:dyDescent="0.25">
      <c r="A242" s="32" t="s">
        <v>476</v>
      </c>
      <c r="B242" s="2" t="s">
        <v>477</v>
      </c>
      <c r="C242" s="26">
        <v>10.607356715141099</v>
      </c>
      <c r="D242" s="2">
        <v>8.9693518639110508</v>
      </c>
      <c r="E242" s="2">
        <v>12.503410454188099</v>
      </c>
      <c r="F242" s="2">
        <v>1.6380048512300487</v>
      </c>
      <c r="G242" s="2">
        <v>1.8960537390469998</v>
      </c>
    </row>
    <row r="243" spans="1:7" ht="14.1" customHeight="1" x14ac:dyDescent="0.25">
      <c r="A243" s="32" t="s">
        <v>478</v>
      </c>
      <c r="B243" s="2" t="s">
        <v>479</v>
      </c>
      <c r="C243" s="26">
        <v>8.9298369950389809</v>
      </c>
      <c r="D243" s="2">
        <v>7.5512196778252996</v>
      </c>
      <c r="E243" s="2">
        <v>10.5314748336816</v>
      </c>
      <c r="F243" s="2">
        <v>1.3786173172136813</v>
      </c>
      <c r="G243" s="2">
        <v>1.6016378386426187</v>
      </c>
    </row>
    <row r="244" spans="1:7" ht="14.1" customHeight="1" x14ac:dyDescent="0.25">
      <c r="A244" s="32" t="s">
        <v>480</v>
      </c>
      <c r="B244" s="2" t="s">
        <v>481</v>
      </c>
      <c r="C244" s="26">
        <v>6.1538461538461497</v>
      </c>
      <c r="D244" s="2">
        <v>4.6158384720510801</v>
      </c>
      <c r="E244" s="2">
        <v>8.1604778761136405</v>
      </c>
      <c r="F244" s="2">
        <v>1.5380076817950696</v>
      </c>
      <c r="G244" s="2">
        <v>2.0066317222674908</v>
      </c>
    </row>
    <row r="245" spans="1:7" ht="14.1" customHeight="1" x14ac:dyDescent="0.25">
      <c r="A245" s="32" t="s">
        <v>482</v>
      </c>
      <c r="B245" s="2" t="s">
        <v>483</v>
      </c>
      <c r="C245" s="26">
        <v>8.9116143170197208</v>
      </c>
      <c r="D245" s="2">
        <v>7.5150888243030201</v>
      </c>
      <c r="E245" s="2">
        <v>10.5380852860998</v>
      </c>
      <c r="F245" s="2">
        <v>1.3965254927167008</v>
      </c>
      <c r="G245" s="2">
        <v>1.6264709690800796</v>
      </c>
    </row>
    <row r="246" spans="1:7" ht="14.1" customHeight="1" x14ac:dyDescent="0.25">
      <c r="A246" s="32" t="s">
        <v>484</v>
      </c>
      <c r="B246" s="2" t="s">
        <v>485</v>
      </c>
      <c r="C246" s="26">
        <v>6.6753926701570698</v>
      </c>
      <c r="D246" s="2">
        <v>5.1134636464460899</v>
      </c>
      <c r="E246" s="2">
        <v>8.6708218469750395</v>
      </c>
      <c r="F246" s="2">
        <v>1.56192902371098</v>
      </c>
      <c r="G246" s="2">
        <v>1.9954291768179697</v>
      </c>
    </row>
    <row r="247" spans="1:7" ht="14.1" customHeight="1" x14ac:dyDescent="0.25">
      <c r="A247" s="32" t="s">
        <v>486</v>
      </c>
      <c r="B247" s="2" t="s">
        <v>487</v>
      </c>
      <c r="C247" s="26">
        <v>8.0944350758853307</v>
      </c>
      <c r="D247" s="2">
        <v>6.6740631448876</v>
      </c>
      <c r="E247" s="2">
        <v>9.7853951609947298</v>
      </c>
      <c r="F247" s="2">
        <v>1.4203719309977307</v>
      </c>
      <c r="G247" s="2">
        <v>1.6909600851093991</v>
      </c>
    </row>
    <row r="248" spans="1:7" ht="14.1" customHeight="1" x14ac:dyDescent="0.25">
      <c r="A248" s="32" t="s">
        <v>488</v>
      </c>
      <c r="B248" s="2" t="s">
        <v>489</v>
      </c>
      <c r="C248" s="26">
        <v>9.5371669004207593</v>
      </c>
      <c r="D248" s="2">
        <v>8.1195288857196903</v>
      </c>
      <c r="E248" s="2">
        <v>11.1722224562929</v>
      </c>
      <c r="F248" s="2">
        <v>1.417638014701069</v>
      </c>
      <c r="G248" s="2">
        <v>1.6350555558721407</v>
      </c>
    </row>
    <row r="249" spans="1:7" ht="14.1" customHeight="1" x14ac:dyDescent="0.25">
      <c r="A249" s="32" t="s">
        <v>490</v>
      </c>
      <c r="B249" s="2" t="s">
        <v>491</v>
      </c>
      <c r="C249" s="26">
        <v>7.7209302325581399</v>
      </c>
      <c r="D249" s="2">
        <v>6.2715961296877598</v>
      </c>
      <c r="E249" s="2">
        <v>9.4713527004723002</v>
      </c>
      <c r="F249" s="2">
        <v>1.4493341028703801</v>
      </c>
      <c r="G249" s="2">
        <v>1.7504224679141602</v>
      </c>
    </row>
    <row r="250" spans="1:7" ht="14.1" customHeight="1" x14ac:dyDescent="0.25">
      <c r="A250" s="32" t="s">
        <v>492</v>
      </c>
      <c r="B250" s="2" t="s">
        <v>493</v>
      </c>
      <c r="C250" s="26">
        <v>10.4923325262308</v>
      </c>
      <c r="D250" s="2">
        <v>8.9063230563029006</v>
      </c>
      <c r="E250" s="2">
        <v>12.322567961787801</v>
      </c>
      <c r="F250" s="2">
        <v>1.5860094699278999</v>
      </c>
      <c r="G250" s="2">
        <v>1.8302354355570003</v>
      </c>
    </row>
    <row r="251" spans="1:7" ht="14.1" customHeight="1" x14ac:dyDescent="0.25">
      <c r="A251" s="32" t="s">
        <v>494</v>
      </c>
      <c r="B251" s="2" t="s">
        <v>495</v>
      </c>
      <c r="C251" s="26">
        <v>7.6142131979695398</v>
      </c>
      <c r="D251" s="2">
        <v>6.2357293801984603</v>
      </c>
      <c r="E251" s="2">
        <v>9.2673091966044208</v>
      </c>
      <c r="F251" s="2">
        <v>1.3784838177710794</v>
      </c>
      <c r="G251" s="2">
        <v>1.653095998634881</v>
      </c>
    </row>
    <row r="252" spans="1:7" ht="14.1" customHeight="1" x14ac:dyDescent="0.25">
      <c r="A252" s="32" t="s">
        <v>496</v>
      </c>
      <c r="B252" s="2" t="s">
        <v>497</v>
      </c>
      <c r="C252" s="26">
        <v>6.5173116089613004</v>
      </c>
      <c r="D252" s="2">
        <v>5.1366660368311203</v>
      </c>
      <c r="E252" s="2">
        <v>8.2368290257937105</v>
      </c>
      <c r="F252" s="2">
        <v>1.38064557213018</v>
      </c>
      <c r="G252" s="2">
        <v>1.7195174168324101</v>
      </c>
    </row>
    <row r="253" spans="1:7" ht="14.1" customHeight="1" x14ac:dyDescent="0.25">
      <c r="A253" s="32" t="s">
        <v>498</v>
      </c>
      <c r="B253" s="2" t="s">
        <v>499</v>
      </c>
      <c r="C253" s="26">
        <v>7.4292452830188704</v>
      </c>
      <c r="D253" s="2">
        <v>5.8497137683679403</v>
      </c>
      <c r="E253" s="2">
        <v>9.3927304066842101</v>
      </c>
      <c r="F253" s="2">
        <v>1.5795315146509301</v>
      </c>
      <c r="G253" s="2">
        <v>1.9634851236653397</v>
      </c>
    </row>
    <row r="254" spans="1:7" ht="14.1" customHeight="1" x14ac:dyDescent="0.25">
      <c r="A254" s="32" t="s">
        <v>500</v>
      </c>
      <c r="B254" s="2" t="s">
        <v>501</v>
      </c>
      <c r="C254" s="26">
        <v>5.5045871559632999</v>
      </c>
      <c r="D254" s="2">
        <v>4.2432082749346298</v>
      </c>
      <c r="E254" s="2">
        <v>7.1130824070823104</v>
      </c>
      <c r="F254" s="2">
        <v>1.2613788810286701</v>
      </c>
      <c r="G254" s="2">
        <v>1.6084952511190105</v>
      </c>
    </row>
    <row r="255" spans="1:7" ht="14.1" customHeight="1" x14ac:dyDescent="0.25">
      <c r="A255" s="32" t="s">
        <v>502</v>
      </c>
      <c r="B255" s="2" t="s">
        <v>503</v>
      </c>
      <c r="C255" s="26">
        <v>9.6483318304779093</v>
      </c>
      <c r="D255" s="2">
        <v>8.0473348427854408</v>
      </c>
      <c r="E255" s="2">
        <v>11.5279116664115</v>
      </c>
      <c r="F255" s="2">
        <v>1.6009969876924686</v>
      </c>
      <c r="G255" s="2">
        <v>1.8795798359335905</v>
      </c>
    </row>
    <row r="256" spans="1:7" ht="14.1" customHeight="1" x14ac:dyDescent="0.25">
      <c r="A256" s="32" t="s">
        <v>504</v>
      </c>
      <c r="B256" s="2" t="s">
        <v>505</v>
      </c>
      <c r="C256" s="26">
        <v>9.0305444887118203</v>
      </c>
      <c r="D256" s="2">
        <v>7.68529934765139</v>
      </c>
      <c r="E256" s="2">
        <v>10.5842651294129</v>
      </c>
      <c r="F256" s="2">
        <v>1.3452451410604302</v>
      </c>
      <c r="G256" s="2">
        <v>1.55372064070108</v>
      </c>
    </row>
    <row r="257" spans="1:7" ht="14.1" customHeight="1" x14ac:dyDescent="0.25">
      <c r="A257" s="32" t="s">
        <v>506</v>
      </c>
      <c r="B257" s="2" t="s">
        <v>507</v>
      </c>
      <c r="C257" s="26">
        <v>5.4545454545454497</v>
      </c>
      <c r="D257" s="2">
        <v>4.1385540348182204</v>
      </c>
      <c r="E257" s="2">
        <v>7.15775457622071</v>
      </c>
      <c r="F257" s="2">
        <v>1.3159914197272293</v>
      </c>
      <c r="G257" s="2">
        <v>1.7032091216752603</v>
      </c>
    </row>
    <row r="258" spans="1:7" ht="14.1" customHeight="1" x14ac:dyDescent="0.25">
      <c r="A258" s="32" t="s">
        <v>508</v>
      </c>
      <c r="B258" s="2" t="s">
        <v>509</v>
      </c>
      <c r="C258" s="26">
        <v>8.4720121028744302</v>
      </c>
      <c r="D258" s="2">
        <v>7.0886130617925698</v>
      </c>
      <c r="E258" s="2">
        <v>10.096055384414701</v>
      </c>
      <c r="F258" s="2">
        <v>1.3833990410818604</v>
      </c>
      <c r="G258" s="2">
        <v>1.6240432815402706</v>
      </c>
    </row>
    <row r="259" spans="1:7" ht="14.1" customHeight="1" x14ac:dyDescent="0.25">
      <c r="A259" s="32" t="s">
        <v>510</v>
      </c>
      <c r="B259" s="2" t="s">
        <v>511</v>
      </c>
      <c r="C259" s="26">
        <v>5.9090909090909101</v>
      </c>
      <c r="D259" s="2">
        <v>4.5344413182581498</v>
      </c>
      <c r="E259" s="2">
        <v>7.6670070008313997</v>
      </c>
      <c r="F259" s="2">
        <v>1.3746495908327603</v>
      </c>
      <c r="G259" s="2">
        <v>1.7579160917404897</v>
      </c>
    </row>
    <row r="260" spans="1:7" ht="14.1" customHeight="1" x14ac:dyDescent="0.25">
      <c r="A260" s="32" t="s">
        <v>512</v>
      </c>
      <c r="B260" s="2" t="s">
        <v>513</v>
      </c>
      <c r="C260" s="26">
        <v>7.9365079365079403</v>
      </c>
      <c r="D260" s="2">
        <v>6.5015108895086504</v>
      </c>
      <c r="E260" s="2">
        <v>9.6555255232122494</v>
      </c>
      <c r="F260" s="2">
        <v>1.4349970469992899</v>
      </c>
      <c r="G260" s="2">
        <v>1.7190175867043092</v>
      </c>
    </row>
    <row r="261" spans="1:7" ht="14.1" customHeight="1" x14ac:dyDescent="0.25">
      <c r="A261" s="32" t="s">
        <v>514</v>
      </c>
      <c r="B261" s="2" t="s">
        <v>515</v>
      </c>
      <c r="C261" s="26">
        <v>5.2631578947368398</v>
      </c>
      <c r="D261" s="2">
        <v>3.9437935218981099</v>
      </c>
      <c r="E261" s="2">
        <v>6.9917774547547804</v>
      </c>
      <c r="F261" s="2">
        <v>1.3193643728387299</v>
      </c>
      <c r="G261" s="2">
        <v>1.7286195600179406</v>
      </c>
    </row>
    <row r="262" spans="1:7" ht="14.1" customHeight="1" x14ac:dyDescent="0.25">
      <c r="A262" s="32" t="s">
        <v>516</v>
      </c>
      <c r="B262" s="2" t="s">
        <v>517</v>
      </c>
      <c r="C262" s="26">
        <v>8.5967130214917802</v>
      </c>
      <c r="D262" s="2">
        <v>6.8378233408810098</v>
      </c>
      <c r="E262" s="2">
        <v>10.7558058374682</v>
      </c>
      <c r="F262" s="2">
        <v>1.7588896806107703</v>
      </c>
      <c r="G262" s="2">
        <v>2.15909281597642</v>
      </c>
    </row>
    <row r="263" spans="1:7" ht="14.1" customHeight="1" x14ac:dyDescent="0.25">
      <c r="A263" s="32" t="s">
        <v>518</v>
      </c>
      <c r="B263" s="2" t="s">
        <v>519</v>
      </c>
      <c r="C263" s="26">
        <v>6.5296251511487302</v>
      </c>
      <c r="D263" s="2">
        <v>5.0387840940772701</v>
      </c>
      <c r="E263" s="2">
        <v>8.4224433920237693</v>
      </c>
      <c r="F263" s="2">
        <v>1.4908410570714601</v>
      </c>
      <c r="G263" s="2">
        <v>1.8928182408750391</v>
      </c>
    </row>
    <row r="264" spans="1:7" ht="14.1" customHeight="1" x14ac:dyDescent="0.25">
      <c r="A264" s="32" t="s">
        <v>520</v>
      </c>
      <c r="B264" s="2" t="s">
        <v>521</v>
      </c>
      <c r="C264" s="26">
        <v>5.3007135575942899</v>
      </c>
      <c r="D264" s="2">
        <v>4.0649637590922998</v>
      </c>
      <c r="E264" s="2">
        <v>6.88517017919962</v>
      </c>
      <c r="F264" s="2">
        <v>1.2357497985019901</v>
      </c>
      <c r="G264" s="2">
        <v>1.5844566216053302</v>
      </c>
    </row>
    <row r="265" spans="1:7" ht="14.1" customHeight="1" x14ac:dyDescent="0.25">
      <c r="A265" s="32" t="s">
        <v>522</v>
      </c>
      <c r="B265" s="2" t="s">
        <v>523</v>
      </c>
      <c r="C265" s="26">
        <v>8.4076433121019107</v>
      </c>
      <c r="D265" s="2">
        <v>7.1344188974503702</v>
      </c>
      <c r="E265" s="2">
        <v>9.8839063804586402</v>
      </c>
      <c r="F265" s="2">
        <v>1.2732244146515406</v>
      </c>
      <c r="G265" s="2">
        <v>1.4762630683567295</v>
      </c>
    </row>
    <row r="266" spans="1:7" ht="14.1" customHeight="1" x14ac:dyDescent="0.25">
      <c r="A266" s="32" t="s">
        <v>524</v>
      </c>
      <c r="B266" s="2" t="s">
        <v>525</v>
      </c>
      <c r="C266" s="26">
        <v>7.29713952130765</v>
      </c>
      <c r="D266" s="2">
        <v>6.1586976401294304</v>
      </c>
      <c r="E266" s="2">
        <v>8.6266779993346194</v>
      </c>
      <c r="F266" s="2">
        <v>1.1384418811782195</v>
      </c>
      <c r="G266" s="2">
        <v>1.3295384780269695</v>
      </c>
    </row>
    <row r="267" spans="1:7" ht="14.1" customHeight="1" x14ac:dyDescent="0.25">
      <c r="A267" s="32" t="s">
        <v>526</v>
      </c>
      <c r="B267" s="2" t="s">
        <v>527</v>
      </c>
      <c r="C267" s="26">
        <v>7.2866730584851398</v>
      </c>
      <c r="D267" s="2">
        <v>5.8611277470084699</v>
      </c>
      <c r="E267" s="2">
        <v>9.0256975222405504</v>
      </c>
      <c r="F267" s="2">
        <v>1.4255453114766699</v>
      </c>
      <c r="G267" s="2">
        <v>1.7390244637554106</v>
      </c>
    </row>
    <row r="268" spans="1:7" ht="14.1" customHeight="1" x14ac:dyDescent="0.25">
      <c r="A268" s="32" t="s">
        <v>528</v>
      </c>
      <c r="B268" s="2" t="s">
        <v>529</v>
      </c>
      <c r="C268" s="26">
        <v>6.8303094983991501</v>
      </c>
      <c r="D268" s="2">
        <v>5.3850286855676899</v>
      </c>
      <c r="E268" s="2">
        <v>8.6281142924162904</v>
      </c>
      <c r="F268" s="2">
        <v>1.4452808128314603</v>
      </c>
      <c r="G268" s="2">
        <v>1.7978047940171402</v>
      </c>
    </row>
    <row r="269" spans="1:7" ht="14.1" customHeight="1" x14ac:dyDescent="0.25">
      <c r="A269" s="32" t="s">
        <v>530</v>
      </c>
      <c r="B269" s="2" t="s">
        <v>531</v>
      </c>
      <c r="C269" s="26">
        <v>6.2011464304325203</v>
      </c>
      <c r="D269" s="2">
        <v>5.2071214197054303</v>
      </c>
      <c r="E269" s="2">
        <v>7.3701744208481097</v>
      </c>
      <c r="F269" s="2">
        <v>0.99402501072709004</v>
      </c>
      <c r="G269" s="2">
        <v>1.1690279904155894</v>
      </c>
    </row>
    <row r="270" spans="1:7" ht="14.1" customHeight="1" x14ac:dyDescent="0.25">
      <c r="A270" s="32" t="s">
        <v>532</v>
      </c>
      <c r="B270" s="2" t="s">
        <v>533</v>
      </c>
      <c r="C270" s="26">
        <v>7.6979472140762502</v>
      </c>
      <c r="D270" s="2">
        <v>6.3991483633866499</v>
      </c>
      <c r="E270" s="2">
        <v>9.2343490307529397</v>
      </c>
      <c r="F270" s="2">
        <v>1.2987988506896002</v>
      </c>
      <c r="G270" s="2">
        <v>1.5364018166766895</v>
      </c>
    </row>
    <row r="271" spans="1:7" ht="14.1" customHeight="1" x14ac:dyDescent="0.25">
      <c r="A271" s="32" t="s">
        <v>534</v>
      </c>
      <c r="B271" s="2" t="s">
        <v>535</v>
      </c>
      <c r="C271" s="26">
        <v>6.6160520607375304</v>
      </c>
      <c r="D271" s="2">
        <v>5.1848831035036103</v>
      </c>
      <c r="E271" s="2">
        <v>8.4072343828948508</v>
      </c>
      <c r="F271" s="2">
        <v>1.4311689572339201</v>
      </c>
      <c r="G271" s="2">
        <v>1.7911823221573204</v>
      </c>
    </row>
    <row r="272" spans="1:7" ht="14.1" customHeight="1" x14ac:dyDescent="0.25">
      <c r="A272" s="32" t="s">
        <v>536</v>
      </c>
      <c r="B272" s="2" t="s">
        <v>537</v>
      </c>
      <c r="C272" s="26">
        <v>9.4395280235988199</v>
      </c>
      <c r="D272" s="2">
        <v>8.1378980205214795</v>
      </c>
      <c r="E272" s="2">
        <v>10.9245905442148</v>
      </c>
      <c r="F272" s="2">
        <v>1.3016300030773404</v>
      </c>
      <c r="G272" s="2">
        <v>1.4850625206159798</v>
      </c>
    </row>
    <row r="273" spans="1:7" ht="14.1" customHeight="1" x14ac:dyDescent="0.25">
      <c r="A273" s="32" t="s">
        <v>538</v>
      </c>
      <c r="B273" s="2" t="s">
        <v>539</v>
      </c>
      <c r="C273" s="26">
        <v>7.7063106796116498</v>
      </c>
      <c r="D273" s="2">
        <v>6.5148163776327701</v>
      </c>
      <c r="E273" s="2">
        <v>9.0945181286445997</v>
      </c>
      <c r="F273" s="2">
        <v>1.1914943019788797</v>
      </c>
      <c r="G273" s="2">
        <v>1.3882074490329499</v>
      </c>
    </row>
    <row r="274" spans="1:7" ht="14.1" customHeight="1" x14ac:dyDescent="0.25">
      <c r="A274" s="32" t="s">
        <v>540</v>
      </c>
      <c r="B274" s="2" t="s">
        <v>541</v>
      </c>
      <c r="C274" s="26">
        <v>7.8735940010712397</v>
      </c>
      <c r="D274" s="2">
        <v>6.7366151472427198</v>
      </c>
      <c r="E274" s="2">
        <v>9.1835718582580999</v>
      </c>
      <c r="F274" s="2">
        <v>1.1369788538285199</v>
      </c>
      <c r="G274" s="2">
        <v>1.3099778571868601</v>
      </c>
    </row>
    <row r="275" spans="1:7" ht="14.1" customHeight="1" x14ac:dyDescent="0.25">
      <c r="A275" s="32" t="s">
        <v>542</v>
      </c>
      <c r="B275" s="2" t="s">
        <v>543</v>
      </c>
      <c r="C275" s="26">
        <v>7.7762619372442003</v>
      </c>
      <c r="D275" s="2">
        <v>6.0502963420600002</v>
      </c>
      <c r="E275" s="2">
        <v>9.9424871000250796</v>
      </c>
      <c r="F275" s="2">
        <v>1.7259655951842001</v>
      </c>
      <c r="G275" s="2">
        <v>2.1662251627808793</v>
      </c>
    </row>
    <row r="276" spans="1:7" ht="14.1" customHeight="1" x14ac:dyDescent="0.25">
      <c r="A276" s="32" t="s">
        <v>544</v>
      </c>
      <c r="B276" s="2" t="s">
        <v>545</v>
      </c>
      <c r="C276" s="26">
        <v>6.0885608856088602</v>
      </c>
      <c r="D276" s="2">
        <v>4.8142282483705996</v>
      </c>
      <c r="E276" s="2">
        <v>7.6730195687843903</v>
      </c>
      <c r="F276" s="2">
        <v>1.2743326372382606</v>
      </c>
      <c r="G276" s="2">
        <v>1.5844586831755301</v>
      </c>
    </row>
    <row r="277" spans="1:7" ht="14.1" customHeight="1" x14ac:dyDescent="0.25">
      <c r="A277" s="32" t="s">
        <v>546</v>
      </c>
      <c r="B277" s="2" t="s">
        <v>547</v>
      </c>
      <c r="C277" s="26">
        <v>5</v>
      </c>
      <c r="D277" s="2">
        <v>3.54455309154597</v>
      </c>
      <c r="E277" s="2">
        <v>7.0096442753876804</v>
      </c>
      <c r="F277" s="2">
        <v>1.45544690845403</v>
      </c>
      <c r="G277" s="2">
        <v>2.0096442753876804</v>
      </c>
    </row>
    <row r="278" spans="1:7" ht="14.1" customHeight="1" x14ac:dyDescent="0.25">
      <c r="A278" s="32" t="s">
        <v>548</v>
      </c>
      <c r="B278" s="2" t="s">
        <v>549</v>
      </c>
      <c r="C278" s="26">
        <v>9.8106712564543894</v>
      </c>
      <c r="D278" s="2">
        <v>7.6494691962479298</v>
      </c>
      <c r="E278" s="2">
        <v>12.499830591478499</v>
      </c>
      <c r="F278" s="2">
        <v>2.1612020602064597</v>
      </c>
      <c r="G278" s="2">
        <v>2.6891593350241099</v>
      </c>
    </row>
    <row r="279" spans="1:7" ht="14.1" customHeight="1" x14ac:dyDescent="0.25">
      <c r="A279" s="32" t="s">
        <v>550</v>
      </c>
      <c r="B279" s="2" t="s">
        <v>551</v>
      </c>
      <c r="C279" s="26">
        <v>5.8156028368794299</v>
      </c>
      <c r="D279" s="2">
        <v>4.3155922586806099</v>
      </c>
      <c r="E279" s="2">
        <v>7.7945146985943401</v>
      </c>
      <c r="F279" s="2">
        <v>1.50001057819882</v>
      </c>
      <c r="G279" s="2">
        <v>1.9789118617149102</v>
      </c>
    </row>
    <row r="280" spans="1:7" ht="14.1" customHeight="1" x14ac:dyDescent="0.25">
      <c r="A280" s="32" t="s">
        <v>552</v>
      </c>
      <c r="B280" s="2" t="s">
        <v>553</v>
      </c>
      <c r="C280" s="26">
        <v>6.6895368782161198</v>
      </c>
      <c r="D280" s="2">
        <v>4.9318681627231102</v>
      </c>
      <c r="E280" s="2">
        <v>9.0142253844439892</v>
      </c>
      <c r="F280" s="2">
        <v>1.7576687154930095</v>
      </c>
      <c r="G280" s="2">
        <v>2.3246885062278695</v>
      </c>
    </row>
    <row r="281" spans="1:7" ht="14.1" customHeight="1" x14ac:dyDescent="0.25">
      <c r="A281" s="32" t="s">
        <v>554</v>
      </c>
      <c r="B281" s="2" t="s">
        <v>555</v>
      </c>
      <c r="C281" s="26">
        <v>6.8820224719101102</v>
      </c>
      <c r="D281" s="2">
        <v>5.2445818696378099</v>
      </c>
      <c r="E281" s="2">
        <v>8.9822357539840194</v>
      </c>
      <c r="F281" s="2">
        <v>1.6374406022723003</v>
      </c>
      <c r="G281" s="2">
        <v>2.1002132820739092</v>
      </c>
    </row>
    <row r="282" spans="1:7" ht="14.1" customHeight="1" x14ac:dyDescent="0.25">
      <c r="A282" s="32" t="s">
        <v>556</v>
      </c>
      <c r="B282" s="2" t="s">
        <v>557</v>
      </c>
      <c r="C282" s="26">
        <v>6.5773447015834297</v>
      </c>
      <c r="D282" s="2">
        <v>5.07586377877983</v>
      </c>
      <c r="E282" s="2">
        <v>8.4832823607216792</v>
      </c>
      <c r="F282" s="2">
        <v>1.5014809228035997</v>
      </c>
      <c r="G282" s="2">
        <v>1.9059376591382495</v>
      </c>
    </row>
    <row r="283" spans="1:7" ht="14.1" customHeight="1" x14ac:dyDescent="0.25">
      <c r="A283" s="32" t="s">
        <v>558</v>
      </c>
      <c r="B283" s="2" t="s">
        <v>559</v>
      </c>
      <c r="C283" s="26">
        <v>5.8267716535433101</v>
      </c>
      <c r="D283" s="2">
        <v>4.2566001876805704</v>
      </c>
      <c r="E283" s="2">
        <v>7.9281849019393196</v>
      </c>
      <c r="F283" s="2">
        <v>1.5701714658627397</v>
      </c>
      <c r="G283" s="2">
        <v>2.1014132483960095</v>
      </c>
    </row>
    <row r="284" spans="1:7" ht="14.1" customHeight="1" x14ac:dyDescent="0.25">
      <c r="A284" s="32" t="s">
        <v>560</v>
      </c>
      <c r="B284" s="2" t="s">
        <v>561</v>
      </c>
      <c r="C284" s="26">
        <v>4.0322580645161299</v>
      </c>
      <c r="D284" s="2">
        <v>2.4585870734469202</v>
      </c>
      <c r="E284" s="2">
        <v>6.5455975438864096</v>
      </c>
      <c r="F284" s="2">
        <v>1.5736709910692097</v>
      </c>
      <c r="G284" s="2">
        <v>2.5133394793702797</v>
      </c>
    </row>
    <row r="285" spans="1:7" ht="14.1" customHeight="1" x14ac:dyDescent="0.25">
      <c r="A285" s="32" t="s">
        <v>562</v>
      </c>
      <c r="B285" s="2" t="s">
        <v>563</v>
      </c>
      <c r="C285" s="26">
        <v>7.9877112135176596</v>
      </c>
      <c r="D285" s="2">
        <v>6.1431758059114401</v>
      </c>
      <c r="E285" s="2">
        <v>10.3251551722319</v>
      </c>
      <c r="F285" s="2">
        <v>1.8445354076062195</v>
      </c>
      <c r="G285" s="2">
        <v>2.3374439587142408</v>
      </c>
    </row>
    <row r="286" spans="1:7" ht="14.1" customHeight="1" x14ac:dyDescent="0.25">
      <c r="A286" s="32" t="s">
        <v>564</v>
      </c>
      <c r="B286" s="2" t="s">
        <v>565</v>
      </c>
      <c r="C286" s="26">
        <v>5.9440559440559397</v>
      </c>
      <c r="D286" s="2">
        <v>4.2845019695920996</v>
      </c>
      <c r="E286" s="2">
        <v>8.1914074530853203</v>
      </c>
      <c r="F286" s="2">
        <v>1.6595539744638401</v>
      </c>
      <c r="G286" s="2">
        <v>2.2473515090293805</v>
      </c>
    </row>
    <row r="287" spans="1:7" ht="14.1" customHeight="1" x14ac:dyDescent="0.25">
      <c r="A287" s="32" t="s">
        <v>566</v>
      </c>
      <c r="B287" s="2" t="s">
        <v>567</v>
      </c>
      <c r="C287" s="26">
        <v>6.2075654704170704</v>
      </c>
      <c r="D287" s="2">
        <v>4.8910378054131396</v>
      </c>
      <c r="E287" s="2">
        <v>7.8492189456973902</v>
      </c>
      <c r="F287" s="2">
        <v>1.3165276650039308</v>
      </c>
      <c r="G287" s="2">
        <v>1.6416534752803198</v>
      </c>
    </row>
    <row r="288" spans="1:7" ht="14.1" customHeight="1" x14ac:dyDescent="0.25">
      <c r="A288" s="32" t="s">
        <v>568</v>
      </c>
      <c r="B288" s="2" t="s">
        <v>569</v>
      </c>
      <c r="C288" s="26">
        <v>6.3968668407310698</v>
      </c>
      <c r="D288" s="2">
        <v>4.87227632460527</v>
      </c>
      <c r="E288" s="2">
        <v>8.3566109552124708</v>
      </c>
      <c r="F288" s="2">
        <v>1.5245905161257998</v>
      </c>
      <c r="G288" s="2">
        <v>1.959744114481401</v>
      </c>
    </row>
    <row r="289" spans="1:7" ht="14.1" customHeight="1" x14ac:dyDescent="0.25">
      <c r="A289" s="32" t="s">
        <v>570</v>
      </c>
      <c r="B289" s="2" t="s">
        <v>501</v>
      </c>
      <c r="C289" s="26">
        <v>6.40465793304221</v>
      </c>
      <c r="D289" s="2">
        <v>4.8053296018950302</v>
      </c>
      <c r="E289" s="2">
        <v>8.4888144666258096</v>
      </c>
      <c r="F289" s="2">
        <v>1.5993283311471798</v>
      </c>
      <c r="G289" s="2">
        <v>2.0841565335835996</v>
      </c>
    </row>
    <row r="290" spans="1:7" ht="14.1" customHeight="1" x14ac:dyDescent="0.25">
      <c r="A290" s="32" t="s">
        <v>571</v>
      </c>
      <c r="B290" s="2" t="s">
        <v>572</v>
      </c>
      <c r="C290" s="26">
        <v>6.6893424036281202</v>
      </c>
      <c r="D290" s="2">
        <v>5.2212406319182403</v>
      </c>
      <c r="E290" s="2">
        <v>8.5330782258714599</v>
      </c>
      <c r="F290" s="2">
        <v>1.4681017717098799</v>
      </c>
      <c r="G290" s="2">
        <v>1.8437358222433398</v>
      </c>
    </row>
    <row r="291" spans="1:7" ht="14.1" customHeight="1" x14ac:dyDescent="0.25">
      <c r="A291" s="32" t="s">
        <v>573</v>
      </c>
      <c r="B291" s="2" t="s">
        <v>574</v>
      </c>
      <c r="C291" s="26">
        <v>4.8611111111111098</v>
      </c>
      <c r="D291" s="2">
        <v>3.38438377141006</v>
      </c>
      <c r="E291" s="2">
        <v>6.9359301541243799</v>
      </c>
      <c r="F291" s="2">
        <v>1.4767273397010499</v>
      </c>
      <c r="G291" s="2">
        <v>2.07481904301327</v>
      </c>
    </row>
    <row r="292" spans="1:7" ht="14.1" customHeight="1" x14ac:dyDescent="0.25">
      <c r="A292" s="32" t="s">
        <v>575</v>
      </c>
      <c r="B292" s="2" t="s">
        <v>576</v>
      </c>
      <c r="C292" s="26">
        <v>6.8859198355601201</v>
      </c>
      <c r="D292" s="2">
        <v>5.45853556792924</v>
      </c>
      <c r="E292" s="2">
        <v>8.65239897277967</v>
      </c>
      <c r="F292" s="2">
        <v>1.4273842676308801</v>
      </c>
      <c r="G292" s="2">
        <v>1.7664791372195499</v>
      </c>
    </row>
    <row r="293" spans="1:7" ht="14.1" customHeight="1" x14ac:dyDescent="0.25">
      <c r="A293" s="32" t="s">
        <v>577</v>
      </c>
      <c r="B293" s="2" t="s">
        <v>578</v>
      </c>
      <c r="C293" s="26">
        <v>6.7234042553191502</v>
      </c>
      <c r="D293" s="2">
        <v>5.4279328487021301</v>
      </c>
      <c r="E293" s="2">
        <v>8.3009242091926101</v>
      </c>
      <c r="F293" s="2">
        <v>1.2954714066170201</v>
      </c>
      <c r="G293" s="2">
        <v>1.5775199538734599</v>
      </c>
    </row>
    <row r="294" spans="1:7" ht="14.1" customHeight="1" x14ac:dyDescent="0.25">
      <c r="A294" s="32" t="s">
        <v>579</v>
      </c>
      <c r="B294" s="2" t="s">
        <v>580</v>
      </c>
      <c r="C294" s="26">
        <v>5.8682634730538901</v>
      </c>
      <c r="D294" s="2">
        <v>4.46708494439501</v>
      </c>
      <c r="E294" s="2">
        <v>7.6736429309141698</v>
      </c>
      <c r="F294" s="2">
        <v>1.40117852865888</v>
      </c>
      <c r="G294" s="2">
        <v>1.8053794578602798</v>
      </c>
    </row>
    <row r="295" spans="1:7" ht="14.1" customHeight="1" x14ac:dyDescent="0.25">
      <c r="A295" s="32" t="s">
        <v>581</v>
      </c>
      <c r="B295" s="2" t="s">
        <v>582</v>
      </c>
      <c r="C295" s="26">
        <v>6.5597667638484003</v>
      </c>
      <c r="D295" s="2">
        <v>4.9383985179238303</v>
      </c>
      <c r="E295" s="2">
        <v>8.6649385417418898</v>
      </c>
      <c r="F295" s="2">
        <v>1.62136824592457</v>
      </c>
      <c r="G295" s="2">
        <v>2.1051717778934895</v>
      </c>
    </row>
    <row r="296" spans="1:7" ht="14.1" customHeight="1" x14ac:dyDescent="0.25">
      <c r="A296" s="32" t="s">
        <v>583</v>
      </c>
      <c r="B296" s="2" t="s">
        <v>584</v>
      </c>
      <c r="C296" s="26">
        <v>5.58276199804114</v>
      </c>
      <c r="D296" s="2">
        <v>4.3338007837515402</v>
      </c>
      <c r="E296" s="2">
        <v>7.16470542971651</v>
      </c>
      <c r="F296" s="2">
        <v>1.2489612142895998</v>
      </c>
      <c r="G296" s="2">
        <v>1.58194343167537</v>
      </c>
    </row>
    <row r="297" spans="1:7" ht="14.1" customHeight="1" x14ac:dyDescent="0.25">
      <c r="A297" s="32" t="s">
        <v>585</v>
      </c>
      <c r="B297" s="2" t="s">
        <v>404</v>
      </c>
      <c r="C297" s="26">
        <v>5.68720379146919</v>
      </c>
      <c r="D297" s="2">
        <v>4.1360138801552502</v>
      </c>
      <c r="E297" s="2">
        <v>7.7729876099703601</v>
      </c>
      <c r="F297" s="2">
        <v>1.5511899113139398</v>
      </c>
      <c r="G297" s="2">
        <v>2.0857838185011701</v>
      </c>
    </row>
    <row r="298" spans="1:7" ht="14.1" customHeight="1" x14ac:dyDescent="0.25">
      <c r="A298" s="32" t="s">
        <v>586</v>
      </c>
      <c r="B298" s="2" t="s">
        <v>587</v>
      </c>
      <c r="C298" s="26">
        <v>5.0150451354062202</v>
      </c>
      <c r="D298" s="2">
        <v>3.8245615144004201</v>
      </c>
      <c r="E298" s="2">
        <v>6.5508538828646001</v>
      </c>
      <c r="F298" s="2">
        <v>1.1904836210058001</v>
      </c>
      <c r="G298" s="2">
        <v>1.5358087474583799</v>
      </c>
    </row>
    <row r="299" spans="1:7" ht="14.1" customHeight="1" x14ac:dyDescent="0.25">
      <c r="A299" s="32" t="s">
        <v>588</v>
      </c>
      <c r="B299" s="2" t="s">
        <v>589</v>
      </c>
      <c r="C299" s="26">
        <v>4.5544554455445496</v>
      </c>
      <c r="D299" s="2">
        <v>3.0537801708482402</v>
      </c>
      <c r="E299" s="2">
        <v>6.7413058931309298</v>
      </c>
      <c r="F299" s="2">
        <v>1.5006752746963095</v>
      </c>
      <c r="G299" s="2">
        <v>2.1868504475863801</v>
      </c>
    </row>
    <row r="300" spans="1:7" ht="14.1" customHeight="1" x14ac:dyDescent="0.25">
      <c r="A300" s="32" t="s">
        <v>590</v>
      </c>
      <c r="B300" s="2" t="s">
        <v>591</v>
      </c>
      <c r="C300" s="26">
        <v>10.216718266253899</v>
      </c>
      <c r="D300" s="2">
        <v>8.4641553715969096</v>
      </c>
      <c r="E300" s="2">
        <v>12.2834656298119</v>
      </c>
      <c r="F300" s="2">
        <v>1.7525628946569896</v>
      </c>
      <c r="G300" s="2">
        <v>2.0667473635580009</v>
      </c>
    </row>
    <row r="301" spans="1:7" ht="14.1" customHeight="1" x14ac:dyDescent="0.25">
      <c r="A301" s="32" t="s">
        <v>592</v>
      </c>
      <c r="B301" s="2" t="s">
        <v>593</v>
      </c>
      <c r="C301" s="26">
        <v>8.2614942528735593</v>
      </c>
      <c r="D301" s="2">
        <v>6.9275748155186703</v>
      </c>
      <c r="E301" s="2">
        <v>9.8251485932171594</v>
      </c>
      <c r="F301" s="2">
        <v>1.333919437354889</v>
      </c>
      <c r="G301" s="2">
        <v>1.5636543403436001</v>
      </c>
    </row>
    <row r="302" spans="1:7" ht="14.1" customHeight="1" x14ac:dyDescent="0.25">
      <c r="A302" s="32" t="s">
        <v>594</v>
      </c>
      <c r="B302" s="2" t="s">
        <v>595</v>
      </c>
      <c r="C302" s="26">
        <v>7.9689018464528703</v>
      </c>
      <c r="D302" s="2">
        <v>6.4662735627207502</v>
      </c>
      <c r="E302" s="2">
        <v>9.7841835996337494</v>
      </c>
      <c r="F302" s="2">
        <v>1.5026282837321201</v>
      </c>
      <c r="G302" s="2">
        <v>1.8152817531808791</v>
      </c>
    </row>
    <row r="303" spans="1:7" ht="14.1" customHeight="1" x14ac:dyDescent="0.25">
      <c r="A303" s="32" t="s">
        <v>596</v>
      </c>
      <c r="B303" s="2" t="s">
        <v>597</v>
      </c>
      <c r="C303" s="26">
        <v>5.5520898315658096</v>
      </c>
      <c r="D303" s="2">
        <v>4.5336603647050699</v>
      </c>
      <c r="E303" s="2">
        <v>6.7830415925715704</v>
      </c>
      <c r="F303" s="2">
        <v>1.0184294668607397</v>
      </c>
      <c r="G303" s="2">
        <v>1.2309517610057608</v>
      </c>
    </row>
    <row r="304" spans="1:7" ht="14.1" customHeight="1" x14ac:dyDescent="0.25">
      <c r="A304" s="32" t="s">
        <v>598</v>
      </c>
      <c r="B304" s="2" t="s">
        <v>599</v>
      </c>
      <c r="C304" s="26">
        <v>5.1679586563307502</v>
      </c>
      <c r="D304" s="2">
        <v>3.8179415220488502</v>
      </c>
      <c r="E304" s="2">
        <v>6.9607920964713497</v>
      </c>
      <c r="F304" s="2">
        <v>1.3500171342819001</v>
      </c>
      <c r="G304" s="2">
        <v>1.7928334401405994</v>
      </c>
    </row>
    <row r="305" spans="1:7" ht="14.1" customHeight="1" x14ac:dyDescent="0.25">
      <c r="A305" s="32" t="s">
        <v>600</v>
      </c>
      <c r="B305" s="2" t="s">
        <v>601</v>
      </c>
      <c r="C305" s="26">
        <v>6.4285714285714297</v>
      </c>
      <c r="D305" s="2">
        <v>5.20236908816947</v>
      </c>
      <c r="E305" s="2">
        <v>7.91964535938971</v>
      </c>
      <c r="F305" s="2">
        <v>1.2262023404019597</v>
      </c>
      <c r="G305" s="2">
        <v>1.4910739308182803</v>
      </c>
    </row>
    <row r="306" spans="1:7" ht="14.1" customHeight="1" x14ac:dyDescent="0.25">
      <c r="A306" s="32" t="s">
        <v>602</v>
      </c>
      <c r="B306" s="2" t="s">
        <v>603</v>
      </c>
      <c r="C306" s="26">
        <v>7.3732718894009199</v>
      </c>
      <c r="D306" s="2">
        <v>6.0757045778179402</v>
      </c>
      <c r="E306" s="2">
        <v>8.9216335368379198</v>
      </c>
      <c r="F306" s="2">
        <v>1.2975673115829798</v>
      </c>
      <c r="G306" s="2">
        <v>1.5483616474369999</v>
      </c>
    </row>
    <row r="307" spans="1:7" ht="14.1" customHeight="1" x14ac:dyDescent="0.25">
      <c r="A307" s="32" t="s">
        <v>604</v>
      </c>
      <c r="B307" s="2" t="s">
        <v>605</v>
      </c>
      <c r="C307" s="26">
        <v>6.8303094983991501</v>
      </c>
      <c r="D307" s="2">
        <v>5.3850286855676899</v>
      </c>
      <c r="E307" s="2">
        <v>8.6281142924162904</v>
      </c>
      <c r="F307" s="2">
        <v>1.4452808128314603</v>
      </c>
      <c r="G307" s="2">
        <v>1.7978047940171402</v>
      </c>
    </row>
    <row r="308" spans="1:7" ht="14.1" customHeight="1" x14ac:dyDescent="0.25">
      <c r="A308" s="32" t="s">
        <v>606</v>
      </c>
      <c r="B308" s="2" t="s">
        <v>607</v>
      </c>
      <c r="C308" s="26">
        <v>6.5732758620689697</v>
      </c>
      <c r="D308" s="2">
        <v>5.1511378300208701</v>
      </c>
      <c r="E308" s="2">
        <v>8.3534618665793108</v>
      </c>
      <c r="F308" s="2">
        <v>1.4221380320480996</v>
      </c>
      <c r="G308" s="2">
        <v>1.780186004510341</v>
      </c>
    </row>
    <row r="309" spans="1:7" ht="14.1" customHeight="1" x14ac:dyDescent="0.25">
      <c r="A309" s="32" t="s">
        <v>608</v>
      </c>
      <c r="B309" s="2" t="s">
        <v>609</v>
      </c>
      <c r="C309" s="26">
        <v>6.4373897707231</v>
      </c>
      <c r="D309" s="2">
        <v>5.1509175047311899</v>
      </c>
      <c r="E309" s="2">
        <v>8.0180049017344697</v>
      </c>
      <c r="F309" s="2">
        <v>1.2864722659919101</v>
      </c>
      <c r="G309" s="2">
        <v>1.5806151310113696</v>
      </c>
    </row>
    <row r="310" spans="1:7" ht="14.1" customHeight="1" x14ac:dyDescent="0.25">
      <c r="A310" s="32" t="s">
        <v>610</v>
      </c>
      <c r="B310" s="2" t="s">
        <v>611</v>
      </c>
      <c r="C310" s="26">
        <v>8.5427135678392006</v>
      </c>
      <c r="D310" s="2">
        <v>6.7945122550337498</v>
      </c>
      <c r="E310" s="2">
        <v>10.6891349451101</v>
      </c>
      <c r="F310" s="2">
        <v>1.7482013128054508</v>
      </c>
      <c r="G310" s="2">
        <v>2.1464213772708991</v>
      </c>
    </row>
    <row r="311" spans="1:7" ht="14.1" customHeight="1" x14ac:dyDescent="0.25">
      <c r="A311" s="32" t="s">
        <v>612</v>
      </c>
      <c r="B311" s="2" t="s">
        <v>613</v>
      </c>
      <c r="C311" s="26">
        <v>5.8937198067632801</v>
      </c>
      <c r="D311" s="2">
        <v>4.6154462859534897</v>
      </c>
      <c r="E311" s="2">
        <v>7.4981883550388897</v>
      </c>
      <c r="F311" s="2">
        <v>1.2782735208097904</v>
      </c>
      <c r="G311" s="2">
        <v>1.6044685482756096</v>
      </c>
    </row>
    <row r="312" spans="1:7" ht="14.1" customHeight="1" x14ac:dyDescent="0.25">
      <c r="A312" s="32" t="s">
        <v>614</v>
      </c>
      <c r="B312" s="2" t="s">
        <v>272</v>
      </c>
      <c r="C312" s="26">
        <v>8.7336244541484707</v>
      </c>
      <c r="D312" s="2">
        <v>7.23322289700124</v>
      </c>
      <c r="E312" s="2">
        <v>10.5099963484063</v>
      </c>
      <c r="F312" s="2">
        <v>1.5004015571472307</v>
      </c>
      <c r="G312" s="2">
        <v>1.7763718942578297</v>
      </c>
    </row>
    <row r="313" spans="1:7" ht="14.1" customHeight="1" x14ac:dyDescent="0.25">
      <c r="A313" s="32" t="s">
        <v>615</v>
      </c>
      <c r="B313" s="2" t="s">
        <v>616</v>
      </c>
      <c r="C313" s="26">
        <v>6.5406976744186096</v>
      </c>
      <c r="D313" s="2">
        <v>5.35155091696297</v>
      </c>
      <c r="E313" s="2">
        <v>7.9718245799450198</v>
      </c>
      <c r="F313" s="2">
        <v>1.1891467574556396</v>
      </c>
      <c r="G313" s="2">
        <v>1.4311269055264102</v>
      </c>
    </row>
    <row r="314" spans="1:7" ht="14.1" customHeight="1" x14ac:dyDescent="0.25">
      <c r="A314" s="32" t="s">
        <v>617</v>
      </c>
      <c r="B314" s="2" t="s">
        <v>618</v>
      </c>
      <c r="C314" s="26">
        <v>9.0700344431687707</v>
      </c>
      <c r="D314" s="2">
        <v>7.3382799245424399</v>
      </c>
      <c r="E314" s="2">
        <v>11.1612387241119</v>
      </c>
      <c r="F314" s="2">
        <v>1.7317545186263308</v>
      </c>
      <c r="G314" s="2">
        <v>2.0912042809431295</v>
      </c>
    </row>
    <row r="315" spans="1:7" ht="14.1" customHeight="1" x14ac:dyDescent="0.25">
      <c r="A315" s="32" t="s">
        <v>619</v>
      </c>
      <c r="B315" s="2" t="s">
        <v>620</v>
      </c>
      <c r="C315" s="26">
        <v>8.3462132921174597</v>
      </c>
      <c r="D315" s="2">
        <v>6.4530300294730303</v>
      </c>
      <c r="E315" s="2">
        <v>10.7311024969563</v>
      </c>
      <c r="F315" s="2">
        <v>1.8931832626444294</v>
      </c>
      <c r="G315" s="2">
        <v>2.3848892048388404</v>
      </c>
    </row>
    <row r="316" spans="1:7" ht="14.1" customHeight="1" x14ac:dyDescent="0.25">
      <c r="A316" s="32" t="s">
        <v>621</v>
      </c>
      <c r="B316" s="2" t="s">
        <v>622</v>
      </c>
      <c r="C316" s="26">
        <v>8.0500894454382799</v>
      </c>
      <c r="D316" s="2">
        <v>6.0705779339838699</v>
      </c>
      <c r="E316" s="2">
        <v>10.6022270539993</v>
      </c>
      <c r="F316" s="2">
        <v>1.97951151145441</v>
      </c>
      <c r="G316" s="2">
        <v>2.5521376085610203</v>
      </c>
    </row>
    <row r="317" spans="1:7" ht="14.1" customHeight="1" x14ac:dyDescent="0.25">
      <c r="A317" s="32" t="s">
        <v>623</v>
      </c>
      <c r="B317" s="2" t="s">
        <v>624</v>
      </c>
      <c r="C317" s="26">
        <v>9.8765432098765409</v>
      </c>
      <c r="D317" s="2">
        <v>7.6842653257073499</v>
      </c>
      <c r="E317" s="2">
        <v>12.608840059457201</v>
      </c>
      <c r="F317" s="2">
        <v>2.192277884169191</v>
      </c>
      <c r="G317" s="2">
        <v>2.7322968495806599</v>
      </c>
    </row>
    <row r="318" spans="1:7" ht="14.1" customHeight="1" x14ac:dyDescent="0.25">
      <c r="A318" s="32" t="s">
        <v>625</v>
      </c>
      <c r="B318" s="2" t="s">
        <v>626</v>
      </c>
      <c r="C318" s="26">
        <v>5.5492638731596804</v>
      </c>
      <c r="D318" s="2">
        <v>4.2227903398339404</v>
      </c>
      <c r="E318" s="2">
        <v>7.2608246634746596</v>
      </c>
      <c r="F318" s="2">
        <v>1.32647353332574</v>
      </c>
      <c r="G318" s="2">
        <v>1.7115607903149792</v>
      </c>
    </row>
    <row r="319" spans="1:7" ht="14.1" customHeight="1" x14ac:dyDescent="0.25">
      <c r="A319" s="32" t="s">
        <v>627</v>
      </c>
      <c r="B319" s="2" t="s">
        <v>628</v>
      </c>
      <c r="C319" s="26">
        <v>6.6017316017315997</v>
      </c>
      <c r="D319" s="2">
        <v>5.1735856545855299</v>
      </c>
      <c r="E319" s="2">
        <v>8.3892334697766504</v>
      </c>
      <c r="F319" s="2">
        <v>1.4281459471460698</v>
      </c>
      <c r="G319" s="2">
        <v>1.7875018680450507</v>
      </c>
    </row>
    <row r="320" spans="1:7" ht="14.1" customHeight="1" x14ac:dyDescent="0.25">
      <c r="A320" s="32" t="s">
        <v>629</v>
      </c>
      <c r="B320" s="2" t="s">
        <v>630</v>
      </c>
      <c r="C320" s="26">
        <v>8.9024390243902403</v>
      </c>
      <c r="D320" s="2">
        <v>7.1400345732534998</v>
      </c>
      <c r="E320" s="2">
        <v>11.0481079651407</v>
      </c>
      <c r="F320" s="2">
        <v>1.7624044511367405</v>
      </c>
      <c r="G320" s="2">
        <v>2.1456689407504594</v>
      </c>
    </row>
    <row r="321" spans="1:7" ht="14.1" customHeight="1" x14ac:dyDescent="0.25">
      <c r="A321" s="32" t="s">
        <v>631</v>
      </c>
      <c r="B321" s="2" t="s">
        <v>632</v>
      </c>
      <c r="C321" s="26">
        <v>8.2465277777777803</v>
      </c>
      <c r="D321" s="2">
        <v>6.7934457426371502</v>
      </c>
      <c r="E321" s="2">
        <v>9.9771465683940406</v>
      </c>
      <c r="F321" s="2">
        <v>1.4530820351406302</v>
      </c>
      <c r="G321" s="2">
        <v>1.7306187906162602</v>
      </c>
    </row>
    <row r="322" spans="1:7" ht="14.1" customHeight="1" x14ac:dyDescent="0.25">
      <c r="A322" s="32" t="s">
        <v>633</v>
      </c>
      <c r="B322" s="2" t="s">
        <v>634</v>
      </c>
      <c r="C322" s="26">
        <v>6.5767284991568298</v>
      </c>
      <c r="D322" s="2">
        <v>4.8480537259674703</v>
      </c>
      <c r="E322" s="2">
        <v>8.8643748614174704</v>
      </c>
      <c r="F322" s="2">
        <v>1.7286747731893595</v>
      </c>
      <c r="G322" s="2">
        <v>2.2876463622606407</v>
      </c>
    </row>
    <row r="323" spans="1:7" ht="14.1" customHeight="1" x14ac:dyDescent="0.25">
      <c r="A323" s="32" t="s">
        <v>635</v>
      </c>
      <c r="B323" s="2" t="s">
        <v>636</v>
      </c>
      <c r="C323" s="26">
        <v>7.6446280991735502</v>
      </c>
      <c r="D323" s="2">
        <v>5.5968194541359102</v>
      </c>
      <c r="E323" s="2">
        <v>10.359483031689701</v>
      </c>
      <c r="F323" s="2">
        <v>2.04780864503764</v>
      </c>
      <c r="G323" s="2">
        <v>2.7148549325161504</v>
      </c>
    </row>
    <row r="324" spans="1:7" ht="14.1" customHeight="1" x14ac:dyDescent="0.25">
      <c r="A324" s="32" t="s">
        <v>637</v>
      </c>
      <c r="B324" s="2" t="s">
        <v>328</v>
      </c>
      <c r="C324" s="26">
        <v>8.2771896053898004</v>
      </c>
      <c r="D324" s="2">
        <v>6.7515152847528004</v>
      </c>
      <c r="E324" s="2">
        <v>10.1102480574475</v>
      </c>
      <c r="F324" s="2">
        <v>1.525674320637</v>
      </c>
      <c r="G324" s="2">
        <v>1.8330584520576991</v>
      </c>
    </row>
    <row r="325" spans="1:7" ht="14.1" customHeight="1" x14ac:dyDescent="0.25">
      <c r="A325" s="32" t="s">
        <v>638</v>
      </c>
      <c r="B325" s="2" t="s">
        <v>639</v>
      </c>
      <c r="C325" s="26">
        <v>7.3394495412843996</v>
      </c>
      <c r="D325" s="2">
        <v>5.5802416576676901</v>
      </c>
      <c r="E325" s="2">
        <v>9.5968891664793503</v>
      </c>
      <c r="F325" s="2">
        <v>1.7592078836167095</v>
      </c>
      <c r="G325" s="2">
        <v>2.2574396251949507</v>
      </c>
    </row>
    <row r="326" spans="1:7" ht="14.1" customHeight="1" x14ac:dyDescent="0.25">
      <c r="A326" s="32" t="s">
        <v>640</v>
      </c>
      <c r="B326" s="2" t="s">
        <v>641</v>
      </c>
      <c r="C326" s="26">
        <v>7.71324863883848</v>
      </c>
      <c r="D326" s="2">
        <v>6.2807999903510998</v>
      </c>
      <c r="E326" s="2">
        <v>9.4394877085822007</v>
      </c>
      <c r="F326" s="2">
        <v>1.4324486484873802</v>
      </c>
      <c r="G326" s="2">
        <v>1.7262390697437207</v>
      </c>
    </row>
    <row r="327" spans="1:7" ht="14.1" customHeight="1" x14ac:dyDescent="0.25">
      <c r="A327" s="32" t="s">
        <v>642</v>
      </c>
      <c r="B327" s="2" t="s">
        <v>643</v>
      </c>
      <c r="C327" s="26">
        <v>7.6601671309192199</v>
      </c>
      <c r="D327" s="2">
        <v>5.9322742992778599</v>
      </c>
      <c r="E327" s="2">
        <v>9.8387038607577502</v>
      </c>
      <c r="F327" s="2">
        <v>1.72789283164136</v>
      </c>
      <c r="G327" s="2">
        <v>2.1785367298385303</v>
      </c>
    </row>
    <row r="328" spans="1:7" ht="14.1" customHeight="1" x14ac:dyDescent="0.25">
      <c r="A328" s="32" t="s">
        <v>644</v>
      </c>
      <c r="B328" s="2" t="s">
        <v>645</v>
      </c>
      <c r="C328" s="26">
        <v>8.9041095890411004</v>
      </c>
      <c r="D328" s="2">
        <v>7.0474460671786598</v>
      </c>
      <c r="E328" s="2">
        <v>11.1910245468667</v>
      </c>
      <c r="F328" s="2">
        <v>1.8566635218624405</v>
      </c>
      <c r="G328" s="2">
        <v>2.2869149578255996</v>
      </c>
    </row>
    <row r="329" spans="1:7" ht="14.1" customHeight="1" x14ac:dyDescent="0.25">
      <c r="A329" s="32" t="s">
        <v>646</v>
      </c>
      <c r="B329" s="2" t="s">
        <v>647</v>
      </c>
      <c r="C329" s="26">
        <v>8.4220716360116192</v>
      </c>
      <c r="D329" s="2">
        <v>6.8786835322858497</v>
      </c>
      <c r="E329" s="2">
        <v>10.2735490783749</v>
      </c>
      <c r="F329" s="2">
        <v>1.5433881037257695</v>
      </c>
      <c r="G329" s="2">
        <v>1.8514774423632812</v>
      </c>
    </row>
    <row r="330" spans="1:7" ht="14.1" customHeight="1" x14ac:dyDescent="0.25">
      <c r="A330" s="32" t="s">
        <v>648</v>
      </c>
      <c r="B330" s="2" t="s">
        <v>649</v>
      </c>
      <c r="C330" s="26">
        <v>8.0381471389645807</v>
      </c>
      <c r="D330" s="2">
        <v>6.2827166278414497</v>
      </c>
      <c r="E330" s="2">
        <v>10.2305136012427</v>
      </c>
      <c r="F330" s="2">
        <v>1.755430511123131</v>
      </c>
      <c r="G330" s="2">
        <v>2.1923664622781196</v>
      </c>
    </row>
    <row r="331" spans="1:7" ht="14.1" customHeight="1" x14ac:dyDescent="0.25">
      <c r="A331" s="32" t="s">
        <v>650</v>
      </c>
      <c r="B331" s="2" t="s">
        <v>651</v>
      </c>
      <c r="C331" s="26">
        <v>7.1207430340557298</v>
      </c>
      <c r="D331" s="2">
        <v>5.9656085155176202</v>
      </c>
      <c r="E331" s="2">
        <v>8.4793797535031494</v>
      </c>
      <c r="F331" s="2">
        <v>1.1551345185381097</v>
      </c>
      <c r="G331" s="2">
        <v>1.3586367194474196</v>
      </c>
    </row>
    <row r="332" spans="1:7" ht="14.1" customHeight="1" x14ac:dyDescent="0.25">
      <c r="A332" s="32" t="s">
        <v>652</v>
      </c>
      <c r="B332" s="2" t="s">
        <v>653</v>
      </c>
      <c r="C332" s="26">
        <v>4.67741935483871</v>
      </c>
      <c r="D332" s="2">
        <v>3.2762053561865701</v>
      </c>
      <c r="E332" s="2">
        <v>6.6368034614060996</v>
      </c>
      <c r="F332" s="2">
        <v>1.4012139986521399</v>
      </c>
      <c r="G332" s="2">
        <v>1.9593841065673896</v>
      </c>
    </row>
    <row r="333" spans="1:7" ht="14.1" customHeight="1" x14ac:dyDescent="0.25">
      <c r="A333" s="32" t="s">
        <v>654</v>
      </c>
      <c r="B333" s="2" t="s">
        <v>655</v>
      </c>
      <c r="C333" s="26">
        <v>5.5745164960181999</v>
      </c>
      <c r="D333" s="2">
        <v>4.24212291390901</v>
      </c>
      <c r="E333" s="2">
        <v>7.2935223373612104</v>
      </c>
      <c r="F333" s="2">
        <v>1.3323935821091899</v>
      </c>
      <c r="G333" s="2">
        <v>1.7190058413430105</v>
      </c>
    </row>
    <row r="334" spans="1:7" ht="14.1" customHeight="1" x14ac:dyDescent="0.25">
      <c r="A334" s="32" t="s">
        <v>656</v>
      </c>
      <c r="B334" s="2" t="s">
        <v>657</v>
      </c>
      <c r="C334" s="26">
        <v>5.8823529411764701</v>
      </c>
      <c r="D334" s="2">
        <v>4.2189139643726801</v>
      </c>
      <c r="E334" s="2">
        <v>8.1458757885808009</v>
      </c>
      <c r="F334" s="2">
        <v>1.66343897680379</v>
      </c>
      <c r="G334" s="2">
        <v>2.2635228474043307</v>
      </c>
    </row>
    <row r="335" spans="1:7" ht="14.1" customHeight="1" x14ac:dyDescent="0.25">
      <c r="A335" s="32" t="s">
        <v>658</v>
      </c>
      <c r="B335" s="2" t="s">
        <v>659</v>
      </c>
      <c r="C335" s="26">
        <v>6.4442759666414</v>
      </c>
      <c r="D335" s="2">
        <v>5.24155538089909</v>
      </c>
      <c r="E335" s="2">
        <v>7.8999634051595899</v>
      </c>
      <c r="F335" s="2">
        <v>1.20272058574231</v>
      </c>
      <c r="G335" s="2">
        <v>1.4556874385181899</v>
      </c>
    </row>
    <row r="336" spans="1:7" ht="14.1" customHeight="1" x14ac:dyDescent="0.25">
      <c r="A336" s="32" t="s">
        <v>660</v>
      </c>
      <c r="B336" s="2" t="s">
        <v>661</v>
      </c>
      <c r="C336" s="26">
        <v>6.6255778120184896</v>
      </c>
      <c r="D336" s="2">
        <v>4.9558439212301204</v>
      </c>
      <c r="E336" s="2">
        <v>8.80576046323797</v>
      </c>
      <c r="F336" s="2">
        <v>1.6697338907883692</v>
      </c>
      <c r="G336" s="2">
        <v>2.1801826512194804</v>
      </c>
    </row>
    <row r="337" spans="1:7" ht="14.1" customHeight="1" x14ac:dyDescent="0.25">
      <c r="A337" s="32" t="s">
        <v>662</v>
      </c>
      <c r="B337" s="2" t="s">
        <v>663</v>
      </c>
      <c r="C337" s="26">
        <v>4.73157415832575</v>
      </c>
      <c r="D337" s="2">
        <v>3.6263213955164</v>
      </c>
      <c r="E337" s="2">
        <v>6.1521882858309702</v>
      </c>
      <c r="F337" s="2">
        <v>1.10525276280935</v>
      </c>
      <c r="G337" s="2">
        <v>1.4206141275052202</v>
      </c>
    </row>
    <row r="338" spans="1:7" ht="14.1" customHeight="1" x14ac:dyDescent="0.25">
      <c r="A338" s="32" t="s">
        <v>664</v>
      </c>
      <c r="B338" s="2" t="s">
        <v>665</v>
      </c>
      <c r="C338" s="26">
        <v>6.6666666666666696</v>
      </c>
      <c r="D338" s="2">
        <v>5.2351546336131802</v>
      </c>
      <c r="E338" s="2">
        <v>8.4546914974570004</v>
      </c>
      <c r="F338" s="2">
        <v>1.4315120330534894</v>
      </c>
      <c r="G338" s="2">
        <v>1.7880248307903308</v>
      </c>
    </row>
    <row r="339" spans="1:7" ht="14.1" customHeight="1" x14ac:dyDescent="0.25">
      <c r="A339" s="32" t="s">
        <v>666</v>
      </c>
      <c r="B339" s="2" t="s">
        <v>667</v>
      </c>
      <c r="C339" s="26">
        <v>7.6279069767441898</v>
      </c>
      <c r="D339" s="2">
        <v>6.18765972453531</v>
      </c>
      <c r="E339" s="2">
        <v>9.3699050546460008</v>
      </c>
      <c r="F339" s="2">
        <v>1.4402472522088798</v>
      </c>
      <c r="G339" s="2">
        <v>1.7419980779018109</v>
      </c>
    </row>
    <row r="340" spans="1:7" ht="14.1" customHeight="1" x14ac:dyDescent="0.25">
      <c r="A340" s="32" t="s">
        <v>668</v>
      </c>
      <c r="B340" s="2" t="s">
        <v>669</v>
      </c>
      <c r="C340" s="26">
        <v>5.8224163027656504</v>
      </c>
      <c r="D340" s="2">
        <v>4.3047123454610201</v>
      </c>
      <c r="E340" s="2">
        <v>7.8314236304857996</v>
      </c>
      <c r="F340" s="2">
        <v>1.5177039573046303</v>
      </c>
      <c r="G340" s="2">
        <v>2.0090073277201492</v>
      </c>
    </row>
    <row r="341" spans="1:7" ht="14.1" customHeight="1" x14ac:dyDescent="0.25">
      <c r="A341" s="32" t="s">
        <v>670</v>
      </c>
      <c r="B341" s="2" t="s">
        <v>671</v>
      </c>
      <c r="C341" s="26">
        <v>5.9859154929577496</v>
      </c>
      <c r="D341" s="2">
        <v>4.5819152945901997</v>
      </c>
      <c r="E341" s="2">
        <v>7.78503161243838</v>
      </c>
      <c r="F341" s="2">
        <v>1.4040001983675499</v>
      </c>
      <c r="G341" s="2">
        <v>1.7991161194806304</v>
      </c>
    </row>
    <row r="342" spans="1:7" ht="14.1" customHeight="1" x14ac:dyDescent="0.25">
      <c r="A342" s="32" t="s">
        <v>672</v>
      </c>
      <c r="B342" s="2" t="s">
        <v>673</v>
      </c>
      <c r="C342" s="26">
        <v>5.15625</v>
      </c>
      <c r="D342" s="2">
        <v>3.6948156109616499</v>
      </c>
      <c r="E342" s="2">
        <v>7.1528018985756701</v>
      </c>
      <c r="F342" s="2">
        <v>1.4614343890383501</v>
      </c>
      <c r="G342" s="2">
        <v>1.9965518985756701</v>
      </c>
    </row>
    <row r="343" spans="1:7" ht="14.1" customHeight="1" x14ac:dyDescent="0.25">
      <c r="A343" s="32" t="s">
        <v>674</v>
      </c>
      <c r="B343" s="2" t="s">
        <v>675</v>
      </c>
      <c r="C343" s="26">
        <v>6.55339805825243</v>
      </c>
      <c r="D343" s="2">
        <v>5.0572559625214399</v>
      </c>
      <c r="E343" s="2">
        <v>8.4527534274429694</v>
      </c>
      <c r="F343" s="2">
        <v>1.4961420957309901</v>
      </c>
      <c r="G343" s="2">
        <v>1.8993553691905394</v>
      </c>
    </row>
    <row r="344" spans="1:7" ht="14.1" customHeight="1" x14ac:dyDescent="0.25">
      <c r="A344" s="32" t="s">
        <v>676</v>
      </c>
      <c r="B344" s="2" t="s">
        <v>677</v>
      </c>
      <c r="C344" s="26">
        <v>5.4785478547854796</v>
      </c>
      <c r="D344" s="2">
        <v>4.4411938301798504</v>
      </c>
      <c r="E344" s="2">
        <v>6.7411094862286802</v>
      </c>
      <c r="F344" s="2">
        <v>1.0373540246056292</v>
      </c>
      <c r="G344" s="2">
        <v>1.2625616314432007</v>
      </c>
    </row>
    <row r="345" spans="1:7" ht="14.1" customHeight="1" x14ac:dyDescent="0.25">
      <c r="A345" s="32" t="s">
        <v>678</v>
      </c>
      <c r="B345" s="2" t="s">
        <v>679</v>
      </c>
      <c r="C345" s="26">
        <v>5.5851063829787204</v>
      </c>
      <c r="D345" s="2">
        <v>4.1582737802989804</v>
      </c>
      <c r="E345" s="2">
        <v>7.4634039929405596</v>
      </c>
      <c r="F345" s="2">
        <v>1.42683260267974</v>
      </c>
      <c r="G345" s="2">
        <v>1.8782976099618391</v>
      </c>
    </row>
    <row r="346" spans="1:7" ht="14.1" customHeight="1" x14ac:dyDescent="0.25">
      <c r="A346" s="32" t="s">
        <v>680</v>
      </c>
      <c r="B346" s="2" t="s">
        <v>681</v>
      </c>
      <c r="C346" s="26">
        <v>6.2702702702702702</v>
      </c>
      <c r="D346" s="2">
        <v>4.8816240880920301</v>
      </c>
      <c r="E346" s="2">
        <v>8.0206271715417898</v>
      </c>
      <c r="F346" s="2">
        <v>1.3886461821782401</v>
      </c>
      <c r="G346" s="2">
        <v>1.7503569012715197</v>
      </c>
    </row>
    <row r="347" spans="1:7" ht="14.1" customHeight="1" x14ac:dyDescent="0.25">
      <c r="A347" s="32" t="s">
        <v>682</v>
      </c>
      <c r="B347" s="2" t="s">
        <v>683</v>
      </c>
      <c r="C347" s="26">
        <v>6.3409563409563399</v>
      </c>
      <c r="D347" s="2">
        <v>4.9679173802123202</v>
      </c>
      <c r="E347" s="2">
        <v>8.0612871203221896</v>
      </c>
      <c r="F347" s="2">
        <v>1.3730389607440197</v>
      </c>
      <c r="G347" s="2">
        <v>1.7203307793658498</v>
      </c>
    </row>
    <row r="348" spans="1:7" ht="14.1" customHeight="1" x14ac:dyDescent="0.25">
      <c r="A348" s="32" t="s">
        <v>684</v>
      </c>
      <c r="B348" s="2" t="s">
        <v>685</v>
      </c>
      <c r="C348" s="26">
        <v>5</v>
      </c>
      <c r="D348" s="2">
        <v>3.43468881272686</v>
      </c>
      <c r="E348" s="2">
        <v>7.2253034197336996</v>
      </c>
      <c r="F348" s="2">
        <v>1.56531118727314</v>
      </c>
      <c r="G348" s="2">
        <v>2.2253034197336996</v>
      </c>
    </row>
    <row r="349" spans="1:7" ht="14.1" customHeight="1" x14ac:dyDescent="0.25">
      <c r="A349" s="32" t="s">
        <v>686</v>
      </c>
      <c r="B349" s="2" t="s">
        <v>302</v>
      </c>
      <c r="C349" s="26">
        <v>6.19307832422587</v>
      </c>
      <c r="D349" s="2">
        <v>4.9144570181910501</v>
      </c>
      <c r="E349" s="2">
        <v>7.7771564350154696</v>
      </c>
      <c r="F349" s="2">
        <v>1.2786213060348199</v>
      </c>
      <c r="G349" s="2">
        <v>1.5840781107895996</v>
      </c>
    </row>
    <row r="350" spans="1:7" ht="14.1" customHeight="1" x14ac:dyDescent="0.25">
      <c r="A350" s="32" t="s">
        <v>687</v>
      </c>
      <c r="B350" s="2" t="s">
        <v>688</v>
      </c>
      <c r="C350" s="26">
        <v>5.2933673469387799</v>
      </c>
      <c r="D350" s="2">
        <v>4.2903690238759999</v>
      </c>
      <c r="E350" s="2">
        <v>6.5148847673124104</v>
      </c>
      <c r="F350" s="2">
        <v>1.0029983230627799</v>
      </c>
      <c r="G350" s="2">
        <v>1.2215174203736305</v>
      </c>
    </row>
    <row r="351" spans="1:7" ht="14.1" customHeight="1" x14ac:dyDescent="0.25">
      <c r="A351" s="32" t="s">
        <v>689</v>
      </c>
      <c r="B351" s="2" t="s">
        <v>690</v>
      </c>
      <c r="C351" s="26">
        <v>4.5292014302741403</v>
      </c>
      <c r="D351" s="2">
        <v>3.3173792917497398</v>
      </c>
      <c r="E351" s="2">
        <v>6.1555124348163099</v>
      </c>
      <c r="F351" s="2">
        <v>1.2118221385244006</v>
      </c>
      <c r="G351" s="2">
        <v>1.6263110045421696</v>
      </c>
    </row>
    <row r="352" spans="1:7" ht="14.1" customHeight="1" x14ac:dyDescent="0.25">
      <c r="A352" s="32" t="s">
        <v>691</v>
      </c>
      <c r="B352" s="2" t="s">
        <v>692</v>
      </c>
      <c r="C352" s="26">
        <v>5.8035714285714297</v>
      </c>
      <c r="D352" s="2">
        <v>4.2742228439647096</v>
      </c>
      <c r="E352" s="2">
        <v>7.8353418701478201</v>
      </c>
      <c r="F352" s="2">
        <v>1.5293485846067201</v>
      </c>
      <c r="G352" s="2">
        <v>2.0317704415763904</v>
      </c>
    </row>
    <row r="353" spans="1:7" ht="14.1" customHeight="1" x14ac:dyDescent="0.25">
      <c r="A353" s="32" t="s">
        <v>693</v>
      </c>
      <c r="B353" s="2" t="s">
        <v>694</v>
      </c>
      <c r="C353" s="26">
        <v>5.7208237986270003</v>
      </c>
      <c r="D353" s="2">
        <v>4.3661152503851</v>
      </c>
      <c r="E353" s="2">
        <v>7.4630661783658701</v>
      </c>
      <c r="F353" s="2">
        <v>1.3547085482419003</v>
      </c>
      <c r="G353" s="2">
        <v>1.7422423797388698</v>
      </c>
    </row>
    <row r="354" spans="1:7" ht="14.1" customHeight="1" x14ac:dyDescent="0.25">
      <c r="A354" s="32" t="s">
        <v>695</v>
      </c>
      <c r="B354" s="2" t="s">
        <v>696</v>
      </c>
      <c r="C354" s="26">
        <v>6.5436241610738302</v>
      </c>
      <c r="D354" s="2">
        <v>4.8234621575540704</v>
      </c>
      <c r="E354" s="2">
        <v>8.8203861655673208</v>
      </c>
      <c r="F354" s="2">
        <v>1.7201620035197598</v>
      </c>
      <c r="G354" s="2">
        <v>2.2767620044934906</v>
      </c>
    </row>
    <row r="355" spans="1:7" ht="14.1" customHeight="1" x14ac:dyDescent="0.25">
      <c r="A355" s="32" t="s">
        <v>697</v>
      </c>
      <c r="B355" s="2" t="s">
        <v>698</v>
      </c>
      <c r="C355" s="26">
        <v>3.9130434782608701</v>
      </c>
      <c r="D355" s="2">
        <v>2.4892944004075699</v>
      </c>
      <c r="E355" s="2">
        <v>6.1001617732579101</v>
      </c>
      <c r="F355" s="2">
        <v>1.4237490778533002</v>
      </c>
      <c r="G355" s="2">
        <v>2.18711829499704</v>
      </c>
    </row>
    <row r="356" spans="1:7" ht="14.1" customHeight="1" x14ac:dyDescent="0.25">
      <c r="A356" s="32" t="s">
        <v>699</v>
      </c>
      <c r="B356" s="2" t="s">
        <v>700</v>
      </c>
      <c r="C356" s="26">
        <v>6.4102564102564097</v>
      </c>
      <c r="D356" s="2">
        <v>5.1048378482132204</v>
      </c>
      <c r="E356" s="2">
        <v>8.0212815975222291</v>
      </c>
      <c r="F356" s="2">
        <v>1.3054185620431893</v>
      </c>
      <c r="G356" s="2">
        <v>1.6110251872658194</v>
      </c>
    </row>
    <row r="357" spans="1:7" ht="14.1" customHeight="1" x14ac:dyDescent="0.25">
      <c r="A357" s="32" t="s">
        <v>701</v>
      </c>
      <c r="B357" s="2" t="s">
        <v>702</v>
      </c>
      <c r="C357" s="26">
        <v>5.7421451787648996</v>
      </c>
      <c r="D357" s="2">
        <v>4.4166321000045503</v>
      </c>
      <c r="E357" s="2">
        <v>7.4345273162407599</v>
      </c>
      <c r="F357" s="2">
        <v>1.3255130787603493</v>
      </c>
      <c r="G357" s="2">
        <v>1.6923821374758603</v>
      </c>
    </row>
    <row r="358" spans="1:7" ht="14.1" customHeight="1" x14ac:dyDescent="0.25">
      <c r="A358" s="32" t="s">
        <v>703</v>
      </c>
      <c r="B358" s="2" t="s">
        <v>704</v>
      </c>
      <c r="C358" s="26">
        <v>3.3684210526315801</v>
      </c>
      <c r="D358" s="2">
        <v>2.0838419405669</v>
      </c>
      <c r="E358" s="2">
        <v>5.4011947371187796</v>
      </c>
      <c r="F358" s="2">
        <v>1.2845791120646801</v>
      </c>
      <c r="G358" s="2">
        <v>2.0327736844871995</v>
      </c>
    </row>
    <row r="359" spans="1:7" ht="14.1" customHeight="1" x14ac:dyDescent="0.25">
      <c r="A359" s="32" t="s">
        <v>705</v>
      </c>
      <c r="B359" s="2" t="s">
        <v>706</v>
      </c>
      <c r="C359" s="26">
        <v>4.8192771084337398</v>
      </c>
      <c r="D359" s="2">
        <v>3.50115789703798</v>
      </c>
      <c r="E359" s="2">
        <v>6.5997039999348104</v>
      </c>
      <c r="F359" s="2">
        <v>1.3181192113957598</v>
      </c>
      <c r="G359" s="2">
        <v>1.7804268915010706</v>
      </c>
    </row>
    <row r="360" spans="1:7" ht="14.1" customHeight="1" x14ac:dyDescent="0.25">
      <c r="A360" s="32" t="s">
        <v>707</v>
      </c>
      <c r="B360" s="2" t="s">
        <v>708</v>
      </c>
      <c r="C360" s="26">
        <v>6.5040650406504099</v>
      </c>
      <c r="D360" s="2">
        <v>4.8125094676222</v>
      </c>
      <c r="E360" s="2">
        <v>8.7356227115740808</v>
      </c>
      <c r="F360" s="2">
        <v>1.6915555730282099</v>
      </c>
      <c r="G360" s="2">
        <v>2.2315576709236709</v>
      </c>
    </row>
    <row r="361" spans="1:7" ht="14.1" customHeight="1" x14ac:dyDescent="0.25">
      <c r="A361" s="32" t="s">
        <v>709</v>
      </c>
      <c r="B361" s="2" t="s">
        <v>710</v>
      </c>
      <c r="C361" s="26">
        <v>7.5</v>
      </c>
      <c r="D361" s="2">
        <v>5.8336732715743702</v>
      </c>
      <c r="E361" s="2">
        <v>9.5938028702196707</v>
      </c>
      <c r="F361" s="2">
        <v>1.6663267284256298</v>
      </c>
      <c r="G361" s="2">
        <v>2.0938028702196707</v>
      </c>
    </row>
    <row r="362" spans="1:7" ht="14.1" customHeight="1" x14ac:dyDescent="0.25">
      <c r="A362" s="32" t="s">
        <v>711</v>
      </c>
      <c r="B362" s="2" t="s">
        <v>712</v>
      </c>
      <c r="C362" s="26">
        <v>6.3938618925831197</v>
      </c>
      <c r="D362" s="2">
        <v>5.1312437871287404</v>
      </c>
      <c r="E362" s="2">
        <v>7.9411592683225702</v>
      </c>
      <c r="F362" s="2">
        <v>1.2626181054543792</v>
      </c>
      <c r="G362" s="2">
        <v>1.5472973757394506</v>
      </c>
    </row>
    <row r="363" spans="1:7" ht="14.1" customHeight="1" x14ac:dyDescent="0.25">
      <c r="A363" s="32" t="s">
        <v>713</v>
      </c>
      <c r="B363" s="2" t="s">
        <v>714</v>
      </c>
      <c r="C363" s="26">
        <v>6.5856129685916898</v>
      </c>
      <c r="D363" s="2">
        <v>5.2004153174976899</v>
      </c>
      <c r="E363" s="2">
        <v>8.3074428397490898</v>
      </c>
      <c r="F363" s="2">
        <v>1.3851976510939998</v>
      </c>
      <c r="G363" s="2">
        <v>1.7218298711574</v>
      </c>
    </row>
    <row r="364" spans="1:7" ht="14.1" customHeight="1" x14ac:dyDescent="0.25">
      <c r="A364" s="32" t="s">
        <v>715</v>
      </c>
      <c r="B364" s="2" t="s">
        <v>716</v>
      </c>
      <c r="C364" s="26">
        <v>4.9926578560939801</v>
      </c>
      <c r="D364" s="2">
        <v>3.95729847079006</v>
      </c>
      <c r="E364" s="2">
        <v>6.2811854994825298</v>
      </c>
      <c r="F364" s="2">
        <v>1.03535938530392</v>
      </c>
      <c r="G364" s="2">
        <v>1.2885276433885497</v>
      </c>
    </row>
    <row r="365" spans="1:7" ht="14.1" customHeight="1" x14ac:dyDescent="0.25">
      <c r="A365" s="32" t="s">
        <v>717</v>
      </c>
      <c r="B365" s="2" t="s">
        <v>718</v>
      </c>
      <c r="C365" s="26">
        <v>4.0109389243391096</v>
      </c>
      <c r="D365" s="2">
        <v>3.0012673110561199</v>
      </c>
      <c r="E365" s="2">
        <v>5.3415742566190101</v>
      </c>
      <c r="F365" s="2">
        <v>1.0096716132829897</v>
      </c>
      <c r="G365" s="2">
        <v>1.3306353322799005</v>
      </c>
    </row>
    <row r="366" spans="1:7" ht="14.1" customHeight="1" x14ac:dyDescent="0.25">
      <c r="A366" s="32" t="s">
        <v>719</v>
      </c>
      <c r="B366" s="2" t="s">
        <v>720</v>
      </c>
      <c r="C366" s="26">
        <v>5.33484676503973</v>
      </c>
      <c r="D366" s="2">
        <v>4.0353987866419203</v>
      </c>
      <c r="E366" s="2">
        <v>7.02211415483983</v>
      </c>
      <c r="F366" s="2">
        <v>1.2994479783978097</v>
      </c>
      <c r="G366" s="2">
        <v>1.6872673898001</v>
      </c>
    </row>
    <row r="367" spans="1:7" ht="14.1" customHeight="1" x14ac:dyDescent="0.25">
      <c r="A367" s="32" t="s">
        <v>721</v>
      </c>
      <c r="B367" s="2" t="s">
        <v>722</v>
      </c>
      <c r="C367" s="26">
        <v>5.2733118971061099</v>
      </c>
      <c r="D367" s="2">
        <v>4.2685765323400497</v>
      </c>
      <c r="E367" s="2">
        <v>6.4984875504737802</v>
      </c>
      <c r="F367" s="2">
        <v>1.0047353647660602</v>
      </c>
      <c r="G367" s="2">
        <v>1.2251756533676703</v>
      </c>
    </row>
    <row r="368" spans="1:7" ht="14.1" customHeight="1" x14ac:dyDescent="0.25">
      <c r="A368" s="32" t="s">
        <v>723</v>
      </c>
      <c r="B368" s="2" t="s">
        <v>724</v>
      </c>
      <c r="C368" s="26">
        <v>5.7038834951456296</v>
      </c>
      <c r="D368" s="2">
        <v>4.3162995810390896</v>
      </c>
      <c r="E368" s="2">
        <v>7.5025647411313203</v>
      </c>
      <c r="F368" s="2">
        <v>1.38758391410654</v>
      </c>
      <c r="G368" s="2">
        <v>1.7986812459856907</v>
      </c>
    </row>
    <row r="369" spans="1:7" ht="14.1" customHeight="1" x14ac:dyDescent="0.25">
      <c r="A369" s="32" t="s">
        <v>725</v>
      </c>
      <c r="B369" s="2" t="s">
        <v>726</v>
      </c>
      <c r="C369" s="26">
        <v>5.1587301587301599</v>
      </c>
      <c r="D369" s="2">
        <v>4.0679605624186896</v>
      </c>
      <c r="E369" s="2">
        <v>6.5220907360711804</v>
      </c>
      <c r="F369" s="2">
        <v>1.0907695963114703</v>
      </c>
      <c r="G369" s="2">
        <v>1.3633605773410205</v>
      </c>
    </row>
    <row r="370" spans="1:7" ht="14.1" customHeight="1" x14ac:dyDescent="0.25">
      <c r="A370" s="32" t="s">
        <v>727</v>
      </c>
      <c r="B370" s="2" t="s">
        <v>728</v>
      </c>
      <c r="C370" s="26">
        <v>5.8631921824104198</v>
      </c>
      <c r="D370" s="2">
        <v>4.6816805923696601</v>
      </c>
      <c r="E370" s="2">
        <v>7.3199822646533903</v>
      </c>
      <c r="F370" s="2">
        <v>1.1815115900407598</v>
      </c>
      <c r="G370" s="2">
        <v>1.4567900822429705</v>
      </c>
    </row>
    <row r="371" spans="1:7" ht="14.1" customHeight="1" x14ac:dyDescent="0.25">
      <c r="A371" s="32" t="s">
        <v>729</v>
      </c>
      <c r="B371" s="2" t="s">
        <v>730</v>
      </c>
      <c r="C371" s="26">
        <v>7.4856046065259099</v>
      </c>
      <c r="D371" s="2">
        <v>6.0392374525451702</v>
      </c>
      <c r="E371" s="2">
        <v>9.2442892686974307</v>
      </c>
      <c r="F371" s="2">
        <v>1.4463671539807397</v>
      </c>
      <c r="G371" s="2">
        <v>1.7586846621715209</v>
      </c>
    </row>
    <row r="372" spans="1:7" ht="14.1" customHeight="1" x14ac:dyDescent="0.25">
      <c r="A372" s="32" t="s">
        <v>731</v>
      </c>
      <c r="B372" s="2" t="s">
        <v>732</v>
      </c>
      <c r="C372" s="26">
        <v>6.6776586974443504</v>
      </c>
      <c r="D372" s="2">
        <v>5.4051643655588801</v>
      </c>
      <c r="E372" s="2">
        <v>8.2236824836781608</v>
      </c>
      <c r="F372" s="2">
        <v>1.2724943318854702</v>
      </c>
      <c r="G372" s="2">
        <v>1.5460237862338104</v>
      </c>
    </row>
    <row r="373" spans="1:7" ht="14.1" customHeight="1" x14ac:dyDescent="0.25">
      <c r="A373" s="32" t="s">
        <v>733</v>
      </c>
      <c r="B373" s="2" t="s">
        <v>734</v>
      </c>
      <c r="C373" s="26">
        <v>5.7052297939778098</v>
      </c>
      <c r="D373" s="2">
        <v>4.1492134924041304</v>
      </c>
      <c r="E373" s="2">
        <v>7.7973060310025701</v>
      </c>
      <c r="F373" s="2">
        <v>1.5560163015736794</v>
      </c>
      <c r="G373" s="2">
        <v>2.0920762370247603</v>
      </c>
    </row>
    <row r="374" spans="1:7" ht="14.1" customHeight="1" x14ac:dyDescent="0.25">
      <c r="A374" s="32" t="s">
        <v>735</v>
      </c>
      <c r="B374" s="2" t="s">
        <v>736</v>
      </c>
      <c r="C374" s="26">
        <v>5.71428571428571</v>
      </c>
      <c r="D374" s="2">
        <v>4.1912453653023096</v>
      </c>
      <c r="E374" s="2">
        <v>7.7460318126811103</v>
      </c>
      <c r="F374" s="2">
        <v>1.5230403489834003</v>
      </c>
      <c r="G374" s="2">
        <v>2.0317460983954003</v>
      </c>
    </row>
    <row r="375" spans="1:7" ht="14.1" customHeight="1" x14ac:dyDescent="0.25">
      <c r="A375" s="32" t="s">
        <v>737</v>
      </c>
      <c r="B375" s="2" t="s">
        <v>738</v>
      </c>
      <c r="C375" s="26">
        <v>10.7234042553191</v>
      </c>
      <c r="D375" s="2">
        <v>9.08049893671412</v>
      </c>
      <c r="E375" s="2">
        <v>12.6222887372651</v>
      </c>
      <c r="F375" s="2">
        <v>1.6429053186049796</v>
      </c>
      <c r="G375" s="2">
        <v>1.8988844819460002</v>
      </c>
    </row>
    <row r="376" spans="1:7" ht="14.1" customHeight="1" x14ac:dyDescent="0.25">
      <c r="A376" s="32" t="s">
        <v>739</v>
      </c>
      <c r="B376" s="2" t="s">
        <v>740</v>
      </c>
      <c r="C376" s="26">
        <v>8.4862385321100895</v>
      </c>
      <c r="D376" s="2">
        <v>6.8137648159384501</v>
      </c>
      <c r="E376" s="2">
        <v>10.5228726875141</v>
      </c>
      <c r="F376" s="2">
        <v>1.6724737161716394</v>
      </c>
      <c r="G376" s="2">
        <v>2.0366341554040108</v>
      </c>
    </row>
    <row r="377" spans="1:7" ht="14.1" customHeight="1" x14ac:dyDescent="0.25">
      <c r="A377" s="32" t="s">
        <v>741</v>
      </c>
      <c r="B377" s="2" t="s">
        <v>742</v>
      </c>
      <c r="C377" s="26">
        <v>6.3973063973063997</v>
      </c>
      <c r="D377" s="2">
        <v>5.1414994139196599</v>
      </c>
      <c r="E377" s="2">
        <v>7.9341875969094904</v>
      </c>
      <c r="F377" s="2">
        <v>1.2558069833867398</v>
      </c>
      <c r="G377" s="2">
        <v>1.5368811996030907</v>
      </c>
    </row>
    <row r="378" spans="1:7" ht="14.1" customHeight="1" x14ac:dyDescent="0.25">
      <c r="A378" s="32" t="s">
        <v>743</v>
      </c>
      <c r="B378" s="2" t="s">
        <v>744</v>
      </c>
      <c r="C378" s="26">
        <v>7.9493087557603701</v>
      </c>
      <c r="D378" s="2">
        <v>6.3294646533171104</v>
      </c>
      <c r="E378" s="2">
        <v>9.9397156415219907</v>
      </c>
      <c r="F378" s="2">
        <v>1.6198441024432597</v>
      </c>
      <c r="G378" s="2">
        <v>1.9904068857616206</v>
      </c>
    </row>
    <row r="379" spans="1:7" ht="14.1" customHeight="1" x14ac:dyDescent="0.25">
      <c r="A379" s="32" t="s">
        <v>745</v>
      </c>
      <c r="B379" s="2" t="s">
        <v>746</v>
      </c>
      <c r="C379" s="26">
        <v>7.8947368421052602</v>
      </c>
      <c r="D379" s="2">
        <v>6.2856796650109796</v>
      </c>
      <c r="E379" s="2">
        <v>9.8723016419150103</v>
      </c>
      <c r="F379" s="2">
        <v>1.6090571770942805</v>
      </c>
      <c r="G379" s="2">
        <v>1.9775647998097501</v>
      </c>
    </row>
    <row r="380" spans="1:7" ht="14.1" customHeight="1" x14ac:dyDescent="0.25">
      <c r="A380" s="32" t="s">
        <v>747</v>
      </c>
      <c r="B380" s="2" t="s">
        <v>748</v>
      </c>
      <c r="C380" s="26">
        <v>7.6169749727965197</v>
      </c>
      <c r="D380" s="2">
        <v>6.0728508323388102</v>
      </c>
      <c r="E380" s="2">
        <v>9.5139498522024102</v>
      </c>
      <c r="F380" s="2">
        <v>1.5441241404577095</v>
      </c>
      <c r="G380" s="2">
        <v>1.8969748794058905</v>
      </c>
    </row>
    <row r="381" spans="1:7" ht="14.1" customHeight="1" x14ac:dyDescent="0.25">
      <c r="A381" s="32" t="s">
        <v>749</v>
      </c>
      <c r="B381" s="2" t="s">
        <v>750</v>
      </c>
      <c r="C381" s="26">
        <v>8.7046632124352303</v>
      </c>
      <c r="D381" s="2">
        <v>7.0857670534525896</v>
      </c>
      <c r="E381" s="2">
        <v>10.6510315998446</v>
      </c>
      <c r="F381" s="2">
        <v>1.6188961589826407</v>
      </c>
      <c r="G381" s="2">
        <v>1.94636838740937</v>
      </c>
    </row>
    <row r="382" spans="1:7" ht="14.1" customHeight="1" x14ac:dyDescent="0.25">
      <c r="A382" s="32" t="s">
        <v>751</v>
      </c>
      <c r="B382" s="2" t="s">
        <v>752</v>
      </c>
      <c r="C382" s="26">
        <v>8.5768143261074492</v>
      </c>
      <c r="D382" s="2">
        <v>7.0377375819429098</v>
      </c>
      <c r="E382" s="2">
        <v>10.4147627204507</v>
      </c>
      <c r="F382" s="2">
        <v>1.5390767441645394</v>
      </c>
      <c r="G382" s="2">
        <v>1.8379483943432504</v>
      </c>
    </row>
    <row r="383" spans="1:7" ht="14.1" customHeight="1" x14ac:dyDescent="0.25">
      <c r="A383" s="32" t="s">
        <v>753</v>
      </c>
      <c r="B383" s="2" t="s">
        <v>754</v>
      </c>
      <c r="C383" s="26">
        <v>6.9993519118600096</v>
      </c>
      <c r="D383" s="2">
        <v>5.8302203384135103</v>
      </c>
      <c r="E383" s="2">
        <v>8.3820609246126594</v>
      </c>
      <c r="F383" s="2">
        <v>1.1691315734464993</v>
      </c>
      <c r="G383" s="2">
        <v>1.3827090127526498</v>
      </c>
    </row>
    <row r="384" spans="1:7" ht="14.1" customHeight="1" x14ac:dyDescent="0.25">
      <c r="A384" s="32" t="s">
        <v>755</v>
      </c>
      <c r="B384" s="2" t="s">
        <v>756</v>
      </c>
      <c r="C384" s="26">
        <v>8.9036055923473096</v>
      </c>
      <c r="D384" s="2">
        <v>7.5029887026889304</v>
      </c>
      <c r="E384" s="2">
        <v>10.535900357336301</v>
      </c>
      <c r="F384" s="2">
        <v>1.4006168896583793</v>
      </c>
      <c r="G384" s="2">
        <v>1.6322947649889912</v>
      </c>
    </row>
    <row r="385" spans="1:7" ht="14.1" customHeight="1" x14ac:dyDescent="0.25">
      <c r="A385" s="32" t="s">
        <v>757</v>
      </c>
      <c r="B385" s="2" t="s">
        <v>758</v>
      </c>
      <c r="C385" s="26">
        <v>8.6383601756954604</v>
      </c>
      <c r="D385" s="2">
        <v>6.7560373027822198</v>
      </c>
      <c r="E385" s="2">
        <v>10.983348876656599</v>
      </c>
      <c r="F385" s="2">
        <v>1.8823228729132406</v>
      </c>
      <c r="G385" s="2">
        <v>2.3449887009611388</v>
      </c>
    </row>
    <row r="386" spans="1:7" ht="14.1" customHeight="1" x14ac:dyDescent="0.25">
      <c r="A386" s="32" t="s">
        <v>759</v>
      </c>
      <c r="B386" s="2" t="s">
        <v>760</v>
      </c>
      <c r="C386" s="26">
        <v>8.9150546677880609</v>
      </c>
      <c r="D386" s="2">
        <v>7.4248427791094498</v>
      </c>
      <c r="E386" s="2">
        <v>10.6698886895709</v>
      </c>
      <c r="F386" s="2">
        <v>1.4902118886786111</v>
      </c>
      <c r="G386" s="2">
        <v>1.7548340217828393</v>
      </c>
    </row>
    <row r="387" spans="1:7" ht="14.1" customHeight="1" x14ac:dyDescent="0.25">
      <c r="A387" s="32" t="s">
        <v>761</v>
      </c>
      <c r="B387" s="2" t="s">
        <v>762</v>
      </c>
      <c r="C387" s="26">
        <v>7.0850202429149798</v>
      </c>
      <c r="D387" s="2">
        <v>5.6458422495539802</v>
      </c>
      <c r="E387" s="2">
        <v>8.8566225891030506</v>
      </c>
      <c r="F387" s="2">
        <v>1.4391779933609996</v>
      </c>
      <c r="G387" s="2">
        <v>1.7716023461880708</v>
      </c>
    </row>
    <row r="388" spans="1:7" ht="14.1" customHeight="1" x14ac:dyDescent="0.25">
      <c r="A388" s="32" t="s">
        <v>763</v>
      </c>
      <c r="B388" s="2" t="s">
        <v>764</v>
      </c>
      <c r="C388" s="26">
        <v>7.0824524312896404</v>
      </c>
      <c r="D388" s="2">
        <v>5.61540660043178</v>
      </c>
      <c r="E388" s="2">
        <v>8.8966424937229007</v>
      </c>
      <c r="F388" s="2">
        <v>1.4670458308578604</v>
      </c>
      <c r="G388" s="2">
        <v>1.8141900624332603</v>
      </c>
    </row>
    <row r="389" spans="1:7" ht="14.1" customHeight="1" x14ac:dyDescent="0.25">
      <c r="A389" s="32" t="s">
        <v>765</v>
      </c>
      <c r="B389" s="2" t="s">
        <v>766</v>
      </c>
      <c r="C389" s="26">
        <v>6.0905349794238699</v>
      </c>
      <c r="D389" s="2">
        <v>4.8791806587297701</v>
      </c>
      <c r="E389" s="2">
        <v>7.5786708298149597</v>
      </c>
      <c r="F389" s="2">
        <v>1.2113543206940998</v>
      </c>
      <c r="G389" s="2">
        <v>1.4881358503910898</v>
      </c>
    </row>
    <row r="390" spans="1:7" ht="14.1" customHeight="1" x14ac:dyDescent="0.25">
      <c r="A390" s="32" t="s">
        <v>767</v>
      </c>
      <c r="B390" s="2" t="s">
        <v>768</v>
      </c>
      <c r="C390" s="26">
        <v>6.3174114021571697</v>
      </c>
      <c r="D390" s="2">
        <v>4.6906945312257999</v>
      </c>
      <c r="E390" s="2">
        <v>8.4582036676967807</v>
      </c>
      <c r="F390" s="2">
        <v>1.6267168709313697</v>
      </c>
      <c r="G390" s="2">
        <v>2.140792265539611</v>
      </c>
    </row>
    <row r="391" spans="1:7" ht="14.1" customHeight="1" x14ac:dyDescent="0.25">
      <c r="A391" s="32" t="s">
        <v>769</v>
      </c>
      <c r="B391" s="2" t="s">
        <v>770</v>
      </c>
      <c r="C391" s="26">
        <v>6.9832402234636897</v>
      </c>
      <c r="D391" s="2">
        <v>5.3368772168435203</v>
      </c>
      <c r="E391" s="2">
        <v>9.0887240802554405</v>
      </c>
      <c r="F391" s="2">
        <v>1.6463630066201693</v>
      </c>
      <c r="G391" s="2">
        <v>2.1054838567917509</v>
      </c>
    </row>
    <row r="392" spans="1:7" ht="14.1" customHeight="1" x14ac:dyDescent="0.25">
      <c r="A392" s="32" t="s">
        <v>771</v>
      </c>
      <c r="B392" s="2" t="s">
        <v>772</v>
      </c>
      <c r="C392" s="26">
        <v>7.2210065645514199</v>
      </c>
      <c r="D392" s="2">
        <v>5.7159947307529499</v>
      </c>
      <c r="E392" s="2">
        <v>9.0841058220410495</v>
      </c>
      <c r="F392" s="2">
        <v>1.5050118337984699</v>
      </c>
      <c r="G392" s="2">
        <v>1.8630992574896297</v>
      </c>
    </row>
    <row r="393" spans="1:7" ht="14.1" customHeight="1" x14ac:dyDescent="0.25">
      <c r="A393" s="32" t="s">
        <v>773</v>
      </c>
      <c r="B393" s="2" t="s">
        <v>774</v>
      </c>
      <c r="C393" s="26">
        <v>8.1015719467956497</v>
      </c>
      <c r="D393" s="2">
        <v>6.4298487095910097</v>
      </c>
      <c r="E393" s="2">
        <v>10.1607363361225</v>
      </c>
      <c r="F393" s="2">
        <v>1.67172323720464</v>
      </c>
      <c r="G393" s="2">
        <v>2.0591643893268508</v>
      </c>
    </row>
    <row r="394" spans="1:7" ht="14.1" customHeight="1" x14ac:dyDescent="0.25">
      <c r="A394" s="32" t="s">
        <v>775</v>
      </c>
      <c r="B394" s="2" t="s">
        <v>776</v>
      </c>
      <c r="C394" s="26">
        <v>5.3038674033149196</v>
      </c>
      <c r="D394" s="2">
        <v>4.0235674080616004</v>
      </c>
      <c r="E394" s="2">
        <v>6.9620074522938697</v>
      </c>
      <c r="F394" s="2">
        <v>1.2802999952533192</v>
      </c>
      <c r="G394" s="2">
        <v>1.6581400489789502</v>
      </c>
    </row>
    <row r="395" spans="1:7" ht="14.1" customHeight="1" x14ac:dyDescent="0.25">
      <c r="A395" s="32" t="s">
        <v>777</v>
      </c>
      <c r="B395" s="2" t="s">
        <v>778</v>
      </c>
      <c r="C395" s="26">
        <v>6.7415730337078603</v>
      </c>
      <c r="D395" s="2">
        <v>5.0259712192304402</v>
      </c>
      <c r="E395" s="2">
        <v>8.9873741944494903</v>
      </c>
      <c r="F395" s="2">
        <v>1.7156018144774201</v>
      </c>
      <c r="G395" s="2">
        <v>2.2458011607416299</v>
      </c>
    </row>
    <row r="396" spans="1:7" ht="14.1" customHeight="1" x14ac:dyDescent="0.25">
      <c r="A396" s="32" t="s">
        <v>779</v>
      </c>
      <c r="B396" s="2" t="s">
        <v>780</v>
      </c>
      <c r="C396" s="26">
        <v>6.7226890756302504</v>
      </c>
      <c r="D396" s="2">
        <v>5.3723452827462399</v>
      </c>
      <c r="E396" s="2">
        <v>8.3823771097919497</v>
      </c>
      <c r="F396" s="2">
        <v>1.3503437928840105</v>
      </c>
      <c r="G396" s="2">
        <v>1.6596880341616993</v>
      </c>
    </row>
    <row r="397" spans="1:7" ht="14.1" customHeight="1" x14ac:dyDescent="0.25">
      <c r="A397" s="32" t="s">
        <v>781</v>
      </c>
      <c r="B397" s="2" t="s">
        <v>782</v>
      </c>
      <c r="C397" s="26">
        <v>6.3001145475372304</v>
      </c>
      <c r="D397" s="2">
        <v>4.8720411411427103</v>
      </c>
      <c r="E397" s="2">
        <v>8.1110879839108598</v>
      </c>
      <c r="F397" s="2">
        <v>1.4280734063945202</v>
      </c>
      <c r="G397" s="2">
        <v>1.8109734363736294</v>
      </c>
    </row>
    <row r="398" spans="1:7" ht="14.1" customHeight="1" x14ac:dyDescent="0.25">
      <c r="A398" s="32" t="s">
        <v>783</v>
      </c>
      <c r="B398" s="2" t="s">
        <v>784</v>
      </c>
      <c r="C398" s="26">
        <v>5.6589724497393901</v>
      </c>
      <c r="D398" s="2">
        <v>4.5449955915921896</v>
      </c>
      <c r="E398" s="2">
        <v>7.0258881081975604</v>
      </c>
      <c r="F398" s="2">
        <v>1.1139768581472005</v>
      </c>
      <c r="G398" s="2">
        <v>1.3669156584581703</v>
      </c>
    </row>
    <row r="399" spans="1:7" ht="14.1" customHeight="1" x14ac:dyDescent="0.25">
      <c r="A399" s="32" t="s">
        <v>785</v>
      </c>
      <c r="B399" s="2" t="s">
        <v>786</v>
      </c>
      <c r="C399" s="26">
        <v>5.3987730061349701</v>
      </c>
      <c r="D399" s="2">
        <v>4.0460299659730801</v>
      </c>
      <c r="E399" s="2">
        <v>7.1699945564009298</v>
      </c>
      <c r="F399" s="2">
        <v>1.3527430401618901</v>
      </c>
      <c r="G399" s="2">
        <v>1.7712215502659596</v>
      </c>
    </row>
    <row r="400" spans="1:7" ht="14.1" customHeight="1" x14ac:dyDescent="0.25">
      <c r="A400" s="32" t="s">
        <v>787</v>
      </c>
      <c r="B400" s="2" t="s">
        <v>788</v>
      </c>
      <c r="C400" s="26">
        <v>4.6536796536796503</v>
      </c>
      <c r="D400" s="2">
        <v>3.47310085343655</v>
      </c>
      <c r="E400" s="2">
        <v>6.2097450645379002</v>
      </c>
      <c r="F400" s="2">
        <v>1.1805788002431004</v>
      </c>
      <c r="G400" s="2">
        <v>1.5560654108582499</v>
      </c>
    </row>
    <row r="401" spans="1:7" ht="14.1" customHeight="1" x14ac:dyDescent="0.25">
      <c r="A401" s="32" t="s">
        <v>789</v>
      </c>
      <c r="B401" s="2" t="s">
        <v>790</v>
      </c>
      <c r="C401" s="26">
        <v>6.94050991501416</v>
      </c>
      <c r="D401" s="2">
        <v>5.2894919335266497</v>
      </c>
      <c r="E401" s="2">
        <v>9.0575791701941704</v>
      </c>
      <c r="F401" s="2">
        <v>1.6510179814875103</v>
      </c>
      <c r="G401" s="2">
        <v>2.1170692551800103</v>
      </c>
    </row>
    <row r="402" spans="1:7" ht="14.1" customHeight="1" x14ac:dyDescent="0.25">
      <c r="A402" s="32" t="s">
        <v>791</v>
      </c>
      <c r="B402" s="2" t="s">
        <v>792</v>
      </c>
      <c r="C402" s="26">
        <v>5.7603686635944698</v>
      </c>
      <c r="D402" s="2">
        <v>4.3964832797378</v>
      </c>
      <c r="E402" s="2">
        <v>7.5141064003120999</v>
      </c>
      <c r="F402" s="2">
        <v>1.3638853838566698</v>
      </c>
      <c r="G402" s="2">
        <v>1.7537377367176301</v>
      </c>
    </row>
    <row r="403" spans="1:7" ht="14.1" customHeight="1" x14ac:dyDescent="0.25">
      <c r="A403" s="32" t="s">
        <v>793</v>
      </c>
      <c r="B403" s="2" t="s">
        <v>794</v>
      </c>
      <c r="C403" s="26">
        <v>4.8620236530880403</v>
      </c>
      <c r="D403" s="2">
        <v>3.5477432029241598</v>
      </c>
      <c r="E403" s="2">
        <v>6.6297201030945203</v>
      </c>
      <c r="F403" s="2">
        <v>1.3142804501638805</v>
      </c>
      <c r="G403" s="2">
        <v>1.76769645000648</v>
      </c>
    </row>
    <row r="404" spans="1:7" ht="14.1" customHeight="1" x14ac:dyDescent="0.25">
      <c r="A404" s="32" t="s">
        <v>795</v>
      </c>
      <c r="B404" s="2" t="s">
        <v>796</v>
      </c>
      <c r="C404" s="26">
        <v>5.1451187335092303</v>
      </c>
      <c r="D404" s="2">
        <v>3.7863588949332501</v>
      </c>
      <c r="E404" s="2">
        <v>6.9562251260758003</v>
      </c>
      <c r="F404" s="2">
        <v>1.3587598385759803</v>
      </c>
      <c r="G404" s="2">
        <v>1.81110639256657</v>
      </c>
    </row>
    <row r="405" spans="1:7" ht="14.1" customHeight="1" x14ac:dyDescent="0.25">
      <c r="A405" s="32" t="s">
        <v>797</v>
      </c>
      <c r="B405" s="2" t="s">
        <v>798</v>
      </c>
      <c r="C405" s="26">
        <v>7.4594594594594597</v>
      </c>
      <c r="D405" s="2">
        <v>5.9366105508143896</v>
      </c>
      <c r="E405" s="2">
        <v>9.3341827017589303</v>
      </c>
      <c r="F405" s="2">
        <v>1.5228489086450701</v>
      </c>
      <c r="G405" s="2">
        <v>1.8747232422994706</v>
      </c>
    </row>
    <row r="406" spans="1:7" ht="14.1" customHeight="1" x14ac:dyDescent="0.25">
      <c r="A406" s="32" t="s">
        <v>799</v>
      </c>
      <c r="B406" s="2" t="s">
        <v>800</v>
      </c>
      <c r="C406" s="26">
        <v>6.1290322580645196</v>
      </c>
      <c r="D406" s="2">
        <v>4.7605376617088</v>
      </c>
      <c r="E406" s="2">
        <v>7.8584628878610099</v>
      </c>
      <c r="F406" s="2">
        <v>1.3684945963557196</v>
      </c>
      <c r="G406" s="2">
        <v>1.7294306297964903</v>
      </c>
    </row>
    <row r="407" spans="1:7" ht="14.1" customHeight="1" x14ac:dyDescent="0.25">
      <c r="A407" s="32" t="s">
        <v>801</v>
      </c>
      <c r="B407" s="2" t="s">
        <v>574</v>
      </c>
      <c r="C407" s="26">
        <v>4.3222003929273098</v>
      </c>
      <c r="D407" s="2">
        <v>2.8713947743187802</v>
      </c>
      <c r="E407" s="2">
        <v>6.4573086676197997</v>
      </c>
      <c r="F407" s="2">
        <v>1.4508056186085296</v>
      </c>
      <c r="G407" s="2">
        <v>2.1351082746924899</v>
      </c>
    </row>
    <row r="408" spans="1:7" ht="14.1" customHeight="1" x14ac:dyDescent="0.25">
      <c r="A408" s="32" t="s">
        <v>802</v>
      </c>
      <c r="B408" s="2" t="s">
        <v>803</v>
      </c>
      <c r="C408" s="26">
        <v>6.5404475043029304</v>
      </c>
      <c r="D408" s="2">
        <v>4.8019199523877498</v>
      </c>
      <c r="E408" s="2">
        <v>8.8498924518988407</v>
      </c>
      <c r="F408" s="2">
        <v>1.7385275519151806</v>
      </c>
      <c r="G408" s="2">
        <v>2.3094449475959102</v>
      </c>
    </row>
    <row r="409" spans="1:7" ht="14.1" customHeight="1" x14ac:dyDescent="0.25">
      <c r="A409" s="32" t="s">
        <v>804</v>
      </c>
      <c r="B409" s="2" t="s">
        <v>805</v>
      </c>
      <c r="C409" s="26">
        <v>5.2173913043478297</v>
      </c>
      <c r="D409" s="2">
        <v>3.7921968294433901</v>
      </c>
      <c r="E409" s="2">
        <v>7.1384643261468304</v>
      </c>
      <c r="F409" s="2">
        <v>1.4251944749044396</v>
      </c>
      <c r="G409" s="2">
        <v>1.9210730217990006</v>
      </c>
    </row>
    <row r="410" spans="1:7" ht="14.1" customHeight="1" x14ac:dyDescent="0.25">
      <c r="A410" s="32" t="s">
        <v>806</v>
      </c>
      <c r="B410" s="2" t="s">
        <v>807</v>
      </c>
      <c r="C410" s="26">
        <v>5.1789077212806003</v>
      </c>
      <c r="D410" s="2">
        <v>4.0003053037395597</v>
      </c>
      <c r="E410" s="2">
        <v>6.6805945504146003</v>
      </c>
      <c r="F410" s="2">
        <v>1.1786024175410406</v>
      </c>
      <c r="G410" s="2">
        <v>1.501686829134</v>
      </c>
    </row>
    <row r="411" spans="1:7" ht="14.1" customHeight="1" x14ac:dyDescent="0.25">
      <c r="A411" s="32" t="s">
        <v>808</v>
      </c>
      <c r="B411" s="2" t="s">
        <v>809</v>
      </c>
      <c r="C411" s="26">
        <v>6.8181818181818201</v>
      </c>
      <c r="D411" s="2">
        <v>4.9653099305777904</v>
      </c>
      <c r="E411" s="2">
        <v>9.2948530489810199</v>
      </c>
      <c r="F411" s="2">
        <v>1.8528718876040298</v>
      </c>
      <c r="G411" s="2">
        <v>2.4766712307991998</v>
      </c>
    </row>
    <row r="412" spans="1:7" ht="14.1" customHeight="1" x14ac:dyDescent="0.25">
      <c r="A412" s="32" t="s">
        <v>810</v>
      </c>
      <c r="B412" s="2" t="s">
        <v>811</v>
      </c>
      <c r="C412" s="26">
        <v>6.2686567164179099</v>
      </c>
      <c r="D412" s="2">
        <v>4.6708586454126504</v>
      </c>
      <c r="E412" s="2">
        <v>8.3650651124439204</v>
      </c>
      <c r="F412" s="2">
        <v>1.5977980710052595</v>
      </c>
      <c r="G412" s="2">
        <v>2.0964083960260105</v>
      </c>
    </row>
    <row r="413" spans="1:7" ht="14.1" customHeight="1" x14ac:dyDescent="0.25">
      <c r="A413" s="32" t="s">
        <v>812</v>
      </c>
      <c r="B413" s="2" t="s">
        <v>813</v>
      </c>
      <c r="C413" s="26">
        <v>4.6025104602510503</v>
      </c>
      <c r="D413" s="2">
        <v>3.05880562094428</v>
      </c>
      <c r="E413" s="2">
        <v>6.8700740852117601</v>
      </c>
      <c r="F413" s="2">
        <v>1.5437048393067703</v>
      </c>
      <c r="G413" s="2">
        <v>2.2675636249607098</v>
      </c>
    </row>
    <row r="414" spans="1:7" ht="14.1" customHeight="1" x14ac:dyDescent="0.25">
      <c r="A414" s="32" t="s">
        <v>814</v>
      </c>
      <c r="B414" s="2" t="s">
        <v>815</v>
      </c>
      <c r="C414" s="26">
        <v>4.9056603773584904</v>
      </c>
      <c r="D414" s="2">
        <v>3.3694610305438801</v>
      </c>
      <c r="E414" s="2">
        <v>7.0908465941305199</v>
      </c>
      <c r="F414" s="2">
        <v>1.5361993468146102</v>
      </c>
      <c r="G414" s="2">
        <v>2.1851862167720295</v>
      </c>
    </row>
    <row r="415" spans="1:7" ht="14.1" customHeight="1" x14ac:dyDescent="0.25">
      <c r="A415" s="32" t="s">
        <v>816</v>
      </c>
      <c r="B415" s="2" t="s">
        <v>817</v>
      </c>
      <c r="C415" s="26">
        <v>4.9113233287858096</v>
      </c>
      <c r="D415" s="2">
        <v>3.5684226778959802</v>
      </c>
      <c r="E415" s="2">
        <v>6.72435576349051</v>
      </c>
      <c r="F415" s="2">
        <v>1.3429006508898294</v>
      </c>
      <c r="G415" s="2">
        <v>1.8130324347047004</v>
      </c>
    </row>
    <row r="416" spans="1:7" ht="14.1" customHeight="1" x14ac:dyDescent="0.25">
      <c r="A416" s="32" t="s">
        <v>818</v>
      </c>
      <c r="B416" s="2" t="s">
        <v>819</v>
      </c>
      <c r="C416" s="26">
        <v>8.6451612903225801</v>
      </c>
      <c r="D416" s="2">
        <v>6.8649465089075301</v>
      </c>
      <c r="E416" s="2">
        <v>10.8333227934754</v>
      </c>
      <c r="F416" s="2">
        <v>1.78021478141505</v>
      </c>
      <c r="G416" s="2">
        <v>2.1881615031528199</v>
      </c>
    </row>
    <row r="417" spans="1:7" ht="14.1" customHeight="1" x14ac:dyDescent="0.25">
      <c r="A417" s="32" t="s">
        <v>820</v>
      </c>
      <c r="B417" s="2" t="s">
        <v>821</v>
      </c>
      <c r="C417" s="26">
        <v>6.3461538461538503</v>
      </c>
      <c r="D417" s="2">
        <v>4.5541858904924997</v>
      </c>
      <c r="E417" s="2">
        <v>8.7783706768944594</v>
      </c>
      <c r="F417" s="2">
        <v>1.7919679556613506</v>
      </c>
      <c r="G417" s="2">
        <v>2.4322168307406091</v>
      </c>
    </row>
    <row r="418" spans="1:7" ht="14.1" customHeight="1" x14ac:dyDescent="0.25">
      <c r="A418" s="32" t="s">
        <v>822</v>
      </c>
      <c r="B418" s="2" t="s">
        <v>823</v>
      </c>
      <c r="C418" s="26">
        <v>5.8165548098434003</v>
      </c>
      <c r="D418" s="2">
        <v>3.9999607159402899</v>
      </c>
      <c r="E418" s="2">
        <v>8.3860915709908106</v>
      </c>
      <c r="F418" s="2">
        <v>1.8165940939031104</v>
      </c>
      <c r="G418" s="2">
        <v>2.5695367611474103</v>
      </c>
    </row>
    <row r="419" spans="1:7" ht="14.1" customHeight="1" x14ac:dyDescent="0.25">
      <c r="A419" s="32" t="s">
        <v>824</v>
      </c>
      <c r="B419" s="2" t="s">
        <v>825</v>
      </c>
      <c r="C419" s="26">
        <v>4.7013977128335496</v>
      </c>
      <c r="D419" s="2">
        <v>3.4298820893314899</v>
      </c>
      <c r="E419" s="2">
        <v>6.4129831211964898</v>
      </c>
      <c r="F419" s="2">
        <v>1.2715156235020597</v>
      </c>
      <c r="G419" s="2">
        <v>1.7115854083629403</v>
      </c>
    </row>
    <row r="420" spans="1:7" ht="14.1" customHeight="1" x14ac:dyDescent="0.25">
      <c r="A420" s="32" t="s">
        <v>826</v>
      </c>
      <c r="B420" s="2" t="s">
        <v>827</v>
      </c>
      <c r="C420" s="26">
        <v>6.6666666666666696</v>
      </c>
      <c r="D420" s="2">
        <v>5.1574846530008696</v>
      </c>
      <c r="E420" s="2">
        <v>8.5775255361216605</v>
      </c>
      <c r="F420" s="2">
        <v>1.5091820136658001</v>
      </c>
      <c r="G420" s="2">
        <v>1.9108588694549908</v>
      </c>
    </row>
    <row r="421" spans="1:7" ht="14.1" customHeight="1" x14ac:dyDescent="0.25">
      <c r="A421" s="32" t="s">
        <v>828</v>
      </c>
      <c r="B421" s="2" t="s">
        <v>829</v>
      </c>
      <c r="C421" s="26">
        <v>4.7477744807121702</v>
      </c>
      <c r="D421" s="2">
        <v>3.38290787105392</v>
      </c>
      <c r="E421" s="2">
        <v>6.6255473418692397</v>
      </c>
      <c r="F421" s="2">
        <v>1.3648666096582502</v>
      </c>
      <c r="G421" s="2">
        <v>1.8777728611570694</v>
      </c>
    </row>
    <row r="422" spans="1:7" ht="14.1" customHeight="1" x14ac:dyDescent="0.25">
      <c r="A422" s="32" t="s">
        <v>830</v>
      </c>
      <c r="B422" s="2" t="s">
        <v>831</v>
      </c>
      <c r="C422" s="26">
        <v>4.63917525773196</v>
      </c>
      <c r="D422" s="2">
        <v>2.9543610244034899</v>
      </c>
      <c r="E422" s="2">
        <v>7.2133886926894801</v>
      </c>
      <c r="F422" s="2">
        <v>1.6848142333284701</v>
      </c>
      <c r="G422" s="2">
        <v>2.5742134349575201</v>
      </c>
    </row>
    <row r="423" spans="1:7" ht="14.1" customHeight="1" x14ac:dyDescent="0.25">
      <c r="A423" s="32" t="s">
        <v>832</v>
      </c>
      <c r="B423" s="2" t="s">
        <v>833</v>
      </c>
      <c r="C423" s="26">
        <v>8.7053571428571406</v>
      </c>
      <c r="D423" s="2">
        <v>6.4334464946023404</v>
      </c>
      <c r="E423" s="2">
        <v>11.679424120303199</v>
      </c>
      <c r="F423" s="2">
        <v>2.2719106482548002</v>
      </c>
      <c r="G423" s="2">
        <v>2.9740669774460589</v>
      </c>
    </row>
    <row r="424" spans="1:7" ht="14.1" customHeight="1" x14ac:dyDescent="0.25">
      <c r="A424" s="32" t="s">
        <v>834</v>
      </c>
      <c r="B424" s="2" t="s">
        <v>835</v>
      </c>
      <c r="C424" s="26">
        <v>8.0645161290322598</v>
      </c>
      <c r="D424" s="2">
        <v>6.4324455798485802</v>
      </c>
      <c r="E424" s="2">
        <v>10.066134221032099</v>
      </c>
      <c r="F424" s="2">
        <v>1.6320705491836796</v>
      </c>
      <c r="G424" s="2">
        <v>2.0016180919998394</v>
      </c>
    </row>
    <row r="425" spans="1:7" ht="14.1" customHeight="1" x14ac:dyDescent="0.25">
      <c r="A425" s="32" t="s">
        <v>836</v>
      </c>
      <c r="B425" s="2" t="s">
        <v>837</v>
      </c>
      <c r="C425" s="26">
        <v>5.9493670886075902</v>
      </c>
      <c r="D425" s="2">
        <v>4.5032834657712799</v>
      </c>
      <c r="E425" s="2">
        <v>7.8217793957784698</v>
      </c>
      <c r="F425" s="2">
        <v>1.4460836228363103</v>
      </c>
      <c r="G425" s="2">
        <v>1.8724123071708796</v>
      </c>
    </row>
    <row r="426" spans="1:7" ht="14.1" customHeight="1" x14ac:dyDescent="0.25">
      <c r="A426" s="32" t="s">
        <v>838</v>
      </c>
      <c r="B426" s="2" t="s">
        <v>839</v>
      </c>
      <c r="C426" s="26">
        <v>5.6504599211563704</v>
      </c>
      <c r="D426" s="2">
        <v>4.2217743328176702</v>
      </c>
      <c r="E426" s="2">
        <v>7.5246415792094199</v>
      </c>
      <c r="F426" s="2">
        <v>1.4286855883387002</v>
      </c>
      <c r="G426" s="2">
        <v>1.8741816580530495</v>
      </c>
    </row>
    <row r="427" spans="1:7" ht="14.1" customHeight="1" x14ac:dyDescent="0.25">
      <c r="A427" s="32" t="s">
        <v>840</v>
      </c>
      <c r="B427" s="2" t="s">
        <v>841</v>
      </c>
      <c r="C427" s="26">
        <v>7.8169685414680696</v>
      </c>
      <c r="D427" s="2">
        <v>6.3421129134282701</v>
      </c>
      <c r="E427" s="2">
        <v>9.5996471126915495</v>
      </c>
      <c r="F427" s="2">
        <v>1.4748556280397995</v>
      </c>
      <c r="G427" s="2">
        <v>1.7826785712234798</v>
      </c>
    </row>
    <row r="428" spans="1:7" ht="14.1" customHeight="1" x14ac:dyDescent="0.25">
      <c r="A428" s="32" t="s">
        <v>842</v>
      </c>
      <c r="B428" s="2" t="s">
        <v>843</v>
      </c>
      <c r="C428" s="26">
        <v>7.2992700729926998</v>
      </c>
      <c r="D428" s="2">
        <v>5.7126992474064497</v>
      </c>
      <c r="E428" s="2">
        <v>9.2830917119794396</v>
      </c>
      <c r="F428" s="2">
        <v>1.5865708255862501</v>
      </c>
      <c r="G428" s="2">
        <v>1.9838216389867398</v>
      </c>
    </row>
    <row r="429" spans="1:7" ht="14.1" customHeight="1" x14ac:dyDescent="0.25">
      <c r="A429" s="32" t="s">
        <v>844</v>
      </c>
      <c r="B429" s="2" t="s">
        <v>845</v>
      </c>
      <c r="C429" s="26">
        <v>6.1191626409017701</v>
      </c>
      <c r="D429" s="2">
        <v>4.9166883912869697</v>
      </c>
      <c r="E429" s="2">
        <v>7.5922434408750998</v>
      </c>
      <c r="F429" s="2">
        <v>1.2024742496148004</v>
      </c>
      <c r="G429" s="2">
        <v>1.4730807999733297</v>
      </c>
    </row>
    <row r="430" spans="1:7" ht="14.1" customHeight="1" x14ac:dyDescent="0.25">
      <c r="A430" s="32" t="s">
        <v>846</v>
      </c>
      <c r="B430" s="2" t="s">
        <v>847</v>
      </c>
      <c r="C430" s="26">
        <v>7.18336483931947</v>
      </c>
      <c r="D430" s="2">
        <v>5.7774739203130201</v>
      </c>
      <c r="E430" s="2">
        <v>8.89905406097105</v>
      </c>
      <c r="F430" s="2">
        <v>1.4058909190064499</v>
      </c>
      <c r="G430" s="2">
        <v>1.71568922165158</v>
      </c>
    </row>
    <row r="431" spans="1:7" ht="14.1" customHeight="1" x14ac:dyDescent="0.25">
      <c r="A431" s="32" t="s">
        <v>848</v>
      </c>
      <c r="B431" s="2" t="s">
        <v>849</v>
      </c>
      <c r="C431" s="26">
        <v>5.3866203301477</v>
      </c>
      <c r="D431" s="2">
        <v>4.2245610104086797</v>
      </c>
      <c r="E431" s="2">
        <v>6.8454830934152202</v>
      </c>
      <c r="F431" s="2">
        <v>1.1620593197390203</v>
      </c>
      <c r="G431" s="2">
        <v>1.4588627632675202</v>
      </c>
    </row>
    <row r="432" spans="1:7" ht="14.1" customHeight="1" x14ac:dyDescent="0.25">
      <c r="A432" s="32" t="s">
        <v>850</v>
      </c>
      <c r="B432" s="2" t="s">
        <v>851</v>
      </c>
      <c r="C432" s="26">
        <v>8.2508250825082499</v>
      </c>
      <c r="D432" s="2">
        <v>6.6330458879235596</v>
      </c>
      <c r="E432" s="2">
        <v>10.219985636240899</v>
      </c>
      <c r="F432" s="2">
        <v>1.6177791945846902</v>
      </c>
      <c r="G432" s="2">
        <v>1.9691605537326495</v>
      </c>
    </row>
    <row r="433" spans="1:7" ht="14.1" customHeight="1" x14ac:dyDescent="0.25">
      <c r="A433" s="32" t="s">
        <v>852</v>
      </c>
      <c r="B433" s="2" t="s">
        <v>853</v>
      </c>
      <c r="C433" s="26">
        <v>9.7560975609756095</v>
      </c>
      <c r="D433" s="2">
        <v>7.86567814259364</v>
      </c>
      <c r="E433" s="2">
        <v>12.0414763731445</v>
      </c>
      <c r="F433" s="2">
        <v>1.8904194183819696</v>
      </c>
      <c r="G433" s="2">
        <v>2.2853788121688901</v>
      </c>
    </row>
    <row r="434" spans="1:7" ht="14.1" customHeight="1" x14ac:dyDescent="0.25">
      <c r="A434" s="32" t="s">
        <v>854</v>
      </c>
      <c r="B434" s="2" t="s">
        <v>855</v>
      </c>
      <c r="C434" s="26">
        <v>7.1513706793802099</v>
      </c>
      <c r="D434" s="2">
        <v>5.5961037137735898</v>
      </c>
      <c r="E434" s="2">
        <v>9.0972241386523507</v>
      </c>
      <c r="F434" s="2">
        <v>1.55526696560662</v>
      </c>
      <c r="G434" s="2">
        <v>1.9458534592721408</v>
      </c>
    </row>
    <row r="435" spans="1:7" ht="14.1" customHeight="1" x14ac:dyDescent="0.25">
      <c r="A435" s="32" t="s">
        <v>856</v>
      </c>
      <c r="B435" s="2" t="s">
        <v>857</v>
      </c>
      <c r="C435" s="26">
        <v>5.8774834437086101</v>
      </c>
      <c r="D435" s="2">
        <v>4.6857402784839497</v>
      </c>
      <c r="E435" s="2">
        <v>7.3489576400556702</v>
      </c>
      <c r="F435" s="2">
        <v>1.1917431652246604</v>
      </c>
      <c r="G435" s="2">
        <v>1.4714741963470601</v>
      </c>
    </row>
    <row r="436" spans="1:7" ht="14.1" customHeight="1" x14ac:dyDescent="0.25">
      <c r="A436" s="32" t="s">
        <v>858</v>
      </c>
      <c r="B436" s="2" t="s">
        <v>859</v>
      </c>
      <c r="C436" s="26">
        <v>7.29833546734955</v>
      </c>
      <c r="D436" s="2">
        <v>5.6756238435236597</v>
      </c>
      <c r="E436" s="2">
        <v>9.3390593764177492</v>
      </c>
      <c r="F436" s="2">
        <v>1.6227116238258903</v>
      </c>
      <c r="G436" s="2">
        <v>2.0407239090681992</v>
      </c>
    </row>
    <row r="437" spans="1:7" ht="14.1" customHeight="1" x14ac:dyDescent="0.25">
      <c r="A437" s="32" t="s">
        <v>860</v>
      </c>
      <c r="B437" s="2" t="s">
        <v>861</v>
      </c>
      <c r="C437" s="26">
        <v>6.8136272545090204</v>
      </c>
      <c r="D437" s="2">
        <v>5.4101374357776502</v>
      </c>
      <c r="E437" s="2">
        <v>8.5483045501735901</v>
      </c>
      <c r="F437" s="2">
        <v>1.4034898187313702</v>
      </c>
      <c r="G437" s="2">
        <v>1.7346772956645697</v>
      </c>
    </row>
    <row r="438" spans="1:7" ht="14.1" customHeight="1" x14ac:dyDescent="0.25">
      <c r="A438" s="32" t="s">
        <v>862</v>
      </c>
      <c r="B438" s="2" t="s">
        <v>863</v>
      </c>
      <c r="C438" s="26">
        <v>7.1142284569138301</v>
      </c>
      <c r="D438" s="2">
        <v>5.6784034439432096</v>
      </c>
      <c r="E438" s="2">
        <v>8.8789356975582496</v>
      </c>
      <c r="F438" s="2">
        <v>1.4358250129706205</v>
      </c>
      <c r="G438" s="2">
        <v>1.7647072406444195</v>
      </c>
    </row>
    <row r="439" spans="1:7" ht="14.1" customHeight="1" x14ac:dyDescent="0.25">
      <c r="A439" s="32" t="s">
        <v>864</v>
      </c>
      <c r="B439" s="2" t="s">
        <v>865</v>
      </c>
      <c r="C439" s="26">
        <v>6.3628546861564903</v>
      </c>
      <c r="D439" s="2">
        <v>5.0986379287427699</v>
      </c>
      <c r="E439" s="2">
        <v>7.9143946193257202</v>
      </c>
      <c r="F439" s="2">
        <v>1.2642167574137204</v>
      </c>
      <c r="G439" s="2">
        <v>1.5515399331692299</v>
      </c>
    </row>
    <row r="440" spans="1:7" ht="14.1" customHeight="1" x14ac:dyDescent="0.25">
      <c r="A440" s="32" t="s">
        <v>866</v>
      </c>
      <c r="B440" s="2" t="s">
        <v>867</v>
      </c>
      <c r="C440" s="26">
        <v>6.5193370165745899</v>
      </c>
      <c r="D440" s="2">
        <v>5.0876625340586097</v>
      </c>
      <c r="E440" s="2">
        <v>8.3185765451747198</v>
      </c>
      <c r="F440" s="2">
        <v>1.4316744825159802</v>
      </c>
      <c r="G440" s="2">
        <v>1.7992395286001299</v>
      </c>
    </row>
    <row r="441" spans="1:7" ht="14.1" customHeight="1" x14ac:dyDescent="0.25">
      <c r="A441" s="32" t="s">
        <v>868</v>
      </c>
      <c r="B441" s="2" t="s">
        <v>869</v>
      </c>
      <c r="C441" s="26">
        <v>7.0422535211267601</v>
      </c>
      <c r="D441" s="2">
        <v>5.6115320605418901</v>
      </c>
      <c r="E441" s="2">
        <v>8.8037297577728193</v>
      </c>
      <c r="F441" s="2">
        <v>1.4307214605848699</v>
      </c>
      <c r="G441" s="2">
        <v>1.7614762366460592</v>
      </c>
    </row>
    <row r="442" spans="1:7" ht="14.1" customHeight="1" x14ac:dyDescent="0.25">
      <c r="A442" s="32" t="s">
        <v>870</v>
      </c>
      <c r="B442" s="2" t="s">
        <v>871</v>
      </c>
      <c r="C442" s="26">
        <v>7.5654704170707996</v>
      </c>
      <c r="D442" s="2">
        <v>6.1041224506754599</v>
      </c>
      <c r="E442" s="2">
        <v>9.3418627732688506</v>
      </c>
      <c r="F442" s="2">
        <v>1.4613479663953397</v>
      </c>
      <c r="G442" s="2">
        <v>1.776392356198051</v>
      </c>
    </row>
    <row r="443" spans="1:7" ht="14.1" customHeight="1" x14ac:dyDescent="0.25">
      <c r="A443" s="32" t="s">
        <v>872</v>
      </c>
      <c r="B443" s="2" t="s">
        <v>873</v>
      </c>
      <c r="C443" s="26">
        <v>6.6124109867751804</v>
      </c>
      <c r="D443" s="2">
        <v>5.2217146134299997</v>
      </c>
      <c r="E443" s="2">
        <v>8.3408954314133492</v>
      </c>
      <c r="F443" s="2">
        <v>1.3906963733451807</v>
      </c>
      <c r="G443" s="2">
        <v>1.7284844446381689</v>
      </c>
    </row>
    <row r="444" spans="1:7" ht="14.1" customHeight="1" x14ac:dyDescent="0.25">
      <c r="A444" s="32" t="s">
        <v>874</v>
      </c>
      <c r="B444" s="2" t="s">
        <v>875</v>
      </c>
      <c r="C444" s="26">
        <v>8.6648983200707299</v>
      </c>
      <c r="D444" s="2">
        <v>7.1621033695116996</v>
      </c>
      <c r="E444" s="2">
        <v>10.447533401105201</v>
      </c>
      <c r="F444" s="2">
        <v>1.5027949505590303</v>
      </c>
      <c r="G444" s="2">
        <v>1.7826350810344707</v>
      </c>
    </row>
    <row r="445" spans="1:7" ht="14.1" customHeight="1" x14ac:dyDescent="0.25">
      <c r="A445" s="32" t="s">
        <v>876</v>
      </c>
      <c r="B445" s="2" t="s">
        <v>877</v>
      </c>
      <c r="C445" s="26">
        <v>7.7304261645193302</v>
      </c>
      <c r="D445" s="2">
        <v>6.2381676301217501</v>
      </c>
      <c r="E445" s="2">
        <v>9.5433209166451007</v>
      </c>
      <c r="F445" s="2">
        <v>1.49225853439758</v>
      </c>
      <c r="G445" s="2">
        <v>1.8128947521257706</v>
      </c>
    </row>
    <row r="446" spans="1:7" ht="14.1" customHeight="1" x14ac:dyDescent="0.25">
      <c r="A446" s="32" t="s">
        <v>878</v>
      </c>
      <c r="B446" s="2" t="s">
        <v>879</v>
      </c>
      <c r="C446" s="26">
        <v>6.0584461867426898</v>
      </c>
      <c r="D446" s="2">
        <v>4.9260475689310104</v>
      </c>
      <c r="E446" s="2">
        <v>7.4308145160418997</v>
      </c>
      <c r="F446" s="2">
        <v>1.1323986178116794</v>
      </c>
      <c r="G446" s="2">
        <v>1.3723683292992099</v>
      </c>
    </row>
    <row r="447" spans="1:7" ht="14.1" customHeight="1" x14ac:dyDescent="0.25">
      <c r="A447" s="32" t="s">
        <v>880</v>
      </c>
      <c r="B447" s="2" t="s">
        <v>881</v>
      </c>
      <c r="C447" s="26">
        <v>9.2511013215858995</v>
      </c>
      <c r="D447" s="2">
        <v>7.7001431885980098</v>
      </c>
      <c r="E447" s="2">
        <v>11.076962014626099</v>
      </c>
      <c r="F447" s="2">
        <v>1.5509581329878896</v>
      </c>
      <c r="G447" s="2">
        <v>1.8258606930401999</v>
      </c>
    </row>
    <row r="448" spans="1:7" ht="14.1" customHeight="1" x14ac:dyDescent="0.25">
      <c r="A448" s="32" t="s">
        <v>882</v>
      </c>
      <c r="B448" s="2" t="s">
        <v>883</v>
      </c>
      <c r="C448" s="26">
        <v>6.2121212121212102</v>
      </c>
      <c r="D448" s="2">
        <v>5.0327494803138197</v>
      </c>
      <c r="E448" s="2">
        <v>7.6456160220183804</v>
      </c>
      <c r="F448" s="2">
        <v>1.1793717318073904</v>
      </c>
      <c r="G448" s="2">
        <v>1.4334948098971703</v>
      </c>
    </row>
    <row r="449" spans="1:7" ht="14.1" customHeight="1" x14ac:dyDescent="0.25">
      <c r="A449" s="32" t="s">
        <v>884</v>
      </c>
      <c r="B449" s="2" t="s">
        <v>885</v>
      </c>
      <c r="C449" s="26">
        <v>8.10546875</v>
      </c>
      <c r="D449" s="2">
        <v>6.5862427013949603</v>
      </c>
      <c r="E449" s="2">
        <v>9.9378483793018297</v>
      </c>
      <c r="F449" s="2">
        <v>1.5192260486050397</v>
      </c>
      <c r="G449" s="2">
        <v>1.8323796293018297</v>
      </c>
    </row>
    <row r="450" spans="1:7" ht="14.1" customHeight="1" x14ac:dyDescent="0.25">
      <c r="A450" s="32" t="s">
        <v>886</v>
      </c>
      <c r="B450" s="2" t="s">
        <v>887</v>
      </c>
      <c r="C450" s="26">
        <v>8.7385482734319897</v>
      </c>
      <c r="D450" s="2">
        <v>7.3783772620299404</v>
      </c>
      <c r="E450" s="2">
        <v>10.3215187635912</v>
      </c>
      <c r="F450" s="2">
        <v>1.3601710114020493</v>
      </c>
      <c r="G450" s="2">
        <v>1.5829704901592105</v>
      </c>
    </row>
    <row r="451" spans="1:7" ht="14.1" customHeight="1" x14ac:dyDescent="0.25">
      <c r="A451" s="32" t="s">
        <v>888</v>
      </c>
      <c r="B451" s="2" t="s">
        <v>889</v>
      </c>
      <c r="C451" s="26">
        <v>6.5033783783783798</v>
      </c>
      <c r="D451" s="2">
        <v>5.23472287987836</v>
      </c>
      <c r="E451" s="2">
        <v>8.0533685273201492</v>
      </c>
      <c r="F451" s="2">
        <v>1.2686554985000198</v>
      </c>
      <c r="G451" s="2">
        <v>1.5499901489417693</v>
      </c>
    </row>
    <row r="452" spans="1:7" ht="14.1" customHeight="1" x14ac:dyDescent="0.25">
      <c r="A452" s="32" t="s">
        <v>890</v>
      </c>
      <c r="B452" s="2" t="s">
        <v>891</v>
      </c>
      <c r="C452" s="26">
        <v>7.3451327433628304</v>
      </c>
      <c r="D452" s="2">
        <v>5.9643174593629098</v>
      </c>
      <c r="E452" s="2">
        <v>9.0149777057076896</v>
      </c>
      <c r="F452" s="2">
        <v>1.3808152839999206</v>
      </c>
      <c r="G452" s="2">
        <v>1.6698449623448592</v>
      </c>
    </row>
    <row r="453" spans="1:7" ht="14.1" customHeight="1" x14ac:dyDescent="0.25">
      <c r="A453" s="32" t="s">
        <v>892</v>
      </c>
      <c r="B453" s="2" t="s">
        <v>893</v>
      </c>
      <c r="C453" s="26">
        <v>6.0773480662983399</v>
      </c>
      <c r="D453" s="2">
        <v>4.69867588370753</v>
      </c>
      <c r="E453" s="2">
        <v>7.8273216613883898</v>
      </c>
      <c r="F453" s="2">
        <v>1.3786721825908099</v>
      </c>
      <c r="G453" s="2">
        <v>1.7499735950900499</v>
      </c>
    </row>
    <row r="454" spans="1:7" ht="14.1" customHeight="1" x14ac:dyDescent="0.25">
      <c r="A454" s="32" t="s">
        <v>894</v>
      </c>
      <c r="B454" s="2" t="s">
        <v>895</v>
      </c>
      <c r="C454" s="26">
        <v>7.7805077805077802</v>
      </c>
      <c r="D454" s="2">
        <v>6.4069764746451003</v>
      </c>
      <c r="E454" s="2">
        <v>9.4188642841522991</v>
      </c>
      <c r="F454" s="2">
        <v>1.3735313058626799</v>
      </c>
      <c r="G454" s="2">
        <v>1.6383565036445189</v>
      </c>
    </row>
    <row r="455" spans="1:7" ht="14.1" customHeight="1" x14ac:dyDescent="0.25">
      <c r="A455" s="32" t="s">
        <v>896</v>
      </c>
      <c r="B455" s="2" t="s">
        <v>897</v>
      </c>
      <c r="C455" s="26">
        <v>6.1412487205731798</v>
      </c>
      <c r="D455" s="2">
        <v>5.1603578876963301</v>
      </c>
      <c r="E455" s="2">
        <v>7.29424908377786</v>
      </c>
      <c r="F455" s="2">
        <v>0.98089083287684975</v>
      </c>
      <c r="G455" s="2">
        <v>1.1530003632046801</v>
      </c>
    </row>
    <row r="456" spans="1:7" ht="14.1" customHeight="1" x14ac:dyDescent="0.25">
      <c r="A456" s="32" t="s">
        <v>898</v>
      </c>
      <c r="B456" s="2" t="s">
        <v>899</v>
      </c>
      <c r="C456" s="26">
        <v>7.3151125401929296</v>
      </c>
      <c r="D456" s="2">
        <v>5.9958346793093398</v>
      </c>
      <c r="E456" s="2">
        <v>8.8971998089283399</v>
      </c>
      <c r="F456" s="2">
        <v>1.3192778608835898</v>
      </c>
      <c r="G456" s="2">
        <v>1.5820872687354104</v>
      </c>
    </row>
    <row r="457" spans="1:7" ht="14.1" customHeight="1" x14ac:dyDescent="0.25">
      <c r="A457" s="32" t="s">
        <v>900</v>
      </c>
      <c r="B457" s="2" t="s">
        <v>901</v>
      </c>
      <c r="C457" s="26">
        <v>7.5055187637969096</v>
      </c>
      <c r="D457" s="2">
        <v>6.22132150224094</v>
      </c>
      <c r="E457" s="2">
        <v>9.0292755114825294</v>
      </c>
      <c r="F457" s="2">
        <v>1.2841972615559696</v>
      </c>
      <c r="G457" s="2">
        <v>1.5237567476856198</v>
      </c>
    </row>
    <row r="458" spans="1:7" ht="14.1" customHeight="1" x14ac:dyDescent="0.25">
      <c r="A458" s="32" t="s">
        <v>902</v>
      </c>
      <c r="B458" s="2" t="s">
        <v>903</v>
      </c>
      <c r="C458" s="26">
        <v>8.1632653061224492</v>
      </c>
      <c r="D458" s="2">
        <v>6.8895730245620603</v>
      </c>
      <c r="E458" s="2">
        <v>9.6480289274969007</v>
      </c>
      <c r="F458" s="2">
        <v>1.2736922815603888</v>
      </c>
      <c r="G458" s="2">
        <v>1.4847636213744515</v>
      </c>
    </row>
    <row r="459" spans="1:7" ht="14.1" customHeight="1" x14ac:dyDescent="0.25">
      <c r="A459" s="32" t="s">
        <v>904</v>
      </c>
      <c r="B459" s="2" t="s">
        <v>905</v>
      </c>
      <c r="C459" s="26">
        <v>8.3465818759936408</v>
      </c>
      <c r="D459" s="2">
        <v>6.9420595231380799</v>
      </c>
      <c r="E459" s="2">
        <v>10.0047175324001</v>
      </c>
      <c r="F459" s="2">
        <v>1.4045223528555608</v>
      </c>
      <c r="G459" s="2">
        <v>1.6581356564064595</v>
      </c>
    </row>
    <row r="460" spans="1:7" ht="14.1" customHeight="1" x14ac:dyDescent="0.25">
      <c r="A460" s="32" t="s">
        <v>906</v>
      </c>
      <c r="B460" s="2" t="s">
        <v>907</v>
      </c>
      <c r="C460" s="26">
        <v>6.2385321100917404</v>
      </c>
      <c r="D460" s="2">
        <v>4.95074392919833</v>
      </c>
      <c r="E460" s="2">
        <v>7.8336918492244196</v>
      </c>
      <c r="F460" s="2">
        <v>1.2877881808934104</v>
      </c>
      <c r="G460" s="2">
        <v>1.5951597391326793</v>
      </c>
    </row>
    <row r="461" spans="1:7" ht="14.1" customHeight="1" x14ac:dyDescent="0.25">
      <c r="A461" s="32" t="s">
        <v>908</v>
      </c>
      <c r="B461" s="2" t="s">
        <v>909</v>
      </c>
      <c r="C461" s="26">
        <v>7.67072029934518</v>
      </c>
      <c r="D461" s="2">
        <v>6.2226311797272098</v>
      </c>
      <c r="E461" s="2">
        <v>9.4219412257045807</v>
      </c>
      <c r="F461" s="2">
        <v>1.4480891196179702</v>
      </c>
      <c r="G461" s="2">
        <v>1.7512209263594007</v>
      </c>
    </row>
    <row r="462" spans="1:7" ht="14.1" customHeight="1" x14ac:dyDescent="0.25">
      <c r="A462" s="32" t="s">
        <v>910</v>
      </c>
      <c r="B462" s="2" t="s">
        <v>224</v>
      </c>
      <c r="C462" s="26">
        <v>5.4466230936819198</v>
      </c>
      <c r="D462" s="2">
        <v>4.1556181689641196</v>
      </c>
      <c r="E462" s="2">
        <v>7.1089499221193302</v>
      </c>
      <c r="F462" s="2">
        <v>1.2910049247178002</v>
      </c>
      <c r="G462" s="2">
        <v>1.6623268284374104</v>
      </c>
    </row>
    <row r="463" spans="1:7" ht="14.1" customHeight="1" x14ac:dyDescent="0.25">
      <c r="A463" s="32" t="s">
        <v>911</v>
      </c>
      <c r="B463" s="2" t="s">
        <v>912</v>
      </c>
      <c r="C463" s="26">
        <v>7.6521739130434803</v>
      </c>
      <c r="D463" s="2">
        <v>5.7494746869458604</v>
      </c>
      <c r="E463" s="2">
        <v>10.116952539571001</v>
      </c>
      <c r="F463" s="2">
        <v>1.9026992260976199</v>
      </c>
      <c r="G463" s="2">
        <v>2.4647786265275204</v>
      </c>
    </row>
    <row r="464" spans="1:7" ht="14.1" customHeight="1" x14ac:dyDescent="0.25">
      <c r="A464" s="32" t="s">
        <v>913</v>
      </c>
      <c r="B464" s="2" t="s">
        <v>914</v>
      </c>
      <c r="C464" s="26">
        <v>6.9306930693069297</v>
      </c>
      <c r="D464" s="2">
        <v>5.4544370168882796</v>
      </c>
      <c r="E464" s="2">
        <v>8.7694413538900609</v>
      </c>
      <c r="F464" s="2">
        <v>1.4762560524186501</v>
      </c>
      <c r="G464" s="2">
        <v>1.8387482845831311</v>
      </c>
    </row>
    <row r="465" spans="1:7" ht="14.1" customHeight="1" x14ac:dyDescent="0.25">
      <c r="A465" s="32" t="s">
        <v>915</v>
      </c>
      <c r="B465" s="2" t="s">
        <v>916</v>
      </c>
      <c r="C465" s="26">
        <v>7.64119601328904</v>
      </c>
      <c r="D465" s="2">
        <v>6.0823169488091402</v>
      </c>
      <c r="E465" s="2">
        <v>9.5589461894192898</v>
      </c>
      <c r="F465" s="2">
        <v>1.5588790644798998</v>
      </c>
      <c r="G465" s="2">
        <v>1.9177501761302498</v>
      </c>
    </row>
    <row r="466" spans="1:7" ht="14.1" customHeight="1" x14ac:dyDescent="0.25">
      <c r="A466" s="32" t="s">
        <v>917</v>
      </c>
      <c r="B466" s="2" t="s">
        <v>918</v>
      </c>
      <c r="C466" s="26">
        <v>5.2184466019417499</v>
      </c>
      <c r="D466" s="2">
        <v>3.8970823241659098</v>
      </c>
      <c r="E466" s="2">
        <v>6.9554133878365096</v>
      </c>
      <c r="F466" s="2">
        <v>1.3213642777758401</v>
      </c>
      <c r="G466" s="2">
        <v>1.7369667858947597</v>
      </c>
    </row>
    <row r="467" spans="1:7" ht="14.1" customHeight="1" x14ac:dyDescent="0.25">
      <c r="A467" s="32" t="s">
        <v>919</v>
      </c>
      <c r="B467" s="2" t="s">
        <v>920</v>
      </c>
      <c r="C467" s="26">
        <v>7.9365079365079403</v>
      </c>
      <c r="D467" s="2">
        <v>6.4230419477072598</v>
      </c>
      <c r="E467" s="2">
        <v>9.7693622468838708</v>
      </c>
      <c r="F467" s="2">
        <v>1.5134659888006805</v>
      </c>
      <c r="G467" s="2">
        <v>1.8328543103759305</v>
      </c>
    </row>
    <row r="468" spans="1:7" ht="14.1" customHeight="1" x14ac:dyDescent="0.25">
      <c r="A468" s="32" t="s">
        <v>921</v>
      </c>
      <c r="B468" s="2" t="s">
        <v>922</v>
      </c>
      <c r="C468" s="26">
        <v>6.5771812080536902</v>
      </c>
      <c r="D468" s="2">
        <v>5.0106016298439098</v>
      </c>
      <c r="E468" s="2">
        <v>8.5892675575643604</v>
      </c>
      <c r="F468" s="2">
        <v>1.5665795782097804</v>
      </c>
      <c r="G468" s="2">
        <v>2.0120863495106702</v>
      </c>
    </row>
    <row r="469" spans="1:7" ht="14.1" customHeight="1" x14ac:dyDescent="0.25">
      <c r="A469" s="32" t="s">
        <v>923</v>
      </c>
      <c r="B469" s="2" t="s">
        <v>924</v>
      </c>
      <c r="C469" s="26">
        <v>6.9271758436944904</v>
      </c>
      <c r="D469" s="2">
        <v>5.1085037633075201</v>
      </c>
      <c r="E469" s="2">
        <v>9.3296530699919007</v>
      </c>
      <c r="F469" s="2">
        <v>1.8186720803869703</v>
      </c>
      <c r="G469" s="2">
        <v>2.4024772262974103</v>
      </c>
    </row>
    <row r="470" spans="1:7" ht="14.1" customHeight="1" x14ac:dyDescent="0.25">
      <c r="A470" s="32" t="s">
        <v>925</v>
      </c>
      <c r="B470" s="2" t="s">
        <v>926</v>
      </c>
      <c r="C470" s="26">
        <v>8.3623693379790893</v>
      </c>
      <c r="D470" s="2">
        <v>6.6931322559194202</v>
      </c>
      <c r="E470" s="2">
        <v>10.401499056308801</v>
      </c>
      <c r="F470" s="2">
        <v>1.6692370820596691</v>
      </c>
      <c r="G470" s="2">
        <v>2.0391297183297112</v>
      </c>
    </row>
    <row r="471" spans="1:7" ht="14.1" customHeight="1" x14ac:dyDescent="0.25">
      <c r="A471" s="32" t="s">
        <v>927</v>
      </c>
      <c r="B471" s="2" t="s">
        <v>928</v>
      </c>
      <c r="C471" s="26">
        <v>7.5877689694224202</v>
      </c>
      <c r="D471" s="2">
        <v>6.0190291317504103</v>
      </c>
      <c r="E471" s="2">
        <v>9.5239360115338503</v>
      </c>
      <c r="F471" s="2">
        <v>1.5687398376720099</v>
      </c>
      <c r="G471" s="2">
        <v>1.9361670421114301</v>
      </c>
    </row>
    <row r="472" spans="1:7" ht="14.1" customHeight="1" x14ac:dyDescent="0.25">
      <c r="A472" s="32" t="s">
        <v>929</v>
      </c>
      <c r="B472" s="2" t="s">
        <v>930</v>
      </c>
      <c r="C472" s="26">
        <v>6.2611806797853298</v>
      </c>
      <c r="D472" s="2">
        <v>4.5361212804769098</v>
      </c>
      <c r="E472" s="2">
        <v>8.5832851995311596</v>
      </c>
      <c r="F472" s="2">
        <v>1.72505939930842</v>
      </c>
      <c r="G472" s="2">
        <v>2.3221045197458299</v>
      </c>
    </row>
    <row r="473" spans="1:7" ht="14.1" customHeight="1" x14ac:dyDescent="0.25">
      <c r="A473" s="32" t="s">
        <v>931</v>
      </c>
      <c r="B473" s="2" t="s">
        <v>932</v>
      </c>
      <c r="C473" s="26">
        <v>6.2157221206581399</v>
      </c>
      <c r="D473" s="2">
        <v>4.4818197483402002</v>
      </c>
      <c r="E473" s="2">
        <v>8.5603101912799495</v>
      </c>
      <c r="F473" s="2">
        <v>1.7339023723179396</v>
      </c>
      <c r="G473" s="2">
        <v>2.3445880706218096</v>
      </c>
    </row>
    <row r="474" spans="1:7" ht="14.1" customHeight="1" x14ac:dyDescent="0.25">
      <c r="A474" s="32" t="s">
        <v>933</v>
      </c>
      <c r="B474" s="2" t="s">
        <v>934</v>
      </c>
      <c r="C474" s="26">
        <v>6.7774936061381101</v>
      </c>
      <c r="D474" s="2">
        <v>5.2187044184384197</v>
      </c>
      <c r="E474" s="2">
        <v>8.7588552518712</v>
      </c>
      <c r="F474" s="2">
        <v>1.5587891876996904</v>
      </c>
      <c r="G474" s="2">
        <v>1.9813616457330898</v>
      </c>
    </row>
    <row r="475" spans="1:7" ht="14.1" customHeight="1" x14ac:dyDescent="0.25">
      <c r="A475" s="32" t="s">
        <v>935</v>
      </c>
      <c r="B475" s="2" t="s">
        <v>936</v>
      </c>
      <c r="C475" s="26">
        <v>8.4137931034482794</v>
      </c>
      <c r="D475" s="2">
        <v>6.6057816005946997</v>
      </c>
      <c r="E475" s="2">
        <v>10.660176214745899</v>
      </c>
      <c r="F475" s="2">
        <v>1.8080115028535797</v>
      </c>
      <c r="G475" s="2">
        <v>2.2463831112976198</v>
      </c>
    </row>
    <row r="476" spans="1:7" ht="14.1" customHeight="1" x14ac:dyDescent="0.25">
      <c r="A476" s="32" t="s">
        <v>937</v>
      </c>
      <c r="B476" s="2" t="s">
        <v>938</v>
      </c>
      <c r="C476" s="26">
        <v>6.9767441860465098</v>
      </c>
      <c r="D476" s="2">
        <v>5.2547798540339601</v>
      </c>
      <c r="E476" s="2">
        <v>9.2081459570349402</v>
      </c>
      <c r="F476" s="2">
        <v>1.7219643320125497</v>
      </c>
      <c r="G476" s="2">
        <v>2.2314017709884304</v>
      </c>
    </row>
    <row r="477" spans="1:7" ht="14.1" customHeight="1" x14ac:dyDescent="0.25">
      <c r="A477" s="32" t="s">
        <v>939</v>
      </c>
      <c r="B477" s="2" t="s">
        <v>940</v>
      </c>
      <c r="C477" s="26">
        <v>8.4134615384615401</v>
      </c>
      <c r="D477" s="2">
        <v>6.7130402860441398</v>
      </c>
      <c r="E477" s="2">
        <v>10.4961394337131</v>
      </c>
      <c r="F477" s="2">
        <v>1.7004212524174003</v>
      </c>
      <c r="G477" s="2">
        <v>2.0826778952515603</v>
      </c>
    </row>
    <row r="478" spans="1:7" ht="14.1" customHeight="1" x14ac:dyDescent="0.25">
      <c r="A478" s="32" t="s">
        <v>941</v>
      </c>
      <c r="B478" s="2" t="s">
        <v>942</v>
      </c>
      <c r="C478" s="26">
        <v>3.7122969837587001</v>
      </c>
      <c r="D478" s="2">
        <v>2.6417068330456899</v>
      </c>
      <c r="E478" s="2">
        <v>5.1936143021996202</v>
      </c>
      <c r="F478" s="2">
        <v>1.0705901507130102</v>
      </c>
      <c r="G478" s="2">
        <v>1.4813173184409201</v>
      </c>
    </row>
    <row r="479" spans="1:7" ht="14.1" customHeight="1" x14ac:dyDescent="0.25">
      <c r="A479" s="32" t="s">
        <v>943</v>
      </c>
      <c r="B479" s="2" t="s">
        <v>254</v>
      </c>
      <c r="C479" s="26">
        <v>5.5555555555555598</v>
      </c>
      <c r="D479" s="2">
        <v>3.5427083167477602</v>
      </c>
      <c r="E479" s="2">
        <v>8.6099519855859192</v>
      </c>
      <c r="F479" s="2">
        <v>2.0128472388077996</v>
      </c>
      <c r="G479" s="2">
        <v>3.0543964300303594</v>
      </c>
    </row>
    <row r="480" spans="1:7" ht="14.1" customHeight="1" x14ac:dyDescent="0.25">
      <c r="A480" s="32" t="s">
        <v>944</v>
      </c>
      <c r="B480" s="2" t="s">
        <v>945</v>
      </c>
      <c r="C480" s="26">
        <v>7.3569482288828301</v>
      </c>
      <c r="D480" s="2">
        <v>5.6821809544398203</v>
      </c>
      <c r="E480" s="2">
        <v>9.4757445705709902</v>
      </c>
      <c r="F480" s="2">
        <v>1.6747672744430098</v>
      </c>
      <c r="G480" s="2">
        <v>2.1187963416881601</v>
      </c>
    </row>
    <row r="481" spans="1:7" ht="14.1" customHeight="1" x14ac:dyDescent="0.25">
      <c r="A481" s="32" t="s">
        <v>946</v>
      </c>
      <c r="B481" s="2" t="s">
        <v>947</v>
      </c>
      <c r="C481" s="26">
        <v>5.1906779661016902</v>
      </c>
      <c r="D481" s="2">
        <v>3.9483846271219001</v>
      </c>
      <c r="E481" s="2">
        <v>6.7961821854973099</v>
      </c>
      <c r="F481" s="2">
        <v>1.2422933389797901</v>
      </c>
      <c r="G481" s="2">
        <v>1.6055042193956197</v>
      </c>
    </row>
    <row r="482" spans="1:7" ht="14.1" customHeight="1" x14ac:dyDescent="0.25">
      <c r="A482" s="32" t="s">
        <v>948</v>
      </c>
      <c r="B482" s="2" t="s">
        <v>949</v>
      </c>
      <c r="C482" s="26">
        <v>8.2362082362082401</v>
      </c>
      <c r="D482" s="2">
        <v>6.8556306254855404</v>
      </c>
      <c r="E482" s="2">
        <v>9.8653584119974802</v>
      </c>
      <c r="F482" s="2">
        <v>1.3805776107226997</v>
      </c>
      <c r="G482" s="2">
        <v>1.6291501757892402</v>
      </c>
    </row>
    <row r="483" spans="1:7" ht="14.1" customHeight="1" x14ac:dyDescent="0.25">
      <c r="A483" s="32" t="s">
        <v>950</v>
      </c>
      <c r="B483" s="2" t="s">
        <v>951</v>
      </c>
      <c r="C483" s="26">
        <v>10.6926698049765</v>
      </c>
      <c r="D483" s="2">
        <v>9.2220622659977494</v>
      </c>
      <c r="E483" s="2">
        <v>12.365844141923199</v>
      </c>
      <c r="F483" s="2">
        <v>1.4706075389787507</v>
      </c>
      <c r="G483" s="2">
        <v>1.6731743369466994</v>
      </c>
    </row>
    <row r="484" spans="1:7" ht="14.1" customHeight="1" x14ac:dyDescent="0.25">
      <c r="A484" s="32" t="s">
        <v>952</v>
      </c>
      <c r="B484" s="2" t="s">
        <v>953</v>
      </c>
      <c r="C484" s="26">
        <v>8.6819258089976294</v>
      </c>
      <c r="D484" s="2">
        <v>7.2537271400612902</v>
      </c>
      <c r="E484" s="2">
        <v>10.3599143780879</v>
      </c>
      <c r="F484" s="2">
        <v>1.4281986689363393</v>
      </c>
      <c r="G484" s="2">
        <v>1.6779885690902709</v>
      </c>
    </row>
    <row r="485" spans="1:7" ht="14.1" customHeight="1" x14ac:dyDescent="0.25">
      <c r="A485" s="32" t="s">
        <v>954</v>
      </c>
      <c r="B485" s="2" t="s">
        <v>955</v>
      </c>
      <c r="C485" s="26">
        <v>9.2020592020591998</v>
      </c>
      <c r="D485" s="2">
        <v>7.86376076464727</v>
      </c>
      <c r="E485" s="2">
        <v>10.7415637489337</v>
      </c>
      <c r="F485" s="2">
        <v>1.3382984374119298</v>
      </c>
      <c r="G485" s="2">
        <v>1.5395045468745003</v>
      </c>
    </row>
    <row r="486" spans="1:7" ht="14.1" customHeight="1" x14ac:dyDescent="0.25">
      <c r="A486" s="32" t="s">
        <v>956</v>
      </c>
      <c r="B486" s="2" t="s">
        <v>957</v>
      </c>
      <c r="C486" s="26">
        <v>9.4055013309671693</v>
      </c>
      <c r="D486" s="2">
        <v>7.8364888480850903</v>
      </c>
      <c r="E486" s="2">
        <v>11.2503121475015</v>
      </c>
      <c r="F486" s="2">
        <v>1.5690124828820791</v>
      </c>
      <c r="G486" s="2">
        <v>1.8448108165343307</v>
      </c>
    </row>
    <row r="487" spans="1:7" ht="14.1" customHeight="1" x14ac:dyDescent="0.25">
      <c r="A487" s="32" t="s">
        <v>958</v>
      </c>
      <c r="B487" s="2" t="s">
        <v>959</v>
      </c>
      <c r="C487" s="26">
        <v>9.6126255380200902</v>
      </c>
      <c r="D487" s="2">
        <v>8.1744014161465994</v>
      </c>
      <c r="E487" s="2">
        <v>11.272829677573901</v>
      </c>
      <c r="F487" s="2">
        <v>1.4382241218734908</v>
      </c>
      <c r="G487" s="2">
        <v>1.6602041395538105</v>
      </c>
    </row>
    <row r="488" spans="1:7" ht="14.1" customHeight="1" x14ac:dyDescent="0.25">
      <c r="A488" s="32" t="s">
        <v>960</v>
      </c>
      <c r="B488" s="2" t="s">
        <v>961</v>
      </c>
      <c r="C488" s="26">
        <v>11.916376306620201</v>
      </c>
      <c r="D488" s="2">
        <v>10.3409454698232</v>
      </c>
      <c r="E488" s="2">
        <v>13.6951605723361</v>
      </c>
      <c r="F488" s="2">
        <v>1.5754308367970005</v>
      </c>
      <c r="G488" s="2">
        <v>1.778784265715899</v>
      </c>
    </row>
    <row r="489" spans="1:7" ht="14.1" customHeight="1" x14ac:dyDescent="0.25">
      <c r="A489" s="32" t="s">
        <v>962</v>
      </c>
      <c r="B489" s="2" t="s">
        <v>963</v>
      </c>
      <c r="C489" s="26">
        <v>9.5977417078334497</v>
      </c>
      <c r="D489" s="2">
        <v>8.1714705784975195</v>
      </c>
      <c r="E489" s="2">
        <v>11.2424800145295</v>
      </c>
      <c r="F489" s="2">
        <v>1.4262711293359303</v>
      </c>
      <c r="G489" s="2">
        <v>1.6447383066960501</v>
      </c>
    </row>
    <row r="490" spans="1:7" ht="14.1" customHeight="1" x14ac:dyDescent="0.25">
      <c r="A490" s="32" t="s">
        <v>964</v>
      </c>
      <c r="B490" s="2" t="s">
        <v>965</v>
      </c>
      <c r="C490" s="26">
        <v>7.4393108848864502</v>
      </c>
      <c r="D490" s="2">
        <v>6.1242226259925197</v>
      </c>
      <c r="E490" s="2">
        <v>9.0096924644176006</v>
      </c>
      <c r="F490" s="2">
        <v>1.3150882588939306</v>
      </c>
      <c r="G490" s="2">
        <v>1.5703815795311504</v>
      </c>
    </row>
    <row r="491" spans="1:7" ht="14.1" customHeight="1" x14ac:dyDescent="0.25">
      <c r="A491" s="32" t="s">
        <v>966</v>
      </c>
      <c r="B491" s="2" t="s">
        <v>967</v>
      </c>
      <c r="C491" s="26">
        <v>8.9001907183725404</v>
      </c>
      <c r="D491" s="2">
        <v>7.5913143850012199</v>
      </c>
      <c r="E491" s="2">
        <v>10.4093195552667</v>
      </c>
      <c r="F491" s="2">
        <v>1.3088763333713205</v>
      </c>
      <c r="G491" s="2">
        <v>1.5091288368941598</v>
      </c>
    </row>
    <row r="492" spans="1:7" ht="14.1" customHeight="1" x14ac:dyDescent="0.25">
      <c r="A492" s="32" t="s">
        <v>968</v>
      </c>
      <c r="B492" s="2" t="s">
        <v>969</v>
      </c>
      <c r="C492" s="26">
        <v>11.687413554633499</v>
      </c>
      <c r="D492" s="2">
        <v>10.1321066453028</v>
      </c>
      <c r="E492" s="2">
        <v>13.4457443494363</v>
      </c>
      <c r="F492" s="2">
        <v>1.5553069093306995</v>
      </c>
      <c r="G492" s="2">
        <v>1.7583307948028004</v>
      </c>
    </row>
    <row r="493" spans="1:7" ht="14.1" customHeight="1" x14ac:dyDescent="0.25">
      <c r="A493" s="32" t="s">
        <v>970</v>
      </c>
      <c r="B493" s="2" t="s">
        <v>971</v>
      </c>
      <c r="C493" s="26">
        <v>10.3305785123967</v>
      </c>
      <c r="D493" s="2">
        <v>8.8683325643239694</v>
      </c>
      <c r="E493" s="2">
        <v>12.0021720486454</v>
      </c>
      <c r="F493" s="2">
        <v>1.4622459480727308</v>
      </c>
      <c r="G493" s="2">
        <v>1.6715935362487002</v>
      </c>
    </row>
    <row r="494" spans="1:7" ht="14.1" customHeight="1" x14ac:dyDescent="0.25">
      <c r="A494" s="32" t="s">
        <v>972</v>
      </c>
      <c r="B494" s="2" t="s">
        <v>973</v>
      </c>
      <c r="C494" s="26">
        <v>11.0030395136778</v>
      </c>
      <c r="D494" s="2">
        <v>9.5807274702192604</v>
      </c>
      <c r="E494" s="2">
        <v>12.607061226115199</v>
      </c>
      <c r="F494" s="2">
        <v>1.4223120434585397</v>
      </c>
      <c r="G494" s="2">
        <v>1.6040217124373992</v>
      </c>
    </row>
    <row r="495" spans="1:7" ht="14.1" customHeight="1" x14ac:dyDescent="0.25">
      <c r="A495" s="32" t="s">
        <v>974</v>
      </c>
      <c r="B495" s="2" t="s">
        <v>975</v>
      </c>
      <c r="C495" s="26">
        <v>9.2208720514653297</v>
      </c>
      <c r="D495" s="2">
        <v>7.8144374319254704</v>
      </c>
      <c r="E495" s="2">
        <v>10.850641018266099</v>
      </c>
      <c r="F495" s="2">
        <v>1.4064346195398594</v>
      </c>
      <c r="G495" s="2">
        <v>1.6297689668007695</v>
      </c>
    </row>
    <row r="496" spans="1:7" ht="14.1" customHeight="1" x14ac:dyDescent="0.25">
      <c r="A496" s="32" t="s">
        <v>976</v>
      </c>
      <c r="B496" s="2" t="s">
        <v>977</v>
      </c>
      <c r="C496" s="26">
        <v>10.5431309904153</v>
      </c>
      <c r="D496" s="2">
        <v>8.9610152958801894</v>
      </c>
      <c r="E496" s="2">
        <v>12.366633742893599</v>
      </c>
      <c r="F496" s="2">
        <v>1.5821156945351103</v>
      </c>
      <c r="G496" s="2">
        <v>1.8235027524782996</v>
      </c>
    </row>
    <row r="497" spans="1:7" ht="14.1" customHeight="1" x14ac:dyDescent="0.25">
      <c r="A497" s="32" t="s">
        <v>978</v>
      </c>
      <c r="B497" s="2" t="s">
        <v>979</v>
      </c>
      <c r="C497" s="26">
        <v>10.360655737704899</v>
      </c>
      <c r="D497" s="2">
        <v>8.9294117822960093</v>
      </c>
      <c r="E497" s="2">
        <v>11.9911000847364</v>
      </c>
      <c r="F497" s="2">
        <v>1.43124395540889</v>
      </c>
      <c r="G497" s="2">
        <v>1.6304443470315011</v>
      </c>
    </row>
    <row r="498" spans="1:7" ht="14.1" customHeight="1" x14ac:dyDescent="0.25">
      <c r="A498" s="32" t="s">
        <v>980</v>
      </c>
      <c r="B498" s="2" t="s">
        <v>981</v>
      </c>
      <c r="C498" s="26">
        <v>8.1491712707182309</v>
      </c>
      <c r="D498" s="2">
        <v>6.8482552101584302</v>
      </c>
      <c r="E498" s="2">
        <v>9.6715553630644404</v>
      </c>
      <c r="F498" s="2">
        <v>1.3009160605598007</v>
      </c>
      <c r="G498" s="2">
        <v>1.5223840923462095</v>
      </c>
    </row>
    <row r="499" spans="1:7" ht="14.1" customHeight="1" x14ac:dyDescent="0.25">
      <c r="A499" s="32" t="s">
        <v>982</v>
      </c>
      <c r="B499" s="2" t="s">
        <v>983</v>
      </c>
      <c r="C499" s="26">
        <v>7.8458681522748401</v>
      </c>
      <c r="D499" s="2">
        <v>6.7839024349408099</v>
      </c>
      <c r="E499" s="2">
        <v>9.05792215431876</v>
      </c>
      <c r="F499" s="2">
        <v>1.0619657173340302</v>
      </c>
      <c r="G499" s="2">
        <v>1.2120540020439199</v>
      </c>
    </row>
    <row r="500" spans="1:7" ht="14.1" customHeight="1" x14ac:dyDescent="0.25">
      <c r="A500" s="32" t="s">
        <v>984</v>
      </c>
      <c r="B500" s="2" t="s">
        <v>985</v>
      </c>
      <c r="C500" s="26">
        <v>7.6804915514592897</v>
      </c>
      <c r="D500" s="2">
        <v>6.3553735028202896</v>
      </c>
      <c r="E500" s="2">
        <v>9.25459640920743</v>
      </c>
      <c r="F500" s="2">
        <v>1.3251180486390002</v>
      </c>
      <c r="G500" s="2">
        <v>1.5741048577481402</v>
      </c>
    </row>
    <row r="501" spans="1:7" ht="14.1" customHeight="1" x14ac:dyDescent="0.25">
      <c r="A501" s="32" t="s">
        <v>986</v>
      </c>
      <c r="B501" s="2" t="s">
        <v>987</v>
      </c>
      <c r="C501" s="26">
        <v>9.0595340811044007</v>
      </c>
      <c r="D501" s="2">
        <v>7.5394921863755702</v>
      </c>
      <c r="E501" s="2">
        <v>10.850070483462799</v>
      </c>
      <c r="F501" s="2">
        <v>1.5200418947288306</v>
      </c>
      <c r="G501" s="2">
        <v>1.7905364023583985</v>
      </c>
    </row>
    <row r="502" spans="1:7" ht="14.1" customHeight="1" x14ac:dyDescent="0.25">
      <c r="A502" s="32" t="s">
        <v>988</v>
      </c>
      <c r="B502" s="2" t="s">
        <v>989</v>
      </c>
      <c r="C502" s="26">
        <v>8.1545064377682408</v>
      </c>
      <c r="D502" s="2">
        <v>5.99852633430881</v>
      </c>
      <c r="E502" s="2">
        <v>10.9947502958755</v>
      </c>
      <c r="F502" s="2">
        <v>2.1559801034594308</v>
      </c>
      <c r="G502" s="2">
        <v>2.8402438581072591</v>
      </c>
    </row>
    <row r="503" spans="1:7" ht="14.1" customHeight="1" x14ac:dyDescent="0.25">
      <c r="A503" s="32" t="s">
        <v>990</v>
      </c>
      <c r="B503" s="2" t="s">
        <v>991</v>
      </c>
      <c r="C503" s="26">
        <v>5.0632911392405102</v>
      </c>
      <c r="D503" s="2">
        <v>3.6091405722295402</v>
      </c>
      <c r="E503" s="2">
        <v>7.0604151605030898</v>
      </c>
      <c r="F503" s="2">
        <v>1.45415056701097</v>
      </c>
      <c r="G503" s="2">
        <v>1.9971240212625796</v>
      </c>
    </row>
    <row r="504" spans="1:7" ht="14.1" customHeight="1" x14ac:dyDescent="0.25">
      <c r="A504" s="32" t="s">
        <v>992</v>
      </c>
      <c r="B504" s="2" t="s">
        <v>993</v>
      </c>
      <c r="C504" s="26">
        <v>5.0314465408805003</v>
      </c>
      <c r="D504" s="2">
        <v>3.5862990844867699</v>
      </c>
      <c r="E504" s="2">
        <v>7.01655540164393</v>
      </c>
      <c r="F504" s="2">
        <v>1.4451474563937303</v>
      </c>
      <c r="G504" s="2">
        <v>1.9851088607634297</v>
      </c>
    </row>
    <row r="505" spans="1:7" ht="14.1" customHeight="1" x14ac:dyDescent="0.25">
      <c r="A505" s="32" t="s">
        <v>994</v>
      </c>
      <c r="B505" s="2" t="s">
        <v>995</v>
      </c>
      <c r="C505" s="26">
        <v>4.2065009560229401</v>
      </c>
      <c r="D505" s="2">
        <v>2.79408295102143</v>
      </c>
      <c r="E505" s="2">
        <v>6.2867245708058404</v>
      </c>
      <c r="F505" s="2">
        <v>1.41241800500151</v>
      </c>
      <c r="G505" s="2">
        <v>2.0802236147829003</v>
      </c>
    </row>
    <row r="506" spans="1:7" ht="14.1" customHeight="1" x14ac:dyDescent="0.25">
      <c r="A506" s="32" t="s">
        <v>996</v>
      </c>
      <c r="B506" s="2" t="s">
        <v>997</v>
      </c>
      <c r="C506" s="26">
        <v>4.9429657794676798</v>
      </c>
      <c r="D506" s="2">
        <v>3.3952525474635502</v>
      </c>
      <c r="E506" s="2">
        <v>7.1440244175713197</v>
      </c>
      <c r="F506" s="2">
        <v>1.5477132320041296</v>
      </c>
      <c r="G506" s="2">
        <v>2.2010586381036399</v>
      </c>
    </row>
    <row r="507" spans="1:7" ht="14.1" customHeight="1" x14ac:dyDescent="0.25">
      <c r="A507" s="32" t="s">
        <v>998</v>
      </c>
      <c r="B507" s="2" t="s">
        <v>999</v>
      </c>
      <c r="C507" s="26">
        <v>8.5714285714285694</v>
      </c>
      <c r="D507" s="2">
        <v>6.5258408829999999</v>
      </c>
      <c r="E507" s="2">
        <v>11.1815229971797</v>
      </c>
      <c r="F507" s="2">
        <v>2.0455876884285695</v>
      </c>
      <c r="G507" s="2">
        <v>2.6100944257511305</v>
      </c>
    </row>
    <row r="508" spans="1:7" ht="14.1" customHeight="1" x14ac:dyDescent="0.25">
      <c r="A508" s="32" t="s">
        <v>1000</v>
      </c>
      <c r="B508" s="2" t="s">
        <v>1001</v>
      </c>
      <c r="C508" s="26">
        <v>5.0185873605948004</v>
      </c>
      <c r="D508" s="2">
        <v>3.4717097174002598</v>
      </c>
      <c r="E508" s="2">
        <v>7.2032687064702099</v>
      </c>
      <c r="F508" s="2">
        <v>1.5468776431945406</v>
      </c>
      <c r="G508" s="2">
        <v>2.1846813458754095</v>
      </c>
    </row>
    <row r="509" spans="1:7" ht="14.1" customHeight="1" x14ac:dyDescent="0.25">
      <c r="A509" s="32" t="s">
        <v>1002</v>
      </c>
      <c r="B509" s="2" t="s">
        <v>1003</v>
      </c>
      <c r="C509" s="26">
        <v>6.2015503875968996</v>
      </c>
      <c r="D509" s="2">
        <v>4.5870484749275198</v>
      </c>
      <c r="E509" s="2">
        <v>8.3346687921966698</v>
      </c>
      <c r="F509" s="2">
        <v>1.6145019126693798</v>
      </c>
      <c r="G509" s="2">
        <v>2.1331184045997702</v>
      </c>
    </row>
    <row r="510" spans="1:7" ht="14.1" customHeight="1" x14ac:dyDescent="0.25">
      <c r="A510" s="32" t="s">
        <v>1004</v>
      </c>
      <c r="B510" s="2" t="s">
        <v>1005</v>
      </c>
      <c r="C510" s="26">
        <v>5.1575931232091703</v>
      </c>
      <c r="D510" s="2">
        <v>3.7484637376867198</v>
      </c>
      <c r="E510" s="2">
        <v>7.0576033402158496</v>
      </c>
      <c r="F510" s="2">
        <v>1.4091293855224505</v>
      </c>
      <c r="G510" s="2">
        <v>1.9000102170066793</v>
      </c>
    </row>
    <row r="511" spans="1:7" ht="14.1" customHeight="1" x14ac:dyDescent="0.25">
      <c r="A511" s="32" t="s">
        <v>1006</v>
      </c>
      <c r="B511" s="2" t="s">
        <v>1007</v>
      </c>
      <c r="C511" s="26">
        <v>6.9693769799366398</v>
      </c>
      <c r="D511" s="2">
        <v>5.5154458862414604</v>
      </c>
      <c r="E511" s="2">
        <v>8.7710008773625407</v>
      </c>
      <c r="F511" s="2">
        <v>1.4539310936951795</v>
      </c>
      <c r="G511" s="2">
        <v>1.8016238974259009</v>
      </c>
    </row>
    <row r="512" spans="1:7" ht="14.1" customHeight="1" x14ac:dyDescent="0.25">
      <c r="A512" s="32" t="s">
        <v>1008</v>
      </c>
      <c r="B512" s="2" t="s">
        <v>1009</v>
      </c>
      <c r="C512" s="26">
        <v>4.1397153945666201</v>
      </c>
      <c r="D512" s="2">
        <v>2.9474222190580002</v>
      </c>
      <c r="E512" s="2">
        <v>5.78556416450638</v>
      </c>
      <c r="F512" s="2">
        <v>1.1922931755086199</v>
      </c>
      <c r="G512" s="2">
        <v>1.6458487699397599</v>
      </c>
    </row>
    <row r="513" spans="1:7" ht="14.1" customHeight="1" x14ac:dyDescent="0.25">
      <c r="A513" s="32" t="s">
        <v>1010</v>
      </c>
      <c r="B513" s="2" t="s">
        <v>1011</v>
      </c>
      <c r="C513" s="26">
        <v>4.8367593712212802</v>
      </c>
      <c r="D513" s="2">
        <v>3.5718886931153699</v>
      </c>
      <c r="E513" s="2">
        <v>6.5192614210953002</v>
      </c>
      <c r="F513" s="2">
        <v>1.2648706781059103</v>
      </c>
      <c r="G513" s="2">
        <v>1.68250204987402</v>
      </c>
    </row>
    <row r="514" spans="1:7" ht="14.1" customHeight="1" x14ac:dyDescent="0.25">
      <c r="A514" s="32" t="s">
        <v>1012</v>
      </c>
      <c r="B514" s="2" t="s">
        <v>1013</v>
      </c>
      <c r="C514" s="26">
        <v>5.0704225352112697</v>
      </c>
      <c r="D514" s="2">
        <v>3.68472338646857</v>
      </c>
      <c r="E514" s="2">
        <v>6.9396887828650096</v>
      </c>
      <c r="F514" s="2">
        <v>1.3856991487426997</v>
      </c>
      <c r="G514" s="2">
        <v>1.8692662476537398</v>
      </c>
    </row>
    <row r="515" spans="1:7" ht="14.1" customHeight="1" x14ac:dyDescent="0.25">
      <c r="A515" s="32" t="s">
        <v>1014</v>
      </c>
      <c r="B515" s="2" t="s">
        <v>1015</v>
      </c>
      <c r="C515" s="26">
        <v>5.12</v>
      </c>
      <c r="D515" s="2">
        <v>3.6498212464699402</v>
      </c>
      <c r="E515" s="2">
        <v>7.1385035163282202</v>
      </c>
      <c r="F515" s="2">
        <v>1.4701787535300599</v>
      </c>
      <c r="G515" s="2">
        <v>2.0185035163282201</v>
      </c>
    </row>
    <row r="516" spans="1:7" ht="14.1" customHeight="1" x14ac:dyDescent="0.25">
      <c r="A516" s="32" t="s">
        <v>1016</v>
      </c>
      <c r="B516" s="2" t="s">
        <v>1017</v>
      </c>
      <c r="C516" s="26">
        <v>4.7297297297297298</v>
      </c>
      <c r="D516" s="2">
        <v>3.2923523631912599</v>
      </c>
      <c r="E516" s="2">
        <v>6.7508324361904402</v>
      </c>
      <c r="F516" s="2">
        <v>1.4373773665384699</v>
      </c>
      <c r="G516" s="2">
        <v>2.0211027064607103</v>
      </c>
    </row>
    <row r="517" spans="1:7" ht="14.1" customHeight="1" x14ac:dyDescent="0.25">
      <c r="A517" s="32" t="s">
        <v>1018</v>
      </c>
      <c r="B517" s="2" t="s">
        <v>1019</v>
      </c>
      <c r="C517" s="26">
        <v>8</v>
      </c>
      <c r="D517" s="2">
        <v>6.0869154937402197</v>
      </c>
      <c r="E517" s="2">
        <v>10.4474673914106</v>
      </c>
      <c r="F517" s="2">
        <v>1.9130845062597803</v>
      </c>
      <c r="G517" s="2">
        <v>2.4474673914105995</v>
      </c>
    </row>
    <row r="518" spans="1:7" ht="14.1" customHeight="1" x14ac:dyDescent="0.25">
      <c r="A518" s="32" t="s">
        <v>1020</v>
      </c>
      <c r="B518" s="2" t="s">
        <v>1021</v>
      </c>
      <c r="C518" s="26">
        <v>5.37974683544304</v>
      </c>
      <c r="D518" s="2">
        <v>3.8750579933543401</v>
      </c>
      <c r="E518" s="2">
        <v>7.4235853750632703</v>
      </c>
      <c r="F518" s="2">
        <v>1.5046888420886999</v>
      </c>
      <c r="G518" s="2">
        <v>2.0438385396202303</v>
      </c>
    </row>
    <row r="519" spans="1:7" ht="14.1" customHeight="1" x14ac:dyDescent="0.25">
      <c r="A519" s="32" t="s">
        <v>1022</v>
      </c>
      <c r="B519" s="2" t="s">
        <v>1023</v>
      </c>
      <c r="C519" s="26">
        <v>4.5774647887323896</v>
      </c>
      <c r="D519" s="2">
        <v>3.14267062531682</v>
      </c>
      <c r="E519" s="2">
        <v>6.6225287947909299</v>
      </c>
      <c r="F519" s="2">
        <v>1.4347941634155696</v>
      </c>
      <c r="G519" s="2">
        <v>2.0450640060585403</v>
      </c>
    </row>
    <row r="520" spans="1:7" ht="14.1" customHeight="1" x14ac:dyDescent="0.25">
      <c r="A520" s="32" t="s">
        <v>1024</v>
      </c>
      <c r="B520" s="2" t="s">
        <v>1025</v>
      </c>
      <c r="C520" s="26">
        <v>7.8431372549019596</v>
      </c>
      <c r="D520" s="2">
        <v>5.9665257266706497</v>
      </c>
      <c r="E520" s="2">
        <v>10.2456758701308</v>
      </c>
      <c r="F520" s="2">
        <v>1.8766115282313098</v>
      </c>
      <c r="G520" s="2">
        <v>2.4025386152288402</v>
      </c>
    </row>
    <row r="521" spans="1:7" ht="14.1" customHeight="1" x14ac:dyDescent="0.25">
      <c r="A521" s="32" t="s">
        <v>1026</v>
      </c>
      <c r="B521" s="2" t="s">
        <v>1027</v>
      </c>
      <c r="C521" s="26">
        <v>11.452991452991499</v>
      </c>
      <c r="D521" s="2">
        <v>9.1200549745745807</v>
      </c>
      <c r="E521" s="2">
        <v>14.288870595434901</v>
      </c>
      <c r="F521" s="2">
        <v>2.3329364784169186</v>
      </c>
      <c r="G521" s="2">
        <v>2.8358791424434013</v>
      </c>
    </row>
    <row r="522" spans="1:7" ht="14.1" customHeight="1" x14ac:dyDescent="0.25">
      <c r="A522" s="32" t="s">
        <v>1028</v>
      </c>
      <c r="B522" s="2" t="s">
        <v>611</v>
      </c>
      <c r="C522" s="26">
        <v>6.37254901960784</v>
      </c>
      <c r="D522" s="2">
        <v>4.69641007958095</v>
      </c>
      <c r="E522" s="2">
        <v>8.59296134036477</v>
      </c>
      <c r="F522" s="2">
        <v>1.67613894002689</v>
      </c>
      <c r="G522" s="2">
        <v>2.22041232075693</v>
      </c>
    </row>
    <row r="523" spans="1:7" ht="14.1" customHeight="1" x14ac:dyDescent="0.25">
      <c r="A523" s="32" t="s">
        <v>1029</v>
      </c>
      <c r="B523" s="2" t="s">
        <v>1030</v>
      </c>
      <c r="C523" s="26">
        <v>6.78210678210678</v>
      </c>
      <c r="D523" s="2">
        <v>5.1383464011666602</v>
      </c>
      <c r="E523" s="2">
        <v>8.9023593551006304</v>
      </c>
      <c r="F523" s="2">
        <v>1.6437603809401198</v>
      </c>
      <c r="G523" s="2">
        <v>2.1202525729938504</v>
      </c>
    </row>
    <row r="524" spans="1:7" ht="14.1" customHeight="1" x14ac:dyDescent="0.25">
      <c r="A524" s="32" t="s">
        <v>1031</v>
      </c>
      <c r="B524" s="2" t="s">
        <v>1032</v>
      </c>
      <c r="C524" s="26">
        <v>4.01606425702811</v>
      </c>
      <c r="D524" s="2">
        <v>2.6145975729004598</v>
      </c>
      <c r="E524" s="2">
        <v>6.1215197904835197</v>
      </c>
      <c r="F524" s="2">
        <v>1.4014666841276502</v>
      </c>
      <c r="G524" s="2">
        <v>2.1054555334554097</v>
      </c>
    </row>
    <row r="525" spans="1:7" ht="14.1" customHeight="1" x14ac:dyDescent="0.25">
      <c r="A525" s="32" t="s">
        <v>1033</v>
      </c>
      <c r="B525" s="2" t="s">
        <v>1034</v>
      </c>
      <c r="C525" s="26">
        <v>8.2926829268292703</v>
      </c>
      <c r="D525" s="2">
        <v>5.9948378962285602</v>
      </c>
      <c r="E525" s="2">
        <v>11.364819356434699</v>
      </c>
      <c r="F525" s="2">
        <v>2.2978450306007101</v>
      </c>
      <c r="G525" s="2">
        <v>3.072136429605429</v>
      </c>
    </row>
    <row r="526" spans="1:7" ht="14.1" customHeight="1" x14ac:dyDescent="0.25">
      <c r="A526" s="32" t="s">
        <v>1035</v>
      </c>
      <c r="B526" s="2" t="s">
        <v>1036</v>
      </c>
      <c r="C526" s="26">
        <v>6.4864864864864904</v>
      </c>
      <c r="D526" s="2">
        <v>4.7218531189299702</v>
      </c>
      <c r="E526" s="2">
        <v>8.8493409332686692</v>
      </c>
      <c r="F526" s="2">
        <v>1.7646333675565202</v>
      </c>
      <c r="G526" s="2">
        <v>2.3628544467821788</v>
      </c>
    </row>
    <row r="527" spans="1:7" ht="14.1" customHeight="1" x14ac:dyDescent="0.25">
      <c r="A527" s="32" t="s">
        <v>1037</v>
      </c>
      <c r="B527" s="2" t="s">
        <v>940</v>
      </c>
      <c r="C527" s="26">
        <v>8.6185044359949305</v>
      </c>
      <c r="D527" s="2">
        <v>6.8553028069041799</v>
      </c>
      <c r="E527" s="2">
        <v>10.7827075752345</v>
      </c>
      <c r="F527" s="2">
        <v>1.7632016290907506</v>
      </c>
      <c r="G527" s="2">
        <v>2.1642031392395698</v>
      </c>
    </row>
    <row r="528" spans="1:7" ht="14.1" customHeight="1" x14ac:dyDescent="0.25">
      <c r="A528" s="32" t="s">
        <v>1038</v>
      </c>
      <c r="B528" s="2" t="s">
        <v>1039</v>
      </c>
      <c r="C528" s="26">
        <v>5.4054054054054097</v>
      </c>
      <c r="D528" s="2">
        <v>3.8122682473326801</v>
      </c>
      <c r="E528" s="2">
        <v>7.6116262782125004</v>
      </c>
      <c r="F528" s="2">
        <v>1.5931371580727296</v>
      </c>
      <c r="G528" s="2">
        <v>2.2062208728070907</v>
      </c>
    </row>
    <row r="529" spans="1:7" ht="14.1" customHeight="1" x14ac:dyDescent="0.25">
      <c r="A529" s="32" t="s">
        <v>1040</v>
      </c>
      <c r="B529" s="2" t="s">
        <v>1041</v>
      </c>
      <c r="C529" s="26">
        <v>5.7586837294332698</v>
      </c>
      <c r="D529" s="2">
        <v>4.5267846723183904</v>
      </c>
      <c r="E529" s="2">
        <v>7.3001925089014197</v>
      </c>
      <c r="F529" s="2">
        <v>1.2318990571148793</v>
      </c>
      <c r="G529" s="2">
        <v>1.5415087794681499</v>
      </c>
    </row>
    <row r="530" spans="1:7" ht="14.1" customHeight="1" x14ac:dyDescent="0.25">
      <c r="A530" s="32" t="s">
        <v>1042</v>
      </c>
      <c r="B530" s="2" t="s">
        <v>1043</v>
      </c>
      <c r="C530" s="26">
        <v>7.2196620583717399</v>
      </c>
      <c r="D530" s="2">
        <v>5.4725126663746702</v>
      </c>
      <c r="E530" s="2">
        <v>9.4687311267255794</v>
      </c>
      <c r="F530" s="2">
        <v>1.7471493919970698</v>
      </c>
      <c r="G530" s="2">
        <v>2.2490690683538395</v>
      </c>
    </row>
    <row r="531" spans="1:7" ht="14.1" customHeight="1" x14ac:dyDescent="0.25">
      <c r="A531" s="32" t="s">
        <v>1044</v>
      </c>
      <c r="B531" s="2" t="s">
        <v>1045</v>
      </c>
      <c r="C531" s="26">
        <v>7.9231692677070802</v>
      </c>
      <c r="D531" s="2">
        <v>6.2761546356603102</v>
      </c>
      <c r="E531" s="2">
        <v>9.9564850583776305</v>
      </c>
      <c r="F531" s="2">
        <v>1.64701463204677</v>
      </c>
      <c r="G531" s="2">
        <v>2.0333157906705503</v>
      </c>
    </row>
    <row r="532" spans="1:7" ht="14.1" customHeight="1" x14ac:dyDescent="0.25">
      <c r="A532" s="32" t="s">
        <v>1046</v>
      </c>
      <c r="B532" s="2" t="s">
        <v>1047</v>
      </c>
      <c r="C532" s="26">
        <v>5.9895833333333304</v>
      </c>
      <c r="D532" s="2">
        <v>4.5202968331398399</v>
      </c>
      <c r="E532" s="2">
        <v>7.89694996351857</v>
      </c>
      <c r="F532" s="2">
        <v>1.4692865001934905</v>
      </c>
      <c r="G532" s="2">
        <v>1.9073666301852397</v>
      </c>
    </row>
    <row r="533" spans="1:7" ht="14.1" customHeight="1" x14ac:dyDescent="0.25">
      <c r="A533" s="32" t="s">
        <v>1048</v>
      </c>
      <c r="B533" s="2" t="s">
        <v>1049</v>
      </c>
      <c r="C533" s="26">
        <v>6.5512978986402999</v>
      </c>
      <c r="D533" s="2">
        <v>5.0433203733172798</v>
      </c>
      <c r="E533" s="2">
        <v>8.4699493582804308</v>
      </c>
      <c r="F533" s="2">
        <v>1.5079775253230201</v>
      </c>
      <c r="G533" s="2">
        <v>1.918651459640131</v>
      </c>
    </row>
    <row r="534" spans="1:7" ht="14.1" customHeight="1" x14ac:dyDescent="0.25">
      <c r="A534" s="32" t="s">
        <v>1050</v>
      </c>
      <c r="B534" s="2" t="s">
        <v>1051</v>
      </c>
      <c r="C534" s="26">
        <v>7.7411167512690398</v>
      </c>
      <c r="D534" s="2">
        <v>6.0734921021595198</v>
      </c>
      <c r="E534" s="2">
        <v>9.8187622650356996</v>
      </c>
      <c r="F534" s="2">
        <v>1.6676246491095199</v>
      </c>
      <c r="G534" s="2">
        <v>2.0776455137666598</v>
      </c>
    </row>
    <row r="535" spans="1:7" ht="14.1" customHeight="1" x14ac:dyDescent="0.25">
      <c r="A535" s="32" t="s">
        <v>1052</v>
      </c>
      <c r="B535" s="2" t="s">
        <v>1053</v>
      </c>
      <c r="C535" s="26">
        <v>7.4468085106383004</v>
      </c>
      <c r="D535" s="2">
        <v>5.6785025875358004</v>
      </c>
      <c r="E535" s="2">
        <v>9.7090887250666</v>
      </c>
      <c r="F535" s="2">
        <v>1.7683059231025</v>
      </c>
      <c r="G535" s="2">
        <v>2.2622802144282996</v>
      </c>
    </row>
    <row r="536" spans="1:7" ht="14.1" customHeight="1" x14ac:dyDescent="0.25">
      <c r="A536" s="32" t="s">
        <v>1054</v>
      </c>
      <c r="B536" s="2" t="s">
        <v>1055</v>
      </c>
      <c r="C536" s="26">
        <v>8.4848484848484897</v>
      </c>
      <c r="D536" s="2">
        <v>6.9054602020161999</v>
      </c>
      <c r="E536" s="2">
        <v>10.3851707427427</v>
      </c>
      <c r="F536" s="2">
        <v>1.5793882828322898</v>
      </c>
      <c r="G536" s="2">
        <v>1.9003222578942101</v>
      </c>
    </row>
    <row r="537" spans="1:7" ht="14.1" customHeight="1" x14ac:dyDescent="0.25">
      <c r="A537" s="32" t="s">
        <v>1056</v>
      </c>
      <c r="B537" s="2" t="s">
        <v>1057</v>
      </c>
      <c r="C537" s="26">
        <v>4.53488372093023</v>
      </c>
      <c r="D537" s="2">
        <v>3.3349005387964299</v>
      </c>
      <c r="E537" s="2">
        <v>6.1392290002538399</v>
      </c>
      <c r="F537" s="2">
        <v>1.1999831821338001</v>
      </c>
      <c r="G537" s="2">
        <v>1.6043452793236099</v>
      </c>
    </row>
    <row r="538" spans="1:7" ht="14.1" customHeight="1" x14ac:dyDescent="0.25">
      <c r="A538" s="32" t="s">
        <v>1058</v>
      </c>
      <c r="B538" s="2" t="s">
        <v>1059</v>
      </c>
      <c r="C538" s="26">
        <v>8.1012658227848107</v>
      </c>
      <c r="D538" s="2">
        <v>6.6797343047905198</v>
      </c>
      <c r="E538" s="2">
        <v>9.7935689576112406</v>
      </c>
      <c r="F538" s="2">
        <v>1.4215315179942909</v>
      </c>
      <c r="G538" s="2">
        <v>1.6923031348264299</v>
      </c>
    </row>
    <row r="539" spans="1:7" ht="14.1" customHeight="1" x14ac:dyDescent="0.25">
      <c r="A539" s="32" t="s">
        <v>1060</v>
      </c>
      <c r="B539" s="2" t="s">
        <v>1061</v>
      </c>
      <c r="C539" s="26">
        <v>7.3727933541017698</v>
      </c>
      <c r="D539" s="2">
        <v>5.8862400263127999</v>
      </c>
      <c r="E539" s="2">
        <v>9.1980798991674693</v>
      </c>
      <c r="F539" s="2">
        <v>1.48655332778897</v>
      </c>
      <c r="G539" s="2">
        <v>1.8252865450656994</v>
      </c>
    </row>
    <row r="540" spans="1:7" ht="14.1" customHeight="1" x14ac:dyDescent="0.25">
      <c r="A540" s="32" t="s">
        <v>1062</v>
      </c>
      <c r="B540" s="2" t="s">
        <v>1063</v>
      </c>
      <c r="C540" s="26">
        <v>7.6036866359447002</v>
      </c>
      <c r="D540" s="2">
        <v>6.2853921531468302</v>
      </c>
      <c r="E540" s="2">
        <v>9.1714198095379196</v>
      </c>
      <c r="F540" s="2">
        <v>1.31829448279787</v>
      </c>
      <c r="G540" s="2">
        <v>1.5677331735932194</v>
      </c>
    </row>
    <row r="541" spans="1:7" ht="14.1" customHeight="1" x14ac:dyDescent="0.25">
      <c r="A541" s="32" t="s">
        <v>1064</v>
      </c>
      <c r="B541" s="2" t="s">
        <v>1065</v>
      </c>
      <c r="C541" s="26">
        <v>4.1009463722397497</v>
      </c>
      <c r="D541" s="2">
        <v>2.8137407322030201</v>
      </c>
      <c r="E541" s="2">
        <v>5.9410145519610804</v>
      </c>
      <c r="F541" s="2">
        <v>1.2872056400367295</v>
      </c>
      <c r="G541" s="2">
        <v>1.8400681797213307</v>
      </c>
    </row>
    <row r="542" spans="1:7" ht="14.1" customHeight="1" x14ac:dyDescent="0.25">
      <c r="A542" s="32" t="s">
        <v>1066</v>
      </c>
      <c r="B542" s="2" t="s">
        <v>1067</v>
      </c>
      <c r="C542" s="26">
        <v>8.5106382978723403</v>
      </c>
      <c r="D542" s="2">
        <v>6.6119812265877904</v>
      </c>
      <c r="E542" s="2">
        <v>10.8909203031996</v>
      </c>
      <c r="F542" s="2">
        <v>1.8986570712845499</v>
      </c>
      <c r="G542" s="2">
        <v>2.3802820053272598</v>
      </c>
    </row>
    <row r="543" spans="1:7" ht="14.1" customHeight="1" x14ac:dyDescent="0.25">
      <c r="A543" s="32" t="s">
        <v>1068</v>
      </c>
      <c r="B543" s="2" t="s">
        <v>1069</v>
      </c>
      <c r="C543" s="26">
        <v>7.5586446568201602</v>
      </c>
      <c r="D543" s="2">
        <v>6.1687474524041299</v>
      </c>
      <c r="E543" s="2">
        <v>9.2308952831712894</v>
      </c>
      <c r="F543" s="2">
        <v>1.3898972044160303</v>
      </c>
      <c r="G543" s="2">
        <v>1.6722506263511292</v>
      </c>
    </row>
    <row r="544" spans="1:7" ht="14.1" customHeight="1" x14ac:dyDescent="0.25">
      <c r="A544" s="32" t="s">
        <v>1070</v>
      </c>
      <c r="B544" s="2" t="s">
        <v>1071</v>
      </c>
      <c r="C544" s="26">
        <v>6.71140939597315</v>
      </c>
      <c r="D544" s="2">
        <v>5.5489841937642401</v>
      </c>
      <c r="E544" s="2">
        <v>8.0964704572009207</v>
      </c>
      <c r="F544" s="2">
        <v>1.1624252022089099</v>
      </c>
      <c r="G544" s="2">
        <v>1.3850610612277707</v>
      </c>
    </row>
    <row r="545" spans="1:7" ht="14.1" customHeight="1" x14ac:dyDescent="0.25">
      <c r="A545" s="32" t="s">
        <v>1072</v>
      </c>
      <c r="B545" s="2" t="s">
        <v>1073</v>
      </c>
      <c r="C545" s="26">
        <v>6.8565400843881896</v>
      </c>
      <c r="D545" s="2">
        <v>5.4158032736757402</v>
      </c>
      <c r="E545" s="2">
        <v>8.6455151927966192</v>
      </c>
      <c r="F545" s="2">
        <v>1.4407368107124494</v>
      </c>
      <c r="G545" s="2">
        <v>1.7889751084084295</v>
      </c>
    </row>
    <row r="546" spans="1:7" ht="14.1" customHeight="1" x14ac:dyDescent="0.25">
      <c r="A546" s="32" t="s">
        <v>1074</v>
      </c>
      <c r="B546" s="2" t="s">
        <v>1075</v>
      </c>
      <c r="C546" s="26">
        <v>6.64819944598338</v>
      </c>
      <c r="D546" s="2">
        <v>5.0508265413094797</v>
      </c>
      <c r="E546" s="2">
        <v>8.7044443387682193</v>
      </c>
      <c r="F546" s="2">
        <v>1.5973729046739003</v>
      </c>
      <c r="G546" s="2">
        <v>2.0562448927848394</v>
      </c>
    </row>
    <row r="547" spans="1:7" ht="14.1" customHeight="1" x14ac:dyDescent="0.25">
      <c r="A547" s="32" t="s">
        <v>1076</v>
      </c>
      <c r="B547" s="2" t="s">
        <v>1077</v>
      </c>
      <c r="C547" s="26">
        <v>7.0596797671033498</v>
      </c>
      <c r="D547" s="2">
        <v>5.82159239650447</v>
      </c>
      <c r="E547" s="2">
        <v>8.5372046591472195</v>
      </c>
      <c r="F547" s="2">
        <v>1.2380873705988797</v>
      </c>
      <c r="G547" s="2">
        <v>1.4775248920438697</v>
      </c>
    </row>
    <row r="548" spans="1:7" ht="14.1" customHeight="1" x14ac:dyDescent="0.25">
      <c r="A548" s="32" t="s">
        <v>1078</v>
      </c>
      <c r="B548" s="2" t="s">
        <v>1079</v>
      </c>
      <c r="C548" s="26">
        <v>6.1194029850746299</v>
      </c>
      <c r="D548" s="2">
        <v>4.95722038285572</v>
      </c>
      <c r="E548" s="2">
        <v>7.5324567080702902</v>
      </c>
      <c r="F548" s="2">
        <v>1.1621826022189099</v>
      </c>
      <c r="G548" s="2">
        <v>1.4130537229956603</v>
      </c>
    </row>
    <row r="549" spans="1:7" ht="14.1" customHeight="1" x14ac:dyDescent="0.25">
      <c r="A549" s="32" t="s">
        <v>1080</v>
      </c>
      <c r="B549" s="2" t="s">
        <v>1081</v>
      </c>
      <c r="C549" s="26">
        <v>7.4013157894736796</v>
      </c>
      <c r="D549" s="2">
        <v>6.0602466703709004</v>
      </c>
      <c r="E549" s="2">
        <v>9.0106838584558897</v>
      </c>
      <c r="F549" s="2">
        <v>1.3410691191027793</v>
      </c>
      <c r="G549" s="2">
        <v>1.6093680689822101</v>
      </c>
    </row>
    <row r="550" spans="1:7" ht="14.1" customHeight="1" x14ac:dyDescent="0.25">
      <c r="A550" s="32" t="s">
        <v>1082</v>
      </c>
      <c r="B550" s="2" t="s">
        <v>1083</v>
      </c>
      <c r="C550" s="26">
        <v>6.7245119305856802</v>
      </c>
      <c r="D550" s="2">
        <v>5.2808855116632296</v>
      </c>
      <c r="E550" s="2">
        <v>8.52725168101923</v>
      </c>
      <c r="F550" s="2">
        <v>1.4436264189224506</v>
      </c>
      <c r="G550" s="2">
        <v>1.8027397504335498</v>
      </c>
    </row>
    <row r="551" spans="1:7" ht="14.1" customHeight="1" x14ac:dyDescent="0.25">
      <c r="A551" s="32" t="s">
        <v>1084</v>
      </c>
      <c r="B551" s="2" t="s">
        <v>1085</v>
      </c>
      <c r="C551" s="26">
        <v>7.4099252209381401</v>
      </c>
      <c r="D551" s="2">
        <v>6.1794687133304302</v>
      </c>
      <c r="E551" s="2">
        <v>8.8622469567784101</v>
      </c>
      <c r="F551" s="2">
        <v>1.2304565076077099</v>
      </c>
      <c r="G551" s="2">
        <v>1.45232173584027</v>
      </c>
    </row>
    <row r="552" spans="1:7" ht="14.1" customHeight="1" x14ac:dyDescent="0.25">
      <c r="A552" s="32" t="s">
        <v>1086</v>
      </c>
      <c r="B552" s="2" t="s">
        <v>1087</v>
      </c>
      <c r="C552" s="26">
        <v>7.8668683812405504</v>
      </c>
      <c r="D552" s="2">
        <v>6.5346684197268896</v>
      </c>
      <c r="E552" s="2">
        <v>9.4432192388112899</v>
      </c>
      <c r="F552" s="2">
        <v>1.3321999615136608</v>
      </c>
      <c r="G552" s="2">
        <v>1.5763508575707394</v>
      </c>
    </row>
    <row r="553" spans="1:7" ht="14.1" customHeight="1" x14ac:dyDescent="0.25">
      <c r="A553" s="32" t="s">
        <v>1088</v>
      </c>
      <c r="B553" s="2" t="s">
        <v>1089</v>
      </c>
      <c r="C553" s="26">
        <v>8.34114339268978</v>
      </c>
      <c r="D553" s="2">
        <v>6.8277621827530997</v>
      </c>
      <c r="E553" s="2">
        <v>10.1534125114873</v>
      </c>
      <c r="F553" s="2">
        <v>1.5133812099366803</v>
      </c>
      <c r="G553" s="2">
        <v>1.81226911879752</v>
      </c>
    </row>
    <row r="554" spans="1:7" ht="14.1" customHeight="1" x14ac:dyDescent="0.25">
      <c r="A554" s="32" t="s">
        <v>1090</v>
      </c>
      <c r="B554" s="2" t="s">
        <v>1091</v>
      </c>
      <c r="C554" s="26">
        <v>8.0330330330330302</v>
      </c>
      <c r="D554" s="2">
        <v>6.6911694521217502</v>
      </c>
      <c r="E554" s="2">
        <v>9.6162641420570605</v>
      </c>
      <c r="F554" s="2">
        <v>1.34186358091128</v>
      </c>
      <c r="G554" s="2">
        <v>1.5832311090240303</v>
      </c>
    </row>
    <row r="555" spans="1:7" ht="14.1" customHeight="1" x14ac:dyDescent="0.25">
      <c r="A555" s="32" t="s">
        <v>1092</v>
      </c>
      <c r="B555" s="2" t="s">
        <v>1093</v>
      </c>
      <c r="C555" s="26">
        <v>6.1742006615214997</v>
      </c>
      <c r="D555" s="2">
        <v>4.7850755545178103</v>
      </c>
      <c r="E555" s="2">
        <v>7.9329949394053703</v>
      </c>
      <c r="F555" s="2">
        <v>1.3891251070036894</v>
      </c>
      <c r="G555" s="2">
        <v>1.7587942778838705</v>
      </c>
    </row>
    <row r="556" spans="1:7" ht="14.1" customHeight="1" x14ac:dyDescent="0.25">
      <c r="A556" s="32" t="s">
        <v>1094</v>
      </c>
      <c r="B556" s="2" t="s">
        <v>1095</v>
      </c>
      <c r="C556" s="26">
        <v>5.9751037344398297</v>
      </c>
      <c r="D556" s="2">
        <v>4.7715446046746202</v>
      </c>
      <c r="E556" s="2">
        <v>7.4584676721150398</v>
      </c>
      <c r="F556" s="2">
        <v>1.2035591297652095</v>
      </c>
      <c r="G556" s="2">
        <v>1.4833639376752101</v>
      </c>
    </row>
    <row r="557" spans="1:7" ht="14.1" customHeight="1" x14ac:dyDescent="0.25">
      <c r="A557" s="32" t="s">
        <v>1096</v>
      </c>
      <c r="B557" s="2" t="s">
        <v>1097</v>
      </c>
      <c r="C557" s="26">
        <v>6.7322239031770099</v>
      </c>
      <c r="D557" s="2">
        <v>5.5029740474632796</v>
      </c>
      <c r="E557" s="2">
        <v>8.2121996341953096</v>
      </c>
      <c r="F557" s="2">
        <v>1.2292498557137304</v>
      </c>
      <c r="G557" s="2">
        <v>1.4799757310182997</v>
      </c>
    </row>
    <row r="558" spans="1:7" ht="14.1" customHeight="1" x14ac:dyDescent="0.25">
      <c r="A558" s="32" t="s">
        <v>1098</v>
      </c>
      <c r="B558" s="2" t="s">
        <v>1099</v>
      </c>
      <c r="C558" s="26">
        <v>4.8964218455743902</v>
      </c>
      <c r="D558" s="2">
        <v>3.75331636757813</v>
      </c>
      <c r="E558" s="2">
        <v>6.3646479814551604</v>
      </c>
      <c r="F558" s="2">
        <v>1.1431054779962602</v>
      </c>
      <c r="G558" s="2">
        <v>1.4682261358807702</v>
      </c>
    </row>
    <row r="559" spans="1:7" ht="14.1" customHeight="1" x14ac:dyDescent="0.25">
      <c r="A559" s="32" t="s">
        <v>1100</v>
      </c>
      <c r="B559" s="2" t="s">
        <v>1101</v>
      </c>
      <c r="C559" s="26">
        <v>6.0090702947845802</v>
      </c>
      <c r="D559" s="2">
        <v>4.6232448884902002</v>
      </c>
      <c r="E559" s="2">
        <v>7.77642976287735</v>
      </c>
      <c r="F559" s="2">
        <v>1.38582540629438</v>
      </c>
      <c r="G559" s="2">
        <v>1.7673594680927698</v>
      </c>
    </row>
    <row r="560" spans="1:7" ht="14.1" customHeight="1" x14ac:dyDescent="0.25">
      <c r="A560" s="32" t="s">
        <v>1102</v>
      </c>
      <c r="B560" s="2" t="s">
        <v>1103</v>
      </c>
      <c r="C560" s="26">
        <v>5.9436274509803901</v>
      </c>
      <c r="D560" s="2">
        <v>4.8966541049682704</v>
      </c>
      <c r="E560" s="2">
        <v>7.1975166200677201</v>
      </c>
      <c r="F560" s="2">
        <v>1.0469733460121198</v>
      </c>
      <c r="G560" s="2">
        <v>1.2538891690873299</v>
      </c>
    </row>
    <row r="561" spans="1:7" ht="14.1" customHeight="1" x14ac:dyDescent="0.25">
      <c r="A561" s="32" t="s">
        <v>1104</v>
      </c>
      <c r="B561" s="2" t="s">
        <v>1105</v>
      </c>
      <c r="C561" s="26">
        <v>5.9701492537313401</v>
      </c>
      <c r="D561" s="2">
        <v>4.7028705929072903</v>
      </c>
      <c r="E561" s="2">
        <v>7.5518587391650103</v>
      </c>
      <c r="F561" s="2">
        <v>1.2672786608240498</v>
      </c>
      <c r="G561" s="2">
        <v>1.5817094854336702</v>
      </c>
    </row>
    <row r="562" spans="1:7" ht="14.1" customHeight="1" x14ac:dyDescent="0.25">
      <c r="A562" s="32" t="s">
        <v>1106</v>
      </c>
      <c r="B562" s="2" t="s">
        <v>1107</v>
      </c>
      <c r="C562" s="26">
        <v>5.4607508532423203</v>
      </c>
      <c r="D562" s="2">
        <v>4.2994424011983803</v>
      </c>
      <c r="E562" s="2">
        <v>6.9130776057865804</v>
      </c>
      <c r="F562" s="2">
        <v>1.1613084520439401</v>
      </c>
      <c r="G562" s="2">
        <v>1.45232675254426</v>
      </c>
    </row>
    <row r="563" spans="1:7" ht="14.1" customHeight="1" x14ac:dyDescent="0.25">
      <c r="A563" s="32" t="s">
        <v>1108</v>
      </c>
      <c r="B563" s="2" t="s">
        <v>1109</v>
      </c>
      <c r="C563" s="26">
        <v>6.25</v>
      </c>
      <c r="D563" s="2">
        <v>4.95989954873854</v>
      </c>
      <c r="E563" s="2">
        <v>7.8479543471684696</v>
      </c>
      <c r="F563" s="2">
        <v>1.29010045126146</v>
      </c>
      <c r="G563" s="2">
        <v>1.5979543471684696</v>
      </c>
    </row>
    <row r="564" spans="1:7" ht="14.1" customHeight="1" x14ac:dyDescent="0.25">
      <c r="A564" s="32" t="s">
        <v>1110</v>
      </c>
      <c r="B564" s="2" t="s">
        <v>922</v>
      </c>
      <c r="C564" s="26">
        <v>6.6037735849056602</v>
      </c>
      <c r="D564" s="2">
        <v>5.36545430052879</v>
      </c>
      <c r="E564" s="2">
        <v>8.1034181547944097</v>
      </c>
      <c r="F564" s="2">
        <v>1.2383192843768702</v>
      </c>
      <c r="G564" s="2">
        <v>1.4996445698887495</v>
      </c>
    </row>
    <row r="565" spans="1:7" ht="14.1" customHeight="1" x14ac:dyDescent="0.25">
      <c r="A565" s="32" t="s">
        <v>1111</v>
      </c>
      <c r="B565" s="2" t="s">
        <v>1112</v>
      </c>
      <c r="C565" s="26">
        <v>7.1748878923766801</v>
      </c>
      <c r="D565" s="2">
        <v>5.8026108067237399</v>
      </c>
      <c r="E565" s="2">
        <v>8.8412386438847399</v>
      </c>
      <c r="F565" s="2">
        <v>1.3722770856529403</v>
      </c>
      <c r="G565" s="2">
        <v>1.6663507515080598</v>
      </c>
    </row>
    <row r="566" spans="1:7" ht="14.1" customHeight="1" x14ac:dyDescent="0.25">
      <c r="A566" s="32" t="s">
        <v>1113</v>
      </c>
      <c r="B566" s="2" t="s">
        <v>1114</v>
      </c>
      <c r="C566" s="26">
        <v>7.3727933541017698</v>
      </c>
      <c r="D566" s="2">
        <v>5.8862400263127999</v>
      </c>
      <c r="E566" s="2">
        <v>9.1980798991674693</v>
      </c>
      <c r="F566" s="2">
        <v>1.48655332778897</v>
      </c>
      <c r="G566" s="2">
        <v>1.8252865450656994</v>
      </c>
    </row>
    <row r="567" spans="1:7" ht="14.1" customHeight="1" x14ac:dyDescent="0.25">
      <c r="A567" s="32" t="s">
        <v>1115</v>
      </c>
      <c r="B567" s="2" t="s">
        <v>1116</v>
      </c>
      <c r="C567" s="26">
        <v>4.8964218455743902</v>
      </c>
      <c r="D567" s="2">
        <v>3.75331636757813</v>
      </c>
      <c r="E567" s="2">
        <v>6.3646479814551604</v>
      </c>
      <c r="F567" s="2">
        <v>1.1431054779962602</v>
      </c>
      <c r="G567" s="2">
        <v>1.4682261358807702</v>
      </c>
    </row>
    <row r="568" spans="1:7" ht="14.1" customHeight="1" x14ac:dyDescent="0.25">
      <c r="A568" s="32" t="s">
        <v>1117</v>
      </c>
      <c r="B568" s="2" t="s">
        <v>1118</v>
      </c>
      <c r="C568" s="26">
        <v>5.1486584481508304</v>
      </c>
      <c r="D568" s="2">
        <v>4.1018634444054003</v>
      </c>
      <c r="E568" s="2">
        <v>6.44464265652317</v>
      </c>
      <c r="F568" s="2">
        <v>1.0467950037454301</v>
      </c>
      <c r="G568" s="2">
        <v>1.2959842083723396</v>
      </c>
    </row>
    <row r="569" spans="1:7" ht="14.1" customHeight="1" x14ac:dyDescent="0.25">
      <c r="A569" s="32" t="s">
        <v>1119</v>
      </c>
      <c r="B569" s="2" t="s">
        <v>1120</v>
      </c>
      <c r="C569" s="26">
        <v>6.2376237623762396</v>
      </c>
      <c r="D569" s="2">
        <v>4.9056027998376299</v>
      </c>
      <c r="E569" s="2">
        <v>7.9012771803642501</v>
      </c>
      <c r="F569" s="2">
        <v>1.3320209625386097</v>
      </c>
      <c r="G569" s="2">
        <v>1.6636534179880105</v>
      </c>
    </row>
    <row r="570" spans="1:7" ht="14.1" customHeight="1" x14ac:dyDescent="0.25">
      <c r="A570" s="32" t="s">
        <v>1121</v>
      </c>
      <c r="B570" s="2" t="s">
        <v>1122</v>
      </c>
      <c r="C570" s="26">
        <v>5.2264808362369299</v>
      </c>
      <c r="D570" s="2">
        <v>4.0818717890959899</v>
      </c>
      <c r="E570" s="2">
        <v>6.66973450813596</v>
      </c>
      <c r="F570" s="2">
        <v>1.14460904714094</v>
      </c>
      <c r="G570" s="2">
        <v>1.4432536718990301</v>
      </c>
    </row>
    <row r="571" spans="1:7" ht="14.1" customHeight="1" x14ac:dyDescent="0.25">
      <c r="A571" s="32" t="s">
        <v>1123</v>
      </c>
      <c r="B571" s="2" t="s">
        <v>1124</v>
      </c>
      <c r="C571" s="26">
        <v>5.1556420233463003</v>
      </c>
      <c r="D571" s="2">
        <v>3.9630653858839899</v>
      </c>
      <c r="E571" s="2">
        <v>6.6821221942151299</v>
      </c>
      <c r="F571" s="2">
        <v>1.1925766374623104</v>
      </c>
      <c r="G571" s="2">
        <v>1.5264801708688296</v>
      </c>
    </row>
    <row r="572" spans="1:7" ht="14.1" customHeight="1" x14ac:dyDescent="0.25">
      <c r="A572" s="32" t="s">
        <v>1125</v>
      </c>
      <c r="B572" s="2" t="s">
        <v>1126</v>
      </c>
      <c r="C572" s="26">
        <v>5.9523809523809499</v>
      </c>
      <c r="D572" s="2">
        <v>4.9183110674790704</v>
      </c>
      <c r="E572" s="2">
        <v>7.1874283269801804</v>
      </c>
      <c r="F572" s="2">
        <v>1.0340698849018795</v>
      </c>
      <c r="G572" s="2">
        <v>1.2350473745992305</v>
      </c>
    </row>
    <row r="573" spans="1:7" ht="14.1" customHeight="1" x14ac:dyDescent="0.25">
      <c r="A573" s="32" t="s">
        <v>1127</v>
      </c>
      <c r="B573" s="2" t="s">
        <v>1128</v>
      </c>
      <c r="C573" s="26">
        <v>5.7239057239057196</v>
      </c>
      <c r="D573" s="2">
        <v>4.5400936179422002</v>
      </c>
      <c r="E573" s="2">
        <v>7.1931329606217602</v>
      </c>
      <c r="F573" s="2">
        <v>1.1838121059635194</v>
      </c>
      <c r="G573" s="2">
        <v>1.4692272367160406</v>
      </c>
    </row>
    <row r="574" spans="1:7" ht="14.1" customHeight="1" x14ac:dyDescent="0.25">
      <c r="A574" s="32" t="s">
        <v>1129</v>
      </c>
      <c r="B574" s="2" t="s">
        <v>1130</v>
      </c>
      <c r="C574" s="26">
        <v>6.7615658362989297</v>
      </c>
      <c r="D574" s="2">
        <v>5.4360923263333598</v>
      </c>
      <c r="E574" s="2">
        <v>8.3815819222837096</v>
      </c>
      <c r="F574" s="2">
        <v>1.3254735099655699</v>
      </c>
      <c r="G574" s="2">
        <v>1.6200160859847799</v>
      </c>
    </row>
    <row r="575" spans="1:7" ht="14.1" customHeight="1" x14ac:dyDescent="0.25">
      <c r="A575" s="32" t="s">
        <v>1131</v>
      </c>
      <c r="B575" s="2" t="s">
        <v>1132</v>
      </c>
      <c r="C575" s="26">
        <v>5.46875</v>
      </c>
      <c r="D575" s="2">
        <v>4.2352466988088597</v>
      </c>
      <c r="E575" s="2">
        <v>7.0351158485052201</v>
      </c>
      <c r="F575" s="2">
        <v>1.2335033011911403</v>
      </c>
      <c r="G575" s="2">
        <v>1.5663658485052201</v>
      </c>
    </row>
    <row r="576" spans="1:7" ht="14.1" customHeight="1" x14ac:dyDescent="0.25">
      <c r="A576" s="32" t="s">
        <v>1133</v>
      </c>
      <c r="B576" s="2" t="s">
        <v>1134</v>
      </c>
      <c r="C576" s="26">
        <v>7.3529411764705896</v>
      </c>
      <c r="D576" s="2">
        <v>5.9475775964558801</v>
      </c>
      <c r="E576" s="2">
        <v>9.0583976298064108</v>
      </c>
      <c r="F576" s="2">
        <v>1.4053635800147095</v>
      </c>
      <c r="G576" s="2">
        <v>1.7054564533358212</v>
      </c>
    </row>
    <row r="577" spans="1:7" ht="14.1" customHeight="1" x14ac:dyDescent="0.25">
      <c r="A577" s="32" t="s">
        <v>1135</v>
      </c>
      <c r="B577" s="2" t="s">
        <v>1136</v>
      </c>
      <c r="C577" s="26">
        <v>6.0903732809430302</v>
      </c>
      <c r="D577" s="2">
        <v>4.7798472601256599</v>
      </c>
      <c r="E577" s="2">
        <v>7.7310425376161298</v>
      </c>
      <c r="F577" s="2">
        <v>1.3105260208173704</v>
      </c>
      <c r="G577" s="2">
        <v>1.6406692566730996</v>
      </c>
    </row>
    <row r="578" spans="1:7" ht="14.1" customHeight="1" x14ac:dyDescent="0.25">
      <c r="A578" s="32" t="s">
        <v>1137</v>
      </c>
      <c r="B578" s="2" t="s">
        <v>1138</v>
      </c>
      <c r="C578" s="26">
        <v>6.0755336617405602</v>
      </c>
      <c r="D578" s="2">
        <v>4.43964915883614</v>
      </c>
      <c r="E578" s="2">
        <v>8.2620794367595796</v>
      </c>
      <c r="F578" s="2">
        <v>1.6358845029044202</v>
      </c>
      <c r="G578" s="2">
        <v>2.1865457750190194</v>
      </c>
    </row>
    <row r="579" spans="1:7" ht="14.1" customHeight="1" x14ac:dyDescent="0.25">
      <c r="A579" s="32" t="s">
        <v>1139</v>
      </c>
      <c r="B579" s="2" t="s">
        <v>1140</v>
      </c>
      <c r="C579" s="26">
        <v>6.7547723935389099</v>
      </c>
      <c r="D579" s="2">
        <v>5.10213119325857</v>
      </c>
      <c r="E579" s="2">
        <v>8.8925616785389998</v>
      </c>
      <c r="F579" s="2">
        <v>1.6526412002803399</v>
      </c>
      <c r="G579" s="2">
        <v>2.1377892850000899</v>
      </c>
    </row>
    <row r="580" spans="1:7" ht="14.1" customHeight="1" x14ac:dyDescent="0.25">
      <c r="A580" s="32" t="s">
        <v>1141</v>
      </c>
      <c r="B580" s="2" t="s">
        <v>1142</v>
      </c>
      <c r="C580" s="26">
        <v>6.6225165562913899</v>
      </c>
      <c r="D580" s="2">
        <v>4.9008343644433801</v>
      </c>
      <c r="E580" s="2">
        <v>8.8924759805533995</v>
      </c>
      <c r="F580" s="2">
        <v>1.7216821918480099</v>
      </c>
      <c r="G580" s="2">
        <v>2.2699594242620096</v>
      </c>
    </row>
    <row r="581" spans="1:7" ht="14.1" customHeight="1" x14ac:dyDescent="0.25">
      <c r="A581" s="32" t="s">
        <v>1143</v>
      </c>
      <c r="B581" s="2" t="s">
        <v>1144</v>
      </c>
      <c r="C581" s="26">
        <v>6.63983903420523</v>
      </c>
      <c r="D581" s="2">
        <v>4.7666883357121401</v>
      </c>
      <c r="E581" s="2">
        <v>9.1781354384910294</v>
      </c>
      <c r="F581" s="2">
        <v>1.8731506984930899</v>
      </c>
      <c r="G581" s="2">
        <v>2.5382964042857994</v>
      </c>
    </row>
    <row r="582" spans="1:7" ht="14.1" customHeight="1" x14ac:dyDescent="0.25">
      <c r="A582" s="32" t="s">
        <v>1145</v>
      </c>
      <c r="B582" s="2" t="s">
        <v>1146</v>
      </c>
      <c r="C582" s="26">
        <v>6.9020866773675804</v>
      </c>
      <c r="D582" s="2">
        <v>5.1643025447801598</v>
      </c>
      <c r="E582" s="2">
        <v>9.1681028117061505</v>
      </c>
      <c r="F582" s="2">
        <v>1.7377841325874206</v>
      </c>
      <c r="G582" s="2">
        <v>2.2660161343385701</v>
      </c>
    </row>
    <row r="583" spans="1:7" ht="14.1" customHeight="1" x14ac:dyDescent="0.25">
      <c r="A583" s="32" t="s">
        <v>1147</v>
      </c>
      <c r="B583" s="2" t="s">
        <v>1148</v>
      </c>
      <c r="C583" s="26">
        <v>7.7127659574468099</v>
      </c>
      <c r="D583" s="2">
        <v>6.0135891207239398</v>
      </c>
      <c r="E583" s="2">
        <v>9.8417807352346696</v>
      </c>
      <c r="F583" s="2">
        <v>1.6991768367228701</v>
      </c>
      <c r="G583" s="2">
        <v>2.1290147777878596</v>
      </c>
    </row>
    <row r="584" spans="1:7" ht="14.1" customHeight="1" x14ac:dyDescent="0.25">
      <c r="A584" s="32" t="s">
        <v>1149</v>
      </c>
      <c r="B584" s="2" t="s">
        <v>1150</v>
      </c>
      <c r="C584" s="26">
        <v>8.3665338645418306</v>
      </c>
      <c r="D584" s="2">
        <v>6.5939349807779601</v>
      </c>
      <c r="E584" s="2">
        <v>10.561766164744901</v>
      </c>
      <c r="F584" s="2">
        <v>1.7725988837638704</v>
      </c>
      <c r="G584" s="2">
        <v>2.1952323002030703</v>
      </c>
    </row>
    <row r="585" spans="1:7" ht="14.1" customHeight="1" x14ac:dyDescent="0.25">
      <c r="A585" s="32" t="s">
        <v>1151</v>
      </c>
      <c r="B585" s="2" t="s">
        <v>1152</v>
      </c>
      <c r="C585" s="26">
        <v>7.1428571428571397</v>
      </c>
      <c r="D585" s="2">
        <v>4.9878392551869499</v>
      </c>
      <c r="E585" s="2">
        <v>10.129692647352</v>
      </c>
      <c r="F585" s="2">
        <v>2.1550178876701898</v>
      </c>
      <c r="G585" s="2">
        <v>2.9868355044948602</v>
      </c>
    </row>
    <row r="586" spans="1:7" ht="14.1" customHeight="1" x14ac:dyDescent="0.25">
      <c r="A586" s="32" t="s">
        <v>1153</v>
      </c>
      <c r="B586" s="2" t="s">
        <v>1154</v>
      </c>
      <c r="C586" s="26">
        <v>7.8484438430311201</v>
      </c>
      <c r="D586" s="2">
        <v>6.1202360729975496</v>
      </c>
      <c r="E586" s="2">
        <v>10.012608613801399</v>
      </c>
      <c r="F586" s="2">
        <v>1.7282077700335705</v>
      </c>
      <c r="G586" s="2">
        <v>2.1641647707702791</v>
      </c>
    </row>
    <row r="587" spans="1:7" ht="14.1" customHeight="1" x14ac:dyDescent="0.25">
      <c r="A587" s="32" t="s">
        <v>1155</v>
      </c>
      <c r="B587" s="2" t="s">
        <v>1156</v>
      </c>
      <c r="C587" s="26">
        <v>6.5349544072948298</v>
      </c>
      <c r="D587" s="2">
        <v>4.8875525779415003</v>
      </c>
      <c r="E587" s="2">
        <v>8.6869156913595198</v>
      </c>
      <c r="F587" s="2">
        <v>1.6474018293533295</v>
      </c>
      <c r="G587" s="2">
        <v>2.15196128406469</v>
      </c>
    </row>
    <row r="588" spans="1:7" ht="14.1" customHeight="1" x14ac:dyDescent="0.25">
      <c r="A588" s="32" t="s">
        <v>1157</v>
      </c>
      <c r="B588" s="2" t="s">
        <v>1158</v>
      </c>
      <c r="C588" s="26">
        <v>4.4016506189821198</v>
      </c>
      <c r="D588" s="2">
        <v>3.1349359333939502</v>
      </c>
      <c r="E588" s="2">
        <v>6.1477146335518498</v>
      </c>
      <c r="F588" s="2">
        <v>1.2667146855881697</v>
      </c>
      <c r="G588" s="2">
        <v>1.7460640145697299</v>
      </c>
    </row>
    <row r="589" spans="1:7" ht="14.1" customHeight="1" x14ac:dyDescent="0.25">
      <c r="A589" s="32" t="s">
        <v>1159</v>
      </c>
      <c r="B589" s="2" t="s">
        <v>1160</v>
      </c>
      <c r="C589" s="26">
        <v>7.4534161490683202</v>
      </c>
      <c r="D589" s="2">
        <v>5.4321157181674504</v>
      </c>
      <c r="E589" s="2">
        <v>10.146150562689099</v>
      </c>
      <c r="F589" s="2">
        <v>2.0213004309008697</v>
      </c>
      <c r="G589" s="2">
        <v>2.6927344136207791</v>
      </c>
    </row>
    <row r="590" spans="1:7" ht="14.1" customHeight="1" x14ac:dyDescent="0.25">
      <c r="A590" s="32" t="s">
        <v>1161</v>
      </c>
      <c r="B590" s="2" t="s">
        <v>1162</v>
      </c>
      <c r="C590" s="26">
        <v>7.16845878136201</v>
      </c>
      <c r="D590" s="2">
        <v>5.6095731791269801</v>
      </c>
      <c r="E590" s="2">
        <v>9.1187037774333692</v>
      </c>
      <c r="F590" s="2">
        <v>1.5588856022350299</v>
      </c>
      <c r="G590" s="2">
        <v>1.9502449960713593</v>
      </c>
    </row>
    <row r="591" spans="1:7" ht="14.1" customHeight="1" x14ac:dyDescent="0.25">
      <c r="A591" s="32" t="s">
        <v>1163</v>
      </c>
      <c r="B591" s="2" t="s">
        <v>413</v>
      </c>
      <c r="C591" s="26">
        <v>8.8105726872246706</v>
      </c>
      <c r="D591" s="2">
        <v>6.9061901012226201</v>
      </c>
      <c r="E591" s="2">
        <v>11.177040291100701</v>
      </c>
      <c r="F591" s="2">
        <v>1.9043825860020505</v>
      </c>
      <c r="G591" s="2">
        <v>2.3664676038760302</v>
      </c>
    </row>
    <row r="592" spans="1:7" ht="14.1" customHeight="1" x14ac:dyDescent="0.25">
      <c r="A592" s="32" t="s">
        <v>1164</v>
      </c>
      <c r="B592" s="2" t="s">
        <v>1165</v>
      </c>
      <c r="C592" s="26">
        <v>8.1967213114754092</v>
      </c>
      <c r="D592" s="2">
        <v>6.0770419210962698</v>
      </c>
      <c r="E592" s="2">
        <v>10.969398007274901</v>
      </c>
      <c r="F592" s="2">
        <v>2.1196793903791393</v>
      </c>
      <c r="G592" s="2">
        <v>2.7726766957994915</v>
      </c>
    </row>
    <row r="593" spans="1:7" ht="14.1" customHeight="1" x14ac:dyDescent="0.25">
      <c r="A593" s="32" t="s">
        <v>1166</v>
      </c>
      <c r="B593" s="2" t="s">
        <v>1167</v>
      </c>
      <c r="C593" s="26">
        <v>8.7855297157622694</v>
      </c>
      <c r="D593" s="2">
        <v>6.3550391963065396</v>
      </c>
      <c r="E593" s="2">
        <v>12.0261885878352</v>
      </c>
      <c r="F593" s="2">
        <v>2.4304905194557298</v>
      </c>
      <c r="G593" s="2">
        <v>3.240658872072931</v>
      </c>
    </row>
    <row r="594" spans="1:7" ht="14.1" customHeight="1" x14ac:dyDescent="0.25">
      <c r="A594" s="32" t="s">
        <v>1168</v>
      </c>
      <c r="B594" s="2" t="s">
        <v>1169</v>
      </c>
      <c r="C594" s="26">
        <v>9.4972067039106101</v>
      </c>
      <c r="D594" s="2">
        <v>7.2973712657176799</v>
      </c>
      <c r="E594" s="2">
        <v>12.2724041452654</v>
      </c>
      <c r="F594" s="2">
        <v>2.1998354381929301</v>
      </c>
      <c r="G594" s="2">
        <v>2.7751974413547895</v>
      </c>
    </row>
    <row r="595" spans="1:7" ht="14.1" customHeight="1" x14ac:dyDescent="0.25">
      <c r="A595" s="32" t="s">
        <v>1170</v>
      </c>
      <c r="B595" s="2" t="s">
        <v>1171</v>
      </c>
      <c r="C595" s="26">
        <v>5.2238805970149196</v>
      </c>
      <c r="D595" s="2">
        <v>3.4418160288479802</v>
      </c>
      <c r="E595" s="2">
        <v>7.8535944878354496</v>
      </c>
      <c r="F595" s="2">
        <v>1.7820645681669394</v>
      </c>
      <c r="G595" s="2">
        <v>2.62971389082053</v>
      </c>
    </row>
    <row r="596" spans="1:7" ht="14.1" customHeight="1" x14ac:dyDescent="0.25">
      <c r="A596" s="32" t="s">
        <v>1172</v>
      </c>
      <c r="B596" s="2" t="s">
        <v>1173</v>
      </c>
      <c r="C596" s="26">
        <v>7.8406169665809804</v>
      </c>
      <c r="D596" s="2">
        <v>6.1521798219148396</v>
      </c>
      <c r="E596" s="2">
        <v>9.9433415144069208</v>
      </c>
      <c r="F596" s="2">
        <v>1.6884371446661408</v>
      </c>
      <c r="G596" s="2">
        <v>2.1027245478259404</v>
      </c>
    </row>
    <row r="597" spans="1:7" ht="14.1" customHeight="1" x14ac:dyDescent="0.25">
      <c r="A597" s="32" t="s">
        <v>1174</v>
      </c>
      <c r="B597" s="2" t="s">
        <v>1175</v>
      </c>
      <c r="C597" s="26">
        <v>9.6244131455399096</v>
      </c>
      <c r="D597" s="2">
        <v>7.1739050383536096</v>
      </c>
      <c r="E597" s="2">
        <v>12.796588049076201</v>
      </c>
      <c r="F597" s="2">
        <v>2.4505081071863</v>
      </c>
      <c r="G597" s="2">
        <v>3.1721749035362912</v>
      </c>
    </row>
    <row r="598" spans="1:7" ht="14.1" customHeight="1" x14ac:dyDescent="0.25">
      <c r="A598" s="32" t="s">
        <v>1176</v>
      </c>
      <c r="B598" s="2" t="s">
        <v>1177</v>
      </c>
      <c r="C598" s="26" t="s">
        <v>1574</v>
      </c>
      <c r="D598" s="2">
        <v>0</v>
      </c>
      <c r="E598" s="2">
        <v>0</v>
      </c>
      <c r="F598" s="2" t="e">
        <v>#VALUE!</v>
      </c>
      <c r="G598" s="2" t="e">
        <v>#VALUE!</v>
      </c>
    </row>
    <row r="599" spans="1:7" ht="14.1" customHeight="1" x14ac:dyDescent="0.25">
      <c r="A599" s="32" t="s">
        <v>1178</v>
      </c>
      <c r="B599" s="2" t="s">
        <v>1179</v>
      </c>
      <c r="C599" s="26" t="s">
        <v>1574</v>
      </c>
      <c r="D599" s="2">
        <v>0</v>
      </c>
      <c r="E599" s="2">
        <v>0</v>
      </c>
      <c r="F599" s="2" t="e">
        <v>#VALUE!</v>
      </c>
      <c r="G599" s="2" t="e">
        <v>#VALUE!</v>
      </c>
    </row>
    <row r="600" spans="1:7" ht="14.1" customHeight="1" x14ac:dyDescent="0.25">
      <c r="A600" s="32" t="s">
        <v>1180</v>
      </c>
      <c r="B600" s="2" t="s">
        <v>1181</v>
      </c>
      <c r="C600" s="26" t="s">
        <v>1574</v>
      </c>
      <c r="D600" s="2">
        <v>0</v>
      </c>
      <c r="E600" s="2">
        <v>0</v>
      </c>
      <c r="F600" s="2" t="e">
        <v>#VALUE!</v>
      </c>
      <c r="G600" s="2" t="e">
        <v>#VALUE!</v>
      </c>
    </row>
    <row r="601" spans="1:7" ht="14.1" customHeight="1" x14ac:dyDescent="0.25">
      <c r="A601" s="32" t="s">
        <v>1182</v>
      </c>
      <c r="B601" s="2" t="s">
        <v>1183</v>
      </c>
      <c r="C601" s="26" t="s">
        <v>1574</v>
      </c>
      <c r="D601" s="2">
        <v>0</v>
      </c>
      <c r="E601" s="2">
        <v>0</v>
      </c>
      <c r="F601" s="2" t="e">
        <v>#VALUE!</v>
      </c>
      <c r="G601" s="2" t="e">
        <v>#VALUE!</v>
      </c>
    </row>
    <row r="602" spans="1:7" ht="14.1" customHeight="1" x14ac:dyDescent="0.25">
      <c r="A602" s="32" t="s">
        <v>1184</v>
      </c>
      <c r="B602" s="2" t="s">
        <v>1185</v>
      </c>
      <c r="C602" s="26" t="s">
        <v>1574</v>
      </c>
      <c r="D602" s="2">
        <v>0</v>
      </c>
      <c r="E602" s="2">
        <v>0</v>
      </c>
      <c r="F602" s="2" t="e">
        <v>#VALUE!</v>
      </c>
      <c r="G602" s="2" t="e">
        <v>#VALUE!</v>
      </c>
    </row>
    <row r="603" spans="1:7" ht="14.1" customHeight="1" x14ac:dyDescent="0.25">
      <c r="A603" s="32" t="s">
        <v>1186</v>
      </c>
      <c r="B603" s="2" t="s">
        <v>1187</v>
      </c>
      <c r="C603" s="26" t="s">
        <v>1574</v>
      </c>
      <c r="D603" s="2">
        <v>0</v>
      </c>
      <c r="E603" s="2">
        <v>0</v>
      </c>
      <c r="F603" s="2" t="e">
        <v>#VALUE!</v>
      </c>
      <c r="G603" s="2" t="e">
        <v>#VALUE!</v>
      </c>
    </row>
    <row r="604" spans="1:7" ht="14.1" customHeight="1" x14ac:dyDescent="0.25">
      <c r="A604" s="32" t="s">
        <v>1188</v>
      </c>
      <c r="B604" s="2" t="s">
        <v>1189</v>
      </c>
      <c r="C604" s="26" t="s">
        <v>1574</v>
      </c>
      <c r="D604" s="2">
        <v>0</v>
      </c>
      <c r="E604" s="2">
        <v>0</v>
      </c>
      <c r="F604" s="2" t="e">
        <v>#VALUE!</v>
      </c>
      <c r="G604" s="2" t="e">
        <v>#VALUE!</v>
      </c>
    </row>
    <row r="605" spans="1:7" ht="14.1" customHeight="1" x14ac:dyDescent="0.25">
      <c r="A605" s="32" t="s">
        <v>1190</v>
      </c>
      <c r="B605" s="2" t="s">
        <v>1191</v>
      </c>
      <c r="C605" s="26" t="s">
        <v>1574</v>
      </c>
      <c r="D605" s="2">
        <v>0</v>
      </c>
      <c r="E605" s="2">
        <v>0</v>
      </c>
      <c r="F605" s="2" t="e">
        <v>#VALUE!</v>
      </c>
      <c r="G605" s="2" t="e">
        <v>#VALUE!</v>
      </c>
    </row>
    <row r="606" spans="1:7" ht="14.1" customHeight="1" x14ac:dyDescent="0.25">
      <c r="A606" s="32" t="s">
        <v>1192</v>
      </c>
      <c r="B606" s="2" t="s">
        <v>1193</v>
      </c>
      <c r="C606" s="26">
        <v>8.6956521739130395</v>
      </c>
      <c r="D606" s="2">
        <v>7.3711061132671301</v>
      </c>
      <c r="E606" s="2">
        <v>10.231920362147299</v>
      </c>
      <c r="F606" s="2">
        <v>1.3245460606459094</v>
      </c>
      <c r="G606" s="2">
        <v>1.5362681882342599</v>
      </c>
    </row>
    <row r="607" spans="1:7" ht="14.1" customHeight="1" x14ac:dyDescent="0.25">
      <c r="A607" s="32" t="s">
        <v>1194</v>
      </c>
      <c r="B607" s="2" t="s">
        <v>1195</v>
      </c>
      <c r="C607" s="26">
        <v>7.5958188153310102</v>
      </c>
      <c r="D607" s="2">
        <v>6.3354477406048701</v>
      </c>
      <c r="E607" s="2">
        <v>9.0826136073438004</v>
      </c>
      <c r="F607" s="2">
        <v>1.2603710747261401</v>
      </c>
      <c r="G607" s="2">
        <v>1.4867947920127902</v>
      </c>
    </row>
    <row r="608" spans="1:7" ht="14.1" customHeight="1" x14ac:dyDescent="0.25">
      <c r="A608" s="32" t="s">
        <v>1196</v>
      </c>
      <c r="B608" s="2" t="s">
        <v>1197</v>
      </c>
      <c r="C608" s="26">
        <v>7.3880597014925398</v>
      </c>
      <c r="D608" s="2">
        <v>6.1060409596087499</v>
      </c>
      <c r="E608" s="2">
        <v>8.9136964875319808</v>
      </c>
      <c r="F608" s="2">
        <v>1.2820187418837898</v>
      </c>
      <c r="G608" s="2">
        <v>1.5256367860394411</v>
      </c>
    </row>
    <row r="609" spans="1:7" ht="14.1" customHeight="1" x14ac:dyDescent="0.25">
      <c r="A609" s="32" t="s">
        <v>1198</v>
      </c>
      <c r="B609" s="2" t="s">
        <v>1199</v>
      </c>
      <c r="C609" s="26">
        <v>8.57449088960343</v>
      </c>
      <c r="D609" s="2">
        <v>6.9434379735898801</v>
      </c>
      <c r="E609" s="2">
        <v>10.545269136676101</v>
      </c>
      <c r="F609" s="2">
        <v>1.6310529160135498</v>
      </c>
      <c r="G609" s="2">
        <v>1.9707782470726709</v>
      </c>
    </row>
    <row r="610" spans="1:7" ht="14.1" customHeight="1" x14ac:dyDescent="0.25">
      <c r="A610" s="32" t="s">
        <v>1200</v>
      </c>
      <c r="B610" s="2" t="s">
        <v>1201</v>
      </c>
      <c r="C610" s="26">
        <v>8.8319088319088301</v>
      </c>
      <c r="D610" s="2">
        <v>6.9506485946031002</v>
      </c>
      <c r="E610" s="2">
        <v>11.1612740224516</v>
      </c>
      <c r="F610" s="2">
        <v>1.8812602373057299</v>
      </c>
      <c r="G610" s="2">
        <v>2.3293651905427701</v>
      </c>
    </row>
    <row r="611" spans="1:7" ht="14.1" customHeight="1" x14ac:dyDescent="0.25">
      <c r="A611" s="32" t="s">
        <v>1202</v>
      </c>
      <c r="B611" s="2" t="s">
        <v>1203</v>
      </c>
      <c r="C611" s="26">
        <v>9.4413847364280095</v>
      </c>
      <c r="D611" s="2">
        <v>7.9538509088876799</v>
      </c>
      <c r="E611" s="2">
        <v>11.173347781862599</v>
      </c>
      <c r="F611" s="2">
        <v>1.4875338275403296</v>
      </c>
      <c r="G611" s="2">
        <v>1.7319630454345898</v>
      </c>
    </row>
    <row r="612" spans="1:7" ht="14.1" customHeight="1" x14ac:dyDescent="0.25">
      <c r="A612" s="32" t="s">
        <v>1204</v>
      </c>
      <c r="B612" s="2" t="s">
        <v>1205</v>
      </c>
      <c r="C612" s="26">
        <v>6.3333333333333304</v>
      </c>
      <c r="D612" s="2">
        <v>5.0897824447329896</v>
      </c>
      <c r="E612" s="2">
        <v>7.8555649412391899</v>
      </c>
      <c r="F612" s="2">
        <v>1.2435508886003408</v>
      </c>
      <c r="G612" s="2">
        <v>1.5222316079058595</v>
      </c>
    </row>
    <row r="613" spans="1:7" ht="14.1" customHeight="1" x14ac:dyDescent="0.25">
      <c r="A613" s="32" t="s">
        <v>1206</v>
      </c>
      <c r="B613" s="2" t="s">
        <v>1207</v>
      </c>
      <c r="C613" s="26">
        <v>6.3247863247863201</v>
      </c>
      <c r="D613" s="2">
        <v>5.0679525214171797</v>
      </c>
      <c r="E613" s="2">
        <v>7.8674790634616203</v>
      </c>
      <c r="F613" s="2">
        <v>1.2568338033691404</v>
      </c>
      <c r="G613" s="2">
        <v>1.5426927386753002</v>
      </c>
    </row>
    <row r="614" spans="1:7" ht="14.1" customHeight="1" x14ac:dyDescent="0.25">
      <c r="A614" s="32" t="s">
        <v>1208</v>
      </c>
      <c r="B614" s="2" t="s">
        <v>1209</v>
      </c>
      <c r="C614" s="26">
        <v>9.5176848874598097</v>
      </c>
      <c r="D614" s="2">
        <v>8.1572515733182094</v>
      </c>
      <c r="E614" s="2">
        <v>11.0776396418239</v>
      </c>
      <c r="F614" s="2">
        <v>1.3604333141416003</v>
      </c>
      <c r="G614" s="2">
        <v>1.5599547543640906</v>
      </c>
    </row>
    <row r="615" spans="1:7" ht="14.1" customHeight="1" x14ac:dyDescent="0.25">
      <c r="A615" s="32" t="s">
        <v>1210</v>
      </c>
      <c r="B615" s="2" t="s">
        <v>1211</v>
      </c>
      <c r="C615" s="26">
        <v>9.6273291925465792</v>
      </c>
      <c r="D615" s="2">
        <v>7.5827872424214497</v>
      </c>
      <c r="E615" s="2">
        <v>12.1506609770568</v>
      </c>
      <c r="F615" s="2">
        <v>2.0445419501251294</v>
      </c>
      <c r="G615" s="2">
        <v>2.523331784510221</v>
      </c>
    </row>
    <row r="616" spans="1:7" ht="14.1" customHeight="1" x14ac:dyDescent="0.25">
      <c r="A616" s="32" t="s">
        <v>1212</v>
      </c>
      <c r="B616" s="2" t="s">
        <v>1213</v>
      </c>
      <c r="C616" s="26">
        <v>9.5986038394415392</v>
      </c>
      <c r="D616" s="2">
        <v>8.2948060582884207</v>
      </c>
      <c r="E616" s="2">
        <v>11.082569446083999</v>
      </c>
      <c r="F616" s="2">
        <v>1.3037977811531185</v>
      </c>
      <c r="G616" s="2">
        <v>1.4839656066424602</v>
      </c>
    </row>
    <row r="617" spans="1:7" ht="14.1" customHeight="1" x14ac:dyDescent="0.25">
      <c r="A617" s="32" t="s">
        <v>1214</v>
      </c>
      <c r="B617" s="2" t="s">
        <v>1215</v>
      </c>
      <c r="C617" s="26">
        <v>7.3076923076923102</v>
      </c>
      <c r="D617" s="2">
        <v>5.3701404343813</v>
      </c>
      <c r="E617" s="2">
        <v>9.8713906579530892</v>
      </c>
      <c r="F617" s="2">
        <v>1.9375518733110102</v>
      </c>
      <c r="G617" s="2">
        <v>2.5636983502607791</v>
      </c>
    </row>
    <row r="618" spans="1:7" ht="14.1" customHeight="1" x14ac:dyDescent="0.25">
      <c r="A618" s="32" t="s">
        <v>1216</v>
      </c>
      <c r="B618" s="2" t="s">
        <v>1217</v>
      </c>
      <c r="C618" s="26">
        <v>7.4418604651162799</v>
      </c>
      <c r="D618" s="2">
        <v>6.0199916095170698</v>
      </c>
      <c r="E618" s="2">
        <v>9.1668050677067505</v>
      </c>
      <c r="F618" s="2">
        <v>1.4218688555992101</v>
      </c>
      <c r="G618" s="2">
        <v>1.7249446025904707</v>
      </c>
    </row>
    <row r="619" spans="1:7" ht="14.1" customHeight="1" x14ac:dyDescent="0.25">
      <c r="A619" s="32" t="s">
        <v>1218</v>
      </c>
      <c r="B619" s="2" t="s">
        <v>1219</v>
      </c>
      <c r="C619" s="26">
        <v>7.0521861777150896</v>
      </c>
      <c r="D619" s="2">
        <v>5.3899725639785601</v>
      </c>
      <c r="E619" s="2">
        <v>9.1772860509295295</v>
      </c>
      <c r="F619" s="2">
        <v>1.6622136137365295</v>
      </c>
      <c r="G619" s="2">
        <v>2.1250998732144399</v>
      </c>
    </row>
    <row r="620" spans="1:7" ht="14.1" customHeight="1" x14ac:dyDescent="0.25">
      <c r="A620" s="32" t="s">
        <v>1220</v>
      </c>
      <c r="B620" s="2" t="s">
        <v>798</v>
      </c>
      <c r="C620" s="26">
        <v>8.4046692607003894</v>
      </c>
      <c r="D620" s="2">
        <v>7.0088160593622</v>
      </c>
      <c r="E620" s="2">
        <v>10.0484765437057</v>
      </c>
      <c r="F620" s="2">
        <v>1.3958532013381895</v>
      </c>
      <c r="G620" s="2">
        <v>1.6438072830053105</v>
      </c>
    </row>
    <row r="621" spans="1:7" ht="14.1" customHeight="1" x14ac:dyDescent="0.25">
      <c r="A621" s="32" t="s">
        <v>1221</v>
      </c>
      <c r="B621" s="2" t="s">
        <v>1222</v>
      </c>
      <c r="C621" s="26">
        <v>8.0136402387041805</v>
      </c>
      <c r="D621" s="2">
        <v>6.5934571757321097</v>
      </c>
      <c r="E621" s="2">
        <v>9.7079279754111294</v>
      </c>
      <c r="F621" s="2">
        <v>1.4201830629720709</v>
      </c>
      <c r="G621" s="2">
        <v>1.6942877367069489</v>
      </c>
    </row>
    <row r="622" spans="1:7" ht="14.1" customHeight="1" x14ac:dyDescent="0.25">
      <c r="A622" s="32" t="s">
        <v>1223</v>
      </c>
      <c r="B622" s="2" t="s">
        <v>1224</v>
      </c>
      <c r="C622" s="26">
        <v>8.9901477832512295</v>
      </c>
      <c r="D622" s="2">
        <v>7.2109851126995501</v>
      </c>
      <c r="E622" s="2">
        <v>11.1555072003157</v>
      </c>
      <c r="F622" s="2">
        <v>1.7791626705516794</v>
      </c>
      <c r="G622" s="2">
        <v>2.1653594170644705</v>
      </c>
    </row>
    <row r="623" spans="1:7" ht="14.1" customHeight="1" x14ac:dyDescent="0.25">
      <c r="A623" s="32" t="s">
        <v>1225</v>
      </c>
      <c r="B623" s="2" t="s">
        <v>1226</v>
      </c>
      <c r="C623" s="26">
        <v>9.0367428003972208</v>
      </c>
      <c r="D623" s="2">
        <v>7.4181280375276399</v>
      </c>
      <c r="E623" s="2">
        <v>10.9666994939339</v>
      </c>
      <c r="F623" s="2">
        <v>1.6186147628695808</v>
      </c>
      <c r="G623" s="2">
        <v>1.9299566935366794</v>
      </c>
    </row>
    <row r="624" spans="1:7" ht="14.1" customHeight="1" x14ac:dyDescent="0.25">
      <c r="A624" s="32" t="s">
        <v>1227</v>
      </c>
      <c r="B624" s="2" t="s">
        <v>1228</v>
      </c>
      <c r="C624" s="26">
        <v>8.3615819209039604</v>
      </c>
      <c r="D624" s="2">
        <v>6.7128813754285499</v>
      </c>
      <c r="E624" s="2">
        <v>10.370194274773</v>
      </c>
      <c r="F624" s="2">
        <v>1.6487005454754105</v>
      </c>
      <c r="G624" s="2">
        <v>2.0086123538690401</v>
      </c>
    </row>
    <row r="625" spans="1:7" ht="14.1" customHeight="1" x14ac:dyDescent="0.25">
      <c r="A625" s="32" t="s">
        <v>1229</v>
      </c>
      <c r="B625" s="2" t="s">
        <v>1230</v>
      </c>
      <c r="C625" s="26">
        <v>9.5582329317269092</v>
      </c>
      <c r="D625" s="2">
        <v>8.0472180667588393</v>
      </c>
      <c r="E625" s="2">
        <v>11.318047004523301</v>
      </c>
      <c r="F625" s="2">
        <v>1.5110148649680699</v>
      </c>
      <c r="G625" s="2">
        <v>1.7598140727963916</v>
      </c>
    </row>
    <row r="626" spans="1:7" ht="14.1" customHeight="1" x14ac:dyDescent="0.25">
      <c r="A626" s="32" t="s">
        <v>1231</v>
      </c>
      <c r="B626" s="2" t="s">
        <v>1232</v>
      </c>
      <c r="C626" s="26">
        <v>7.3099415204678397</v>
      </c>
      <c r="D626" s="2">
        <v>5.5885420887960997</v>
      </c>
      <c r="E626" s="2">
        <v>9.5081720579101194</v>
      </c>
      <c r="F626" s="2">
        <v>1.72139943167174</v>
      </c>
      <c r="G626" s="2">
        <v>2.1982305374422797</v>
      </c>
    </row>
    <row r="627" spans="1:7" ht="14.1" customHeight="1" x14ac:dyDescent="0.25">
      <c r="A627" s="32" t="s">
        <v>1233</v>
      </c>
      <c r="B627" s="2" t="s">
        <v>1234</v>
      </c>
      <c r="C627" s="26">
        <v>5.5555555555555598</v>
      </c>
      <c r="D627" s="2">
        <v>4.6101348274741101</v>
      </c>
      <c r="E627" s="2">
        <v>6.6812780743141102</v>
      </c>
      <c r="F627" s="2">
        <v>0.94542072808144972</v>
      </c>
      <c r="G627" s="2">
        <v>1.1257225187585505</v>
      </c>
    </row>
    <row r="628" spans="1:7" ht="14.1" customHeight="1" x14ac:dyDescent="0.25">
      <c r="A628" s="32" t="s">
        <v>1235</v>
      </c>
      <c r="B628" s="2" t="s">
        <v>1236</v>
      </c>
      <c r="C628" s="26">
        <v>7.0874861572535997</v>
      </c>
      <c r="D628" s="2">
        <v>5.5892149723245703</v>
      </c>
      <c r="E628" s="2">
        <v>8.9493195794754605</v>
      </c>
      <c r="F628" s="2">
        <v>1.4982711849290293</v>
      </c>
      <c r="G628" s="2">
        <v>1.8618334222218609</v>
      </c>
    </row>
    <row r="629" spans="1:7" ht="14.1" customHeight="1" x14ac:dyDescent="0.25">
      <c r="A629" s="32" t="s">
        <v>1237</v>
      </c>
      <c r="B629" s="2" t="s">
        <v>1238</v>
      </c>
      <c r="C629" s="26">
        <v>6.7946824224520004</v>
      </c>
      <c r="D629" s="2">
        <v>5.1325057141173902</v>
      </c>
      <c r="E629" s="2">
        <v>8.9444071382086108</v>
      </c>
      <c r="F629" s="2">
        <v>1.6621767083346102</v>
      </c>
      <c r="G629" s="2">
        <v>2.1497247157566104</v>
      </c>
    </row>
    <row r="630" spans="1:7" ht="14.1" customHeight="1" x14ac:dyDescent="0.25">
      <c r="A630" s="32" t="s">
        <v>1239</v>
      </c>
      <c r="B630" s="2" t="s">
        <v>1240</v>
      </c>
      <c r="C630" s="26">
        <v>8.4306095979247697</v>
      </c>
      <c r="D630" s="2">
        <v>6.6695254565036404</v>
      </c>
      <c r="E630" s="2">
        <v>10.603873804346501</v>
      </c>
      <c r="F630" s="2">
        <v>1.7610841414211293</v>
      </c>
      <c r="G630" s="2">
        <v>2.1732642064217309</v>
      </c>
    </row>
    <row r="631" spans="1:7" ht="14.1" customHeight="1" x14ac:dyDescent="0.25">
      <c r="A631" s="32" t="s">
        <v>1241</v>
      </c>
      <c r="B631" s="2" t="s">
        <v>1242</v>
      </c>
      <c r="C631" s="26">
        <v>7.8346028291621304</v>
      </c>
      <c r="D631" s="2">
        <v>6.2675481078798096</v>
      </c>
      <c r="E631" s="2">
        <v>9.7526964755854593</v>
      </c>
      <c r="F631" s="2">
        <v>1.5670547212823207</v>
      </c>
      <c r="G631" s="2">
        <v>1.9180936464233289</v>
      </c>
    </row>
    <row r="632" spans="1:7" ht="14.1" customHeight="1" x14ac:dyDescent="0.25">
      <c r="A632" s="32" t="s">
        <v>1243</v>
      </c>
      <c r="B632" s="2" t="s">
        <v>1244</v>
      </c>
      <c r="C632" s="26">
        <v>9.1103965702036405</v>
      </c>
      <c r="D632" s="2">
        <v>7.42780819987256</v>
      </c>
      <c r="E632" s="2">
        <v>11.1283153772722</v>
      </c>
      <c r="F632" s="2">
        <v>1.6825883703310804</v>
      </c>
      <c r="G632" s="2">
        <v>2.0179188070685594</v>
      </c>
    </row>
    <row r="633" spans="1:7" ht="14.1" customHeight="1" x14ac:dyDescent="0.25">
      <c r="A633" s="32" t="s">
        <v>1245</v>
      </c>
      <c r="B633" s="2" t="s">
        <v>1246</v>
      </c>
      <c r="C633" s="26">
        <v>10.0830367734282</v>
      </c>
      <c r="D633" s="2">
        <v>8.2280619025668997</v>
      </c>
      <c r="E633" s="2">
        <v>12.3001558659378</v>
      </c>
      <c r="F633" s="2">
        <v>1.8549748708612999</v>
      </c>
      <c r="G633" s="2">
        <v>2.2171190925096003</v>
      </c>
    </row>
    <row r="634" spans="1:7" ht="14.1" customHeight="1" x14ac:dyDescent="0.25">
      <c r="A634" s="32" t="s">
        <v>1247</v>
      </c>
      <c r="B634" s="2" t="s">
        <v>1248</v>
      </c>
      <c r="C634" s="26">
        <v>6.8789808917197499</v>
      </c>
      <c r="D634" s="2">
        <v>5.3103331110830396</v>
      </c>
      <c r="E634" s="2">
        <v>8.8676056331477007</v>
      </c>
      <c r="F634" s="2">
        <v>1.5686477806367103</v>
      </c>
      <c r="G634" s="2">
        <v>1.9886247414279508</v>
      </c>
    </row>
    <row r="635" spans="1:7" ht="14.1" customHeight="1" x14ac:dyDescent="0.25">
      <c r="A635" s="32" t="s">
        <v>1249</v>
      </c>
      <c r="B635" s="2" t="s">
        <v>1250</v>
      </c>
      <c r="C635" s="26">
        <v>10.405257393209199</v>
      </c>
      <c r="D635" s="2">
        <v>8.5878324390509597</v>
      </c>
      <c r="E635" s="2">
        <v>12.5544770579505</v>
      </c>
      <c r="F635" s="2">
        <v>1.8174249541582395</v>
      </c>
      <c r="G635" s="2">
        <v>2.1492196647413007</v>
      </c>
    </row>
    <row r="636" spans="1:7" ht="14.1" customHeight="1" x14ac:dyDescent="0.25">
      <c r="A636" s="32" t="s">
        <v>1251</v>
      </c>
      <c r="B636" s="2" t="s">
        <v>1252</v>
      </c>
      <c r="C636" s="26" t="s">
        <v>1574</v>
      </c>
      <c r="D636" s="2">
        <v>0</v>
      </c>
      <c r="E636" s="2">
        <v>0</v>
      </c>
      <c r="F636" s="2" t="e">
        <v>#VALUE!</v>
      </c>
      <c r="G636" s="2" t="e">
        <v>#VALUE!</v>
      </c>
    </row>
    <row r="637" spans="1:7" ht="14.1" customHeight="1" x14ac:dyDescent="0.25">
      <c r="A637" s="32" t="s">
        <v>1253</v>
      </c>
      <c r="B637" s="2" t="s">
        <v>1254</v>
      </c>
      <c r="C637" s="26">
        <v>7.9532163742690098</v>
      </c>
      <c r="D637" s="2">
        <v>6.3220016354904596</v>
      </c>
      <c r="E637" s="2">
        <v>9.9605680267514405</v>
      </c>
      <c r="F637" s="2">
        <v>1.6312147387785503</v>
      </c>
      <c r="G637" s="2">
        <v>2.0073516524824306</v>
      </c>
    </row>
    <row r="638" spans="1:7" ht="14.1" customHeight="1" x14ac:dyDescent="0.25">
      <c r="A638" s="32" t="s">
        <v>1255</v>
      </c>
      <c r="B638" s="2" t="s">
        <v>1256</v>
      </c>
      <c r="C638" s="26">
        <v>7.6237623762376199</v>
      </c>
      <c r="D638" s="2">
        <v>6.1429214728507402</v>
      </c>
      <c r="E638" s="2">
        <v>9.4257315396524302</v>
      </c>
      <c r="F638" s="2">
        <v>1.4808409033868797</v>
      </c>
      <c r="G638" s="2">
        <v>1.8019691634148103</v>
      </c>
    </row>
    <row r="639" spans="1:7" ht="14.1" customHeight="1" x14ac:dyDescent="0.25">
      <c r="A639" s="32" t="s">
        <v>1257</v>
      </c>
      <c r="B639" s="2" t="s">
        <v>1085</v>
      </c>
      <c r="C639" s="26">
        <v>8.5055643879173299</v>
      </c>
      <c r="D639" s="2">
        <v>7.08751366366445</v>
      </c>
      <c r="E639" s="2">
        <v>10.176260426012901</v>
      </c>
      <c r="F639" s="2">
        <v>1.4180507242528799</v>
      </c>
      <c r="G639" s="2">
        <v>1.6706960380955707</v>
      </c>
    </row>
    <row r="640" spans="1:7" ht="14.1" customHeight="1" x14ac:dyDescent="0.25">
      <c r="A640" s="32" t="s">
        <v>1258</v>
      </c>
      <c r="B640" s="2" t="s">
        <v>1259</v>
      </c>
      <c r="C640" s="26">
        <v>6.71428571428571</v>
      </c>
      <c r="D640" s="2">
        <v>5.0865802154526101</v>
      </c>
      <c r="E640" s="2">
        <v>8.8144848034552297</v>
      </c>
      <c r="F640" s="2">
        <v>1.6277054988330999</v>
      </c>
      <c r="G640" s="2">
        <v>2.1001990891695197</v>
      </c>
    </row>
    <row r="641" spans="1:7" ht="14.1" customHeight="1" x14ac:dyDescent="0.25">
      <c r="A641" s="32" t="s">
        <v>1260</v>
      </c>
      <c r="B641" s="2" t="s">
        <v>1261</v>
      </c>
      <c r="C641" s="26">
        <v>7.12025316455696</v>
      </c>
      <c r="D641" s="2">
        <v>5.3637372458672603</v>
      </c>
      <c r="E641" s="2">
        <v>9.3948881188177502</v>
      </c>
      <c r="F641" s="2">
        <v>1.7565159186896997</v>
      </c>
      <c r="G641" s="2">
        <v>2.2746349542607902</v>
      </c>
    </row>
    <row r="642" spans="1:7" ht="14.1" customHeight="1" x14ac:dyDescent="0.25">
      <c r="A642" s="32" t="s">
        <v>1262</v>
      </c>
      <c r="B642" s="2" t="s">
        <v>1263</v>
      </c>
      <c r="C642" s="26">
        <v>4.8233953665020897</v>
      </c>
      <c r="D642" s="2">
        <v>4.0687654701459302</v>
      </c>
      <c r="E642" s="2">
        <v>5.7096555251008496</v>
      </c>
      <c r="F642" s="2">
        <v>0.75462989635615951</v>
      </c>
      <c r="G642" s="2">
        <v>0.88626015859875995</v>
      </c>
    </row>
    <row r="643" spans="1:7" ht="14.1" customHeight="1" x14ac:dyDescent="0.25">
      <c r="A643" s="32" t="s">
        <v>1264</v>
      </c>
      <c r="B643" s="2" t="s">
        <v>1265</v>
      </c>
      <c r="C643" s="26">
        <v>5.0632911392405102</v>
      </c>
      <c r="D643" s="2">
        <v>3.9537718082451301</v>
      </c>
      <c r="E643" s="2">
        <v>6.4632150743912096</v>
      </c>
      <c r="F643" s="2">
        <v>1.1095193309953801</v>
      </c>
      <c r="G643" s="2">
        <v>1.3999239351506994</v>
      </c>
    </row>
    <row r="644" spans="1:7" ht="14.1" customHeight="1" x14ac:dyDescent="0.25">
      <c r="A644" s="32" t="s">
        <v>1266</v>
      </c>
      <c r="B644" s="2" t="s">
        <v>1267</v>
      </c>
      <c r="C644" s="26">
        <v>6.7146282973621103</v>
      </c>
      <c r="D644" s="2">
        <v>5.2068390402950504</v>
      </c>
      <c r="E644" s="2">
        <v>8.6193398389104505</v>
      </c>
      <c r="F644" s="2">
        <v>1.5077892570670599</v>
      </c>
      <c r="G644" s="2">
        <v>1.9047115415483402</v>
      </c>
    </row>
    <row r="645" spans="1:7" ht="14.1" customHeight="1" x14ac:dyDescent="0.25">
      <c r="A645" s="32" t="s">
        <v>1268</v>
      </c>
      <c r="B645" s="2" t="s">
        <v>1269</v>
      </c>
      <c r="C645" s="26">
        <v>8.5987261146496792</v>
      </c>
      <c r="D645" s="2">
        <v>6.9723592375615704</v>
      </c>
      <c r="E645" s="2">
        <v>10.561388863042</v>
      </c>
      <c r="F645" s="2">
        <v>1.6263668770881088</v>
      </c>
      <c r="G645" s="2">
        <v>1.9626627483923205</v>
      </c>
    </row>
    <row r="646" spans="1:7" ht="14.1" customHeight="1" x14ac:dyDescent="0.25">
      <c r="A646" s="32" t="s">
        <v>1270</v>
      </c>
      <c r="B646" s="2" t="s">
        <v>1271</v>
      </c>
      <c r="C646" s="26">
        <v>6.1728395061728403</v>
      </c>
      <c r="D646" s="2">
        <v>4.9528474992511997</v>
      </c>
      <c r="E646" s="2">
        <v>7.6690942395492998</v>
      </c>
      <c r="F646" s="2">
        <v>1.2199920069216406</v>
      </c>
      <c r="G646" s="2">
        <v>1.4962547333764595</v>
      </c>
    </row>
    <row r="647" spans="1:7" ht="14.1" customHeight="1" x14ac:dyDescent="0.25">
      <c r="A647" s="32" t="s">
        <v>1272</v>
      </c>
      <c r="B647" s="2" t="s">
        <v>1273</v>
      </c>
      <c r="C647" s="26">
        <v>7.7720207253886002</v>
      </c>
      <c r="D647" s="2">
        <v>5.8590371053519199</v>
      </c>
      <c r="E647" s="2">
        <v>10.2416464339712</v>
      </c>
      <c r="F647" s="2">
        <v>1.9129836200366803</v>
      </c>
      <c r="G647" s="2">
        <v>2.4696257085825994</v>
      </c>
    </row>
    <row r="648" spans="1:7" ht="14.1" customHeight="1" x14ac:dyDescent="0.25">
      <c r="A648" s="32" t="s">
        <v>1274</v>
      </c>
      <c r="B648" s="2" t="s">
        <v>1275</v>
      </c>
      <c r="C648" s="26">
        <v>8.1632653061224492</v>
      </c>
      <c r="D648" s="2">
        <v>5.9546261599586998</v>
      </c>
      <c r="E648" s="2">
        <v>11.0944724159149</v>
      </c>
      <c r="F648" s="2">
        <v>2.2086391461637493</v>
      </c>
      <c r="G648" s="2">
        <v>2.9312071097924512</v>
      </c>
    </row>
    <row r="649" spans="1:7" ht="14.1" customHeight="1" x14ac:dyDescent="0.25">
      <c r="A649" s="32" t="s">
        <v>1276</v>
      </c>
      <c r="B649" s="2" t="s">
        <v>1277</v>
      </c>
      <c r="C649" s="26">
        <v>3.59281437125748</v>
      </c>
      <c r="D649" s="2">
        <v>2.2845131205600402</v>
      </c>
      <c r="E649" s="2">
        <v>5.6073622641921297</v>
      </c>
      <c r="F649" s="2">
        <v>1.3083012506974399</v>
      </c>
      <c r="G649" s="2">
        <v>2.0145478929346496</v>
      </c>
    </row>
    <row r="650" spans="1:7" ht="14.1" customHeight="1" x14ac:dyDescent="0.25">
      <c r="A650" s="32" t="s">
        <v>1278</v>
      </c>
      <c r="B650" s="2" t="s">
        <v>1279</v>
      </c>
      <c r="C650" s="26">
        <v>7.4879227053140101</v>
      </c>
      <c r="D650" s="2">
        <v>5.3250652639354197</v>
      </c>
      <c r="E650" s="2">
        <v>10.4324565019811</v>
      </c>
      <c r="F650" s="2">
        <v>2.1628574413785904</v>
      </c>
      <c r="G650" s="2">
        <v>2.9445337966670904</v>
      </c>
    </row>
    <row r="651" spans="1:7" ht="14.1" customHeight="1" x14ac:dyDescent="0.25">
      <c r="A651" s="32" t="s">
        <v>1280</v>
      </c>
      <c r="B651" s="2" t="s">
        <v>1281</v>
      </c>
      <c r="C651" s="26">
        <v>6.25</v>
      </c>
      <c r="D651" s="2">
        <v>4.4616596493491301</v>
      </c>
      <c r="E651" s="2">
        <v>8.6899507264031204</v>
      </c>
      <c r="F651" s="2">
        <v>1.7883403506508699</v>
      </c>
      <c r="G651" s="2">
        <v>2.4399507264031204</v>
      </c>
    </row>
    <row r="652" spans="1:7" ht="14.1" customHeight="1" x14ac:dyDescent="0.25">
      <c r="A652" s="32" t="s">
        <v>1282</v>
      </c>
      <c r="B652" s="2" t="s">
        <v>1283</v>
      </c>
      <c r="C652" s="26">
        <v>5.5825242718446599</v>
      </c>
      <c r="D652" s="2">
        <v>3.7484079728443001</v>
      </c>
      <c r="E652" s="2">
        <v>8.2372797847068693</v>
      </c>
      <c r="F652" s="2">
        <v>1.8341162990003599</v>
      </c>
      <c r="G652" s="2">
        <v>2.6547555128622093</v>
      </c>
    </row>
    <row r="653" spans="1:7" ht="14.1" customHeight="1" x14ac:dyDescent="0.25">
      <c r="A653" s="32" t="s">
        <v>1284</v>
      </c>
      <c r="B653" s="2" t="s">
        <v>1285</v>
      </c>
      <c r="C653" s="26">
        <v>7.16112531969309</v>
      </c>
      <c r="D653" s="2">
        <v>5.0007162821010498</v>
      </c>
      <c r="E653" s="2">
        <v>10.1551032205995</v>
      </c>
      <c r="F653" s="2">
        <v>2.1604090375920402</v>
      </c>
      <c r="G653" s="2">
        <v>2.99397790090641</v>
      </c>
    </row>
    <row r="654" spans="1:7" ht="14.1" customHeight="1" x14ac:dyDescent="0.25">
      <c r="A654" s="32" t="s">
        <v>1286</v>
      </c>
      <c r="B654" s="2" t="s">
        <v>1287</v>
      </c>
      <c r="C654" s="26">
        <v>7.1929824561403501</v>
      </c>
      <c r="D654" s="2">
        <v>5.3462491767372597</v>
      </c>
      <c r="E654" s="2">
        <v>9.6128405685571199</v>
      </c>
      <c r="F654" s="2">
        <v>1.8467332794030904</v>
      </c>
      <c r="G654" s="2">
        <v>2.4198581124167697</v>
      </c>
    </row>
    <row r="655" spans="1:7" ht="14.1" customHeight="1" x14ac:dyDescent="0.25">
      <c r="A655" s="32" t="s">
        <v>1288</v>
      </c>
      <c r="B655" s="2" t="s">
        <v>1289</v>
      </c>
      <c r="C655" s="26">
        <v>7.7568134171907799</v>
      </c>
      <c r="D655" s="2">
        <v>5.6797245875510303</v>
      </c>
      <c r="E655" s="2">
        <v>10.508866764702001</v>
      </c>
      <c r="F655" s="2">
        <v>2.0770888296397496</v>
      </c>
      <c r="G655" s="2">
        <v>2.7520533475112208</v>
      </c>
    </row>
    <row r="656" spans="1:7" ht="14.1" customHeight="1" x14ac:dyDescent="0.25">
      <c r="A656" s="32" t="s">
        <v>1290</v>
      </c>
      <c r="B656" s="2" t="s">
        <v>1291</v>
      </c>
      <c r="C656" s="26">
        <v>6.8807339449541303</v>
      </c>
      <c r="D656" s="2">
        <v>4.8619602088745699</v>
      </c>
      <c r="E656" s="2">
        <v>9.6526921824362208</v>
      </c>
      <c r="F656" s="2">
        <v>2.0187737360795603</v>
      </c>
      <c r="G656" s="2">
        <v>2.7719582374820906</v>
      </c>
    </row>
    <row r="657" spans="1:7" ht="14.1" customHeight="1" x14ac:dyDescent="0.25">
      <c r="A657" s="32" t="s">
        <v>1292</v>
      </c>
      <c r="B657" s="2" t="s">
        <v>1293</v>
      </c>
      <c r="C657" s="26">
        <v>8.5106382978723403</v>
      </c>
      <c r="D657" s="2">
        <v>5.7856833900023403</v>
      </c>
      <c r="E657" s="2">
        <v>12.3507545622031</v>
      </c>
      <c r="F657" s="2">
        <v>2.7249549078699999</v>
      </c>
      <c r="G657" s="2">
        <v>3.84011626433076</v>
      </c>
    </row>
    <row r="658" spans="1:7" ht="14.1" customHeight="1" x14ac:dyDescent="0.25">
      <c r="A658" s="32" t="s">
        <v>1294</v>
      </c>
      <c r="B658" s="2" t="s">
        <v>1295</v>
      </c>
      <c r="C658" s="26">
        <v>6.9620253164557004</v>
      </c>
      <c r="D658" s="2">
        <v>4.99999574040715</v>
      </c>
      <c r="E658" s="2">
        <v>9.6160359017742998</v>
      </c>
      <c r="F658" s="2">
        <v>1.9620295760485504</v>
      </c>
      <c r="G658" s="2">
        <v>2.6540105853185993</v>
      </c>
    </row>
    <row r="659" spans="1:7" ht="14.1" customHeight="1" x14ac:dyDescent="0.25">
      <c r="A659" s="32" t="s">
        <v>1296</v>
      </c>
      <c r="B659" s="2" t="s">
        <v>1297</v>
      </c>
      <c r="C659" s="26">
        <v>4.9046321525885599</v>
      </c>
      <c r="D659" s="2">
        <v>3.1246283370107699</v>
      </c>
      <c r="E659" s="2">
        <v>7.6189004333142103</v>
      </c>
      <c r="F659" s="2">
        <v>1.78000381557779</v>
      </c>
      <c r="G659" s="2">
        <v>2.7142682807256504</v>
      </c>
    </row>
    <row r="660" spans="1:7" ht="14.1" customHeight="1" x14ac:dyDescent="0.25">
      <c r="A660" s="32" t="s">
        <v>1298</v>
      </c>
      <c r="B660" s="2" t="s">
        <v>1299</v>
      </c>
      <c r="C660" s="26">
        <v>8.3690987124463501</v>
      </c>
      <c r="D660" s="2">
        <v>6.1824566373632797</v>
      </c>
      <c r="E660" s="2">
        <v>11.2364954972816</v>
      </c>
      <c r="F660" s="2">
        <v>2.1866420750830704</v>
      </c>
      <c r="G660" s="2">
        <v>2.8673967848352504</v>
      </c>
    </row>
    <row r="661" spans="1:7" ht="14.1" customHeight="1" x14ac:dyDescent="0.25">
      <c r="A661" s="32" t="s">
        <v>1300</v>
      </c>
      <c r="B661" s="2" t="s">
        <v>1301</v>
      </c>
      <c r="C661" s="26">
        <v>6.00706713780919</v>
      </c>
      <c r="D661" s="2">
        <v>4.3302565950101997</v>
      </c>
      <c r="E661" s="2">
        <v>8.27701472732784</v>
      </c>
      <c r="F661" s="2">
        <v>1.6768105427989903</v>
      </c>
      <c r="G661" s="2">
        <v>2.2699475895186501</v>
      </c>
    </row>
    <row r="662" spans="1:7" ht="14.1" customHeight="1" x14ac:dyDescent="0.25">
      <c r="A662" s="32" t="s">
        <v>1302</v>
      </c>
      <c r="B662" s="2" t="s">
        <v>1303</v>
      </c>
      <c r="C662" s="26">
        <v>6.2052505966587104</v>
      </c>
      <c r="D662" s="2">
        <v>4.2694803978946299</v>
      </c>
      <c r="E662" s="2">
        <v>8.9367598266179105</v>
      </c>
      <c r="F662" s="2">
        <v>1.9357701987640805</v>
      </c>
      <c r="G662" s="2">
        <v>2.7315092299592001</v>
      </c>
    </row>
    <row r="663" spans="1:7" ht="14.1" customHeight="1" x14ac:dyDescent="0.25">
      <c r="A663" s="32" t="s">
        <v>1304</v>
      </c>
      <c r="B663" s="2" t="s">
        <v>1305</v>
      </c>
      <c r="C663" s="26">
        <v>7.9207920792079198</v>
      </c>
      <c r="D663" s="2">
        <v>5.38028583332758</v>
      </c>
      <c r="E663" s="2">
        <v>11.5149078670088</v>
      </c>
      <c r="F663" s="2">
        <v>2.5405062458803398</v>
      </c>
      <c r="G663" s="2">
        <v>3.59411578780088</v>
      </c>
    </row>
    <row r="664" spans="1:7" ht="14.1" customHeight="1" x14ac:dyDescent="0.25">
      <c r="A664" s="32" t="s">
        <v>1306</v>
      </c>
      <c r="B664" s="2" t="s">
        <v>1307</v>
      </c>
      <c r="C664" s="26">
        <v>8.8050314465408803</v>
      </c>
      <c r="D664" s="2">
        <v>6.5800636375240504</v>
      </c>
      <c r="E664" s="2">
        <v>11.688215274226399</v>
      </c>
      <c r="F664" s="2">
        <v>2.2249678090168299</v>
      </c>
      <c r="G664" s="2">
        <v>2.8831838276855191</v>
      </c>
    </row>
    <row r="665" spans="1:7" ht="14.1" customHeight="1" x14ac:dyDescent="0.25">
      <c r="A665" s="32" t="s">
        <v>1308</v>
      </c>
      <c r="B665" s="2" t="s">
        <v>1309</v>
      </c>
      <c r="C665" s="26">
        <v>7.3434125269978399</v>
      </c>
      <c r="D665" s="2">
        <v>5.3023297850762798</v>
      </c>
      <c r="E665" s="2">
        <v>10.086504574703101</v>
      </c>
      <c r="F665" s="2">
        <v>2.04108274192156</v>
      </c>
      <c r="G665" s="2">
        <v>2.7430920477052609</v>
      </c>
    </row>
    <row r="666" spans="1:7" ht="14.1" customHeight="1" x14ac:dyDescent="0.25">
      <c r="A666" s="32" t="s">
        <v>1310</v>
      </c>
      <c r="B666" s="2" t="s">
        <v>1311</v>
      </c>
      <c r="C666" s="26">
        <v>8.5412667946257201</v>
      </c>
      <c r="D666" s="2">
        <v>6.9928123763039602</v>
      </c>
      <c r="E666" s="2">
        <v>10.3942836588581</v>
      </c>
      <c r="F666" s="2">
        <v>1.5484544183217599</v>
      </c>
      <c r="G666" s="2">
        <v>1.8530168642323801</v>
      </c>
    </row>
    <row r="667" spans="1:7" ht="14.1" customHeight="1" x14ac:dyDescent="0.25">
      <c r="A667" s="32" t="s">
        <v>1312</v>
      </c>
      <c r="B667" s="2" t="s">
        <v>1313</v>
      </c>
      <c r="C667" s="26">
        <v>5.9973924380704</v>
      </c>
      <c r="D667" s="2">
        <v>4.5262296287587098</v>
      </c>
      <c r="E667" s="2">
        <v>7.9071258588043696</v>
      </c>
      <c r="F667" s="2">
        <v>1.4711628093116902</v>
      </c>
      <c r="G667" s="2">
        <v>1.9097334207339696</v>
      </c>
    </row>
    <row r="668" spans="1:7" ht="14.1" customHeight="1" x14ac:dyDescent="0.25">
      <c r="A668" s="32" t="s">
        <v>1314</v>
      </c>
      <c r="B668" s="2" t="s">
        <v>1315</v>
      </c>
      <c r="C668" s="26">
        <v>8.6229086229086196</v>
      </c>
      <c r="D668" s="2">
        <v>6.8471257484116697</v>
      </c>
      <c r="E668" s="2">
        <v>10.805812279350899</v>
      </c>
      <c r="F668" s="2">
        <v>1.7757828744969499</v>
      </c>
      <c r="G668" s="2">
        <v>2.1829036564422797</v>
      </c>
    </row>
    <row r="669" spans="1:7" ht="14.1" customHeight="1" x14ac:dyDescent="0.25">
      <c r="A669" s="32" t="s">
        <v>1316</v>
      </c>
      <c r="B669" s="2" t="s">
        <v>1317</v>
      </c>
      <c r="C669" s="26">
        <v>6.3439065108514203</v>
      </c>
      <c r="D669" s="2">
        <v>5.0983295602397902</v>
      </c>
      <c r="E669" s="2">
        <v>7.8685603466547001</v>
      </c>
      <c r="F669" s="2">
        <v>1.2455769506116301</v>
      </c>
      <c r="G669" s="2">
        <v>1.5246538358032797</v>
      </c>
    </row>
    <row r="670" spans="1:7" ht="14.1" customHeight="1" x14ac:dyDescent="0.25">
      <c r="A670" s="32" t="s">
        <v>1318</v>
      </c>
      <c r="B670" s="2" t="s">
        <v>1319</v>
      </c>
      <c r="C670" s="26">
        <v>7.9854809437386596</v>
      </c>
      <c r="D670" s="2">
        <v>6.0021915821376002</v>
      </c>
      <c r="E670" s="2">
        <v>10.550547468023099</v>
      </c>
      <c r="F670" s="2">
        <v>1.9832893616010594</v>
      </c>
      <c r="G670" s="2">
        <v>2.5650665242844397</v>
      </c>
    </row>
    <row r="671" spans="1:7" ht="14.1" customHeight="1" x14ac:dyDescent="0.25">
      <c r="A671" s="32" t="s">
        <v>1320</v>
      </c>
      <c r="B671" s="2" t="s">
        <v>1321</v>
      </c>
      <c r="C671" s="26">
        <v>6.8181818181818201</v>
      </c>
      <c r="D671" s="2">
        <v>5.0274766175102403</v>
      </c>
      <c r="E671" s="2">
        <v>9.1850219039235892</v>
      </c>
      <c r="F671" s="2">
        <v>1.7907052006715798</v>
      </c>
      <c r="G671" s="2">
        <v>2.3668400857417691</v>
      </c>
    </row>
    <row r="672" spans="1:7" ht="14.1" customHeight="1" x14ac:dyDescent="0.25">
      <c r="A672" s="32" t="s">
        <v>1322</v>
      </c>
      <c r="B672" s="2" t="s">
        <v>1323</v>
      </c>
      <c r="C672" s="26">
        <v>8.6472602739726003</v>
      </c>
      <c r="D672" s="2">
        <v>7.1679069237920601</v>
      </c>
      <c r="E672" s="2">
        <v>10.397733655936801</v>
      </c>
      <c r="F672" s="2">
        <v>1.4793533501805403</v>
      </c>
      <c r="G672" s="2">
        <v>1.7504733819642002</v>
      </c>
    </row>
    <row r="673" spans="1:7" ht="14.1" customHeight="1" x14ac:dyDescent="0.25">
      <c r="A673" s="32" t="s">
        <v>1324</v>
      </c>
      <c r="B673" s="2" t="s">
        <v>1325</v>
      </c>
      <c r="C673" s="26">
        <v>7.1856287425149699</v>
      </c>
      <c r="D673" s="2">
        <v>5.84124318847197</v>
      </c>
      <c r="E673" s="2">
        <v>8.8104778543263205</v>
      </c>
      <c r="F673" s="2">
        <v>1.3443855540429999</v>
      </c>
      <c r="G673" s="2">
        <v>1.6248491118113506</v>
      </c>
    </row>
    <row r="674" spans="1:7" ht="14.1" customHeight="1" x14ac:dyDescent="0.25">
      <c r="A674" s="32" t="s">
        <v>1326</v>
      </c>
      <c r="B674" s="2" t="s">
        <v>1327</v>
      </c>
      <c r="C674" s="26">
        <v>6.0221870047543602</v>
      </c>
      <c r="D674" s="2">
        <v>4.4186946751687497</v>
      </c>
      <c r="E674" s="2">
        <v>8.1579034205212704</v>
      </c>
      <c r="F674" s="2">
        <v>1.6034923295856105</v>
      </c>
      <c r="G674" s="2">
        <v>2.1357164157669102</v>
      </c>
    </row>
    <row r="675" spans="1:7" ht="14.1" customHeight="1" x14ac:dyDescent="0.25">
      <c r="A675" s="32" t="s">
        <v>1328</v>
      </c>
      <c r="B675" s="2" t="s">
        <v>1329</v>
      </c>
      <c r="C675" s="26">
        <v>10.201511335012601</v>
      </c>
      <c r="D675" s="2">
        <v>8.2842296897238903</v>
      </c>
      <c r="E675" s="2">
        <v>12.502037680466101</v>
      </c>
      <c r="F675" s="2">
        <v>1.9172816452887105</v>
      </c>
      <c r="G675" s="2">
        <v>2.3005263454535001</v>
      </c>
    </row>
    <row r="676" spans="1:7" ht="14.1" customHeight="1" x14ac:dyDescent="0.25">
      <c r="A676" s="32" t="s">
        <v>1330</v>
      </c>
      <c r="B676" s="2" t="s">
        <v>1331</v>
      </c>
      <c r="C676" s="26">
        <v>5.9715639810426504</v>
      </c>
      <c r="D676" s="2">
        <v>4.6951173473730003</v>
      </c>
      <c r="E676" s="2">
        <v>7.5674794501974096</v>
      </c>
      <c r="F676" s="2">
        <v>1.2764466336696501</v>
      </c>
      <c r="G676" s="2">
        <v>1.5959154691547592</v>
      </c>
    </row>
    <row r="677" spans="1:7" ht="14.1" customHeight="1" x14ac:dyDescent="0.25">
      <c r="A677" s="32" t="s">
        <v>1332</v>
      </c>
      <c r="B677" s="2" t="s">
        <v>1333</v>
      </c>
      <c r="C677" s="26">
        <v>8.0065359477124201</v>
      </c>
      <c r="D677" s="2">
        <v>6.1090785444320499</v>
      </c>
      <c r="E677" s="2">
        <v>10.427881960909</v>
      </c>
      <c r="F677" s="2">
        <v>1.8974574032803702</v>
      </c>
      <c r="G677" s="2">
        <v>2.4213460131965796</v>
      </c>
    </row>
    <row r="678" spans="1:7" ht="14.1" customHeight="1" x14ac:dyDescent="0.25">
      <c r="A678" s="32" t="s">
        <v>1334</v>
      </c>
      <c r="B678" s="2" t="s">
        <v>1335</v>
      </c>
      <c r="C678" s="26">
        <v>7.1691176470588198</v>
      </c>
      <c r="D678" s="2">
        <v>5.7822114714778499</v>
      </c>
      <c r="E678" s="2">
        <v>8.8574101997252193</v>
      </c>
      <c r="F678" s="2">
        <v>1.38690617558097</v>
      </c>
      <c r="G678" s="2">
        <v>1.6882925526663994</v>
      </c>
    </row>
    <row r="679" spans="1:7" ht="14.1" customHeight="1" x14ac:dyDescent="0.25">
      <c r="A679" s="32" t="s">
        <v>1336</v>
      </c>
      <c r="B679" s="2" t="s">
        <v>1337</v>
      </c>
      <c r="C679" s="26">
        <v>7.1505958829902498</v>
      </c>
      <c r="D679" s="2">
        <v>5.6598672152883998</v>
      </c>
      <c r="E679" s="2">
        <v>8.9965184618842393</v>
      </c>
      <c r="F679" s="2">
        <v>1.4907286677018501</v>
      </c>
      <c r="G679" s="2">
        <v>1.8459225788939895</v>
      </c>
    </row>
    <row r="680" spans="1:7" ht="14.1" customHeight="1" x14ac:dyDescent="0.25">
      <c r="A680" s="32" t="s">
        <v>1338</v>
      </c>
      <c r="B680" s="2" t="s">
        <v>1339</v>
      </c>
      <c r="C680" s="26">
        <v>6.9981583793738498</v>
      </c>
      <c r="D680" s="2">
        <v>5.6275440763772799</v>
      </c>
      <c r="E680" s="2">
        <v>8.6719173323792305</v>
      </c>
      <c r="F680" s="2">
        <v>1.3706143029965698</v>
      </c>
      <c r="G680" s="2">
        <v>1.6737589530053807</v>
      </c>
    </row>
    <row r="681" spans="1:7" ht="14.1" customHeight="1" x14ac:dyDescent="0.25">
      <c r="A681" s="32" t="s">
        <v>1340</v>
      </c>
      <c r="B681" s="2" t="s">
        <v>1341</v>
      </c>
      <c r="C681" s="26">
        <v>6.5243179122182697</v>
      </c>
      <c r="D681" s="2">
        <v>5.0466075670194197</v>
      </c>
      <c r="E681" s="2">
        <v>8.3964587395391899</v>
      </c>
      <c r="F681" s="2">
        <v>1.47771034519885</v>
      </c>
      <c r="G681" s="2">
        <v>1.8721408273209201</v>
      </c>
    </row>
    <row r="682" spans="1:7" ht="14.1" customHeight="1" x14ac:dyDescent="0.25">
      <c r="A682" s="32" t="s">
        <v>1342</v>
      </c>
      <c r="B682" s="2" t="s">
        <v>1343</v>
      </c>
      <c r="C682" s="26">
        <v>7.8867542972699702</v>
      </c>
      <c r="D682" s="2">
        <v>6.3652404727539196</v>
      </c>
      <c r="E682" s="2">
        <v>9.7341535846372</v>
      </c>
      <c r="F682" s="2">
        <v>1.5215138245160507</v>
      </c>
      <c r="G682" s="2">
        <v>1.8473992873672298</v>
      </c>
    </row>
    <row r="683" spans="1:7" ht="14.1" customHeight="1" x14ac:dyDescent="0.25">
      <c r="A683" s="32" t="s">
        <v>1344</v>
      </c>
      <c r="B683" s="2" t="s">
        <v>1345</v>
      </c>
      <c r="C683" s="26">
        <v>5.8736059479553901</v>
      </c>
      <c r="D683" s="2">
        <v>4.7381956114573498</v>
      </c>
      <c r="E683" s="2">
        <v>7.2603574996098201</v>
      </c>
      <c r="F683" s="2">
        <v>1.1354103364980404</v>
      </c>
      <c r="G683" s="2">
        <v>1.38675155165443</v>
      </c>
    </row>
    <row r="684" spans="1:7" ht="14.1" customHeight="1" x14ac:dyDescent="0.25">
      <c r="A684" s="32" t="s">
        <v>1346</v>
      </c>
      <c r="B684" s="2" t="s">
        <v>794</v>
      </c>
      <c r="C684" s="26">
        <v>7.4175824175824197</v>
      </c>
      <c r="D684" s="2">
        <v>5.1475936681714103</v>
      </c>
      <c r="E684" s="2">
        <v>10.5769684858976</v>
      </c>
      <c r="F684" s="2">
        <v>2.2699887494110094</v>
      </c>
      <c r="G684" s="2">
        <v>3.1593860683151807</v>
      </c>
    </row>
    <row r="685" spans="1:7" ht="14.1" customHeight="1" x14ac:dyDescent="0.25">
      <c r="A685" s="32" t="s">
        <v>1347</v>
      </c>
      <c r="B685" s="2" t="s">
        <v>1348</v>
      </c>
      <c r="C685" s="26">
        <v>9.0539165818921692</v>
      </c>
      <c r="D685" s="2">
        <v>7.4158891283256301</v>
      </c>
      <c r="E685" s="2">
        <v>11.0107241027399</v>
      </c>
      <c r="F685" s="2">
        <v>1.6380274535665391</v>
      </c>
      <c r="G685" s="2">
        <v>1.9568075208477307</v>
      </c>
    </row>
    <row r="686" spans="1:7" ht="14.1" customHeight="1" x14ac:dyDescent="0.25">
      <c r="A686" s="32" t="s">
        <v>1349</v>
      </c>
      <c r="B686" s="2" t="s">
        <v>1350</v>
      </c>
      <c r="C686" s="26">
        <v>7.3586367157242396</v>
      </c>
      <c r="D686" s="2">
        <v>6.0573916264548702</v>
      </c>
      <c r="E686" s="2">
        <v>8.9128935385907102</v>
      </c>
      <c r="F686" s="2">
        <v>1.3012450892693694</v>
      </c>
      <c r="G686" s="2">
        <v>1.5542568228664706</v>
      </c>
    </row>
    <row r="687" spans="1:7" ht="14.1" customHeight="1" x14ac:dyDescent="0.25">
      <c r="A687" s="32" t="s">
        <v>1351</v>
      </c>
      <c r="B687" s="2" t="s">
        <v>1352</v>
      </c>
      <c r="C687" s="26">
        <v>6.3626723223754</v>
      </c>
      <c r="D687" s="2">
        <v>4.9749412960684696</v>
      </c>
      <c r="E687" s="2">
        <v>8.1044879649759896</v>
      </c>
      <c r="F687" s="2">
        <v>1.3877310263069305</v>
      </c>
      <c r="G687" s="2">
        <v>1.7418156426005895</v>
      </c>
    </row>
    <row r="688" spans="1:7" ht="14.1" customHeight="1" x14ac:dyDescent="0.25">
      <c r="A688" s="32" t="s">
        <v>1353</v>
      </c>
      <c r="B688" s="2" t="s">
        <v>1354</v>
      </c>
      <c r="C688" s="26">
        <v>4.7058823529411802</v>
      </c>
      <c r="D688" s="2">
        <v>3.4183128762653801</v>
      </c>
      <c r="E688" s="2">
        <v>6.4460691690298102</v>
      </c>
      <c r="F688" s="2">
        <v>1.2875694766758001</v>
      </c>
      <c r="G688" s="2">
        <v>1.74018681608863</v>
      </c>
    </row>
    <row r="689" spans="1:7" ht="14.1" customHeight="1" x14ac:dyDescent="0.25">
      <c r="A689" s="32" t="s">
        <v>1355</v>
      </c>
      <c r="B689" s="2" t="s">
        <v>1356</v>
      </c>
      <c r="C689" s="26">
        <v>5.7870370370370399</v>
      </c>
      <c r="D689" s="2">
        <v>4.6416290276683201</v>
      </c>
      <c r="E689" s="2">
        <v>7.1937727266556104</v>
      </c>
      <c r="F689" s="2">
        <v>1.1454080093687198</v>
      </c>
      <c r="G689" s="2">
        <v>1.4067356896185705</v>
      </c>
    </row>
    <row r="690" spans="1:7" ht="14.1" customHeight="1" x14ac:dyDescent="0.25">
      <c r="A690" s="32" t="s">
        <v>1357</v>
      </c>
      <c r="B690" s="2" t="s">
        <v>1358</v>
      </c>
      <c r="C690" s="26">
        <v>4.5143638850889198</v>
      </c>
      <c r="D690" s="2">
        <v>3.2322980765547902</v>
      </c>
      <c r="E690" s="2">
        <v>6.2719913157147698</v>
      </c>
      <c r="F690" s="2">
        <v>1.2820658085341297</v>
      </c>
      <c r="G690" s="2">
        <v>1.7576274306258499</v>
      </c>
    </row>
    <row r="691" spans="1:7" ht="14.1" customHeight="1" x14ac:dyDescent="0.25">
      <c r="A691" s="32" t="s">
        <v>1359</v>
      </c>
      <c r="B691" s="2" t="s">
        <v>1360</v>
      </c>
      <c r="C691" s="26">
        <v>3.8641686182669801</v>
      </c>
      <c r="D691" s="2">
        <v>2.76454658387232</v>
      </c>
      <c r="E691" s="2">
        <v>5.3769879738894</v>
      </c>
      <c r="F691" s="2">
        <v>1.0996220343946601</v>
      </c>
      <c r="G691" s="2">
        <v>1.5128193556224199</v>
      </c>
    </row>
    <row r="692" spans="1:7" ht="14.1" customHeight="1" x14ac:dyDescent="0.25">
      <c r="A692" s="32" t="s">
        <v>1361</v>
      </c>
      <c r="B692" s="2" t="s">
        <v>1362</v>
      </c>
      <c r="C692" s="26">
        <v>5.3527980535279802</v>
      </c>
      <c r="D692" s="2">
        <v>4.01136719030686</v>
      </c>
      <c r="E692" s="2">
        <v>7.1095880293359297</v>
      </c>
      <c r="F692" s="2">
        <v>1.3414308632211203</v>
      </c>
      <c r="G692" s="2">
        <v>1.7567899758079495</v>
      </c>
    </row>
    <row r="693" spans="1:7" ht="14.1" customHeight="1" x14ac:dyDescent="0.25">
      <c r="A693" s="32" t="s">
        <v>1363</v>
      </c>
      <c r="B693" s="2" t="s">
        <v>1364</v>
      </c>
      <c r="C693" s="26">
        <v>6.1284046692606999</v>
      </c>
      <c r="D693" s="2">
        <v>4.8191836084787001</v>
      </c>
      <c r="E693" s="2">
        <v>7.7642862366941996</v>
      </c>
      <c r="F693" s="2">
        <v>1.3092210607819998</v>
      </c>
      <c r="G693" s="2">
        <v>1.6358815674334997</v>
      </c>
    </row>
    <row r="694" spans="1:7" ht="14.1" customHeight="1" x14ac:dyDescent="0.25">
      <c r="A694" s="32" t="s">
        <v>1365</v>
      </c>
      <c r="B694" s="2" t="s">
        <v>1366</v>
      </c>
      <c r="C694" s="26">
        <v>5.1819184123484003</v>
      </c>
      <c r="D694" s="2">
        <v>3.91906160230856</v>
      </c>
      <c r="E694" s="2">
        <v>6.8228142612883502</v>
      </c>
      <c r="F694" s="2">
        <v>1.2628568100398403</v>
      </c>
      <c r="G694" s="2">
        <v>1.6408958489399499</v>
      </c>
    </row>
    <row r="695" spans="1:7" ht="14.1" customHeight="1" x14ac:dyDescent="0.25">
      <c r="A695" s="32" t="s">
        <v>1367</v>
      </c>
      <c r="B695" s="2" t="s">
        <v>1368</v>
      </c>
      <c r="C695" s="26">
        <v>7.2607260726072598</v>
      </c>
      <c r="D695" s="2">
        <v>5.7476604289036004</v>
      </c>
      <c r="E695" s="2">
        <v>9.1335062302212595</v>
      </c>
      <c r="F695" s="2">
        <v>1.5130656437036594</v>
      </c>
      <c r="G695" s="2">
        <v>1.8727801576139997</v>
      </c>
    </row>
    <row r="696" spans="1:7" ht="14.1" customHeight="1" x14ac:dyDescent="0.25">
      <c r="A696" s="32" t="s">
        <v>1369</v>
      </c>
      <c r="B696" s="2" t="s">
        <v>1370</v>
      </c>
      <c r="C696" s="26">
        <v>6.7178502879078703</v>
      </c>
      <c r="D696" s="2">
        <v>5.3513685503239499</v>
      </c>
      <c r="E696" s="2">
        <v>8.4022895789772001</v>
      </c>
      <c r="F696" s="2">
        <v>1.3664817375839204</v>
      </c>
      <c r="G696" s="2">
        <v>1.6844392910693298</v>
      </c>
    </row>
    <row r="697" spans="1:7" ht="14.1" customHeight="1" x14ac:dyDescent="0.25">
      <c r="A697" s="32" t="s">
        <v>1371</v>
      </c>
      <c r="B697" s="2" t="s">
        <v>1372</v>
      </c>
      <c r="C697" s="26">
        <v>6.8588469184890704</v>
      </c>
      <c r="D697" s="2">
        <v>5.4554438855845202</v>
      </c>
      <c r="E697" s="2">
        <v>8.5904697161741606</v>
      </c>
      <c r="F697" s="2">
        <v>1.4034030329045502</v>
      </c>
      <c r="G697" s="2">
        <v>1.7316227976850902</v>
      </c>
    </row>
    <row r="698" spans="1:7" ht="14.1" customHeight="1" x14ac:dyDescent="0.25">
      <c r="A698" s="32" t="s">
        <v>1373</v>
      </c>
      <c r="B698" s="2" t="s">
        <v>1374</v>
      </c>
      <c r="C698" s="26">
        <v>5.9027777777777803</v>
      </c>
      <c r="D698" s="2">
        <v>4.2545323593020701</v>
      </c>
      <c r="E698" s="2">
        <v>8.1353127833354204</v>
      </c>
      <c r="F698" s="2">
        <v>1.6482454184757103</v>
      </c>
      <c r="G698" s="2">
        <v>2.2325350055576401</v>
      </c>
    </row>
    <row r="699" spans="1:7" ht="14.1" customHeight="1" x14ac:dyDescent="0.25">
      <c r="A699" s="32" t="s">
        <v>1375</v>
      </c>
      <c r="B699" s="2" t="s">
        <v>1376</v>
      </c>
      <c r="C699" s="26">
        <v>7.0444104134762604</v>
      </c>
      <c r="D699" s="2">
        <v>5.3226301076646099</v>
      </c>
      <c r="E699" s="2">
        <v>9.2686319897020404</v>
      </c>
      <c r="F699" s="2">
        <v>1.7217803058116505</v>
      </c>
      <c r="G699" s="2">
        <v>2.22422157622578</v>
      </c>
    </row>
    <row r="700" spans="1:7" ht="14.1" customHeight="1" x14ac:dyDescent="0.25">
      <c r="A700" s="32" t="s">
        <v>1377</v>
      </c>
      <c r="B700" s="2" t="s">
        <v>1378</v>
      </c>
      <c r="C700" s="26">
        <v>5.4347826086956497</v>
      </c>
      <c r="D700" s="2">
        <v>3.93344662784975</v>
      </c>
      <c r="E700" s="2">
        <v>7.4646289067281604</v>
      </c>
      <c r="F700" s="2">
        <v>1.5013359808458997</v>
      </c>
      <c r="G700" s="2">
        <v>2.0298462980325107</v>
      </c>
    </row>
    <row r="701" spans="1:7" ht="14.1" customHeight="1" x14ac:dyDescent="0.25">
      <c r="A701" s="32" t="s">
        <v>1379</v>
      </c>
      <c r="B701" s="2" t="s">
        <v>1380</v>
      </c>
      <c r="C701" s="26">
        <v>7.0198675496688701</v>
      </c>
      <c r="D701" s="2">
        <v>5.4067278010075004</v>
      </c>
      <c r="E701" s="2">
        <v>9.0681611950941807</v>
      </c>
      <c r="F701" s="2">
        <v>1.6131397486613697</v>
      </c>
      <c r="G701" s="2">
        <v>2.0482936454253107</v>
      </c>
    </row>
    <row r="702" spans="1:7" ht="14.1" customHeight="1" x14ac:dyDescent="0.25">
      <c r="A702" s="32" t="s">
        <v>1381</v>
      </c>
      <c r="B702" s="2" t="s">
        <v>1382</v>
      </c>
      <c r="C702" s="26">
        <v>6.2862669245648002</v>
      </c>
      <c r="D702" s="2">
        <v>4.9625701988503703</v>
      </c>
      <c r="E702" s="2">
        <v>7.9335670370603104</v>
      </c>
      <c r="F702" s="2">
        <v>1.3236967257144299</v>
      </c>
      <c r="G702" s="2">
        <v>1.6473001124955102</v>
      </c>
    </row>
    <row r="703" spans="1:7" ht="14.1" customHeight="1" x14ac:dyDescent="0.25">
      <c r="A703" s="32" t="s">
        <v>1383</v>
      </c>
      <c r="B703" s="2" t="s">
        <v>1384</v>
      </c>
      <c r="C703" s="26">
        <v>6.3086104006820101</v>
      </c>
      <c r="D703" s="2">
        <v>5.05491441933692</v>
      </c>
      <c r="E703" s="2">
        <v>7.84754221002534</v>
      </c>
      <c r="F703" s="2">
        <v>1.2536959813450901</v>
      </c>
      <c r="G703" s="2">
        <v>1.53893180934333</v>
      </c>
    </row>
    <row r="704" spans="1:7" ht="14.1" customHeight="1" x14ac:dyDescent="0.25">
      <c r="A704" s="32" t="s">
        <v>1385</v>
      </c>
      <c r="B704" s="2" t="s">
        <v>1386</v>
      </c>
      <c r="C704" s="26">
        <v>5.7742782152230996</v>
      </c>
      <c r="D704" s="2">
        <v>4.3292781247183596</v>
      </c>
      <c r="E704" s="2">
        <v>7.6629505229862396</v>
      </c>
      <c r="F704" s="2">
        <v>1.44500009050474</v>
      </c>
      <c r="G704" s="2">
        <v>1.88867230776314</v>
      </c>
    </row>
    <row r="705" spans="1:7" ht="14.1" customHeight="1" x14ac:dyDescent="0.25">
      <c r="A705" s="32" t="s">
        <v>1387</v>
      </c>
      <c r="B705" s="2" t="s">
        <v>1388</v>
      </c>
      <c r="C705" s="26">
        <v>6.79802955665025</v>
      </c>
      <c r="D705" s="2">
        <v>5.4067531878271096</v>
      </c>
      <c r="E705" s="2">
        <v>8.5150849541812796</v>
      </c>
      <c r="F705" s="2">
        <v>1.3912763688231404</v>
      </c>
      <c r="G705" s="2">
        <v>1.7170553975310296</v>
      </c>
    </row>
    <row r="706" spans="1:7" ht="14.1" customHeight="1" x14ac:dyDescent="0.25">
      <c r="A706" s="32" t="s">
        <v>1389</v>
      </c>
      <c r="B706" s="2" t="s">
        <v>1390</v>
      </c>
      <c r="C706" s="26">
        <v>6.3559322033898296</v>
      </c>
      <c r="D706" s="2">
        <v>4.9696372787378102</v>
      </c>
      <c r="E706" s="2">
        <v>8.0959928082577406</v>
      </c>
      <c r="F706" s="2">
        <v>1.3862949246520193</v>
      </c>
      <c r="G706" s="2">
        <v>1.740060604867911</v>
      </c>
    </row>
    <row r="707" spans="1:7" ht="14.1" customHeight="1" x14ac:dyDescent="0.25">
      <c r="A707" s="32" t="s">
        <v>1391</v>
      </c>
      <c r="B707" s="2" t="s">
        <v>1392</v>
      </c>
      <c r="C707" s="26">
        <v>6.2953995157384997</v>
      </c>
      <c r="D707" s="2">
        <v>4.8328715588720197</v>
      </c>
      <c r="E707" s="2">
        <v>8.1625575889979896</v>
      </c>
      <c r="F707" s="2">
        <v>1.46252795686648</v>
      </c>
      <c r="G707" s="2">
        <v>1.8671580732594899</v>
      </c>
    </row>
    <row r="708" spans="1:7" ht="14.1" customHeight="1" x14ac:dyDescent="0.25">
      <c r="A708" s="32" t="s">
        <v>1393</v>
      </c>
      <c r="B708" s="2" t="s">
        <v>1394</v>
      </c>
      <c r="C708" s="26">
        <v>6.5131056393963496</v>
      </c>
      <c r="D708" s="2">
        <v>5.2780224240378004</v>
      </c>
      <c r="E708" s="2">
        <v>8.0127558956281604</v>
      </c>
      <c r="F708" s="2">
        <v>1.2350832153585491</v>
      </c>
      <c r="G708" s="2">
        <v>1.4996502562318108</v>
      </c>
    </row>
    <row r="709" spans="1:7" ht="14.1" customHeight="1" x14ac:dyDescent="0.25">
      <c r="A709" s="32" t="s">
        <v>1395</v>
      </c>
      <c r="B709" s="2" t="s">
        <v>1396</v>
      </c>
      <c r="C709" s="26">
        <v>6.4913722267871803</v>
      </c>
      <c r="D709" s="2">
        <v>5.2394963957613001</v>
      </c>
      <c r="E709" s="2">
        <v>8.0170536379367192</v>
      </c>
      <c r="F709" s="2">
        <v>1.2518758310258802</v>
      </c>
      <c r="G709" s="2">
        <v>1.5256814111495389</v>
      </c>
    </row>
    <row r="710" spans="1:7" ht="14.1" customHeight="1" x14ac:dyDescent="0.25">
      <c r="A710" s="32" t="s">
        <v>1397</v>
      </c>
      <c r="B710" s="2" t="s">
        <v>1398</v>
      </c>
      <c r="C710" s="26">
        <v>7.6607387140902903</v>
      </c>
      <c r="D710" s="2">
        <v>5.9463737725800803</v>
      </c>
      <c r="E710" s="2">
        <v>9.8177692857881294</v>
      </c>
      <c r="F710" s="2">
        <v>1.71436494151021</v>
      </c>
      <c r="G710" s="2">
        <v>2.1570305716978391</v>
      </c>
    </row>
    <row r="711" spans="1:7" ht="14.1" customHeight="1" x14ac:dyDescent="0.25">
      <c r="A711" s="32" t="s">
        <v>1399</v>
      </c>
      <c r="B711" s="2" t="s">
        <v>1400</v>
      </c>
      <c r="C711" s="26">
        <v>9.0425531914893593</v>
      </c>
      <c r="D711" s="2">
        <v>7.6099568781373303</v>
      </c>
      <c r="E711" s="2">
        <v>10.713566542379001</v>
      </c>
      <c r="F711" s="2">
        <v>1.432596313352029</v>
      </c>
      <c r="G711" s="2">
        <v>1.6710133508896412</v>
      </c>
    </row>
    <row r="712" spans="1:7" ht="14.1" customHeight="1" x14ac:dyDescent="0.25">
      <c r="A712" s="32" t="s">
        <v>1401</v>
      </c>
      <c r="B712" s="2" t="s">
        <v>1402</v>
      </c>
      <c r="C712" s="26">
        <v>9.3439363817097405</v>
      </c>
      <c r="D712" s="2">
        <v>7.6968586454085797</v>
      </c>
      <c r="E712" s="2">
        <v>11.300327214313301</v>
      </c>
      <c r="F712" s="2">
        <v>1.6470777363011608</v>
      </c>
      <c r="G712" s="2">
        <v>1.9563908326035602</v>
      </c>
    </row>
    <row r="713" spans="1:7" ht="14.1" customHeight="1" x14ac:dyDescent="0.25">
      <c r="A713" s="32" t="s">
        <v>1403</v>
      </c>
      <c r="B713" s="2" t="s">
        <v>1404</v>
      </c>
      <c r="C713" s="26">
        <v>8.1261950286806908</v>
      </c>
      <c r="D713" s="2">
        <v>6.6195075796837104</v>
      </c>
      <c r="E713" s="2">
        <v>9.9393220759838599</v>
      </c>
      <c r="F713" s="2">
        <v>1.5066874489969804</v>
      </c>
      <c r="G713" s="2">
        <v>1.8131270473031691</v>
      </c>
    </row>
    <row r="714" spans="1:7" ht="14.1" customHeight="1" x14ac:dyDescent="0.25">
      <c r="A714" s="32" t="s">
        <v>1405</v>
      </c>
      <c r="B714" s="2" t="s">
        <v>1406</v>
      </c>
      <c r="C714" s="26">
        <v>8.3673469387755102</v>
      </c>
      <c r="D714" s="2">
        <v>6.7920515084558604</v>
      </c>
      <c r="E714" s="2">
        <v>10.267755975351699</v>
      </c>
      <c r="F714" s="2">
        <v>1.5752954303196498</v>
      </c>
      <c r="G714" s="2">
        <v>1.900409036576189</v>
      </c>
    </row>
    <row r="715" spans="1:7" ht="14.1" customHeight="1" x14ac:dyDescent="0.25">
      <c r="A715" s="32" t="s">
        <v>1407</v>
      </c>
      <c r="B715" s="2" t="s">
        <v>1408</v>
      </c>
      <c r="C715" s="26">
        <v>6.9343065693430699</v>
      </c>
      <c r="D715" s="2">
        <v>5.7060283922586503</v>
      </c>
      <c r="E715" s="2">
        <v>8.4034205238548392</v>
      </c>
      <c r="F715" s="2">
        <v>1.2282781770844196</v>
      </c>
      <c r="G715" s="2">
        <v>1.4691139545117693</v>
      </c>
    </row>
    <row r="716" spans="1:7" ht="14.1" customHeight="1" x14ac:dyDescent="0.25">
      <c r="A716" s="32" t="s">
        <v>1409</v>
      </c>
      <c r="B716" s="2" t="s">
        <v>1410</v>
      </c>
      <c r="C716" s="26">
        <v>7.2088724584103501</v>
      </c>
      <c r="D716" s="2">
        <v>5.8144888142818703</v>
      </c>
      <c r="E716" s="2">
        <v>8.9060265539832209</v>
      </c>
      <c r="F716" s="2">
        <v>1.3943836441284798</v>
      </c>
      <c r="G716" s="2">
        <v>1.6971540955728708</v>
      </c>
    </row>
    <row r="717" spans="1:7" ht="14.1" customHeight="1" x14ac:dyDescent="0.25">
      <c r="A717" s="32" t="s">
        <v>1411</v>
      </c>
      <c r="B717" s="2" t="s">
        <v>1412</v>
      </c>
      <c r="C717" s="26">
        <v>6.4935064935064899</v>
      </c>
      <c r="D717" s="2">
        <v>5.0779135338146002</v>
      </c>
      <c r="E717" s="2">
        <v>8.2693515235260406</v>
      </c>
      <c r="F717" s="2">
        <v>1.4155929596918897</v>
      </c>
      <c r="G717" s="2">
        <v>1.7758450300195507</v>
      </c>
    </row>
    <row r="718" spans="1:7" ht="14.1" customHeight="1" x14ac:dyDescent="0.25">
      <c r="A718" s="32" t="s">
        <v>1413</v>
      </c>
      <c r="B718" s="2" t="s">
        <v>1414</v>
      </c>
      <c r="C718" s="26">
        <v>8.8235294117647101</v>
      </c>
      <c r="D718" s="2">
        <v>7.5297755067051799</v>
      </c>
      <c r="E718" s="2">
        <v>10.314778162865601</v>
      </c>
      <c r="F718" s="2">
        <v>1.2937539050595301</v>
      </c>
      <c r="G718" s="2">
        <v>1.4912487511008905</v>
      </c>
    </row>
    <row r="719" spans="1:7" ht="14.1" customHeight="1" x14ac:dyDescent="0.25">
      <c r="A719" s="32" t="s">
        <v>1415</v>
      </c>
      <c r="B719" s="2" t="s">
        <v>1416</v>
      </c>
      <c r="C719" s="26">
        <v>7.47812251392204</v>
      </c>
      <c r="D719" s="2">
        <v>6.1500083063569004</v>
      </c>
      <c r="E719" s="2">
        <v>9.0653431146004699</v>
      </c>
      <c r="F719" s="2">
        <v>1.3281142075651395</v>
      </c>
      <c r="G719" s="2">
        <v>1.58722060067843</v>
      </c>
    </row>
    <row r="720" spans="1:7" ht="14.1" customHeight="1" x14ac:dyDescent="0.25">
      <c r="A720" s="32" t="s">
        <v>1417</v>
      </c>
      <c r="B720" s="2" t="s">
        <v>1418</v>
      </c>
      <c r="C720" s="26">
        <v>8.9775561097256897</v>
      </c>
      <c r="D720" s="2">
        <v>6.5551597382693201</v>
      </c>
      <c r="E720" s="2">
        <v>12.178459847437299</v>
      </c>
      <c r="F720" s="2">
        <v>2.4223963714563697</v>
      </c>
      <c r="G720" s="2">
        <v>3.2009037377116094</v>
      </c>
    </row>
    <row r="721" spans="1:7" ht="14.1" customHeight="1" x14ac:dyDescent="0.25">
      <c r="A721" s="32" t="s">
        <v>1419</v>
      </c>
      <c r="B721" s="2" t="s">
        <v>1420</v>
      </c>
      <c r="C721" s="26">
        <v>7.8761061946902702</v>
      </c>
      <c r="D721" s="2">
        <v>6.44445645334544</v>
      </c>
      <c r="E721" s="2">
        <v>9.5931877345665999</v>
      </c>
      <c r="F721" s="2">
        <v>1.4316497413448301</v>
      </c>
      <c r="G721" s="2">
        <v>1.7170815398763297</v>
      </c>
    </row>
    <row r="722" spans="1:7" ht="14.1" customHeight="1" x14ac:dyDescent="0.25">
      <c r="A722" s="32" t="s">
        <v>1421</v>
      </c>
      <c r="B722" s="2" t="s">
        <v>1422</v>
      </c>
      <c r="C722" s="26">
        <v>9.7159940209267592</v>
      </c>
      <c r="D722" s="2">
        <v>8.2424312211234003</v>
      </c>
      <c r="E722" s="2">
        <v>11.420209032411201</v>
      </c>
      <c r="F722" s="2">
        <v>1.4735627998033589</v>
      </c>
      <c r="G722" s="2">
        <v>1.7042150114844414</v>
      </c>
    </row>
    <row r="723" spans="1:7" ht="14.1" customHeight="1" x14ac:dyDescent="0.25">
      <c r="A723" s="32" t="s">
        <v>1423</v>
      </c>
      <c r="B723" s="2" t="s">
        <v>1424</v>
      </c>
      <c r="C723" s="26">
        <v>6.8364611260053598</v>
      </c>
      <c r="D723" s="2">
        <v>5.2377540389465702</v>
      </c>
      <c r="E723" s="2">
        <v>8.8774242531626992</v>
      </c>
      <c r="F723" s="2">
        <v>1.5987070870587896</v>
      </c>
      <c r="G723" s="2">
        <v>2.0409631271573394</v>
      </c>
    </row>
    <row r="724" spans="1:7" ht="14.1" customHeight="1" x14ac:dyDescent="0.25">
      <c r="A724" s="32" t="s">
        <v>1425</v>
      </c>
      <c r="B724" s="2" t="s">
        <v>1426</v>
      </c>
      <c r="C724" s="26">
        <v>8.3987441130298297</v>
      </c>
      <c r="D724" s="2">
        <v>6.9978887479594301</v>
      </c>
      <c r="E724" s="2">
        <v>10.0497236390841</v>
      </c>
      <c r="F724" s="2">
        <v>1.4008553650703996</v>
      </c>
      <c r="G724" s="2">
        <v>1.6509795260542699</v>
      </c>
    </row>
    <row r="725" spans="1:7" ht="14.1" customHeight="1" x14ac:dyDescent="0.25">
      <c r="A725" s="32" t="s">
        <v>1427</v>
      </c>
      <c r="B725" s="2" t="s">
        <v>1428</v>
      </c>
      <c r="C725" s="26">
        <v>5.7395143487858702</v>
      </c>
      <c r="D725" s="2">
        <v>3.946575002441</v>
      </c>
      <c r="E725" s="2">
        <v>8.2768030956950902</v>
      </c>
      <c r="F725" s="2">
        <v>1.7929393463448702</v>
      </c>
      <c r="G725" s="2">
        <v>2.53728874690922</v>
      </c>
    </row>
    <row r="726" spans="1:7" ht="14.1" customHeight="1" x14ac:dyDescent="0.25">
      <c r="A726" s="32" t="s">
        <v>1429</v>
      </c>
      <c r="B726" s="2" t="s">
        <v>1430</v>
      </c>
      <c r="C726" s="26">
        <v>4.9421661409043098</v>
      </c>
      <c r="D726" s="2">
        <v>3.7367545377149098</v>
      </c>
      <c r="E726" s="2">
        <v>6.51012549842598</v>
      </c>
      <c r="F726" s="2">
        <v>1.2054116031894</v>
      </c>
      <c r="G726" s="2">
        <v>1.5679593575216701</v>
      </c>
    </row>
    <row r="727" spans="1:7" ht="14.1" customHeight="1" x14ac:dyDescent="0.25">
      <c r="A727" s="32" t="s">
        <v>1431</v>
      </c>
      <c r="B727" s="2" t="s">
        <v>1432</v>
      </c>
      <c r="C727" s="26">
        <v>7.51677852348993</v>
      </c>
      <c r="D727" s="2">
        <v>5.8337499210062704</v>
      </c>
      <c r="E727" s="2">
        <v>9.6356738744024302</v>
      </c>
      <c r="F727" s="2">
        <v>1.6830286024836596</v>
      </c>
      <c r="G727" s="2">
        <v>2.1188953509125001</v>
      </c>
    </row>
    <row r="728" spans="1:7" ht="14.1" customHeight="1" x14ac:dyDescent="0.25">
      <c r="A728" s="32" t="s">
        <v>1433</v>
      </c>
      <c r="B728" s="2" t="s">
        <v>1434</v>
      </c>
      <c r="C728" s="26">
        <v>7.0707070707070701</v>
      </c>
      <c r="D728" s="2">
        <v>5.8365103754239698</v>
      </c>
      <c r="E728" s="2">
        <v>8.5422130071885505</v>
      </c>
      <c r="F728" s="2">
        <v>1.2341966952831003</v>
      </c>
      <c r="G728" s="2">
        <v>1.4715059364814804</v>
      </c>
    </row>
    <row r="729" spans="1:7" ht="14.1" customHeight="1" x14ac:dyDescent="0.25">
      <c r="A729" s="32" t="s">
        <v>1435</v>
      </c>
      <c r="B729" s="2" t="s">
        <v>1436</v>
      </c>
      <c r="C729" s="26">
        <v>7.99457994579946</v>
      </c>
      <c r="D729" s="2">
        <v>6.7175249869981899</v>
      </c>
      <c r="E729" s="2">
        <v>9.4897151461325002</v>
      </c>
      <c r="F729" s="2">
        <v>1.2770549588012701</v>
      </c>
      <c r="G729" s="2">
        <v>1.4951352003330403</v>
      </c>
    </row>
    <row r="730" spans="1:7" ht="14.1" customHeight="1" x14ac:dyDescent="0.25">
      <c r="A730" s="32" t="s">
        <v>1437</v>
      </c>
      <c r="B730" s="2" t="s">
        <v>1438</v>
      </c>
      <c r="C730" s="26">
        <v>9.0581883623275292</v>
      </c>
      <c r="D730" s="2">
        <v>7.7728985349220396</v>
      </c>
      <c r="E730" s="2">
        <v>10.531738162120501</v>
      </c>
      <c r="F730" s="2">
        <v>1.2852898274054896</v>
      </c>
      <c r="G730" s="2">
        <v>1.4735497997929716</v>
      </c>
    </row>
    <row r="731" spans="1:7" ht="14.1" customHeight="1" x14ac:dyDescent="0.25">
      <c r="A731" s="32" t="s">
        <v>1439</v>
      </c>
      <c r="B731" s="2" t="s">
        <v>1440</v>
      </c>
      <c r="C731" s="26">
        <v>6.78571428571429</v>
      </c>
      <c r="D731" s="2">
        <v>5.2741735441781099</v>
      </c>
      <c r="E731" s="2">
        <v>8.6907078430652707</v>
      </c>
      <c r="F731" s="2">
        <v>1.5115407415361801</v>
      </c>
      <c r="G731" s="2">
        <v>1.9049935573509806</v>
      </c>
    </row>
    <row r="732" spans="1:7" ht="14.1" customHeight="1" x14ac:dyDescent="0.25">
      <c r="A732" s="32" t="s">
        <v>1441</v>
      </c>
      <c r="B732" s="2" t="s">
        <v>1442</v>
      </c>
      <c r="C732" s="26">
        <v>7.50798722044728</v>
      </c>
      <c r="D732" s="2">
        <v>6.1747275467263503</v>
      </c>
      <c r="E732" s="2">
        <v>9.1012021873376892</v>
      </c>
      <c r="F732" s="2">
        <v>1.3332596737209297</v>
      </c>
      <c r="G732" s="2">
        <v>1.5932149668904092</v>
      </c>
    </row>
    <row r="733" spans="1:7" ht="14.1" customHeight="1" x14ac:dyDescent="0.25">
      <c r="A733" s="32" t="s">
        <v>1443</v>
      </c>
      <c r="B733" s="2" t="s">
        <v>1107</v>
      </c>
      <c r="C733" s="26">
        <v>7.3410404624277499</v>
      </c>
      <c r="D733" s="2">
        <v>6.2042961914740298</v>
      </c>
      <c r="E733" s="2">
        <v>8.6668131310628809</v>
      </c>
      <c r="F733" s="2">
        <v>1.1367442709537201</v>
      </c>
      <c r="G733" s="2">
        <v>1.325772668635131</v>
      </c>
    </row>
    <row r="734" spans="1:7" ht="14.1" customHeight="1" x14ac:dyDescent="0.25">
      <c r="A734" s="32" t="s">
        <v>1444</v>
      </c>
      <c r="B734" s="2" t="s">
        <v>1445</v>
      </c>
      <c r="C734" s="26">
        <v>8.16023738872404</v>
      </c>
      <c r="D734" s="2">
        <v>6.3228847037442497</v>
      </c>
      <c r="E734" s="2">
        <v>10.4718181488601</v>
      </c>
      <c r="F734" s="2">
        <v>1.8373526849797903</v>
      </c>
      <c r="G734" s="2">
        <v>2.3115807601360601</v>
      </c>
    </row>
    <row r="735" spans="1:7" ht="14.1" customHeight="1" x14ac:dyDescent="0.25">
      <c r="A735" s="32" t="s">
        <v>1446</v>
      </c>
      <c r="B735" s="2" t="s">
        <v>1447</v>
      </c>
      <c r="C735" s="26">
        <v>8.0872913992297804</v>
      </c>
      <c r="D735" s="2">
        <v>6.3720624348038903</v>
      </c>
      <c r="E735" s="2">
        <v>10.2138576589393</v>
      </c>
      <c r="F735" s="2">
        <v>1.71522896442589</v>
      </c>
      <c r="G735" s="2">
        <v>2.1265662597095201</v>
      </c>
    </row>
    <row r="736" spans="1:7" ht="14.1" customHeight="1" x14ac:dyDescent="0.25">
      <c r="A736" s="32" t="s">
        <v>1448</v>
      </c>
      <c r="B736" s="2" t="s">
        <v>1449</v>
      </c>
      <c r="C736" s="26">
        <v>9.6350364963503594</v>
      </c>
      <c r="D736" s="2">
        <v>7.6451608083791802</v>
      </c>
      <c r="E736" s="2">
        <v>12.075118376508501</v>
      </c>
      <c r="F736" s="2">
        <v>1.9898756879711792</v>
      </c>
      <c r="G736" s="2">
        <v>2.4400818801581412</v>
      </c>
    </row>
    <row r="737" spans="1:7" ht="14.1" customHeight="1" x14ac:dyDescent="0.25">
      <c r="A737" s="32" t="s">
        <v>1450</v>
      </c>
      <c r="B737" s="2" t="s">
        <v>1451</v>
      </c>
      <c r="C737" s="26">
        <v>6.4128256513026001</v>
      </c>
      <c r="D737" s="2">
        <v>5.0537917117083104</v>
      </c>
      <c r="E737" s="2">
        <v>8.1061207335093002</v>
      </c>
      <c r="F737" s="2">
        <v>1.3590339395942896</v>
      </c>
      <c r="G737" s="2">
        <v>1.6932950822067001</v>
      </c>
    </row>
    <row r="738" spans="1:7" ht="14.1" customHeight="1" x14ac:dyDescent="0.25">
      <c r="A738" s="32" t="s">
        <v>1452</v>
      </c>
      <c r="B738" s="2" t="s">
        <v>1453</v>
      </c>
      <c r="C738" s="26">
        <v>7.4141048824593101</v>
      </c>
      <c r="D738" s="2">
        <v>5.5120226141410402</v>
      </c>
      <c r="E738" s="2">
        <v>9.9037582083741</v>
      </c>
      <c r="F738" s="2">
        <v>1.9020822683182699</v>
      </c>
      <c r="G738" s="2">
        <v>2.4896533259147899</v>
      </c>
    </row>
    <row r="739" spans="1:7" ht="14.1" customHeight="1" x14ac:dyDescent="0.25">
      <c r="A739" s="32" t="s">
        <v>1454</v>
      </c>
      <c r="B739" s="2" t="s">
        <v>1455</v>
      </c>
      <c r="C739" s="26">
        <v>6.1082024432809803</v>
      </c>
      <c r="D739" s="2">
        <v>4.4244644718656598</v>
      </c>
      <c r="E739" s="2">
        <v>8.3765326984239099</v>
      </c>
      <c r="F739" s="2">
        <v>1.6837379714153204</v>
      </c>
      <c r="G739" s="2">
        <v>2.2683302551429296</v>
      </c>
    </row>
    <row r="740" spans="1:7" ht="14.1" customHeight="1" x14ac:dyDescent="0.25">
      <c r="A740" s="32" t="s">
        <v>1456</v>
      </c>
      <c r="B740" s="2" t="s">
        <v>1457</v>
      </c>
      <c r="C740" s="26">
        <v>4.6961325966850804</v>
      </c>
      <c r="D740" s="2">
        <v>2.9524189848429399</v>
      </c>
      <c r="E740" s="2">
        <v>7.3912580119298399</v>
      </c>
      <c r="F740" s="2">
        <v>1.7437136118421406</v>
      </c>
      <c r="G740" s="2">
        <v>2.6951254152447595</v>
      </c>
    </row>
    <row r="741" spans="1:7" ht="14.1" customHeight="1" x14ac:dyDescent="0.25">
      <c r="A741" s="32" t="s">
        <v>1458</v>
      </c>
      <c r="B741" s="2" t="s">
        <v>1459</v>
      </c>
      <c r="C741" s="26">
        <v>6.1855670103092804</v>
      </c>
      <c r="D741" s="2">
        <v>4.8913945977497297</v>
      </c>
      <c r="E741" s="2">
        <v>7.79409284782367</v>
      </c>
      <c r="F741" s="2">
        <v>1.2941724125595506</v>
      </c>
      <c r="G741" s="2">
        <v>1.6085258375143896</v>
      </c>
    </row>
    <row r="742" spans="1:7" ht="14.1" customHeight="1" x14ac:dyDescent="0.25">
      <c r="A742" s="32" t="s">
        <v>1460</v>
      </c>
      <c r="B742" s="2" t="s">
        <v>1461</v>
      </c>
      <c r="C742" s="26">
        <v>4.7337278106508904</v>
      </c>
      <c r="D742" s="2">
        <v>3.37284027181096</v>
      </c>
      <c r="E742" s="2">
        <v>6.6061714434170602</v>
      </c>
      <c r="F742" s="2">
        <v>1.3608875388399304</v>
      </c>
      <c r="G742" s="2">
        <v>1.8724436327661698</v>
      </c>
    </row>
    <row r="743" spans="1:7" ht="14.1" customHeight="1" x14ac:dyDescent="0.25">
      <c r="A743" s="32" t="s">
        <v>1462</v>
      </c>
      <c r="B743" s="2" t="s">
        <v>1463</v>
      </c>
      <c r="C743" s="26">
        <v>7.1794871794871797</v>
      </c>
      <c r="D743" s="2">
        <v>5.3551523066676401</v>
      </c>
      <c r="E743" s="2">
        <v>9.5625233265357608</v>
      </c>
      <c r="F743" s="2">
        <v>1.8243348728195397</v>
      </c>
      <c r="G743" s="2">
        <v>2.383036147048581</v>
      </c>
    </row>
    <row r="744" spans="1:7" ht="14.1" customHeight="1" x14ac:dyDescent="0.25">
      <c r="A744" s="32" t="s">
        <v>1464</v>
      </c>
      <c r="B744" s="2" t="s">
        <v>1465</v>
      </c>
      <c r="C744" s="26">
        <v>9.0375586854460099</v>
      </c>
      <c r="D744" s="2">
        <v>7.2917256675663698</v>
      </c>
      <c r="E744" s="2">
        <v>11.151112920574899</v>
      </c>
      <c r="F744" s="2">
        <v>1.7458330178796402</v>
      </c>
      <c r="G744" s="2">
        <v>2.1135542351288894</v>
      </c>
    </row>
    <row r="745" spans="1:7" ht="14.1" customHeight="1" x14ac:dyDescent="0.25">
      <c r="A745" s="32" t="s">
        <v>1466</v>
      </c>
      <c r="B745" s="2" t="s">
        <v>1467</v>
      </c>
      <c r="C745" s="26">
        <v>8.3487940630797794</v>
      </c>
      <c r="D745" s="2">
        <v>6.29796960013209</v>
      </c>
      <c r="E745" s="2">
        <v>10.989114371781501</v>
      </c>
      <c r="F745" s="2">
        <v>2.0508244629476895</v>
      </c>
      <c r="G745" s="2">
        <v>2.6403203087017211</v>
      </c>
    </row>
    <row r="746" spans="1:7" ht="14.1" customHeight="1" x14ac:dyDescent="0.25">
      <c r="A746" s="32" t="s">
        <v>1468</v>
      </c>
      <c r="B746" s="2" t="s">
        <v>1469</v>
      </c>
      <c r="C746" s="26">
        <v>8.3481349911190108</v>
      </c>
      <c r="D746" s="2">
        <v>6.3358760427721199</v>
      </c>
      <c r="E746" s="2">
        <v>10.924939534170999</v>
      </c>
      <c r="F746" s="2">
        <v>2.0122589483468909</v>
      </c>
      <c r="G746" s="2">
        <v>2.5768045430519884</v>
      </c>
    </row>
    <row r="747" spans="1:7" ht="14.1" customHeight="1" x14ac:dyDescent="0.25">
      <c r="A747" s="32" t="s">
        <v>1470</v>
      </c>
      <c r="B747" s="2" t="s">
        <v>1471</v>
      </c>
      <c r="C747" s="26">
        <v>7.7868852459016402</v>
      </c>
      <c r="D747" s="2">
        <v>6.0586288522372502</v>
      </c>
      <c r="E747" s="2">
        <v>9.9558885968820601</v>
      </c>
      <c r="F747" s="2">
        <v>1.72825639366439</v>
      </c>
      <c r="G747" s="2">
        <v>2.1690033509804199</v>
      </c>
    </row>
    <row r="748" spans="1:7" ht="14.1" customHeight="1" x14ac:dyDescent="0.25">
      <c r="A748" s="32" t="s">
        <v>1472</v>
      </c>
      <c r="B748" s="2" t="s">
        <v>1473</v>
      </c>
      <c r="C748" s="26">
        <v>8.4925690021231404</v>
      </c>
      <c r="D748" s="2">
        <v>6.2985904197397096</v>
      </c>
      <c r="E748" s="2">
        <v>11.3581363178373</v>
      </c>
      <c r="F748" s="2">
        <v>2.1939785823834308</v>
      </c>
      <c r="G748" s="2">
        <v>2.8655673157141592</v>
      </c>
    </row>
    <row r="749" spans="1:7" ht="14.1" customHeight="1" x14ac:dyDescent="0.25">
      <c r="A749" s="32" t="s">
        <v>1474</v>
      </c>
      <c r="B749" s="2" t="s">
        <v>1475</v>
      </c>
      <c r="C749" s="26">
        <v>7.2184194150591203</v>
      </c>
      <c r="D749" s="2">
        <v>6.0525452360342697</v>
      </c>
      <c r="E749" s="2">
        <v>8.58834058977226</v>
      </c>
      <c r="F749" s="2">
        <v>1.1658741790248506</v>
      </c>
      <c r="G749" s="2">
        <v>1.3699211747131397</v>
      </c>
    </row>
    <row r="750" spans="1:7" ht="14.1" customHeight="1" x14ac:dyDescent="0.25">
      <c r="A750" s="32" t="s">
        <v>1476</v>
      </c>
      <c r="B750" s="2" t="s">
        <v>1477</v>
      </c>
      <c r="C750" s="26">
        <v>7.9166666666666696</v>
      </c>
      <c r="D750" s="2">
        <v>6.6314634305680897</v>
      </c>
      <c r="E750" s="2">
        <v>9.4258022341855998</v>
      </c>
      <c r="F750" s="2">
        <v>1.2852032360985799</v>
      </c>
      <c r="G750" s="2">
        <v>1.5091355675189302</v>
      </c>
    </row>
    <row r="751" spans="1:7" ht="14.1" customHeight="1" x14ac:dyDescent="0.25">
      <c r="A751" s="32" t="s">
        <v>1478</v>
      </c>
      <c r="B751" s="2" t="s">
        <v>1479</v>
      </c>
      <c r="C751" s="26">
        <v>8.1306990881458994</v>
      </c>
      <c r="D751" s="2">
        <v>6.7730628910811497</v>
      </c>
      <c r="E751" s="2">
        <v>9.7320603087416497</v>
      </c>
      <c r="F751" s="2">
        <v>1.3576361970647497</v>
      </c>
      <c r="G751" s="2">
        <v>1.6013612205957504</v>
      </c>
    </row>
    <row r="752" spans="1:7" ht="14.1" customHeight="1" x14ac:dyDescent="0.25">
      <c r="A752" s="32" t="s">
        <v>1480</v>
      </c>
      <c r="B752" s="2" t="s">
        <v>1481</v>
      </c>
      <c r="C752" s="26">
        <v>9.2506938020351495</v>
      </c>
      <c r="D752" s="2">
        <v>7.6648159994198402</v>
      </c>
      <c r="E752" s="2">
        <v>11.125160836668799</v>
      </c>
      <c r="F752" s="2">
        <v>1.5858778026153093</v>
      </c>
      <c r="G752" s="2">
        <v>1.8744670346336498</v>
      </c>
    </row>
    <row r="753" spans="1:7" ht="14.1" customHeight="1" x14ac:dyDescent="0.25">
      <c r="A753" s="32" t="s">
        <v>1482</v>
      </c>
      <c r="B753" s="2" t="s">
        <v>1483</v>
      </c>
      <c r="C753" s="26">
        <v>9.9051008303677293</v>
      </c>
      <c r="D753" s="2">
        <v>8.5690233372964997</v>
      </c>
      <c r="E753" s="2">
        <v>11.423471050695801</v>
      </c>
      <c r="F753" s="2">
        <v>1.3360774930712296</v>
      </c>
      <c r="G753" s="2">
        <v>1.5183702203280713</v>
      </c>
    </row>
    <row r="754" spans="1:7" ht="14.1" customHeight="1" x14ac:dyDescent="0.25">
      <c r="A754" s="32" t="s">
        <v>1484</v>
      </c>
      <c r="B754" s="2" t="s">
        <v>609</v>
      </c>
      <c r="C754" s="26">
        <v>7.6095311299000796</v>
      </c>
      <c r="D754" s="2">
        <v>6.2902543305919698</v>
      </c>
      <c r="E754" s="2">
        <v>9.1784033715565307</v>
      </c>
      <c r="F754" s="2">
        <v>1.3192767993081098</v>
      </c>
      <c r="G754" s="2">
        <v>1.5688722416564511</v>
      </c>
    </row>
    <row r="755" spans="1:7" ht="14.1" customHeight="1" x14ac:dyDescent="0.25">
      <c r="A755" s="32"/>
      <c r="B755" s="2"/>
      <c r="C755" s="2"/>
      <c r="D755" s="2"/>
      <c r="E755" s="2"/>
      <c r="F755" s="2"/>
      <c r="G755" s="2"/>
    </row>
    <row r="756" spans="1:7" ht="14.1" customHeight="1" x14ac:dyDescent="0.25">
      <c r="A756" s="32"/>
      <c r="B756" s="2" t="s">
        <v>184</v>
      </c>
      <c r="C756" s="2" t="s">
        <v>1485</v>
      </c>
      <c r="D756" s="2" t="s">
        <v>1486</v>
      </c>
      <c r="E756" s="2"/>
      <c r="F756" s="2"/>
      <c r="G756" s="2"/>
    </row>
    <row r="757" spans="1:7" ht="14.1" customHeight="1" x14ac:dyDescent="0.25">
      <c r="A757" s="32" t="s">
        <v>219</v>
      </c>
      <c r="B757" s="2">
        <v>9.0951357986804187</v>
      </c>
      <c r="C757" s="2">
        <v>12.463556851311999</v>
      </c>
      <c r="D757" s="2">
        <v>3.3684210526315801</v>
      </c>
      <c r="E757" s="2"/>
      <c r="F757" s="2"/>
      <c r="G757" s="2"/>
    </row>
    <row r="758" spans="1:7" ht="14.1" customHeight="1" x14ac:dyDescent="0.25">
      <c r="A758" s="32"/>
      <c r="B758" s="2"/>
      <c r="C758" s="2"/>
      <c r="D758" s="2"/>
      <c r="E758" s="2"/>
      <c r="F758" s="2"/>
      <c r="G758" s="2"/>
    </row>
    <row r="759" spans="1:7" ht="14.1" customHeight="1" x14ac:dyDescent="0.25">
      <c r="A759" s="32"/>
      <c r="B759" s="2"/>
      <c r="C759" s="2"/>
      <c r="D759" s="2"/>
      <c r="E759" s="2"/>
      <c r="F759" s="2"/>
      <c r="G759" s="2"/>
    </row>
    <row r="760" spans="1:7" ht="14.1" customHeight="1" x14ac:dyDescent="0.25">
      <c r="A760" s="32"/>
      <c r="B760" s="2"/>
      <c r="C760" s="2"/>
      <c r="D760" s="2"/>
      <c r="E760" s="2"/>
      <c r="F760" s="2"/>
      <c r="G760" s="2"/>
    </row>
    <row r="761" spans="1:7" ht="14.1" customHeight="1" x14ac:dyDescent="0.25">
      <c r="A761" s="32"/>
      <c r="B761" s="2"/>
      <c r="C761" s="2"/>
      <c r="D761" s="2"/>
      <c r="E761" s="2"/>
      <c r="F761" s="2"/>
      <c r="G761" s="2"/>
    </row>
    <row r="762" spans="1:7" ht="14.1" customHeight="1" x14ac:dyDescent="0.25">
      <c r="A762" s="32"/>
      <c r="B762" s="2"/>
      <c r="C762" s="2"/>
      <c r="D762" s="2"/>
      <c r="E762" s="2"/>
      <c r="F762" s="2"/>
      <c r="G762" s="2"/>
    </row>
    <row r="763" spans="1:7" ht="14.1" customHeight="1" x14ac:dyDescent="0.25">
      <c r="A763" s="32"/>
      <c r="B763" s="2"/>
      <c r="C763" s="2"/>
      <c r="D763" s="2"/>
      <c r="E763" s="2"/>
      <c r="F763" s="2"/>
      <c r="G763" s="2"/>
    </row>
    <row r="764" spans="1:7" ht="14.1" customHeight="1" x14ac:dyDescent="0.25">
      <c r="A764" s="32"/>
      <c r="B764" s="2"/>
      <c r="C764" s="2"/>
      <c r="D764" s="2"/>
      <c r="E764" s="2"/>
      <c r="F764" s="2"/>
      <c r="G764" s="2"/>
    </row>
    <row r="765" spans="1:7" ht="14.1" customHeight="1" x14ac:dyDescent="0.25">
      <c r="A765" s="32"/>
      <c r="B765" s="2"/>
      <c r="C765" s="2"/>
      <c r="D765" s="2"/>
      <c r="E765" s="2"/>
      <c r="F765" s="2"/>
      <c r="G765" s="2"/>
    </row>
    <row r="766" spans="1:7" ht="14.1" customHeight="1" x14ac:dyDescent="0.25">
      <c r="A766" s="32"/>
      <c r="B766" s="2"/>
      <c r="C766" s="2"/>
      <c r="D766" s="2"/>
      <c r="E766" s="2"/>
      <c r="F766" s="2"/>
      <c r="G766" s="2"/>
    </row>
    <row r="767" spans="1:7" ht="14.1" customHeight="1" x14ac:dyDescent="0.25">
      <c r="A767" s="32"/>
      <c r="B767" s="2"/>
      <c r="C767" s="2"/>
      <c r="D767" s="2"/>
      <c r="E767" s="2"/>
      <c r="F767" s="2"/>
      <c r="G767" s="2"/>
    </row>
    <row r="768" spans="1:7" ht="14.1" customHeight="1" x14ac:dyDescent="0.25">
      <c r="A768" s="32"/>
      <c r="B768" s="2"/>
      <c r="C768" s="2"/>
      <c r="D768" s="2"/>
      <c r="E768" s="2"/>
      <c r="F768" s="2"/>
      <c r="G768" s="2"/>
    </row>
    <row r="769" spans="1:7" ht="14.1" customHeight="1" x14ac:dyDescent="0.25">
      <c r="A769" s="32"/>
      <c r="B769" s="2"/>
      <c r="C769" s="2"/>
      <c r="D769" s="2"/>
      <c r="E769" s="2"/>
      <c r="F769" s="2"/>
      <c r="G769" s="2"/>
    </row>
    <row r="770" spans="1:7" ht="14.1" customHeight="1" x14ac:dyDescent="0.25">
      <c r="A770" s="32"/>
      <c r="B770" s="2"/>
      <c r="C770" s="2"/>
      <c r="D770" s="2"/>
      <c r="E770" s="2"/>
      <c r="F770" s="2"/>
      <c r="G770" s="2"/>
    </row>
    <row r="771" spans="1:7" ht="14.1" customHeight="1" x14ac:dyDescent="0.25">
      <c r="A771" s="32"/>
      <c r="B771" s="2"/>
      <c r="C771" s="2"/>
      <c r="D771" s="2"/>
      <c r="E771" s="2"/>
      <c r="F771" s="2"/>
      <c r="G771" s="2"/>
    </row>
    <row r="772" spans="1:7" ht="14.1" customHeight="1" x14ac:dyDescent="0.25">
      <c r="A772" s="32" t="s">
        <v>187</v>
      </c>
      <c r="B772" s="2"/>
      <c r="C772" s="2"/>
      <c r="D772" s="2"/>
      <c r="E772" s="2"/>
      <c r="F772" s="2"/>
      <c r="G772" s="2"/>
    </row>
    <row r="773" spans="1:7" ht="14.1" customHeight="1" x14ac:dyDescent="0.25">
      <c r="A773" s="32"/>
      <c r="B773" s="2"/>
      <c r="C773" s="2"/>
      <c r="D773" s="2"/>
      <c r="E773" s="2"/>
      <c r="F773" s="2"/>
      <c r="G773" s="2"/>
    </row>
    <row r="774" spans="1:7" ht="14.1" customHeight="1" x14ac:dyDescent="0.25">
      <c r="A774" s="32"/>
      <c r="B774" s="2"/>
      <c r="C774" s="2"/>
      <c r="D774" s="2"/>
      <c r="E774" s="2"/>
      <c r="F774" s="2"/>
      <c r="G774" s="2"/>
    </row>
    <row r="775" spans="1:7" ht="14.1" customHeight="1" x14ac:dyDescent="0.25">
      <c r="A775" s="32"/>
      <c r="B775" s="2"/>
      <c r="C775" s="2"/>
      <c r="D775" s="2"/>
      <c r="E775" s="2"/>
      <c r="F775" s="2"/>
      <c r="G775" s="2"/>
    </row>
    <row r="776" spans="1:7" ht="14.1" customHeight="1" x14ac:dyDescent="0.25">
      <c r="A776" s="32" t="s">
        <v>101</v>
      </c>
      <c r="B776" s="2" t="s">
        <v>10</v>
      </c>
      <c r="C776" s="2"/>
      <c r="D776" s="2"/>
      <c r="E776" s="2"/>
      <c r="F776" s="2"/>
      <c r="G776" s="2"/>
    </row>
    <row r="777" spans="1:7" ht="14.1" customHeight="1" x14ac:dyDescent="0.25">
      <c r="A777" s="32" t="s">
        <v>194</v>
      </c>
      <c r="B777" s="27">
        <v>4.7126283133807192</v>
      </c>
      <c r="C777" s="2"/>
      <c r="D777" s="2"/>
      <c r="E777" s="2"/>
      <c r="F777" s="2"/>
      <c r="G777" s="2"/>
    </row>
    <row r="778" spans="1:7" ht="14.1" customHeight="1" x14ac:dyDescent="0.25">
      <c r="A778" s="32" t="s">
        <v>195</v>
      </c>
      <c r="B778" s="27">
        <v>3.5781094672902505</v>
      </c>
      <c r="C778" s="2"/>
      <c r="D778" s="2"/>
      <c r="E778" s="2"/>
      <c r="F778" s="2"/>
      <c r="G778" s="2"/>
    </row>
    <row r="779" spans="1:7" ht="14.1" customHeight="1" x14ac:dyDescent="0.25">
      <c r="A779" s="32" t="s">
        <v>196</v>
      </c>
      <c r="B779" s="27">
        <v>3.29163765516408</v>
      </c>
      <c r="C779" s="2"/>
      <c r="D779" s="2"/>
      <c r="E779" s="2"/>
      <c r="F779" s="2"/>
      <c r="G779" s="2"/>
    </row>
    <row r="780" spans="1:7" ht="14.1" customHeight="1" x14ac:dyDescent="0.25">
      <c r="A780" s="32" t="s">
        <v>197</v>
      </c>
      <c r="B780" s="27">
        <v>3.0094879020525203</v>
      </c>
      <c r="C780" s="2"/>
      <c r="D780" s="2"/>
      <c r="E780" s="2"/>
      <c r="F780" s="2"/>
      <c r="G780" s="2"/>
    </row>
    <row r="781" spans="1:7" ht="14.1" customHeight="1" x14ac:dyDescent="0.25">
      <c r="A781" s="32" t="s">
        <v>198</v>
      </c>
      <c r="B781" s="27">
        <v>2.9091187214266299</v>
      </c>
      <c r="C781" s="2"/>
      <c r="D781" s="2"/>
      <c r="E781" s="2"/>
      <c r="F781" s="2"/>
      <c r="G781" s="2"/>
    </row>
    <row r="782" spans="1:7" ht="14.1" customHeight="1" x14ac:dyDescent="0.25">
      <c r="A782" s="32" t="s">
        <v>199</v>
      </c>
      <c r="B782" s="27">
        <v>2.4144894146554794</v>
      </c>
      <c r="C782" s="2"/>
      <c r="D782" s="2"/>
      <c r="E782" s="2"/>
      <c r="F782" s="2"/>
      <c r="G782" s="2"/>
    </row>
    <row r="783" spans="1:7" ht="14.1" customHeight="1" x14ac:dyDescent="0.25">
      <c r="A783" s="32" t="s">
        <v>200</v>
      </c>
      <c r="B783" s="27">
        <v>3.4881942838296496</v>
      </c>
      <c r="C783" s="2"/>
      <c r="D783" s="2"/>
      <c r="E783" s="2"/>
      <c r="F783" s="2"/>
      <c r="G783" s="2"/>
    </row>
    <row r="784" spans="1:7" ht="14.1" customHeight="1" x14ac:dyDescent="0.25">
      <c r="A784" s="32" t="s">
        <v>201</v>
      </c>
      <c r="B784" s="27">
        <v>2.7452567605247205</v>
      </c>
      <c r="C784" s="2"/>
      <c r="D784" s="2"/>
      <c r="E784" s="2"/>
      <c r="F784" s="2"/>
      <c r="G784" s="2"/>
    </row>
    <row r="785" spans="1:7" ht="14.1" customHeight="1" x14ac:dyDescent="0.25">
      <c r="A785" s="32" t="s">
        <v>203</v>
      </c>
      <c r="B785" s="27">
        <v>2.8379924215342798</v>
      </c>
      <c r="C785" s="2"/>
      <c r="D785" s="2"/>
      <c r="E785" s="2"/>
      <c r="F785" s="2"/>
      <c r="G785" s="2"/>
    </row>
    <row r="786" spans="1:7" ht="14.1" customHeight="1" x14ac:dyDescent="0.25">
      <c r="A786" s="32" t="s">
        <v>204</v>
      </c>
      <c r="B786" s="27">
        <v>1.9823373069847399</v>
      </c>
      <c r="C786" s="2"/>
      <c r="D786" s="2"/>
      <c r="E786" s="2"/>
      <c r="F786" s="2"/>
      <c r="G786" s="2"/>
    </row>
    <row r="787" spans="1:7" ht="14.1" customHeight="1" x14ac:dyDescent="0.25">
      <c r="A787" s="32" t="s">
        <v>205</v>
      </c>
      <c r="B787" s="27">
        <v>2.6966765873015897</v>
      </c>
      <c r="C787" s="2"/>
      <c r="D787" s="2"/>
      <c r="E787" s="2"/>
      <c r="F787" s="2"/>
      <c r="G787" s="2"/>
    </row>
    <row r="788" spans="1:7" ht="14.1" customHeight="1" x14ac:dyDescent="0.25">
      <c r="A788" s="32" t="s">
        <v>206</v>
      </c>
      <c r="B788" s="27">
        <v>2.5286666440000003</v>
      </c>
      <c r="C788" s="2"/>
      <c r="D788" s="2"/>
      <c r="E788" s="2"/>
      <c r="F788" s="2"/>
      <c r="G788" s="2"/>
    </row>
    <row r="789" spans="1:7" ht="14.1" customHeight="1" x14ac:dyDescent="0.25">
      <c r="A789" s="32" t="s">
        <v>207</v>
      </c>
      <c r="B789" s="27">
        <v>2.7336350683094399</v>
      </c>
      <c r="C789" s="2"/>
      <c r="D789" s="2"/>
      <c r="E789" s="2"/>
      <c r="F789" s="2"/>
      <c r="G789" s="2"/>
    </row>
    <row r="790" spans="1:7" ht="14.1" customHeight="1" x14ac:dyDescent="0.25">
      <c r="A790" s="32" t="s">
        <v>208</v>
      </c>
      <c r="B790" s="27">
        <v>2.5506457069769302</v>
      </c>
      <c r="C790" s="2"/>
      <c r="D790" s="2"/>
      <c r="E790" s="2"/>
      <c r="F790" s="2"/>
      <c r="G790" s="2"/>
    </row>
    <row r="791" spans="1:7" ht="14.1" customHeight="1" x14ac:dyDescent="0.25">
      <c r="A791" s="32" t="s">
        <v>209</v>
      </c>
      <c r="B791" s="27">
        <v>2.5074457467473796</v>
      </c>
      <c r="C791" s="2"/>
      <c r="D791" s="2"/>
      <c r="E791" s="2"/>
      <c r="F791" s="2"/>
      <c r="G791" s="2"/>
    </row>
    <row r="792" spans="1:7" ht="14.1" customHeight="1" x14ac:dyDescent="0.25">
      <c r="A792" s="32" t="s">
        <v>210</v>
      </c>
      <c r="B792" s="27">
        <v>2.9860700000000002</v>
      </c>
      <c r="C792" s="32"/>
      <c r="D792" s="32"/>
      <c r="E792" s="32"/>
      <c r="F792" s="2"/>
      <c r="G792" s="2"/>
    </row>
    <row r="793" spans="1:7" ht="14.1" customHeight="1" x14ac:dyDescent="0.25">
      <c r="A793" s="32" t="s">
        <v>211</v>
      </c>
      <c r="B793" s="27">
        <v>2.3386</v>
      </c>
      <c r="C793" s="32"/>
      <c r="D793" s="32"/>
      <c r="E793" s="32"/>
      <c r="F793" s="2"/>
      <c r="G793" s="2"/>
    </row>
    <row r="794" spans="1:7" ht="14.1" customHeight="1" x14ac:dyDescent="0.25">
      <c r="A794" s="32" t="s">
        <v>212</v>
      </c>
      <c r="B794" s="27">
        <v>3.00244</v>
      </c>
      <c r="C794" s="32"/>
      <c r="D794" s="32"/>
      <c r="E794" s="32"/>
      <c r="F794" s="2"/>
      <c r="G794" s="2"/>
    </row>
    <row r="795" spans="1:7" ht="14.1" customHeight="1" x14ac:dyDescent="0.25">
      <c r="A795" s="32" t="s">
        <v>213</v>
      </c>
      <c r="B795" s="27">
        <v>3.04521</v>
      </c>
      <c r="C795" s="32"/>
      <c r="D795" s="32"/>
      <c r="E795" s="32"/>
      <c r="F795" s="2"/>
      <c r="G795" s="2"/>
    </row>
    <row r="796" spans="1:7" ht="14.1" customHeight="1" x14ac:dyDescent="0.25">
      <c r="A796" s="32"/>
      <c r="B796" s="27"/>
      <c r="C796" s="32"/>
      <c r="D796" s="32"/>
      <c r="E796" s="32"/>
      <c r="F796" s="2"/>
      <c r="G796" s="2"/>
    </row>
    <row r="797" spans="1:7" ht="14.1" customHeight="1" x14ac:dyDescent="0.25">
      <c r="A797" s="32"/>
      <c r="B797" s="27"/>
      <c r="C797" s="32"/>
      <c r="D797" s="32"/>
      <c r="E797" s="32"/>
      <c r="F797" s="2"/>
      <c r="G797" s="2"/>
    </row>
    <row r="798" spans="1:7" ht="14.1" customHeight="1" x14ac:dyDescent="0.25">
      <c r="A798" s="32"/>
      <c r="B798" s="27"/>
      <c r="C798" s="32"/>
      <c r="D798" s="32"/>
      <c r="E798" s="32"/>
      <c r="F798" s="2"/>
      <c r="G798" s="2"/>
    </row>
    <row r="799" spans="1:7" ht="14.1" customHeight="1" x14ac:dyDescent="0.25">
      <c r="A799" s="32"/>
      <c r="B799" s="27"/>
      <c r="C799" s="32"/>
      <c r="D799" s="32"/>
      <c r="E799" s="32"/>
      <c r="F799" s="2"/>
      <c r="G799" s="2"/>
    </row>
    <row r="800" spans="1:7" ht="14.1" customHeight="1" x14ac:dyDescent="0.25">
      <c r="A800" s="32"/>
      <c r="B800" s="27"/>
      <c r="C800" s="32"/>
      <c r="D800" s="32"/>
      <c r="E800" s="32"/>
      <c r="F800" s="2"/>
      <c r="G800" s="2"/>
    </row>
    <row r="801" spans="1:18" ht="14.1" customHeight="1" x14ac:dyDescent="0.25">
      <c r="A801" s="32"/>
      <c r="B801" s="27"/>
      <c r="C801" s="32"/>
      <c r="D801" s="32"/>
      <c r="E801" s="32"/>
      <c r="F801" s="2"/>
      <c r="G801" s="2"/>
    </row>
    <row r="802" spans="1:18" ht="18" x14ac:dyDescent="0.25">
      <c r="A802" s="68" t="s">
        <v>183</v>
      </c>
      <c r="B802" s="3"/>
      <c r="C802" s="3"/>
      <c r="D802" s="3"/>
      <c r="E802" s="3"/>
      <c r="F802" s="3"/>
      <c r="G802" s="3"/>
      <c r="R802" s="86"/>
    </row>
    <row r="803" spans="1:18" x14ac:dyDescent="0.25">
      <c r="A803" s="69" t="s">
        <v>101</v>
      </c>
      <c r="B803" s="69" t="s">
        <v>102</v>
      </c>
      <c r="C803" s="69" t="s">
        <v>103</v>
      </c>
      <c r="D803" s="69" t="s">
        <v>104</v>
      </c>
      <c r="E803" s="69" t="s">
        <v>105</v>
      </c>
      <c r="F803" s="69" t="s">
        <v>106</v>
      </c>
      <c r="G803" s="69" t="s">
        <v>107</v>
      </c>
      <c r="R803" s="86"/>
    </row>
    <row r="804" spans="1:18" s="32" customFormat="1" ht="14.25" x14ac:dyDescent="0.2">
      <c r="A804" s="32" t="s">
        <v>194</v>
      </c>
      <c r="B804" s="2" t="s">
        <v>166</v>
      </c>
      <c r="C804" s="110">
        <v>2.9340697273041099</v>
      </c>
      <c r="D804" s="34">
        <v>2.3791203049746001</v>
      </c>
      <c r="E804" s="34">
        <v>3.6136738993445698</v>
      </c>
      <c r="F804" s="112">
        <v>0.55494942232950972</v>
      </c>
      <c r="G804" s="34">
        <v>0.67960417204045998</v>
      </c>
    </row>
    <row r="805" spans="1:18" s="32" customFormat="1" ht="14.25" x14ac:dyDescent="0.2">
      <c r="A805" s="32" t="s">
        <v>194</v>
      </c>
      <c r="B805" s="2" t="s">
        <v>160</v>
      </c>
      <c r="C805" s="110">
        <v>2.6198830409356701</v>
      </c>
      <c r="D805" s="34">
        <v>2.1819461282381098</v>
      </c>
      <c r="E805" s="34">
        <v>3.14289380830607</v>
      </c>
      <c r="F805" s="112">
        <v>0.4379369126975603</v>
      </c>
      <c r="G805" s="34">
        <v>0.52301076737039986</v>
      </c>
    </row>
    <row r="806" spans="1:18" s="32" customFormat="1" ht="14.25" x14ac:dyDescent="0.2">
      <c r="A806" s="32" t="s">
        <v>194</v>
      </c>
      <c r="B806" s="2" t="s">
        <v>162</v>
      </c>
      <c r="C806" s="110">
        <v>2.8135990621336502</v>
      </c>
      <c r="D806" s="34">
        <v>2.2402240357058698</v>
      </c>
      <c r="E806" s="34">
        <v>3.5284300615602202</v>
      </c>
      <c r="F806" s="112">
        <v>0.57337502642778038</v>
      </c>
      <c r="G806" s="34">
        <v>0.71483099942657002</v>
      </c>
    </row>
    <row r="807" spans="1:18" s="32" customFormat="1" ht="14.25" x14ac:dyDescent="0.2">
      <c r="A807" s="32" t="s">
        <v>194</v>
      </c>
      <c r="B807" s="2" t="s">
        <v>155</v>
      </c>
      <c r="C807" s="110">
        <v>4.2230517965469003</v>
      </c>
      <c r="D807" s="34">
        <v>3.6608232971275898</v>
      </c>
      <c r="E807" s="34">
        <v>4.8672647996587699</v>
      </c>
      <c r="F807" s="112">
        <v>0.56222849941931052</v>
      </c>
      <c r="G807" s="34">
        <v>0.64421300311186958</v>
      </c>
    </row>
    <row r="808" spans="1:18" s="32" customFormat="1" ht="14.25" x14ac:dyDescent="0.2">
      <c r="A808" s="32" t="s">
        <v>194</v>
      </c>
      <c r="B808" s="2" t="s">
        <v>151</v>
      </c>
      <c r="C808" s="110">
        <v>3.26055312954876</v>
      </c>
      <c r="D808" s="34">
        <v>2.71687905877164</v>
      </c>
      <c r="E808" s="34">
        <v>3.90865054324814</v>
      </c>
      <c r="F808" s="112">
        <v>0.54367407077711993</v>
      </c>
      <c r="G808" s="34">
        <v>0.64809741369938001</v>
      </c>
    </row>
    <row r="809" spans="1:18" s="32" customFormat="1" ht="14.25" x14ac:dyDescent="0.2">
      <c r="A809" s="32" t="s">
        <v>194</v>
      </c>
      <c r="B809" s="2" t="s">
        <v>167</v>
      </c>
      <c r="C809" s="110">
        <v>3.6126629422718799</v>
      </c>
      <c r="D809" s="34">
        <v>2.9705035049220898</v>
      </c>
      <c r="E809" s="34">
        <v>4.3873664866937698</v>
      </c>
      <c r="F809" s="112">
        <v>0.64215943734979009</v>
      </c>
      <c r="G809" s="34">
        <v>0.77470354442188993</v>
      </c>
    </row>
    <row r="810" spans="1:18" s="32" customFormat="1" ht="14.25" x14ac:dyDescent="0.2">
      <c r="A810" s="32" t="s">
        <v>194</v>
      </c>
      <c r="B810" s="2" t="s">
        <v>171</v>
      </c>
      <c r="C810" s="110">
        <v>3.3894397048651101</v>
      </c>
      <c r="D810" s="34">
        <v>2.8907939244470602</v>
      </c>
      <c r="E810" s="34">
        <v>3.97058218537315</v>
      </c>
      <c r="F810" s="112">
        <v>0.49864578041804997</v>
      </c>
      <c r="G810" s="34">
        <v>0.58114248050803985</v>
      </c>
    </row>
    <row r="811" spans="1:18" x14ac:dyDescent="0.25">
      <c r="A811" s="32" t="s">
        <v>194</v>
      </c>
      <c r="B811" s="2" t="s">
        <v>159</v>
      </c>
      <c r="C811" s="110">
        <v>4.1899441340782104</v>
      </c>
      <c r="D811" s="34">
        <v>3.6510919061920002</v>
      </c>
      <c r="E811" s="34">
        <v>4.8043581623126901</v>
      </c>
      <c r="F811" s="112">
        <v>0.53885222788621023</v>
      </c>
      <c r="G811" s="34">
        <v>0.61441402823447966</v>
      </c>
      <c r="R811" s="86"/>
    </row>
    <row r="812" spans="1:18" x14ac:dyDescent="0.25">
      <c r="A812" s="50" t="s">
        <v>194</v>
      </c>
      <c r="B812" s="20" t="s">
        <v>174</v>
      </c>
      <c r="C812" s="110">
        <v>4.3810155990706896</v>
      </c>
      <c r="D812" s="34">
        <v>3.7064471328323401</v>
      </c>
      <c r="E812" s="34">
        <v>5.1717608365514796</v>
      </c>
      <c r="F812" s="112">
        <v>0.67456846623834954</v>
      </c>
      <c r="G812" s="34">
        <v>0.79074523748078995</v>
      </c>
      <c r="R812" s="86"/>
    </row>
    <row r="813" spans="1:18" x14ac:dyDescent="0.25">
      <c r="A813" s="51" t="s">
        <v>194</v>
      </c>
      <c r="B813" s="21" t="s">
        <v>178</v>
      </c>
      <c r="C813" s="110">
        <v>3.0689206762028598</v>
      </c>
      <c r="D813" s="34">
        <v>2.56886386485135</v>
      </c>
      <c r="E813" s="34">
        <v>3.6626596049198099</v>
      </c>
      <c r="F813" s="112">
        <v>0.50005681135150981</v>
      </c>
      <c r="G813" s="34">
        <v>0.59373892871695011</v>
      </c>
      <c r="R813" s="86"/>
    </row>
    <row r="814" spans="1:18" x14ac:dyDescent="0.25">
      <c r="A814" s="51" t="s">
        <v>194</v>
      </c>
      <c r="B814" s="21" t="s">
        <v>175</v>
      </c>
      <c r="C814" s="110">
        <v>3.79075056861259</v>
      </c>
      <c r="D814" s="34">
        <v>3.2391432778882301</v>
      </c>
      <c r="E814" s="34">
        <v>4.43199079752514</v>
      </c>
      <c r="F814" s="112">
        <v>0.55160729072435988</v>
      </c>
      <c r="G814" s="34">
        <v>0.64124022891255006</v>
      </c>
      <c r="R814" s="86"/>
    </row>
    <row r="815" spans="1:18" x14ac:dyDescent="0.25">
      <c r="A815" s="51" t="s">
        <v>194</v>
      </c>
      <c r="B815" s="21" t="s">
        <v>156</v>
      </c>
      <c r="C815" s="110">
        <v>3.8811881188118802</v>
      </c>
      <c r="D815" s="34">
        <v>3.1952024674688699</v>
      </c>
      <c r="E815" s="34">
        <v>4.7072881423572097</v>
      </c>
      <c r="F815" s="112">
        <v>0.68598565134301026</v>
      </c>
      <c r="G815" s="34">
        <v>0.82610002354532952</v>
      </c>
      <c r="R815" s="86"/>
    </row>
    <row r="816" spans="1:18" x14ac:dyDescent="0.25">
      <c r="A816" s="51" t="s">
        <v>194</v>
      </c>
      <c r="B816" s="21" t="s">
        <v>168</v>
      </c>
      <c r="C816" s="110">
        <v>3.16251830161054</v>
      </c>
      <c r="D816" s="34">
        <v>2.6261830630201399</v>
      </c>
      <c r="E816" s="34">
        <v>3.8041080595324299</v>
      </c>
      <c r="F816" s="112">
        <v>0.53633523859040011</v>
      </c>
      <c r="G816" s="34">
        <v>0.64158975792188988</v>
      </c>
      <c r="R816" s="86"/>
    </row>
    <row r="817" spans="1:18" x14ac:dyDescent="0.25">
      <c r="A817" s="51" t="s">
        <v>194</v>
      </c>
      <c r="B817" s="21" t="s">
        <v>164</v>
      </c>
      <c r="C817" s="110">
        <v>4.2189281641961198</v>
      </c>
      <c r="D817" s="34">
        <v>3.5152189092246902</v>
      </c>
      <c r="E817" s="34">
        <v>5.0561301586534402</v>
      </c>
      <c r="F817" s="112">
        <v>0.70370925497142967</v>
      </c>
      <c r="G817" s="34">
        <v>0.83720199445732035</v>
      </c>
      <c r="R817" s="86"/>
    </row>
    <row r="818" spans="1:18" x14ac:dyDescent="0.25">
      <c r="A818" s="51" t="s">
        <v>194</v>
      </c>
      <c r="B818" s="21" t="s">
        <v>172</v>
      </c>
      <c r="C818" s="110">
        <v>2.87737937140328</v>
      </c>
      <c r="D818" s="34">
        <v>2.2639671936440302</v>
      </c>
      <c r="E818" s="34">
        <v>3.6507847346880302</v>
      </c>
      <c r="F818" s="112">
        <v>0.61341217775924983</v>
      </c>
      <c r="G818" s="34">
        <v>0.77340536328475018</v>
      </c>
      <c r="R818" s="86"/>
    </row>
    <row r="819" spans="1:18" x14ac:dyDescent="0.25">
      <c r="A819" s="51" t="s">
        <v>194</v>
      </c>
      <c r="B819" s="21" t="s">
        <v>157</v>
      </c>
      <c r="C819" s="110">
        <v>3.4693877551020398</v>
      </c>
      <c r="D819" s="34">
        <v>2.90714009319024</v>
      </c>
      <c r="E819" s="34">
        <v>4.1357435611923101</v>
      </c>
      <c r="F819" s="112">
        <v>0.56224766191179976</v>
      </c>
      <c r="G819" s="34">
        <v>0.66635580609027034</v>
      </c>
      <c r="R819" s="86"/>
    </row>
    <row r="820" spans="1:18" x14ac:dyDescent="0.25">
      <c r="A820" s="51" t="s">
        <v>194</v>
      </c>
      <c r="B820" s="22" t="s">
        <v>170</v>
      </c>
      <c r="C820" s="110">
        <v>3.53465070971333</v>
      </c>
      <c r="D820" s="34">
        <v>2.97878202803743</v>
      </c>
      <c r="E820" s="34">
        <v>4.1897702079355499</v>
      </c>
      <c r="F820" s="112">
        <v>0.55586868167589998</v>
      </c>
      <c r="G820" s="34">
        <v>0.65511949822221993</v>
      </c>
      <c r="R820" s="86"/>
    </row>
    <row r="821" spans="1:18" s="32" customFormat="1" ht="14.25" x14ac:dyDescent="0.2">
      <c r="A821" s="32" t="s">
        <v>194</v>
      </c>
      <c r="B821" s="22" t="s">
        <v>176</v>
      </c>
      <c r="C821" s="110">
        <v>3.4934497816593901</v>
      </c>
      <c r="D821" s="34">
        <v>2.8442852848620701</v>
      </c>
      <c r="E821" s="34">
        <v>4.2842426768102202</v>
      </c>
      <c r="F821" s="112">
        <v>0.64916449679732002</v>
      </c>
      <c r="G821" s="34">
        <v>0.79079289515083007</v>
      </c>
    </row>
    <row r="822" spans="1:18" s="32" customFormat="1" ht="14.25" x14ac:dyDescent="0.2">
      <c r="A822" s="32" t="s">
        <v>194</v>
      </c>
      <c r="B822" s="22" t="s">
        <v>152</v>
      </c>
      <c r="C822" s="110">
        <v>2.8358902835890301</v>
      </c>
      <c r="D822" s="34">
        <v>2.2140739528918099</v>
      </c>
      <c r="E822" s="34">
        <v>3.6258665357956898</v>
      </c>
      <c r="F822" s="112">
        <v>0.6218163306972202</v>
      </c>
      <c r="G822" s="34">
        <v>0.78997625220665979</v>
      </c>
    </row>
    <row r="823" spans="1:18" s="32" customFormat="1" ht="14.25" x14ac:dyDescent="0.2">
      <c r="A823" s="32" t="s">
        <v>194</v>
      </c>
      <c r="B823" s="22" t="s">
        <v>150</v>
      </c>
      <c r="C823" s="110">
        <v>2.2964509394572001</v>
      </c>
      <c r="D823" s="34">
        <v>1.7150999041111701</v>
      </c>
      <c r="E823" s="34">
        <v>3.0687044250811901</v>
      </c>
      <c r="F823" s="112">
        <v>0.58135103534603005</v>
      </c>
      <c r="G823" s="34">
        <v>0.77225348562398999</v>
      </c>
    </row>
    <row r="824" spans="1:18" s="32" customFormat="1" ht="14.25" x14ac:dyDescent="0.2">
      <c r="A824" s="32" t="s">
        <v>194</v>
      </c>
      <c r="B824" s="22" t="s">
        <v>163</v>
      </c>
      <c r="C824" s="110">
        <v>2.8007346189164402</v>
      </c>
      <c r="D824" s="34">
        <v>2.35080290760988</v>
      </c>
      <c r="E824" s="34">
        <v>3.3338409300523599</v>
      </c>
      <c r="F824" s="112">
        <v>0.44993171130656018</v>
      </c>
      <c r="G824" s="34">
        <v>0.53310631113591977</v>
      </c>
    </row>
    <row r="825" spans="1:18" s="32" customFormat="1" ht="14.25" x14ac:dyDescent="0.2">
      <c r="A825" s="32" t="s">
        <v>194</v>
      </c>
      <c r="B825" s="22" t="s">
        <v>180</v>
      </c>
      <c r="C825" s="110">
        <v>3.3811724641206502</v>
      </c>
      <c r="D825" s="34">
        <v>2.8707313066370999</v>
      </c>
      <c r="E825" s="34">
        <v>3.9786567351920801</v>
      </c>
      <c r="F825" s="112">
        <v>0.51044115748355035</v>
      </c>
      <c r="G825" s="34">
        <v>0.59748427107142987</v>
      </c>
    </row>
    <row r="826" spans="1:18" s="32" customFormat="1" ht="14.25" x14ac:dyDescent="0.2">
      <c r="A826" s="32" t="s">
        <v>194</v>
      </c>
      <c r="B826" s="22" t="s">
        <v>154</v>
      </c>
      <c r="C826" s="110">
        <v>2.4125874125874098</v>
      </c>
      <c r="D826" s="34">
        <v>1.9108373361930699</v>
      </c>
      <c r="E826" s="34">
        <v>3.0420017388827998</v>
      </c>
      <c r="F826" s="112">
        <v>0.50175007639433988</v>
      </c>
      <c r="G826" s="34">
        <v>0.62941432629538996</v>
      </c>
    </row>
    <row r="827" spans="1:18" s="32" customFormat="1" ht="14.25" x14ac:dyDescent="0.2">
      <c r="A827" s="32" t="s">
        <v>194</v>
      </c>
      <c r="B827" s="22" t="s">
        <v>173</v>
      </c>
      <c r="C827" s="110">
        <v>5.2369616966024699</v>
      </c>
      <c r="D827" s="34">
        <v>4.6310316039953001</v>
      </c>
      <c r="E827" s="34">
        <v>5.9172534164622599</v>
      </c>
      <c r="F827" s="112">
        <v>0.60593009260716979</v>
      </c>
      <c r="G827" s="34">
        <v>0.68029171985978998</v>
      </c>
    </row>
    <row r="828" spans="1:18" x14ac:dyDescent="0.25">
      <c r="A828" s="51" t="s">
        <v>194</v>
      </c>
      <c r="B828" s="22" t="s">
        <v>165</v>
      </c>
      <c r="C828" s="110">
        <v>3.7357122943964298</v>
      </c>
      <c r="D828" s="34">
        <v>3.1629804103838501</v>
      </c>
      <c r="E828" s="34">
        <v>4.4074306461369304</v>
      </c>
      <c r="F828" s="112">
        <v>0.57273188401257968</v>
      </c>
      <c r="G828" s="34">
        <v>0.67171835174050054</v>
      </c>
      <c r="R828" s="86"/>
    </row>
    <row r="829" spans="1:18" x14ac:dyDescent="0.25">
      <c r="A829" s="51" t="s">
        <v>194</v>
      </c>
      <c r="B829" s="22" t="s">
        <v>149</v>
      </c>
      <c r="C829" s="110">
        <v>2.14888718342287</v>
      </c>
      <c r="D829" s="34">
        <v>1.6585513354107499</v>
      </c>
      <c r="E829" s="34">
        <v>2.7800883539533401</v>
      </c>
      <c r="F829" s="112">
        <v>0.49033584801212005</v>
      </c>
      <c r="G829" s="34">
        <v>0.63120117053047009</v>
      </c>
      <c r="R829" s="86"/>
    </row>
    <row r="830" spans="1:18" x14ac:dyDescent="0.25">
      <c r="A830" s="51" t="s">
        <v>194</v>
      </c>
      <c r="B830" s="22" t="s">
        <v>177</v>
      </c>
      <c r="C830" s="110">
        <v>3.3857892226990902</v>
      </c>
      <c r="D830" s="34">
        <v>2.8796619664273</v>
      </c>
      <c r="E830" s="34">
        <v>3.9772301207159302</v>
      </c>
      <c r="F830" s="112">
        <v>0.50612725627179023</v>
      </c>
      <c r="G830" s="34">
        <v>0.59144089801683997</v>
      </c>
      <c r="R830" s="86"/>
    </row>
    <row r="831" spans="1:18" x14ac:dyDescent="0.25">
      <c r="A831" s="51" t="s">
        <v>194</v>
      </c>
      <c r="B831" s="22" t="s">
        <v>153</v>
      </c>
      <c r="C831" s="110">
        <v>2.1399910833704898</v>
      </c>
      <c r="D831" s="34">
        <v>1.6178781497608199</v>
      </c>
      <c r="E831" s="34">
        <v>2.8257579790249698</v>
      </c>
      <c r="F831" s="112">
        <v>0.52211293360966993</v>
      </c>
      <c r="G831" s="34">
        <v>0.68576689565448001</v>
      </c>
      <c r="R831" s="86"/>
    </row>
    <row r="832" spans="1:18" x14ac:dyDescent="0.25">
      <c r="A832" s="51" t="s">
        <v>194</v>
      </c>
      <c r="B832" s="22" t="s">
        <v>179</v>
      </c>
      <c r="C832" s="110">
        <v>6.7747077577045696</v>
      </c>
      <c r="D832" s="34">
        <v>6.01512582850967</v>
      </c>
      <c r="E832" s="34">
        <v>7.6224293721680896</v>
      </c>
      <c r="F832" s="112">
        <v>0.75958192919489953</v>
      </c>
      <c r="G832" s="34">
        <v>0.84772161446352001</v>
      </c>
      <c r="R832" s="86"/>
    </row>
    <row r="833" spans="1:18" x14ac:dyDescent="0.25">
      <c r="A833" s="51" t="s">
        <v>194</v>
      </c>
      <c r="B833" s="22" t="s">
        <v>161</v>
      </c>
      <c r="C833" s="110">
        <v>4.0264900662251701</v>
      </c>
      <c r="D833" s="34">
        <v>3.4447160133929802</v>
      </c>
      <c r="E833" s="34">
        <v>4.7017347487082102</v>
      </c>
      <c r="F833" s="112">
        <v>0.58177405283218997</v>
      </c>
      <c r="G833" s="34">
        <v>0.67524468248304004</v>
      </c>
      <c r="R833" s="86"/>
    </row>
    <row r="834" spans="1:18" x14ac:dyDescent="0.25">
      <c r="A834" s="51" t="s">
        <v>194</v>
      </c>
      <c r="B834" s="22" t="s">
        <v>158</v>
      </c>
      <c r="C834" s="110">
        <v>2.0620794443238499</v>
      </c>
      <c r="D834" s="34">
        <v>1.68988749295365</v>
      </c>
      <c r="E834" s="34">
        <v>2.5141490273190001</v>
      </c>
      <c r="F834" s="112">
        <v>0.37219195137019989</v>
      </c>
      <c r="G834" s="34">
        <v>0.45206958299515021</v>
      </c>
      <c r="R834" s="86"/>
    </row>
    <row r="835" spans="1:18" x14ac:dyDescent="0.25">
      <c r="A835" s="51" t="s">
        <v>194</v>
      </c>
      <c r="B835" s="22" t="s">
        <v>169</v>
      </c>
      <c r="C835" s="110">
        <v>3.2197678771995499</v>
      </c>
      <c r="D835" s="34">
        <v>2.61461899320956</v>
      </c>
      <c r="E835" s="34">
        <v>3.9592831063272298</v>
      </c>
      <c r="F835" s="112">
        <v>0.60514888398998989</v>
      </c>
      <c r="G835" s="34">
        <v>0.73951522912767986</v>
      </c>
      <c r="R835" s="86"/>
    </row>
    <row r="836" spans="1:18" x14ac:dyDescent="0.25">
      <c r="A836" s="51" t="s">
        <v>195</v>
      </c>
      <c r="B836" s="21" t="s">
        <v>166</v>
      </c>
      <c r="C836" s="110">
        <v>3.3492822966507201</v>
      </c>
      <c r="D836" s="34">
        <v>2.7743696470027399</v>
      </c>
      <c r="E836" s="34">
        <v>4.0383815424452703</v>
      </c>
      <c r="F836" s="112">
        <v>0.57491264964798017</v>
      </c>
      <c r="G836" s="34">
        <v>0.68909924579455017</v>
      </c>
      <c r="R836" s="86"/>
    </row>
    <row r="837" spans="1:18" x14ac:dyDescent="0.25">
      <c r="A837" s="51" t="s">
        <v>195</v>
      </c>
      <c r="B837" s="21" t="s">
        <v>160</v>
      </c>
      <c r="C837" s="110">
        <v>3.1045406546990502</v>
      </c>
      <c r="D837" s="34">
        <v>2.64728169987993</v>
      </c>
      <c r="E837" s="34">
        <v>3.63782957486643</v>
      </c>
      <c r="F837" s="112">
        <v>0.45725895481912016</v>
      </c>
      <c r="G837" s="34">
        <v>0.53328892016737983</v>
      </c>
      <c r="R837" s="86"/>
    </row>
    <row r="838" spans="1:18" s="32" customFormat="1" ht="14.25" x14ac:dyDescent="0.2">
      <c r="A838" s="32" t="s">
        <v>195</v>
      </c>
      <c r="B838" s="21" t="s">
        <v>162</v>
      </c>
      <c r="C838" s="110">
        <v>2.6160648489314702</v>
      </c>
      <c r="D838" s="34">
        <v>2.0792397176436501</v>
      </c>
      <c r="E838" s="34">
        <v>3.2868370396068101</v>
      </c>
      <c r="F838" s="112">
        <v>0.53682513128782006</v>
      </c>
      <c r="G838" s="34">
        <v>0.67077219067533989</v>
      </c>
    </row>
    <row r="839" spans="1:18" s="32" customFormat="1" ht="14.25" x14ac:dyDescent="0.2">
      <c r="A839" s="32" t="s">
        <v>195</v>
      </c>
      <c r="B839" s="21" t="s">
        <v>155</v>
      </c>
      <c r="C839" s="110">
        <v>4.3633922577757902</v>
      </c>
      <c r="D839" s="34">
        <v>3.80264474387269</v>
      </c>
      <c r="E839" s="34">
        <v>5.0025289347967501</v>
      </c>
      <c r="F839" s="112">
        <v>0.56074751390310018</v>
      </c>
      <c r="G839" s="34">
        <v>0.63913667702095989</v>
      </c>
    </row>
    <row r="840" spans="1:18" s="32" customFormat="1" ht="14.25" x14ac:dyDescent="0.2">
      <c r="A840" s="32" t="s">
        <v>195</v>
      </c>
      <c r="B840" s="21" t="s">
        <v>151</v>
      </c>
      <c r="C840" s="110">
        <v>1.96784922394679</v>
      </c>
      <c r="D840" s="34">
        <v>1.5630990513671199</v>
      </c>
      <c r="E840" s="34">
        <v>2.4747708408599101</v>
      </c>
      <c r="F840" s="112">
        <v>0.40475017257967005</v>
      </c>
      <c r="G840" s="34">
        <v>0.5069216169131201</v>
      </c>
    </row>
    <row r="841" spans="1:18" s="32" customFormat="1" ht="14.25" x14ac:dyDescent="0.2">
      <c r="A841" s="32" t="s">
        <v>195</v>
      </c>
      <c r="B841" s="21" t="s">
        <v>167</v>
      </c>
      <c r="C841" s="110">
        <v>3.1324480762682998</v>
      </c>
      <c r="D841" s="34">
        <v>2.5611299007512698</v>
      </c>
      <c r="E841" s="34">
        <v>3.8262072424084499</v>
      </c>
      <c r="F841" s="112">
        <v>0.57131817551703001</v>
      </c>
      <c r="G841" s="34">
        <v>0.6937591661401501</v>
      </c>
    </row>
    <row r="842" spans="1:18" s="32" customFormat="1" ht="14.25" x14ac:dyDescent="0.2">
      <c r="A842" s="32" t="s">
        <v>195</v>
      </c>
      <c r="B842" s="21" t="s">
        <v>171</v>
      </c>
      <c r="C842" s="110">
        <v>3.10316481709823</v>
      </c>
      <c r="D842" s="34">
        <v>2.6517340726720602</v>
      </c>
      <c r="E842" s="34">
        <v>3.6285824716525301</v>
      </c>
      <c r="F842" s="112">
        <v>0.45143074442616982</v>
      </c>
      <c r="G842" s="34">
        <v>0.52541765455430012</v>
      </c>
    </row>
    <row r="843" spans="1:18" s="32" customFormat="1" ht="14.25" x14ac:dyDescent="0.2">
      <c r="A843" s="32" t="s">
        <v>195</v>
      </c>
      <c r="B843" s="21" t="s">
        <v>159</v>
      </c>
      <c r="C843" s="110">
        <v>3.3703247020139702</v>
      </c>
      <c r="D843" s="34">
        <v>2.8989217364210398</v>
      </c>
      <c r="E843" s="34">
        <v>3.9152930922697999</v>
      </c>
      <c r="F843" s="112">
        <v>0.47140296559293038</v>
      </c>
      <c r="G843" s="34">
        <v>0.54496839025582977</v>
      </c>
    </row>
    <row r="844" spans="1:18" s="32" customFormat="1" ht="14.25" x14ac:dyDescent="0.2">
      <c r="A844" s="32" t="s">
        <v>195</v>
      </c>
      <c r="B844" s="21" t="s">
        <v>174</v>
      </c>
      <c r="C844" s="110">
        <v>3.5091691193117498</v>
      </c>
      <c r="D844" s="34">
        <v>3.0056383677037801</v>
      </c>
      <c r="E844" s="34">
        <v>4.0934956262217703</v>
      </c>
      <c r="F844" s="112">
        <v>0.50353075160796967</v>
      </c>
      <c r="G844" s="34">
        <v>0.58432650691002053</v>
      </c>
    </row>
    <row r="845" spans="1:18" x14ac:dyDescent="0.25">
      <c r="A845" s="51" t="s">
        <v>195</v>
      </c>
      <c r="B845" s="21" t="s">
        <v>178</v>
      </c>
      <c r="C845" s="110">
        <v>2.5882922109337199</v>
      </c>
      <c r="D845" s="34">
        <v>2.1465014523802899</v>
      </c>
      <c r="E845" s="34">
        <v>3.11811443463777</v>
      </c>
      <c r="F845" s="112">
        <v>0.44179075855342997</v>
      </c>
      <c r="G845" s="34">
        <v>0.52982222370405019</v>
      </c>
      <c r="R845" s="86"/>
    </row>
    <row r="846" spans="1:18" x14ac:dyDescent="0.25">
      <c r="A846" s="51" t="s">
        <v>195</v>
      </c>
      <c r="B846" s="21" t="s">
        <v>175</v>
      </c>
      <c r="C846" s="110">
        <v>3.1257513825438799</v>
      </c>
      <c r="D846" s="34">
        <v>2.6386310052489401</v>
      </c>
      <c r="E846" s="34">
        <v>3.6993826191142301</v>
      </c>
      <c r="F846" s="112">
        <v>0.48712037729493973</v>
      </c>
      <c r="G846" s="34">
        <v>0.5736312365703502</v>
      </c>
      <c r="R846" s="86"/>
    </row>
    <row r="847" spans="1:18" x14ac:dyDescent="0.25">
      <c r="A847" s="51" t="s">
        <v>195</v>
      </c>
      <c r="B847" s="21" t="s">
        <v>156</v>
      </c>
      <c r="C847" s="110">
        <v>2.2361710474695999</v>
      </c>
      <c r="D847" s="34">
        <v>1.7300006087802799</v>
      </c>
      <c r="E847" s="34">
        <v>2.88608937258237</v>
      </c>
      <c r="F847" s="112">
        <v>0.50617043868931999</v>
      </c>
      <c r="G847" s="34">
        <v>0.64991832511277003</v>
      </c>
      <c r="R847" s="86"/>
    </row>
    <row r="848" spans="1:18" x14ac:dyDescent="0.25">
      <c r="A848" s="51" t="s">
        <v>195</v>
      </c>
      <c r="B848" s="21" t="s">
        <v>168</v>
      </c>
      <c r="C848" s="110">
        <v>3.1140130587644399</v>
      </c>
      <c r="D848" s="34">
        <v>2.6180747439885201</v>
      </c>
      <c r="E848" s="34">
        <v>3.7003265628012301</v>
      </c>
      <c r="F848" s="112">
        <v>0.49593831477591976</v>
      </c>
      <c r="G848" s="34">
        <v>0.58631350403679017</v>
      </c>
      <c r="R848" s="86"/>
    </row>
    <row r="849" spans="1:18" x14ac:dyDescent="0.25">
      <c r="A849" s="51" t="s">
        <v>195</v>
      </c>
      <c r="B849" s="21" t="s">
        <v>164</v>
      </c>
      <c r="C849" s="110">
        <v>3.75315770479971</v>
      </c>
      <c r="D849" s="34">
        <v>3.10712417864152</v>
      </c>
      <c r="E849" s="34">
        <v>4.5272384314200496</v>
      </c>
      <c r="F849" s="112">
        <v>0.64603352615818999</v>
      </c>
      <c r="G849" s="34">
        <v>0.77408072662033955</v>
      </c>
      <c r="R849" s="86"/>
    </row>
    <row r="850" spans="1:18" x14ac:dyDescent="0.25">
      <c r="A850" s="51" t="s">
        <v>195</v>
      </c>
      <c r="B850" s="21" t="s">
        <v>172</v>
      </c>
      <c r="C850" s="110">
        <v>2.7638190954773898</v>
      </c>
      <c r="D850" s="34">
        <v>2.1783401382953298</v>
      </c>
      <c r="E850" s="34">
        <v>3.5010270421561298</v>
      </c>
      <c r="F850" s="112">
        <v>0.58547895718206</v>
      </c>
      <c r="G850" s="34">
        <v>0.73720794667874001</v>
      </c>
      <c r="R850" s="86"/>
    </row>
    <row r="851" spans="1:18" x14ac:dyDescent="0.25">
      <c r="A851" s="51" t="s">
        <v>195</v>
      </c>
      <c r="B851" s="21" t="s">
        <v>157</v>
      </c>
      <c r="C851" s="110">
        <v>3.8762579202385399</v>
      </c>
      <c r="D851" s="34">
        <v>3.20935401347226</v>
      </c>
      <c r="E851" s="34">
        <v>4.6750508562395297</v>
      </c>
      <c r="F851" s="112">
        <v>0.66690390676627986</v>
      </c>
      <c r="G851" s="34">
        <v>0.79879293600098977</v>
      </c>
      <c r="R851" s="86"/>
    </row>
    <row r="852" spans="1:18" x14ac:dyDescent="0.25">
      <c r="A852" s="51" t="s">
        <v>195</v>
      </c>
      <c r="B852" s="22" t="s">
        <v>170</v>
      </c>
      <c r="C852" s="110">
        <v>3.1991468941615602</v>
      </c>
      <c r="D852" s="34">
        <v>2.6821234323151</v>
      </c>
      <c r="E852" s="34">
        <v>3.8119312833074099</v>
      </c>
      <c r="F852" s="112">
        <v>0.5170234618464602</v>
      </c>
      <c r="G852" s="34">
        <v>0.61278438914584976</v>
      </c>
      <c r="R852" s="86"/>
    </row>
    <row r="853" spans="1:18" x14ac:dyDescent="0.25">
      <c r="A853" s="51" t="s">
        <v>195</v>
      </c>
      <c r="B853" s="22" t="s">
        <v>176</v>
      </c>
      <c r="C853" s="110">
        <v>2.9560482302605999</v>
      </c>
      <c r="D853" s="34">
        <v>2.3682764525811799</v>
      </c>
      <c r="E853" s="34">
        <v>3.6841916823723202</v>
      </c>
      <c r="F853" s="112">
        <v>0.58777177767942002</v>
      </c>
      <c r="G853" s="34">
        <v>0.72814345211172027</v>
      </c>
      <c r="R853" s="86"/>
    </row>
    <row r="854" spans="1:18" x14ac:dyDescent="0.25">
      <c r="A854" s="51" t="s">
        <v>195</v>
      </c>
      <c r="B854" s="22" t="s">
        <v>152</v>
      </c>
      <c r="C854" s="110">
        <v>2.7330405075646702</v>
      </c>
      <c r="D854" s="34">
        <v>2.1106625431319701</v>
      </c>
      <c r="E854" s="34">
        <v>3.5323187169621302</v>
      </c>
      <c r="F854" s="112">
        <v>0.6223779644327001</v>
      </c>
      <c r="G854" s="34">
        <v>0.79927820939745997</v>
      </c>
      <c r="R854" s="86"/>
    </row>
    <row r="855" spans="1:18" s="32" customFormat="1" ht="14.25" x14ac:dyDescent="0.2">
      <c r="A855" s="32" t="s">
        <v>195</v>
      </c>
      <c r="B855" s="22" t="s">
        <v>150</v>
      </c>
      <c r="C855" s="110">
        <v>1.7874875868917599</v>
      </c>
      <c r="D855" s="34">
        <v>1.2939224946316901</v>
      </c>
      <c r="E855" s="34">
        <v>2.46462149251678</v>
      </c>
      <c r="F855" s="112">
        <v>0.49356509226006984</v>
      </c>
      <c r="G855" s="34">
        <v>0.67713390562502007</v>
      </c>
    </row>
    <row r="856" spans="1:18" s="32" customFormat="1" ht="14.25" x14ac:dyDescent="0.2">
      <c r="A856" s="32" t="s">
        <v>195</v>
      </c>
      <c r="B856" s="22" t="s">
        <v>163</v>
      </c>
      <c r="C856" s="110">
        <v>3.7206117324811698</v>
      </c>
      <c r="D856" s="34">
        <v>3.1994883530101399</v>
      </c>
      <c r="E856" s="34">
        <v>4.3228237286997704</v>
      </c>
      <c r="F856" s="112">
        <v>0.52112337947102993</v>
      </c>
      <c r="G856" s="34">
        <v>0.60221199621860055</v>
      </c>
    </row>
    <row r="857" spans="1:18" s="32" customFormat="1" ht="14.25" x14ac:dyDescent="0.2">
      <c r="A857" s="32" t="s">
        <v>195</v>
      </c>
      <c r="B857" s="22" t="s">
        <v>180</v>
      </c>
      <c r="C857" s="110">
        <v>3.19829424307036</v>
      </c>
      <c r="D857" s="34">
        <v>2.7085740045047801</v>
      </c>
      <c r="E857" s="34">
        <v>3.77312386486647</v>
      </c>
      <c r="F857" s="112">
        <v>0.48972023856557989</v>
      </c>
      <c r="G857" s="34">
        <v>0.57482962179610997</v>
      </c>
    </row>
    <row r="858" spans="1:18" s="32" customFormat="1" ht="14.25" x14ac:dyDescent="0.2">
      <c r="A858" s="32" t="s">
        <v>195</v>
      </c>
      <c r="B858" s="22" t="s">
        <v>154</v>
      </c>
      <c r="C858" s="110">
        <v>2.5598949786675398</v>
      </c>
      <c r="D858" s="34">
        <v>2.0560286888615802</v>
      </c>
      <c r="E858" s="34">
        <v>3.18322942986351</v>
      </c>
      <c r="F858" s="112">
        <v>0.5038662898059596</v>
      </c>
      <c r="G858" s="34">
        <v>0.6233344511959702</v>
      </c>
    </row>
    <row r="859" spans="1:18" s="32" customFormat="1" ht="14.25" x14ac:dyDescent="0.2">
      <c r="A859" s="32" t="s">
        <v>195</v>
      </c>
      <c r="B859" s="22" t="s">
        <v>173</v>
      </c>
      <c r="C859" s="110">
        <v>3.8792314730100599</v>
      </c>
      <c r="D859" s="34">
        <v>3.3988252444909901</v>
      </c>
      <c r="E859" s="34">
        <v>4.4244305957497003</v>
      </c>
      <c r="F859" s="112">
        <v>0.48040622851906978</v>
      </c>
      <c r="G859" s="34">
        <v>0.54519912273964044</v>
      </c>
    </row>
    <row r="860" spans="1:18" s="32" customFormat="1" ht="14.25" x14ac:dyDescent="0.2">
      <c r="A860" s="32" t="s">
        <v>195</v>
      </c>
      <c r="B860" s="22" t="s">
        <v>165</v>
      </c>
      <c r="C860" s="110">
        <v>4.0816326530612201</v>
      </c>
      <c r="D860" s="34">
        <v>3.49557840498783</v>
      </c>
      <c r="E860" s="34">
        <v>4.7610948554795396</v>
      </c>
      <c r="F860" s="112">
        <v>0.58605424807339013</v>
      </c>
      <c r="G860" s="34">
        <v>0.67946220241831945</v>
      </c>
    </row>
    <row r="861" spans="1:18" s="32" customFormat="1" ht="14.25" x14ac:dyDescent="0.2">
      <c r="A861" s="32" t="s">
        <v>195</v>
      </c>
      <c r="B861" s="22" t="s">
        <v>149</v>
      </c>
      <c r="C861" s="110">
        <v>2.1803399852180299</v>
      </c>
      <c r="D861" s="34">
        <v>1.69410702710533</v>
      </c>
      <c r="E861" s="34">
        <v>2.8021508046616601</v>
      </c>
      <c r="F861" s="112">
        <v>0.48623295811269984</v>
      </c>
      <c r="G861" s="34">
        <v>0.62181081944363026</v>
      </c>
    </row>
    <row r="862" spans="1:18" x14ac:dyDescent="0.25">
      <c r="A862" s="51" t="s">
        <v>195</v>
      </c>
      <c r="B862" s="22" t="s">
        <v>177</v>
      </c>
      <c r="C862" s="110">
        <v>3.1474820143884901</v>
      </c>
      <c r="D862" s="34">
        <v>2.67344022669963</v>
      </c>
      <c r="E862" s="34">
        <v>3.7023811372508399</v>
      </c>
      <c r="F862" s="112">
        <v>0.47404178768886007</v>
      </c>
      <c r="G862" s="34">
        <v>0.55489912286234988</v>
      </c>
      <c r="R862" s="86"/>
    </row>
    <row r="863" spans="1:18" x14ac:dyDescent="0.25">
      <c r="A863" s="51" t="s">
        <v>195</v>
      </c>
      <c r="B863" s="22" t="s">
        <v>153</v>
      </c>
      <c r="C863" s="110">
        <v>2.5608194622279101</v>
      </c>
      <c r="D863" s="34">
        <v>1.99468004487665</v>
      </c>
      <c r="E863" s="34">
        <v>3.2822617934921601</v>
      </c>
      <c r="F863" s="112">
        <v>0.56613941735126017</v>
      </c>
      <c r="G863" s="34">
        <v>0.72144233126424995</v>
      </c>
      <c r="R863" s="86"/>
    </row>
    <row r="864" spans="1:18" x14ac:dyDescent="0.25">
      <c r="A864" s="51" t="s">
        <v>195</v>
      </c>
      <c r="B864" s="22" t="s">
        <v>179</v>
      </c>
      <c r="C864" s="110">
        <v>5.3655970541820102</v>
      </c>
      <c r="D864" s="34">
        <v>4.6933265216028301</v>
      </c>
      <c r="E864" s="34">
        <v>6.1279718240279504</v>
      </c>
      <c r="F864" s="112">
        <v>0.67227053257918001</v>
      </c>
      <c r="G864" s="34">
        <v>0.76237476984594021</v>
      </c>
      <c r="R864" s="86"/>
    </row>
    <row r="865" spans="1:18" x14ac:dyDescent="0.25">
      <c r="A865" s="51" t="s">
        <v>195</v>
      </c>
      <c r="B865" s="22" t="s">
        <v>161</v>
      </c>
      <c r="C865" s="110">
        <v>4.0301043942704498</v>
      </c>
      <c r="D865" s="34">
        <v>3.47110093812362</v>
      </c>
      <c r="E865" s="34">
        <v>4.6747727796777596</v>
      </c>
      <c r="F865" s="112">
        <v>0.55900345614682978</v>
      </c>
      <c r="G865" s="34">
        <v>0.64466838540730986</v>
      </c>
      <c r="R865" s="86"/>
    </row>
    <row r="866" spans="1:18" x14ac:dyDescent="0.25">
      <c r="A866" s="51" t="s">
        <v>195</v>
      </c>
      <c r="B866" s="22" t="s">
        <v>158</v>
      </c>
      <c r="C866" s="110">
        <v>1.88224994528343</v>
      </c>
      <c r="D866" s="34">
        <v>1.52671983448297</v>
      </c>
      <c r="E866" s="34">
        <v>2.3186236003196501</v>
      </c>
      <c r="F866" s="112">
        <v>0.35553011080046004</v>
      </c>
      <c r="G866" s="34">
        <v>0.43637365503622005</v>
      </c>
      <c r="R866" s="86"/>
    </row>
    <row r="867" spans="1:18" x14ac:dyDescent="0.25">
      <c r="A867" s="51" t="s">
        <v>195</v>
      </c>
      <c r="B867" s="22" t="s">
        <v>169</v>
      </c>
      <c r="C867" s="110">
        <v>2.6769343601026798</v>
      </c>
      <c r="D867" s="34">
        <v>2.1344764263827498</v>
      </c>
      <c r="E867" s="34">
        <v>3.3525304570341499</v>
      </c>
      <c r="F867" s="112">
        <v>0.54245793371993001</v>
      </c>
      <c r="G867" s="34">
        <v>0.67559609693147005</v>
      </c>
      <c r="R867" s="86"/>
    </row>
    <row r="868" spans="1:18" x14ac:dyDescent="0.25">
      <c r="A868" s="51" t="s">
        <v>196</v>
      </c>
      <c r="B868" s="21" t="s">
        <v>166</v>
      </c>
      <c r="C868" s="110">
        <v>3.1866464339909002</v>
      </c>
      <c r="D868" s="34">
        <v>2.6393065124825998</v>
      </c>
      <c r="E868" s="34">
        <v>3.84301346227425</v>
      </c>
      <c r="F868" s="112">
        <v>0.54733992150830035</v>
      </c>
      <c r="G868" s="34">
        <v>0.65636702828334981</v>
      </c>
      <c r="R868" s="86"/>
    </row>
    <row r="869" spans="1:18" x14ac:dyDescent="0.25">
      <c r="A869" s="51" t="s">
        <v>196</v>
      </c>
      <c r="B869" s="21" t="s">
        <v>160</v>
      </c>
      <c r="C869" s="110">
        <v>2.9979035639412999</v>
      </c>
      <c r="D869" s="34">
        <v>2.5505076557875999</v>
      </c>
      <c r="E869" s="34">
        <v>3.52094363393108</v>
      </c>
      <c r="F869" s="112">
        <v>0.44739590815370001</v>
      </c>
      <c r="G869" s="34">
        <v>0.52304006998978014</v>
      </c>
      <c r="R869" s="86"/>
    </row>
    <row r="870" spans="1:18" x14ac:dyDescent="0.25">
      <c r="A870" s="51" t="s">
        <v>196</v>
      </c>
      <c r="B870" s="21" t="s">
        <v>162</v>
      </c>
      <c r="C870" s="110">
        <v>2.3315118397085599</v>
      </c>
      <c r="D870" s="34">
        <v>1.83009092507461</v>
      </c>
      <c r="E870" s="34">
        <v>2.9661645445753799</v>
      </c>
      <c r="F870" s="112">
        <v>0.50142091463394989</v>
      </c>
      <c r="G870" s="34">
        <v>0.63465270486682002</v>
      </c>
      <c r="R870" s="86"/>
    </row>
    <row r="871" spans="1:18" x14ac:dyDescent="0.25">
      <c r="A871" s="51" t="s">
        <v>196</v>
      </c>
      <c r="B871" s="21" t="s">
        <v>155</v>
      </c>
      <c r="C871" s="110">
        <v>3.5993740219092301</v>
      </c>
      <c r="D871" s="34">
        <v>3.09208660720377</v>
      </c>
      <c r="E871" s="34">
        <v>4.1862917275637201</v>
      </c>
      <c r="F871" s="112">
        <v>0.50728741470546002</v>
      </c>
      <c r="G871" s="34">
        <v>0.58691770565449009</v>
      </c>
      <c r="R871" s="86"/>
    </row>
    <row r="872" spans="1:18" s="32" customFormat="1" ht="14.25" x14ac:dyDescent="0.2">
      <c r="A872" s="32" t="s">
        <v>196</v>
      </c>
      <c r="B872" s="21" t="s">
        <v>151</v>
      </c>
      <c r="C872" s="110">
        <v>2.3051591657519199</v>
      </c>
      <c r="D872" s="34">
        <v>1.8658163663063601</v>
      </c>
      <c r="E872" s="34">
        <v>2.8449546680315398</v>
      </c>
      <c r="F872" s="112">
        <v>0.43934279944555987</v>
      </c>
      <c r="G872" s="34">
        <v>0.53979550227961992</v>
      </c>
    </row>
    <row r="873" spans="1:18" s="32" customFormat="1" ht="14.25" x14ac:dyDescent="0.2">
      <c r="A873" s="32" t="s">
        <v>196</v>
      </c>
      <c r="B873" s="21" t="s">
        <v>167</v>
      </c>
      <c r="C873" s="110">
        <v>2.8550777014817501</v>
      </c>
      <c r="D873" s="34">
        <v>2.29690431520015</v>
      </c>
      <c r="E873" s="34">
        <v>3.5439733108180498</v>
      </c>
      <c r="F873" s="112">
        <v>0.55817338628160007</v>
      </c>
      <c r="G873" s="34">
        <v>0.68889560933629967</v>
      </c>
    </row>
    <row r="874" spans="1:18" s="32" customFormat="1" ht="14.25" x14ac:dyDescent="0.2">
      <c r="A874" s="32" t="s">
        <v>196</v>
      </c>
      <c r="B874" s="21" t="s">
        <v>171</v>
      </c>
      <c r="C874" s="110">
        <v>3.39333747154976</v>
      </c>
      <c r="D874" s="34">
        <v>2.9187605817709201</v>
      </c>
      <c r="E874" s="34">
        <v>3.9419451421169698</v>
      </c>
      <c r="F874" s="112">
        <v>0.47457688977883983</v>
      </c>
      <c r="G874" s="34">
        <v>0.54860767056720983</v>
      </c>
    </row>
    <row r="875" spans="1:18" s="32" customFormat="1" ht="14.25" x14ac:dyDescent="0.2">
      <c r="A875" s="32" t="s">
        <v>196</v>
      </c>
      <c r="B875" s="21" t="s">
        <v>159</v>
      </c>
      <c r="C875" s="110">
        <v>3.5242290748898699</v>
      </c>
      <c r="D875" s="34">
        <v>3.0474963819905301</v>
      </c>
      <c r="E875" s="34">
        <v>4.0724065151425801</v>
      </c>
      <c r="F875" s="112">
        <v>0.47673269289933984</v>
      </c>
      <c r="G875" s="34">
        <v>0.5481774402527102</v>
      </c>
    </row>
    <row r="876" spans="1:18" s="32" customFormat="1" ht="14.25" x14ac:dyDescent="0.2">
      <c r="A876" s="32" t="s">
        <v>196</v>
      </c>
      <c r="B876" s="21" t="s">
        <v>174</v>
      </c>
      <c r="C876" s="110">
        <v>3.89326334208224</v>
      </c>
      <c r="D876" s="34">
        <v>3.3701730257792599</v>
      </c>
      <c r="E876" s="34">
        <v>4.4937676736311198</v>
      </c>
      <c r="F876" s="112">
        <v>0.52309031630298009</v>
      </c>
      <c r="G876" s="34">
        <v>0.60050433154887983</v>
      </c>
    </row>
    <row r="877" spans="1:18" s="32" customFormat="1" ht="14.25" x14ac:dyDescent="0.2">
      <c r="A877" s="32" t="s">
        <v>196</v>
      </c>
      <c r="B877" s="21" t="s">
        <v>178</v>
      </c>
      <c r="C877" s="110">
        <v>3.1094527363184099</v>
      </c>
      <c r="D877" s="34">
        <v>2.61604976693472</v>
      </c>
      <c r="E877" s="34">
        <v>3.6923861249478098</v>
      </c>
      <c r="F877" s="112">
        <v>0.49340296938368988</v>
      </c>
      <c r="G877" s="34">
        <v>0.58293338862939992</v>
      </c>
    </row>
    <row r="878" spans="1:18" s="32" customFormat="1" ht="14.25" x14ac:dyDescent="0.2">
      <c r="A878" s="32" t="s">
        <v>196</v>
      </c>
      <c r="B878" s="21" t="s">
        <v>175</v>
      </c>
      <c r="C878" s="110">
        <v>3.8706516413522798</v>
      </c>
      <c r="D878" s="34">
        <v>3.3209711991041999</v>
      </c>
      <c r="E878" s="34">
        <v>4.5070725966286496</v>
      </c>
      <c r="F878" s="112">
        <v>0.54968044224807988</v>
      </c>
      <c r="G878" s="34">
        <v>0.63642095527636977</v>
      </c>
    </row>
    <row r="879" spans="1:18" x14ac:dyDescent="0.25">
      <c r="A879" s="51" t="s">
        <v>196</v>
      </c>
      <c r="B879" s="21" t="s">
        <v>156</v>
      </c>
      <c r="C879" s="110">
        <v>3.0434782608695699</v>
      </c>
      <c r="D879" s="34">
        <v>2.44203441173208</v>
      </c>
      <c r="E879" s="34">
        <v>3.7873000350314898</v>
      </c>
      <c r="F879" s="112">
        <v>0.60144384913748983</v>
      </c>
      <c r="G879" s="34">
        <v>0.74382177416191997</v>
      </c>
      <c r="R879" s="86"/>
    </row>
    <row r="880" spans="1:18" x14ac:dyDescent="0.25">
      <c r="A880" s="51" t="s">
        <v>196</v>
      </c>
      <c r="B880" s="21" t="s">
        <v>168</v>
      </c>
      <c r="C880" s="110">
        <v>3.0757498729028998</v>
      </c>
      <c r="D880" s="34">
        <v>2.58031075949012</v>
      </c>
      <c r="E880" s="34">
        <v>3.6627404499488398</v>
      </c>
      <c r="F880" s="112">
        <v>0.4954391134127798</v>
      </c>
      <c r="G880" s="34">
        <v>0.58699057704594004</v>
      </c>
      <c r="R880" s="86"/>
    </row>
    <row r="881" spans="1:18" x14ac:dyDescent="0.25">
      <c r="A881" s="51" t="s">
        <v>196</v>
      </c>
      <c r="B881" s="21" t="s">
        <v>164</v>
      </c>
      <c r="C881" s="110">
        <v>4.0675629093416097</v>
      </c>
      <c r="D881" s="34">
        <v>3.40739083317446</v>
      </c>
      <c r="E881" s="34">
        <v>4.8492201461409099</v>
      </c>
      <c r="F881" s="112">
        <v>0.66017207616714968</v>
      </c>
      <c r="G881" s="34">
        <v>0.78165723679930021</v>
      </c>
      <c r="R881" s="86"/>
    </row>
    <row r="882" spans="1:18" x14ac:dyDescent="0.25">
      <c r="A882" s="51" t="s">
        <v>196</v>
      </c>
      <c r="B882" s="21" t="s">
        <v>172</v>
      </c>
      <c r="C882" s="110">
        <v>2.6593664450527998</v>
      </c>
      <c r="D882" s="34">
        <v>2.1031971897441202</v>
      </c>
      <c r="E882" s="34">
        <v>3.3575648710627699</v>
      </c>
      <c r="F882" s="112">
        <v>0.55616925530867967</v>
      </c>
      <c r="G882" s="34">
        <v>0.69819842600997006</v>
      </c>
      <c r="R882" s="86"/>
    </row>
    <row r="883" spans="1:18" x14ac:dyDescent="0.25">
      <c r="A883" s="51" t="s">
        <v>196</v>
      </c>
      <c r="B883" s="21" t="s">
        <v>157</v>
      </c>
      <c r="C883" s="110">
        <v>2.86544850498339</v>
      </c>
      <c r="D883" s="34">
        <v>2.2704829194406702</v>
      </c>
      <c r="E883" s="34">
        <v>3.6105611393197101</v>
      </c>
      <c r="F883" s="112">
        <v>0.59496558554271983</v>
      </c>
      <c r="G883" s="34">
        <v>0.74511263433632013</v>
      </c>
      <c r="R883" s="86"/>
    </row>
    <row r="884" spans="1:18" x14ac:dyDescent="0.25">
      <c r="A884" s="51" t="s">
        <v>196</v>
      </c>
      <c r="B884" s="22" t="s">
        <v>170</v>
      </c>
      <c r="C884" s="110">
        <v>3.5224035224035202</v>
      </c>
      <c r="D884" s="34">
        <v>2.98558096075323</v>
      </c>
      <c r="E884" s="34">
        <v>4.15161888973853</v>
      </c>
      <c r="F884" s="112">
        <v>0.53682256165029019</v>
      </c>
      <c r="G884" s="34">
        <v>0.62921536733500982</v>
      </c>
      <c r="R884" s="86"/>
    </row>
    <row r="885" spans="1:18" x14ac:dyDescent="0.25">
      <c r="A885" s="51" t="s">
        <v>196</v>
      </c>
      <c r="B885" s="22" t="s">
        <v>176</v>
      </c>
      <c r="C885" s="110">
        <v>2.7289719626168201</v>
      </c>
      <c r="D885" s="34">
        <v>2.1760733403713202</v>
      </c>
      <c r="E885" s="34">
        <v>3.4174438992289198</v>
      </c>
      <c r="F885" s="112">
        <v>0.5528986222454999</v>
      </c>
      <c r="G885" s="34">
        <v>0.68847193661209971</v>
      </c>
      <c r="R885" s="86"/>
    </row>
    <row r="886" spans="1:18" x14ac:dyDescent="0.25">
      <c r="A886" s="51" t="s">
        <v>196</v>
      </c>
      <c r="B886" s="22" t="s">
        <v>152</v>
      </c>
      <c r="C886" s="110">
        <v>2.6535626535626502</v>
      </c>
      <c r="D886" s="34">
        <v>2.0394500284513302</v>
      </c>
      <c r="E886" s="34">
        <v>3.4460897292788002</v>
      </c>
      <c r="F886" s="112">
        <v>0.61411262511132003</v>
      </c>
      <c r="G886" s="34">
        <v>0.79252707571615</v>
      </c>
      <c r="R886" s="86"/>
    </row>
    <row r="887" spans="1:18" x14ac:dyDescent="0.25">
      <c r="A887" s="51" t="s">
        <v>196</v>
      </c>
      <c r="B887" s="22" t="s">
        <v>150</v>
      </c>
      <c r="C887" s="110">
        <v>1.9961977186311799</v>
      </c>
      <c r="D887" s="34">
        <v>1.4802006059021</v>
      </c>
      <c r="E887" s="34">
        <v>2.6871649449130999</v>
      </c>
      <c r="F887" s="112">
        <v>0.51599711272907989</v>
      </c>
      <c r="G887" s="34">
        <v>0.69096722628191998</v>
      </c>
      <c r="R887" s="86"/>
    </row>
    <row r="888" spans="1:18" x14ac:dyDescent="0.25">
      <c r="A888" s="51" t="s">
        <v>196</v>
      </c>
      <c r="B888" s="22" t="s">
        <v>163</v>
      </c>
      <c r="C888" s="110">
        <v>3.026880505986</v>
      </c>
      <c r="D888" s="34">
        <v>2.5615023455449299</v>
      </c>
      <c r="E888" s="34">
        <v>3.5737083440527702</v>
      </c>
      <c r="F888" s="112">
        <v>0.46537816044107005</v>
      </c>
      <c r="G888" s="34">
        <v>0.54682783806677016</v>
      </c>
      <c r="R888" s="86"/>
    </row>
    <row r="889" spans="1:18" s="32" customFormat="1" ht="14.25" x14ac:dyDescent="0.2">
      <c r="A889" s="32" t="s">
        <v>196</v>
      </c>
      <c r="B889" s="22" t="s">
        <v>180</v>
      </c>
      <c r="C889" s="110">
        <v>3.0391715443493901</v>
      </c>
      <c r="D889" s="34">
        <v>2.5735199546253198</v>
      </c>
      <c r="E889" s="34">
        <v>3.5859767651100101</v>
      </c>
      <c r="F889" s="112">
        <v>0.46565158972407028</v>
      </c>
      <c r="G889" s="34">
        <v>0.54680522076061999</v>
      </c>
    </row>
    <row r="890" spans="1:18" s="32" customFormat="1" ht="14.25" x14ac:dyDescent="0.2">
      <c r="A890" s="32" t="s">
        <v>196</v>
      </c>
      <c r="B890" s="22" t="s">
        <v>154</v>
      </c>
      <c r="C890" s="110">
        <v>2.6290165530671898</v>
      </c>
      <c r="D890" s="34">
        <v>2.1203300400721901</v>
      </c>
      <c r="E890" s="34">
        <v>3.2556823428816402</v>
      </c>
      <c r="F890" s="112">
        <v>0.50868651299499978</v>
      </c>
      <c r="G890" s="34">
        <v>0.62666578981445031</v>
      </c>
    </row>
    <row r="891" spans="1:18" s="32" customFormat="1" ht="14.25" x14ac:dyDescent="0.2">
      <c r="A891" s="32" t="s">
        <v>196</v>
      </c>
      <c r="B891" s="22" t="s">
        <v>173</v>
      </c>
      <c r="C891" s="110">
        <v>4.0273415850729704</v>
      </c>
      <c r="D891" s="34">
        <v>3.5353800375239399</v>
      </c>
      <c r="E891" s="34">
        <v>4.5845079482036803</v>
      </c>
      <c r="F891" s="112">
        <v>0.49196154754903043</v>
      </c>
      <c r="G891" s="34">
        <v>0.55716636313071</v>
      </c>
    </row>
    <row r="892" spans="1:18" s="32" customFormat="1" ht="14.25" x14ac:dyDescent="0.2">
      <c r="A892" s="32" t="s">
        <v>196</v>
      </c>
      <c r="B892" s="22" t="s">
        <v>165</v>
      </c>
      <c r="C892" s="110">
        <v>4.0948275862069003</v>
      </c>
      <c r="D892" s="34">
        <v>3.5033453432909401</v>
      </c>
      <c r="E892" s="34">
        <v>4.7812239052150103</v>
      </c>
      <c r="F892" s="112">
        <v>0.5914822429159603</v>
      </c>
      <c r="G892" s="34">
        <v>0.68639631900810993</v>
      </c>
    </row>
    <row r="893" spans="1:18" s="32" customFormat="1" ht="14.25" x14ac:dyDescent="0.2">
      <c r="A893" s="32" t="s">
        <v>196</v>
      </c>
      <c r="B893" s="22" t="s">
        <v>149</v>
      </c>
      <c r="C893" s="110">
        <v>2.2923712889890999</v>
      </c>
      <c r="D893" s="34">
        <v>1.7887734158747699</v>
      </c>
      <c r="E893" s="34">
        <v>2.93351347305649</v>
      </c>
      <c r="F893" s="112">
        <v>0.50359787311433002</v>
      </c>
      <c r="G893" s="34">
        <v>0.6411421840673901</v>
      </c>
    </row>
    <row r="894" spans="1:18" s="32" customFormat="1" ht="14.25" x14ac:dyDescent="0.2">
      <c r="A894" s="32" t="s">
        <v>196</v>
      </c>
      <c r="B894" s="22" t="s">
        <v>177</v>
      </c>
      <c r="C894" s="110">
        <v>3.4722222222222201</v>
      </c>
      <c r="D894" s="34">
        <v>2.9811851171725099</v>
      </c>
      <c r="E894" s="34">
        <v>4.04077046634628</v>
      </c>
      <c r="F894" s="112">
        <v>0.49103710504971021</v>
      </c>
      <c r="G894" s="34">
        <v>0.56854824412405991</v>
      </c>
    </row>
    <row r="895" spans="1:18" s="32" customFormat="1" ht="14.25" x14ac:dyDescent="0.2">
      <c r="A895" s="32" t="s">
        <v>196</v>
      </c>
      <c r="B895" s="22" t="s">
        <v>153</v>
      </c>
      <c r="C895" s="110">
        <v>2.1118012422360199</v>
      </c>
      <c r="D895" s="34">
        <v>1.60985349995895</v>
      </c>
      <c r="E895" s="34">
        <v>2.7658553103364101</v>
      </c>
      <c r="F895" s="112">
        <v>0.50194774227706995</v>
      </c>
      <c r="G895" s="34">
        <v>0.65405406810039013</v>
      </c>
    </row>
    <row r="896" spans="1:18" x14ac:dyDescent="0.25">
      <c r="A896" s="51" t="s">
        <v>196</v>
      </c>
      <c r="B896" s="22" t="s">
        <v>179</v>
      </c>
      <c r="C896" s="110">
        <v>5.2878353737952599</v>
      </c>
      <c r="D896" s="34">
        <v>4.6235604503480099</v>
      </c>
      <c r="E896" s="34">
        <v>6.04150245199894</v>
      </c>
      <c r="F896" s="112">
        <v>0.66427492344725003</v>
      </c>
      <c r="G896" s="34">
        <v>0.75366707820368006</v>
      </c>
      <c r="R896" s="86"/>
    </row>
    <row r="897" spans="1:18" x14ac:dyDescent="0.25">
      <c r="A897" s="51" t="s">
        <v>196</v>
      </c>
      <c r="B897" s="22" t="s">
        <v>161</v>
      </c>
      <c r="C897" s="110">
        <v>4.0181774695049004</v>
      </c>
      <c r="D897" s="34">
        <v>3.46389013066839</v>
      </c>
      <c r="E897" s="34">
        <v>4.6568824760067198</v>
      </c>
      <c r="F897" s="112">
        <v>0.55428733883651038</v>
      </c>
      <c r="G897" s="34">
        <v>0.63870500650181938</v>
      </c>
      <c r="R897" s="86"/>
    </row>
    <row r="898" spans="1:18" x14ac:dyDescent="0.25">
      <c r="A898" s="51" t="s">
        <v>196</v>
      </c>
      <c r="B898" s="22" t="s">
        <v>158</v>
      </c>
      <c r="C898" s="110">
        <v>2.4913212170716799</v>
      </c>
      <c r="D898" s="34">
        <v>2.0906098115827998</v>
      </c>
      <c r="E898" s="34">
        <v>2.9665107033977698</v>
      </c>
      <c r="F898" s="112">
        <v>0.40071140548888007</v>
      </c>
      <c r="G898" s="34">
        <v>0.47518948632608993</v>
      </c>
      <c r="R898" s="86"/>
    </row>
    <row r="899" spans="1:18" x14ac:dyDescent="0.25">
      <c r="A899" s="51" t="s">
        <v>196</v>
      </c>
      <c r="B899" s="22" t="s">
        <v>169</v>
      </c>
      <c r="C899" s="110">
        <v>2.9012810851544799</v>
      </c>
      <c r="D899" s="34">
        <v>2.3276386680244801</v>
      </c>
      <c r="E899" s="34">
        <v>3.61106991434256</v>
      </c>
      <c r="F899" s="112">
        <v>0.57364241712999986</v>
      </c>
      <c r="G899" s="34">
        <v>0.70978882918808006</v>
      </c>
      <c r="R899" s="86"/>
    </row>
    <row r="900" spans="1:18" x14ac:dyDescent="0.25">
      <c r="A900" s="51" t="s">
        <v>197</v>
      </c>
      <c r="B900" s="21" t="s">
        <v>166</v>
      </c>
      <c r="C900" s="110">
        <v>3.4367396593674</v>
      </c>
      <c r="D900" s="34">
        <v>2.8663978984547298</v>
      </c>
      <c r="E900" s="34">
        <v>4.1157566705273103</v>
      </c>
      <c r="F900" s="112">
        <v>0.57034176091267019</v>
      </c>
      <c r="G900" s="34">
        <v>0.67901701115991031</v>
      </c>
      <c r="R900" s="86"/>
    </row>
    <row r="901" spans="1:18" x14ac:dyDescent="0.25">
      <c r="A901" s="51" t="s">
        <v>197</v>
      </c>
      <c r="B901" s="21" t="s">
        <v>160</v>
      </c>
      <c r="C901" s="110">
        <v>2.90541932825057</v>
      </c>
      <c r="D901" s="34">
        <v>2.4688419024072199</v>
      </c>
      <c r="E901" s="34">
        <v>3.41649450900819</v>
      </c>
      <c r="F901" s="112">
        <v>0.43657742584335013</v>
      </c>
      <c r="G901" s="34">
        <v>0.51107518075761993</v>
      </c>
      <c r="R901" s="86"/>
    </row>
    <row r="902" spans="1:18" x14ac:dyDescent="0.25">
      <c r="A902" s="51" t="s">
        <v>197</v>
      </c>
      <c r="B902" s="21" t="s">
        <v>162</v>
      </c>
      <c r="C902" s="110">
        <v>2.3247366509262601</v>
      </c>
      <c r="D902" s="34">
        <v>1.8247608887697799</v>
      </c>
      <c r="E902" s="34">
        <v>2.9575764632335</v>
      </c>
      <c r="F902" s="112">
        <v>0.49997576215648021</v>
      </c>
      <c r="G902" s="34">
        <v>0.63283981230723985</v>
      </c>
      <c r="R902" s="86"/>
    </row>
    <row r="903" spans="1:18" x14ac:dyDescent="0.25">
      <c r="A903" s="51" t="s">
        <v>197</v>
      </c>
      <c r="B903" s="21" t="s">
        <v>155</v>
      </c>
      <c r="C903" s="110">
        <v>3.4475465313028799</v>
      </c>
      <c r="D903" s="34">
        <v>2.9641272821280298</v>
      </c>
      <c r="E903" s="34">
        <v>4.0065512938802996</v>
      </c>
      <c r="F903" s="112">
        <v>0.48341924917485013</v>
      </c>
      <c r="G903" s="34">
        <v>0.55900476257741971</v>
      </c>
      <c r="R903" s="86"/>
    </row>
    <row r="904" spans="1:18" x14ac:dyDescent="0.25">
      <c r="A904" s="51" t="s">
        <v>197</v>
      </c>
      <c r="B904" s="21" t="s">
        <v>151</v>
      </c>
      <c r="C904" s="110">
        <v>2.1405919661733601</v>
      </c>
      <c r="D904" s="34">
        <v>1.7256657102347399</v>
      </c>
      <c r="E904" s="34">
        <v>2.6525919497975101</v>
      </c>
      <c r="F904" s="112">
        <v>0.4149262559386202</v>
      </c>
      <c r="G904" s="34">
        <v>0.51199998362415</v>
      </c>
      <c r="R904" s="86"/>
    </row>
    <row r="905" spans="1:18" x14ac:dyDescent="0.25">
      <c r="A905" s="51" t="s">
        <v>197</v>
      </c>
      <c r="B905" s="21" t="s">
        <v>167</v>
      </c>
      <c r="C905" s="110">
        <v>3.43119915104351</v>
      </c>
      <c r="D905" s="34">
        <v>2.82087112853988</v>
      </c>
      <c r="E905" s="34">
        <v>4.1679151280777296</v>
      </c>
      <c r="F905" s="112">
        <v>0.61032802250363005</v>
      </c>
      <c r="G905" s="34">
        <v>0.73671597703421954</v>
      </c>
      <c r="R905" s="86"/>
    </row>
    <row r="906" spans="1:18" s="32" customFormat="1" ht="14.25" x14ac:dyDescent="0.2">
      <c r="A906" s="32" t="s">
        <v>197</v>
      </c>
      <c r="B906" s="21" t="s">
        <v>171</v>
      </c>
      <c r="C906" s="110">
        <v>3.2601880877742899</v>
      </c>
      <c r="D906" s="34">
        <v>2.7932987897696</v>
      </c>
      <c r="E906" s="34">
        <v>3.8020638159173701</v>
      </c>
      <c r="F906" s="112">
        <v>0.46688929800468992</v>
      </c>
      <c r="G906" s="34">
        <v>0.54187572814308016</v>
      </c>
    </row>
    <row r="907" spans="1:18" s="32" customFormat="1" ht="14.25" x14ac:dyDescent="0.2">
      <c r="A907" s="32" t="s">
        <v>197</v>
      </c>
      <c r="B907" s="21" t="s">
        <v>159</v>
      </c>
      <c r="C907" s="110">
        <v>3.1947652040030801</v>
      </c>
      <c r="D907" s="34">
        <v>2.7501007611003501</v>
      </c>
      <c r="E907" s="34">
        <v>3.70858574848531</v>
      </c>
      <c r="F907" s="112">
        <v>0.44466444290272999</v>
      </c>
      <c r="G907" s="34">
        <v>0.51382054448222991</v>
      </c>
    </row>
    <row r="908" spans="1:18" s="32" customFormat="1" ht="14.25" x14ac:dyDescent="0.2">
      <c r="A908" s="32" t="s">
        <v>197</v>
      </c>
      <c r="B908" s="21" t="s">
        <v>174</v>
      </c>
      <c r="C908" s="110">
        <v>4.5236463331048702</v>
      </c>
      <c r="D908" s="34">
        <v>3.9468271082377302</v>
      </c>
      <c r="E908" s="34">
        <v>5.1802198889921103</v>
      </c>
      <c r="F908" s="112">
        <v>0.57681922486713999</v>
      </c>
      <c r="G908" s="34">
        <v>0.65657355588724009</v>
      </c>
    </row>
    <row r="909" spans="1:18" s="32" customFormat="1" ht="14.25" x14ac:dyDescent="0.2">
      <c r="A909" s="32" t="s">
        <v>197</v>
      </c>
      <c r="B909" s="21" t="s">
        <v>178</v>
      </c>
      <c r="C909" s="110">
        <v>2.57469030847705</v>
      </c>
      <c r="D909" s="34">
        <v>2.1333200244196102</v>
      </c>
      <c r="E909" s="34">
        <v>3.1044805795974102</v>
      </c>
      <c r="F909" s="112">
        <v>0.44137028405743983</v>
      </c>
      <c r="G909" s="34">
        <v>0.52979027112036015</v>
      </c>
    </row>
    <row r="910" spans="1:18" s="32" customFormat="1" ht="14.25" x14ac:dyDescent="0.2">
      <c r="A910" s="32" t="s">
        <v>197</v>
      </c>
      <c r="B910" s="21" t="s">
        <v>175</v>
      </c>
      <c r="C910" s="110">
        <v>3.0053320407173998</v>
      </c>
      <c r="D910" s="34">
        <v>2.5264967623176</v>
      </c>
      <c r="E910" s="34">
        <v>3.5715934750884899</v>
      </c>
      <c r="F910" s="112">
        <v>0.47883527839979978</v>
      </c>
      <c r="G910" s="34">
        <v>0.56626143437109011</v>
      </c>
    </row>
    <row r="911" spans="1:18" s="32" customFormat="1" ht="14.25" x14ac:dyDescent="0.2">
      <c r="A911" s="32" t="s">
        <v>197</v>
      </c>
      <c r="B911" s="21" t="s">
        <v>156</v>
      </c>
      <c r="C911" s="110">
        <v>2.81261877613075</v>
      </c>
      <c r="D911" s="34">
        <v>2.2463845310271799</v>
      </c>
      <c r="E911" s="34">
        <v>3.5164464094217198</v>
      </c>
      <c r="F911" s="112">
        <v>0.56623424510357001</v>
      </c>
      <c r="G911" s="34">
        <v>0.70382763329096987</v>
      </c>
    </row>
    <row r="912" spans="1:18" s="32" customFormat="1" ht="14.25" x14ac:dyDescent="0.2">
      <c r="A912" s="32" t="s">
        <v>197</v>
      </c>
      <c r="B912" s="21" t="s">
        <v>168</v>
      </c>
      <c r="C912" s="110">
        <v>3.2597266035751802</v>
      </c>
      <c r="D912" s="34">
        <v>2.7408810529647001</v>
      </c>
      <c r="E912" s="34">
        <v>3.8728779898997199</v>
      </c>
      <c r="F912" s="112">
        <v>0.5188455506104801</v>
      </c>
      <c r="G912" s="34">
        <v>0.61315138632453969</v>
      </c>
    </row>
    <row r="913" spans="1:18" x14ac:dyDescent="0.25">
      <c r="A913" s="51" t="s">
        <v>197</v>
      </c>
      <c r="B913" s="21" t="s">
        <v>164</v>
      </c>
      <c r="C913" s="110">
        <v>4.5500848896434603</v>
      </c>
      <c r="D913" s="34">
        <v>3.8547891275800401</v>
      </c>
      <c r="E913" s="34">
        <v>5.3637959546240603</v>
      </c>
      <c r="F913" s="112">
        <v>0.69529576206342014</v>
      </c>
      <c r="G913" s="34">
        <v>0.81371106498060009</v>
      </c>
      <c r="R913" s="86"/>
    </row>
    <row r="914" spans="1:18" x14ac:dyDescent="0.25">
      <c r="A914" s="51" t="s">
        <v>197</v>
      </c>
      <c r="B914" s="21" t="s">
        <v>172</v>
      </c>
      <c r="C914" s="110">
        <v>2.3954526999593999</v>
      </c>
      <c r="D914" s="34">
        <v>1.8616462152622</v>
      </c>
      <c r="E914" s="34">
        <v>3.0775223877716602</v>
      </c>
      <c r="F914" s="112">
        <v>0.53380648469719993</v>
      </c>
      <c r="G914" s="34">
        <v>0.68206968781226029</v>
      </c>
      <c r="R914" s="86"/>
    </row>
    <row r="915" spans="1:18" x14ac:dyDescent="0.25">
      <c r="A915" s="51" t="s">
        <v>197</v>
      </c>
      <c r="B915" s="21" t="s">
        <v>157</v>
      </c>
      <c r="C915" s="110">
        <v>4.0786809372288104</v>
      </c>
      <c r="D915" s="34">
        <v>3.4687005360740999</v>
      </c>
      <c r="E915" s="34">
        <v>4.7906046711079897</v>
      </c>
      <c r="F915" s="112">
        <v>0.60998040115471053</v>
      </c>
      <c r="G915" s="34">
        <v>0.71192373387917929</v>
      </c>
      <c r="R915" s="86"/>
    </row>
    <row r="916" spans="1:18" x14ac:dyDescent="0.25">
      <c r="A916" s="51" t="s">
        <v>197</v>
      </c>
      <c r="B916" s="22" t="s">
        <v>170</v>
      </c>
      <c r="C916" s="110">
        <v>3.2020330368487899</v>
      </c>
      <c r="D916" s="34">
        <v>2.6959763569097901</v>
      </c>
      <c r="E916" s="34">
        <v>3.79937161521433</v>
      </c>
      <c r="F916" s="112">
        <v>0.50605667993899983</v>
      </c>
      <c r="G916" s="34">
        <v>0.59733857836554005</v>
      </c>
      <c r="R916" s="86"/>
    </row>
    <row r="917" spans="1:18" x14ac:dyDescent="0.25">
      <c r="A917" s="51" t="s">
        <v>197</v>
      </c>
      <c r="B917" s="22" t="s">
        <v>176</v>
      </c>
      <c r="C917" s="110">
        <v>3.0706622271550099</v>
      </c>
      <c r="D917" s="34">
        <v>2.4839386060786199</v>
      </c>
      <c r="E917" s="34">
        <v>3.7905869398205501</v>
      </c>
      <c r="F917" s="112">
        <v>0.58672362107638998</v>
      </c>
      <c r="G917" s="34">
        <v>0.71992471266554015</v>
      </c>
      <c r="R917" s="86"/>
    </row>
    <row r="918" spans="1:18" x14ac:dyDescent="0.25">
      <c r="A918" s="51" t="s">
        <v>197</v>
      </c>
      <c r="B918" s="22" t="s">
        <v>152</v>
      </c>
      <c r="C918" s="110">
        <v>3.0303030303030298</v>
      </c>
      <c r="D918" s="34">
        <v>2.3710462479241099</v>
      </c>
      <c r="E918" s="34">
        <v>3.8656047999205101</v>
      </c>
      <c r="F918" s="112">
        <v>0.65925678237891994</v>
      </c>
      <c r="G918" s="34">
        <v>0.83530176961748026</v>
      </c>
      <c r="R918" s="86"/>
    </row>
    <row r="919" spans="1:18" x14ac:dyDescent="0.25">
      <c r="A919" s="51" t="s">
        <v>197</v>
      </c>
      <c r="B919" s="22" t="s">
        <v>150</v>
      </c>
      <c r="C919" s="110">
        <v>2.64255910987483</v>
      </c>
      <c r="D919" s="34">
        <v>2.0452381701880902</v>
      </c>
      <c r="E919" s="34">
        <v>3.4082604351657499</v>
      </c>
      <c r="F919" s="112">
        <v>0.59732093968673983</v>
      </c>
      <c r="G919" s="34">
        <v>0.76570132529091994</v>
      </c>
      <c r="R919" s="86"/>
    </row>
    <row r="920" spans="1:18" x14ac:dyDescent="0.25">
      <c r="A920" s="51" t="s">
        <v>197</v>
      </c>
      <c r="B920" s="22" t="s">
        <v>163</v>
      </c>
      <c r="C920" s="110">
        <v>2.1238542365302902</v>
      </c>
      <c r="D920" s="34">
        <v>1.7406014165710999</v>
      </c>
      <c r="E920" s="34">
        <v>2.5892695561605699</v>
      </c>
      <c r="F920" s="112">
        <v>0.38325281995919025</v>
      </c>
      <c r="G920" s="34">
        <v>0.46541531963027971</v>
      </c>
      <c r="R920" s="86"/>
    </row>
    <row r="921" spans="1:18" x14ac:dyDescent="0.25">
      <c r="A921" s="51" t="s">
        <v>197</v>
      </c>
      <c r="B921" s="22" t="s">
        <v>180</v>
      </c>
      <c r="C921" s="110">
        <v>2.7978339350180499</v>
      </c>
      <c r="D921" s="34">
        <v>2.35169411487845</v>
      </c>
      <c r="E921" s="34">
        <v>3.3257283349231801</v>
      </c>
      <c r="F921" s="112">
        <v>0.44613982013959985</v>
      </c>
      <c r="G921" s="34">
        <v>0.52789439990513021</v>
      </c>
      <c r="R921" s="86"/>
    </row>
    <row r="922" spans="1:18" x14ac:dyDescent="0.25">
      <c r="A922" s="51" t="s">
        <v>197</v>
      </c>
      <c r="B922" s="22" t="s">
        <v>154</v>
      </c>
      <c r="C922" s="110">
        <v>2.7674129353233798</v>
      </c>
      <c r="D922" s="34">
        <v>2.25437251690906</v>
      </c>
      <c r="E922" s="34">
        <v>3.3931558209394699</v>
      </c>
      <c r="F922" s="112">
        <v>0.5130404184143198</v>
      </c>
      <c r="G922" s="34">
        <v>0.62574288561609004</v>
      </c>
      <c r="R922" s="86"/>
    </row>
    <row r="923" spans="1:18" s="32" customFormat="1" ht="14.25" x14ac:dyDescent="0.2">
      <c r="A923" s="32" t="s">
        <v>197</v>
      </c>
      <c r="B923" s="22" t="s">
        <v>173</v>
      </c>
      <c r="C923" s="110">
        <v>4.6723752792256104</v>
      </c>
      <c r="D923" s="34">
        <v>4.1396753045372101</v>
      </c>
      <c r="E923" s="34">
        <v>5.2698555139490404</v>
      </c>
      <c r="F923" s="112">
        <v>0.53269997468840025</v>
      </c>
      <c r="G923" s="34">
        <v>0.59748023472343004</v>
      </c>
    </row>
    <row r="924" spans="1:18" s="32" customFormat="1" ht="14.25" x14ac:dyDescent="0.2">
      <c r="A924" s="32" t="s">
        <v>197</v>
      </c>
      <c r="B924" s="22" t="s">
        <v>165</v>
      </c>
      <c r="C924" s="110">
        <v>4.22427035330261</v>
      </c>
      <c r="D924" s="34">
        <v>3.6371622188167598</v>
      </c>
      <c r="E924" s="34">
        <v>4.9013287235087901</v>
      </c>
      <c r="F924" s="112">
        <v>0.5871081344858502</v>
      </c>
      <c r="G924" s="34">
        <v>0.67705837020618009</v>
      </c>
    </row>
    <row r="925" spans="1:18" s="32" customFormat="1" ht="14.25" x14ac:dyDescent="0.2">
      <c r="A925" s="32" t="s">
        <v>197</v>
      </c>
      <c r="B925" s="22" t="s">
        <v>149</v>
      </c>
      <c r="C925" s="110">
        <v>1.6628873771730901</v>
      </c>
      <c r="D925" s="34">
        <v>1.24105749852398</v>
      </c>
      <c r="E925" s="34">
        <v>2.2248652839494998</v>
      </c>
      <c r="F925" s="112">
        <v>0.42182987864911015</v>
      </c>
      <c r="G925" s="34">
        <v>0.56197790677640969</v>
      </c>
    </row>
    <row r="926" spans="1:18" s="32" customFormat="1" ht="14.25" x14ac:dyDescent="0.2">
      <c r="A926" s="32" t="s">
        <v>197</v>
      </c>
      <c r="B926" s="22" t="s">
        <v>177</v>
      </c>
      <c r="C926" s="110">
        <v>2.9359031824294002</v>
      </c>
      <c r="D926" s="34">
        <v>2.4796305057002601</v>
      </c>
      <c r="E926" s="34">
        <v>3.4731437087900101</v>
      </c>
      <c r="F926" s="112">
        <v>0.45627267672914007</v>
      </c>
      <c r="G926" s="34">
        <v>0.53724052636060993</v>
      </c>
    </row>
    <row r="927" spans="1:18" s="32" customFormat="1" ht="14.25" x14ac:dyDescent="0.2">
      <c r="A927" s="32" t="s">
        <v>197</v>
      </c>
      <c r="B927" s="22" t="s">
        <v>153</v>
      </c>
      <c r="C927" s="110">
        <v>3.0745580322828601</v>
      </c>
      <c r="D927" s="34">
        <v>2.4773312512631902</v>
      </c>
      <c r="E927" s="34">
        <v>3.8101371695839799</v>
      </c>
      <c r="F927" s="112">
        <v>0.59722678101966986</v>
      </c>
      <c r="G927" s="34">
        <v>0.73557913730111979</v>
      </c>
    </row>
    <row r="928" spans="1:18" s="32" customFormat="1" ht="14.25" x14ac:dyDescent="0.2">
      <c r="A928" s="32" t="s">
        <v>197</v>
      </c>
      <c r="B928" s="22" t="s">
        <v>179</v>
      </c>
      <c r="C928" s="110">
        <v>4.6169203893186896</v>
      </c>
      <c r="D928" s="34">
        <v>4.0094891900787601</v>
      </c>
      <c r="E928" s="34">
        <v>5.31128458417595</v>
      </c>
      <c r="F928" s="112">
        <v>0.6074311992399295</v>
      </c>
      <c r="G928" s="34">
        <v>0.69436419485726031</v>
      </c>
    </row>
    <row r="929" spans="1:18" s="32" customFormat="1" ht="14.25" x14ac:dyDescent="0.2">
      <c r="A929" s="32" t="s">
        <v>197</v>
      </c>
      <c r="B929" s="22" t="s">
        <v>161</v>
      </c>
      <c r="C929" s="110">
        <v>4.26800190748689</v>
      </c>
      <c r="D929" s="34">
        <v>3.69694987664495</v>
      </c>
      <c r="E929" s="34">
        <v>4.9227529484909702</v>
      </c>
      <c r="F929" s="112">
        <v>0.57105203084194001</v>
      </c>
      <c r="G929" s="34">
        <v>0.65475104100408021</v>
      </c>
    </row>
    <row r="930" spans="1:18" x14ac:dyDescent="0.25">
      <c r="A930" s="51" t="s">
        <v>197</v>
      </c>
      <c r="B930" s="22" t="s">
        <v>158</v>
      </c>
      <c r="C930" s="110">
        <v>2.7190332326284001</v>
      </c>
      <c r="D930" s="34">
        <v>2.3019000362811699</v>
      </c>
      <c r="E930" s="34">
        <v>3.2092731635513698</v>
      </c>
      <c r="F930" s="112">
        <v>0.41713319634723023</v>
      </c>
      <c r="G930" s="34">
        <v>0.49023993092296969</v>
      </c>
      <c r="R930" s="86"/>
    </row>
    <row r="931" spans="1:18" x14ac:dyDescent="0.25">
      <c r="A931" s="51" t="s">
        <v>197</v>
      </c>
      <c r="B931" s="22" t="s">
        <v>169</v>
      </c>
      <c r="C931" s="110">
        <v>2.4434719183078002</v>
      </c>
      <c r="D931" s="34">
        <v>1.9286970391384499</v>
      </c>
      <c r="E931" s="34">
        <v>3.0913108851317102</v>
      </c>
      <c r="F931" s="112">
        <v>0.51477487916935027</v>
      </c>
      <c r="G931" s="34">
        <v>0.64783896682390996</v>
      </c>
      <c r="R931" s="86"/>
    </row>
    <row r="932" spans="1:18" x14ac:dyDescent="0.25">
      <c r="A932" s="51" t="s">
        <v>198</v>
      </c>
      <c r="B932" s="21" t="s">
        <v>166</v>
      </c>
      <c r="C932" s="110">
        <v>3.3372365339578498</v>
      </c>
      <c r="D932" s="34">
        <v>2.7854136274333001</v>
      </c>
      <c r="E932" s="34">
        <v>3.9938906652470698</v>
      </c>
      <c r="F932" s="112">
        <v>0.55182290652454968</v>
      </c>
      <c r="G932" s="34">
        <v>0.65665413128922001</v>
      </c>
      <c r="R932" s="86"/>
    </row>
    <row r="933" spans="1:18" x14ac:dyDescent="0.25">
      <c r="A933" s="51" t="s">
        <v>198</v>
      </c>
      <c r="B933" s="21" t="s">
        <v>160</v>
      </c>
      <c r="C933" s="110">
        <v>2.7777777777777799</v>
      </c>
      <c r="D933" s="34">
        <v>2.3587964954459801</v>
      </c>
      <c r="E933" s="34">
        <v>3.2686892441049902</v>
      </c>
      <c r="F933" s="112">
        <v>0.41898128233179976</v>
      </c>
      <c r="G933" s="34">
        <v>0.49091146632721028</v>
      </c>
      <c r="R933" s="86"/>
    </row>
    <row r="934" spans="1:18" x14ac:dyDescent="0.25">
      <c r="A934" s="51" t="s">
        <v>198</v>
      </c>
      <c r="B934" s="21" t="s">
        <v>162</v>
      </c>
      <c r="C934" s="110">
        <v>2.1222100256128802</v>
      </c>
      <c r="D934" s="34">
        <v>1.6452885325634301</v>
      </c>
      <c r="E934" s="34">
        <v>2.7335350355483299</v>
      </c>
      <c r="F934" s="112">
        <v>0.47692149304945008</v>
      </c>
      <c r="G934" s="34">
        <v>0.61132500993544969</v>
      </c>
      <c r="R934" s="86"/>
    </row>
    <row r="935" spans="1:18" x14ac:dyDescent="0.25">
      <c r="A935" s="51" t="s">
        <v>198</v>
      </c>
      <c r="B935" s="21" t="s">
        <v>155</v>
      </c>
      <c r="C935" s="110">
        <v>3.5314019877352498</v>
      </c>
      <c r="D935" s="34">
        <v>3.0419277199661598</v>
      </c>
      <c r="E935" s="34">
        <v>4.0963096742117502</v>
      </c>
      <c r="F935" s="112">
        <v>0.48947426776908998</v>
      </c>
      <c r="G935" s="34">
        <v>0.56490768647650036</v>
      </c>
      <c r="R935" s="86"/>
    </row>
    <row r="936" spans="1:18" x14ac:dyDescent="0.25">
      <c r="A936" s="51" t="s">
        <v>198</v>
      </c>
      <c r="B936" s="21" t="s">
        <v>151</v>
      </c>
      <c r="C936" s="110">
        <v>2.0234291799787001</v>
      </c>
      <c r="D936" s="34">
        <v>1.6197277227575599</v>
      </c>
      <c r="E936" s="34">
        <v>2.5251666970612798</v>
      </c>
      <c r="F936" s="112">
        <v>0.40370145722114015</v>
      </c>
      <c r="G936" s="34">
        <v>0.50173751708257974</v>
      </c>
      <c r="R936" s="86"/>
    </row>
    <row r="937" spans="1:18" x14ac:dyDescent="0.25">
      <c r="A937" s="51" t="s">
        <v>198</v>
      </c>
      <c r="B937" s="21" t="s">
        <v>167</v>
      </c>
      <c r="C937" s="110">
        <v>3.6013095671153099</v>
      </c>
      <c r="D937" s="34">
        <v>2.96702916493942</v>
      </c>
      <c r="E937" s="34">
        <v>4.3650842836556896</v>
      </c>
      <c r="F937" s="112">
        <v>0.63428040217588988</v>
      </c>
      <c r="G937" s="34">
        <v>0.76377471654037965</v>
      </c>
      <c r="R937" s="86"/>
    </row>
    <row r="938" spans="1:18" x14ac:dyDescent="0.25">
      <c r="A938" s="51" t="s">
        <v>198</v>
      </c>
      <c r="B938" s="21" t="s">
        <v>171</v>
      </c>
      <c r="C938" s="110">
        <v>3.1231350706186598</v>
      </c>
      <c r="D938" s="34">
        <v>2.6769437286569699</v>
      </c>
      <c r="E938" s="34">
        <v>3.6409150514764299</v>
      </c>
      <c r="F938" s="112">
        <v>0.44619134196168986</v>
      </c>
      <c r="G938" s="34">
        <v>0.51777998085777011</v>
      </c>
      <c r="R938" s="86"/>
    </row>
    <row r="939" spans="1:18" x14ac:dyDescent="0.25">
      <c r="A939" s="51" t="s">
        <v>198</v>
      </c>
      <c r="B939" s="21" t="s">
        <v>159</v>
      </c>
      <c r="C939" s="110">
        <v>2.8871391076115498</v>
      </c>
      <c r="D939" s="34">
        <v>2.47056915779276</v>
      </c>
      <c r="E939" s="34">
        <v>3.3715200317499701</v>
      </c>
      <c r="F939" s="112">
        <v>0.41656994981878981</v>
      </c>
      <c r="G939" s="34">
        <v>0.48438092413842027</v>
      </c>
      <c r="R939" s="86"/>
    </row>
    <row r="940" spans="1:18" s="32" customFormat="1" ht="14.25" x14ac:dyDescent="0.2">
      <c r="A940" s="32" t="s">
        <v>198</v>
      </c>
      <c r="B940" s="21" t="s">
        <v>174</v>
      </c>
      <c r="C940" s="110">
        <v>3.3617114167212399</v>
      </c>
      <c r="D940" s="34">
        <v>2.87760253961057</v>
      </c>
      <c r="E940" s="34">
        <v>3.9239730791220699</v>
      </c>
      <c r="F940" s="112">
        <v>0.48410887711066986</v>
      </c>
      <c r="G940" s="34">
        <v>0.56226166240083009</v>
      </c>
    </row>
    <row r="941" spans="1:18" s="32" customFormat="1" ht="14.25" x14ac:dyDescent="0.2">
      <c r="A941" s="32" t="s">
        <v>198</v>
      </c>
      <c r="B941" s="21" t="s">
        <v>178</v>
      </c>
      <c r="C941" s="110">
        <v>2.53819036427732</v>
      </c>
      <c r="D941" s="34">
        <v>2.1066954494339298</v>
      </c>
      <c r="E941" s="34">
        <v>3.0553060231818199</v>
      </c>
      <c r="F941" s="112">
        <v>0.4314949148433902</v>
      </c>
      <c r="G941" s="34">
        <v>0.51711565890449984</v>
      </c>
    </row>
    <row r="942" spans="1:18" s="32" customFormat="1" ht="14.25" x14ac:dyDescent="0.2">
      <c r="A942" s="32" t="s">
        <v>198</v>
      </c>
      <c r="B942" s="21" t="s">
        <v>175</v>
      </c>
      <c r="C942" s="110">
        <v>2.8032866118898001</v>
      </c>
      <c r="D942" s="34">
        <v>2.3424558573939702</v>
      </c>
      <c r="E942" s="34">
        <v>3.3516650104734702</v>
      </c>
      <c r="F942" s="112">
        <v>0.46083075449582989</v>
      </c>
      <c r="G942" s="34">
        <v>0.5483783985836701</v>
      </c>
    </row>
    <row r="943" spans="1:18" s="32" customFormat="1" ht="14.25" x14ac:dyDescent="0.2">
      <c r="A943" s="32" t="s">
        <v>198</v>
      </c>
      <c r="B943" s="21" t="s">
        <v>156</v>
      </c>
      <c r="C943" s="110">
        <v>2.7952755905511801</v>
      </c>
      <c r="D943" s="34">
        <v>2.2220464370268802</v>
      </c>
      <c r="E943" s="34">
        <v>3.5110725950178701</v>
      </c>
      <c r="F943" s="112">
        <v>0.57322915352429993</v>
      </c>
      <c r="G943" s="34">
        <v>0.71579700446668992</v>
      </c>
    </row>
    <row r="944" spans="1:18" s="32" customFormat="1" ht="14.25" x14ac:dyDescent="0.2">
      <c r="A944" s="32" t="s">
        <v>198</v>
      </c>
      <c r="B944" s="21" t="s">
        <v>168</v>
      </c>
      <c r="C944" s="110">
        <v>2.68857356235997</v>
      </c>
      <c r="D944" s="34">
        <v>2.2317783311836799</v>
      </c>
      <c r="E944" s="34">
        <v>3.23577021735256</v>
      </c>
      <c r="F944" s="112">
        <v>0.45679523117629017</v>
      </c>
      <c r="G944" s="34">
        <v>0.54719665499258996</v>
      </c>
    </row>
    <row r="945" spans="1:18" s="32" customFormat="1" ht="14.25" x14ac:dyDescent="0.2">
      <c r="A945" s="32" t="s">
        <v>198</v>
      </c>
      <c r="B945" s="21" t="s">
        <v>164</v>
      </c>
      <c r="C945" s="110">
        <v>4.4651461612592396</v>
      </c>
      <c r="D945" s="34">
        <v>3.7940125876036599</v>
      </c>
      <c r="E945" s="34">
        <v>5.2485217390326797</v>
      </c>
      <c r="F945" s="112">
        <v>0.67113357365557968</v>
      </c>
      <c r="G945" s="34">
        <v>0.78337557777344013</v>
      </c>
    </row>
    <row r="946" spans="1:18" s="32" customFormat="1" ht="14.25" x14ac:dyDescent="0.2">
      <c r="A946" s="32" t="s">
        <v>198</v>
      </c>
      <c r="B946" s="21" t="s">
        <v>172</v>
      </c>
      <c r="C946" s="110">
        <v>2.6009316770186302</v>
      </c>
      <c r="D946" s="34">
        <v>2.0532914027214</v>
      </c>
      <c r="E946" s="34">
        <v>3.2897291286140602</v>
      </c>
      <c r="F946" s="112">
        <v>0.54764027429723017</v>
      </c>
      <c r="G946" s="34">
        <v>0.68879745159543004</v>
      </c>
    </row>
    <row r="947" spans="1:18" x14ac:dyDescent="0.25">
      <c r="A947" s="51" t="s">
        <v>198</v>
      </c>
      <c r="B947" s="21" t="s">
        <v>157</v>
      </c>
      <c r="C947" s="110">
        <v>3.45403899721448</v>
      </c>
      <c r="D947" s="34">
        <v>2.9046882020675899</v>
      </c>
      <c r="E947" s="34">
        <v>4.10289579144934</v>
      </c>
      <c r="F947" s="112">
        <v>0.54935079514689011</v>
      </c>
      <c r="G947" s="34">
        <v>0.64885679423485998</v>
      </c>
      <c r="R947" s="86"/>
    </row>
    <row r="948" spans="1:18" x14ac:dyDescent="0.25">
      <c r="A948" s="51" t="s">
        <v>198</v>
      </c>
      <c r="B948" s="22" t="s">
        <v>170</v>
      </c>
      <c r="C948" s="110">
        <v>3.4904013961605602</v>
      </c>
      <c r="D948" s="34">
        <v>2.9654375696941502</v>
      </c>
      <c r="E948" s="34">
        <v>4.1043673461908403</v>
      </c>
      <c r="F948" s="112">
        <v>0.52496382646641004</v>
      </c>
      <c r="G948" s="34">
        <v>0.61396595003028009</v>
      </c>
      <c r="R948" s="86"/>
    </row>
    <row r="949" spans="1:18" x14ac:dyDescent="0.25">
      <c r="A949" s="51" t="s">
        <v>198</v>
      </c>
      <c r="B949" s="22" t="s">
        <v>176</v>
      </c>
      <c r="C949" s="110">
        <v>2.2222222222222201</v>
      </c>
      <c r="D949" s="34">
        <v>1.7267210928273899</v>
      </c>
      <c r="E949" s="34">
        <v>2.8557807489610898</v>
      </c>
      <c r="F949" s="112">
        <v>0.49550112939483015</v>
      </c>
      <c r="G949" s="34">
        <v>0.6335585267388697</v>
      </c>
      <c r="R949" s="86"/>
    </row>
    <row r="950" spans="1:18" x14ac:dyDescent="0.25">
      <c r="A950" s="51" t="s">
        <v>198</v>
      </c>
      <c r="B950" s="22" t="s">
        <v>152</v>
      </c>
      <c r="C950" s="110">
        <v>1.9792182088075201</v>
      </c>
      <c r="D950" s="34">
        <v>1.4568409677034999</v>
      </c>
      <c r="E950" s="34">
        <v>2.6838021653902402</v>
      </c>
      <c r="F950" s="112">
        <v>0.52237724110402017</v>
      </c>
      <c r="G950" s="34">
        <v>0.70458395658272011</v>
      </c>
      <c r="R950" s="86"/>
    </row>
    <row r="951" spans="1:18" x14ac:dyDescent="0.25">
      <c r="A951" s="51" t="s">
        <v>198</v>
      </c>
      <c r="B951" s="22" t="s">
        <v>150</v>
      </c>
      <c r="C951" s="110">
        <v>2.9135338345864699</v>
      </c>
      <c r="D951" s="34">
        <v>2.2794196836729999</v>
      </c>
      <c r="E951" s="34">
        <v>3.7173423312384801</v>
      </c>
      <c r="F951" s="112">
        <v>0.63411415091347001</v>
      </c>
      <c r="G951" s="34">
        <v>0.80380849665201026</v>
      </c>
      <c r="R951" s="86"/>
    </row>
    <row r="952" spans="1:18" x14ac:dyDescent="0.25">
      <c r="A952" s="51" t="s">
        <v>198</v>
      </c>
      <c r="B952" s="22" t="s">
        <v>163</v>
      </c>
      <c r="C952" s="110">
        <v>3.0391061452514001</v>
      </c>
      <c r="D952" s="34">
        <v>2.5750411863551701</v>
      </c>
      <c r="E952" s="34">
        <v>3.5837269092970598</v>
      </c>
      <c r="F952" s="112">
        <v>0.46406495889623001</v>
      </c>
      <c r="G952" s="34">
        <v>0.54462076404565973</v>
      </c>
      <c r="R952" s="86"/>
    </row>
    <row r="953" spans="1:18" x14ac:dyDescent="0.25">
      <c r="A953" s="51" t="s">
        <v>198</v>
      </c>
      <c r="B953" s="22" t="s">
        <v>180</v>
      </c>
      <c r="C953" s="110">
        <v>2.8495692511597102</v>
      </c>
      <c r="D953" s="34">
        <v>2.40342488861471</v>
      </c>
      <c r="E953" s="34">
        <v>3.3756662846360799</v>
      </c>
      <c r="F953" s="112">
        <v>0.44614436254500012</v>
      </c>
      <c r="G953" s="34">
        <v>0.52609703347636971</v>
      </c>
      <c r="R953" s="86"/>
    </row>
    <row r="954" spans="1:18" x14ac:dyDescent="0.25">
      <c r="A954" s="51" t="s">
        <v>198</v>
      </c>
      <c r="B954" s="22" t="s">
        <v>154</v>
      </c>
      <c r="C954" s="110">
        <v>2.33486943164363</v>
      </c>
      <c r="D954" s="34">
        <v>1.8695577887216499</v>
      </c>
      <c r="E954" s="34">
        <v>2.91255452910463</v>
      </c>
      <c r="F954" s="112">
        <v>0.46531164292198013</v>
      </c>
      <c r="G954" s="34">
        <v>0.57768509746099994</v>
      </c>
      <c r="R954" s="86"/>
    </row>
    <row r="955" spans="1:18" x14ac:dyDescent="0.25">
      <c r="A955" s="51" t="s">
        <v>198</v>
      </c>
      <c r="B955" s="22" t="s">
        <v>173</v>
      </c>
      <c r="C955" s="110">
        <v>4.7877314381896401</v>
      </c>
      <c r="D955" s="34">
        <v>4.24720101128558</v>
      </c>
      <c r="E955" s="34">
        <v>5.3931791567783698</v>
      </c>
      <c r="F955" s="112">
        <v>0.54053042690406006</v>
      </c>
      <c r="G955" s="34">
        <v>0.6054477185887297</v>
      </c>
      <c r="R955" s="86"/>
    </row>
    <row r="956" spans="1:18" x14ac:dyDescent="0.25">
      <c r="A956" s="51" t="s">
        <v>198</v>
      </c>
      <c r="B956" s="22" t="s">
        <v>165</v>
      </c>
      <c r="C956" s="110">
        <v>3.7484586929716399</v>
      </c>
      <c r="D956" s="34">
        <v>3.2062401498056299</v>
      </c>
      <c r="E956" s="34">
        <v>4.3782260567196696</v>
      </c>
      <c r="F956" s="112">
        <v>0.54221854316601004</v>
      </c>
      <c r="G956" s="34">
        <v>0.62976736374802966</v>
      </c>
      <c r="R956" s="86"/>
    </row>
    <row r="957" spans="1:18" s="32" customFormat="1" ht="14.25" x14ac:dyDescent="0.2">
      <c r="A957" s="32" t="s">
        <v>198</v>
      </c>
      <c r="B957" s="22" t="s">
        <v>149</v>
      </c>
      <c r="C957" s="110">
        <v>2.2480058013052902</v>
      </c>
      <c r="D957" s="34">
        <v>1.75759516868946</v>
      </c>
      <c r="E957" s="34">
        <v>2.8712533994424101</v>
      </c>
      <c r="F957" s="112">
        <v>0.49041063261583018</v>
      </c>
      <c r="G957" s="34">
        <v>0.62324759813711994</v>
      </c>
    </row>
    <row r="958" spans="1:18" s="32" customFormat="1" ht="14.25" x14ac:dyDescent="0.2">
      <c r="A958" s="32" t="s">
        <v>198</v>
      </c>
      <c r="B958" s="22" t="s">
        <v>177</v>
      </c>
      <c r="C958" s="110">
        <v>2.7290448343079898</v>
      </c>
      <c r="D958" s="34">
        <v>2.29693276737195</v>
      </c>
      <c r="E958" s="34">
        <v>3.2397527281306102</v>
      </c>
      <c r="F958" s="112">
        <v>0.43211206693603987</v>
      </c>
      <c r="G958" s="34">
        <v>0.51070789382262038</v>
      </c>
    </row>
    <row r="959" spans="1:18" s="32" customFormat="1" ht="14.25" x14ac:dyDescent="0.2">
      <c r="A959" s="32" t="s">
        <v>198</v>
      </c>
      <c r="B959" s="22" t="s">
        <v>153</v>
      </c>
      <c r="C959" s="110">
        <v>2.6506024096385499</v>
      </c>
      <c r="D959" s="34">
        <v>2.0888806602024399</v>
      </c>
      <c r="E959" s="34">
        <v>3.3581961112669001</v>
      </c>
      <c r="F959" s="112">
        <v>0.56172174943610997</v>
      </c>
      <c r="G959" s="34">
        <v>0.70759370162835022</v>
      </c>
    </row>
    <row r="960" spans="1:18" s="32" customFormat="1" ht="14.25" x14ac:dyDescent="0.2">
      <c r="A960" s="32" t="s">
        <v>198</v>
      </c>
      <c r="B960" s="22" t="s">
        <v>179</v>
      </c>
      <c r="C960" s="110">
        <v>4.5247785491979897</v>
      </c>
      <c r="D960" s="34">
        <v>3.93514968314983</v>
      </c>
      <c r="E960" s="34">
        <v>5.1979748943222202</v>
      </c>
      <c r="F960" s="112">
        <v>0.58962886604815967</v>
      </c>
      <c r="G960" s="34">
        <v>0.67319634512423043</v>
      </c>
    </row>
    <row r="961" spans="1:18" s="32" customFormat="1" ht="14.25" x14ac:dyDescent="0.2">
      <c r="A961" s="32" t="s">
        <v>198</v>
      </c>
      <c r="B961" s="22" t="s">
        <v>161</v>
      </c>
      <c r="C961" s="110">
        <v>4.1476754785779404</v>
      </c>
      <c r="D961" s="34">
        <v>3.5967229587261298</v>
      </c>
      <c r="E961" s="34">
        <v>4.7788402821078799</v>
      </c>
      <c r="F961" s="112">
        <v>0.5509525198518106</v>
      </c>
      <c r="G961" s="34">
        <v>0.63116480352993953</v>
      </c>
    </row>
    <row r="962" spans="1:18" s="32" customFormat="1" ht="14.25" x14ac:dyDescent="0.2">
      <c r="A962" s="32" t="s">
        <v>198</v>
      </c>
      <c r="B962" s="22" t="s">
        <v>158</v>
      </c>
      <c r="C962" s="110">
        <v>2.4654832347140001</v>
      </c>
      <c r="D962" s="34">
        <v>2.0732696485569901</v>
      </c>
      <c r="E962" s="34">
        <v>2.9296745876961898</v>
      </c>
      <c r="F962" s="112">
        <v>0.39221358615700996</v>
      </c>
      <c r="G962" s="34">
        <v>0.46419135298218972</v>
      </c>
    </row>
    <row r="963" spans="1:18" s="32" customFormat="1" ht="14.25" x14ac:dyDescent="0.2">
      <c r="A963" s="32" t="s">
        <v>198</v>
      </c>
      <c r="B963" s="22" t="s">
        <v>169</v>
      </c>
      <c r="C963" s="110">
        <v>1.87861271676301</v>
      </c>
      <c r="D963" s="34">
        <v>1.43548875775885</v>
      </c>
      <c r="E963" s="34">
        <v>2.4551182781347598</v>
      </c>
      <c r="F963" s="112">
        <v>0.44312395900416002</v>
      </c>
      <c r="G963" s="34">
        <v>0.5765055613717498</v>
      </c>
    </row>
    <row r="964" spans="1:18" x14ac:dyDescent="0.25">
      <c r="A964" s="51" t="s">
        <v>199</v>
      </c>
      <c r="B964" s="21" t="s">
        <v>166</v>
      </c>
      <c r="C964" s="110">
        <v>3.2411537317871</v>
      </c>
      <c r="D964" s="34">
        <v>2.69394966286265</v>
      </c>
      <c r="E964" s="34">
        <v>3.89505850797052</v>
      </c>
      <c r="F964" s="112">
        <v>0.54720406892444995</v>
      </c>
      <c r="G964" s="34">
        <v>0.65390477618342002</v>
      </c>
      <c r="R964" s="86"/>
    </row>
    <row r="965" spans="1:18" x14ac:dyDescent="0.25">
      <c r="A965" s="51" t="s">
        <v>199</v>
      </c>
      <c r="B965" s="21" t="s">
        <v>160</v>
      </c>
      <c r="C965" s="110">
        <v>3.3433433433433399</v>
      </c>
      <c r="D965" s="34">
        <v>2.8795762593519298</v>
      </c>
      <c r="E965" s="34">
        <v>3.8788188928799299</v>
      </c>
      <c r="F965" s="112">
        <v>0.46376708399141009</v>
      </c>
      <c r="G965" s="34">
        <v>0.53547554953658993</v>
      </c>
      <c r="R965" s="86"/>
    </row>
    <row r="966" spans="1:18" x14ac:dyDescent="0.25">
      <c r="A966" s="51" t="s">
        <v>199</v>
      </c>
      <c r="B966" s="21" t="s">
        <v>162</v>
      </c>
      <c r="C966" s="110">
        <v>2.6036313806098001</v>
      </c>
      <c r="D966" s="34">
        <v>2.0852662025572402</v>
      </c>
      <c r="E966" s="34">
        <v>3.2465816248501702</v>
      </c>
      <c r="F966" s="112">
        <v>0.51836517805255999</v>
      </c>
      <c r="G966" s="34">
        <v>0.64295024424037006</v>
      </c>
      <c r="R966" s="86"/>
    </row>
    <row r="967" spans="1:18" x14ac:dyDescent="0.25">
      <c r="A967" s="51" t="s">
        <v>199</v>
      </c>
      <c r="B967" s="21" t="s">
        <v>155</v>
      </c>
      <c r="C967" s="110">
        <v>4.3359865940511098</v>
      </c>
      <c r="D967" s="34">
        <v>3.7940372745672</v>
      </c>
      <c r="E967" s="34">
        <v>4.9513650670967104</v>
      </c>
      <c r="F967" s="112">
        <v>0.54194931948390979</v>
      </c>
      <c r="G967" s="34">
        <v>0.61537847304560067</v>
      </c>
      <c r="R967" s="86"/>
    </row>
    <row r="968" spans="1:18" x14ac:dyDescent="0.25">
      <c r="A968" s="51" t="s">
        <v>199</v>
      </c>
      <c r="B968" s="21" t="s">
        <v>151</v>
      </c>
      <c r="C968" s="110">
        <v>2.5439286650930999</v>
      </c>
      <c r="D968" s="34">
        <v>2.0898925199014502</v>
      </c>
      <c r="E968" s="34">
        <v>3.0934891048051201</v>
      </c>
      <c r="F968" s="112">
        <v>0.4540361451916497</v>
      </c>
      <c r="G968" s="34">
        <v>0.54956043971202018</v>
      </c>
      <c r="R968" s="86"/>
    </row>
    <row r="969" spans="1:18" x14ac:dyDescent="0.25">
      <c r="A969" s="51" t="s">
        <v>199</v>
      </c>
      <c r="B969" s="21" t="s">
        <v>167</v>
      </c>
      <c r="C969" s="110">
        <v>3.2011640596580602</v>
      </c>
      <c r="D969" s="34">
        <v>2.6056578688141099</v>
      </c>
      <c r="E969" s="34">
        <v>3.9272813327677198</v>
      </c>
      <c r="F969" s="112">
        <v>0.59550619084395029</v>
      </c>
      <c r="G969" s="34">
        <v>0.72611727310965968</v>
      </c>
      <c r="R969" s="86"/>
    </row>
    <row r="970" spans="1:18" x14ac:dyDescent="0.25">
      <c r="A970" s="51" t="s">
        <v>199</v>
      </c>
      <c r="B970" s="21" t="s">
        <v>171</v>
      </c>
      <c r="C970" s="110">
        <v>3.2442748091603102</v>
      </c>
      <c r="D970" s="34">
        <v>2.7977695940843001</v>
      </c>
      <c r="E970" s="34">
        <v>3.7592833130419598</v>
      </c>
      <c r="F970" s="112">
        <v>0.44650521507601004</v>
      </c>
      <c r="G970" s="34">
        <v>0.51500850388164965</v>
      </c>
      <c r="R970" s="86"/>
    </row>
    <row r="971" spans="1:18" x14ac:dyDescent="0.25">
      <c r="A971" s="51" t="s">
        <v>199</v>
      </c>
      <c r="B971" s="21" t="s">
        <v>159</v>
      </c>
      <c r="C971" s="110">
        <v>3.5734651206994901</v>
      </c>
      <c r="D971" s="34">
        <v>3.1047806370926798</v>
      </c>
      <c r="E971" s="34">
        <v>4.1098992690668803</v>
      </c>
      <c r="F971" s="112">
        <v>0.46868448360681025</v>
      </c>
      <c r="G971" s="34">
        <v>0.53643414836739023</v>
      </c>
      <c r="R971" s="86"/>
    </row>
    <row r="972" spans="1:18" x14ac:dyDescent="0.25">
      <c r="A972" s="51" t="s">
        <v>199</v>
      </c>
      <c r="B972" s="21" t="s">
        <v>174</v>
      </c>
      <c r="C972" s="110">
        <v>3.2934807128355499</v>
      </c>
      <c r="D972" s="34">
        <v>2.8072352129633402</v>
      </c>
      <c r="E972" s="34">
        <v>3.8606040949421598</v>
      </c>
      <c r="F972" s="112">
        <v>0.48624549987220966</v>
      </c>
      <c r="G972" s="34">
        <v>0.56712338210660995</v>
      </c>
      <c r="R972" s="86"/>
    </row>
    <row r="973" spans="1:18" x14ac:dyDescent="0.25">
      <c r="A973" s="51" t="s">
        <v>199</v>
      </c>
      <c r="B973" s="21" t="s">
        <v>178</v>
      </c>
      <c r="C973" s="110">
        <v>3.1642512077294702</v>
      </c>
      <c r="D973" s="34">
        <v>2.6729372412480301</v>
      </c>
      <c r="E973" s="34">
        <v>3.7424013150767301</v>
      </c>
      <c r="F973" s="112">
        <v>0.4913139664814401</v>
      </c>
      <c r="G973" s="34">
        <v>0.57815010734725991</v>
      </c>
      <c r="R973" s="86"/>
    </row>
    <row r="974" spans="1:18" s="32" customFormat="1" ht="14.25" x14ac:dyDescent="0.2">
      <c r="A974" s="32" t="s">
        <v>199</v>
      </c>
      <c r="B974" s="21" t="s">
        <v>175</v>
      </c>
      <c r="C974" s="110">
        <v>2.9989919354838701</v>
      </c>
      <c r="D974" s="34">
        <v>2.5120759288429002</v>
      </c>
      <c r="E974" s="34">
        <v>3.5768241777716501</v>
      </c>
      <c r="F974" s="112">
        <v>0.4869160066409699</v>
      </c>
      <c r="G974" s="34">
        <v>0.57783224228777996</v>
      </c>
    </row>
    <row r="975" spans="1:18" s="32" customFormat="1" ht="14.25" x14ac:dyDescent="0.2">
      <c r="A975" s="32" t="s">
        <v>199</v>
      </c>
      <c r="B975" s="21" t="s">
        <v>156</v>
      </c>
      <c r="C975" s="110">
        <v>2.5498007968127498</v>
      </c>
      <c r="D975" s="34">
        <v>2.00185626110353</v>
      </c>
      <c r="E975" s="34">
        <v>3.2427648090949202</v>
      </c>
      <c r="F975" s="112">
        <v>0.54794453570921986</v>
      </c>
      <c r="G975" s="34">
        <v>0.69296401228217031</v>
      </c>
    </row>
    <row r="976" spans="1:18" s="32" customFormat="1" ht="14.25" x14ac:dyDescent="0.2">
      <c r="A976" s="32" t="s">
        <v>199</v>
      </c>
      <c r="B976" s="21" t="s">
        <v>168</v>
      </c>
      <c r="C976" s="110">
        <v>2.94577685088634</v>
      </c>
      <c r="D976" s="34">
        <v>2.45597430437773</v>
      </c>
      <c r="E976" s="34">
        <v>3.5297274826768801</v>
      </c>
      <c r="F976" s="112">
        <v>0.48980254650860999</v>
      </c>
      <c r="G976" s="34">
        <v>0.58395063179054008</v>
      </c>
    </row>
    <row r="977" spans="1:18" s="32" customFormat="1" ht="14.25" x14ac:dyDescent="0.2">
      <c r="A977" s="32" t="s">
        <v>199</v>
      </c>
      <c r="B977" s="21" t="s">
        <v>164</v>
      </c>
      <c r="C977" s="110">
        <v>4.3963045555909499</v>
      </c>
      <c r="D977" s="34">
        <v>3.73313061795292</v>
      </c>
      <c r="E977" s="34">
        <v>5.1709602338236298</v>
      </c>
      <c r="F977" s="112">
        <v>0.6631739376380299</v>
      </c>
      <c r="G977" s="34">
        <v>0.77465567823267989</v>
      </c>
    </row>
    <row r="978" spans="1:18" s="32" customFormat="1" ht="14.25" x14ac:dyDescent="0.2">
      <c r="A978" s="32" t="s">
        <v>199</v>
      </c>
      <c r="B978" s="21" t="s">
        <v>172</v>
      </c>
      <c r="C978" s="110">
        <v>2.4288425047438298</v>
      </c>
      <c r="D978" s="34">
        <v>1.9066686360090099</v>
      </c>
      <c r="E978" s="34">
        <v>3.0895185498484699</v>
      </c>
      <c r="F978" s="112">
        <v>0.52217386873481986</v>
      </c>
      <c r="G978" s="34">
        <v>0.66067604510464006</v>
      </c>
    </row>
    <row r="979" spans="1:18" s="32" customFormat="1" ht="14.25" x14ac:dyDescent="0.2">
      <c r="A979" s="32" t="s">
        <v>199</v>
      </c>
      <c r="B979" s="21" t="s">
        <v>157</v>
      </c>
      <c r="C979" s="110">
        <v>3.3447458519884101</v>
      </c>
      <c r="D979" s="34">
        <v>2.8183445200972801</v>
      </c>
      <c r="E979" s="34">
        <v>3.9654548468117499</v>
      </c>
      <c r="F979" s="112">
        <v>0.52640133189113003</v>
      </c>
      <c r="G979" s="34">
        <v>0.62070899482333974</v>
      </c>
    </row>
    <row r="980" spans="1:18" s="32" customFormat="1" ht="14.25" x14ac:dyDescent="0.2">
      <c r="A980" s="32" t="s">
        <v>199</v>
      </c>
      <c r="B980" s="22" t="s">
        <v>170</v>
      </c>
      <c r="C980" s="110">
        <v>3.5809987819732001</v>
      </c>
      <c r="D980" s="34">
        <v>3.0545805207846399</v>
      </c>
      <c r="E980" s="34">
        <v>4.1942136175557501</v>
      </c>
      <c r="F980" s="112">
        <v>0.52641826118856017</v>
      </c>
      <c r="G980" s="34">
        <v>0.61321483558254997</v>
      </c>
    </row>
    <row r="981" spans="1:18" x14ac:dyDescent="0.25">
      <c r="A981" s="51" t="s">
        <v>199</v>
      </c>
      <c r="B981" s="22" t="s">
        <v>176</v>
      </c>
      <c r="C981" s="110">
        <v>2.9183598079054298</v>
      </c>
      <c r="D981" s="34">
        <v>2.3479475537360401</v>
      </c>
      <c r="E981" s="34">
        <v>3.6222082550474202</v>
      </c>
      <c r="F981" s="112">
        <v>0.57041225416938968</v>
      </c>
      <c r="G981" s="34">
        <v>0.70384844714199035</v>
      </c>
      <c r="R981" s="86"/>
    </row>
    <row r="982" spans="1:18" x14ac:dyDescent="0.25">
      <c r="A982" s="51" t="s">
        <v>199</v>
      </c>
      <c r="B982" s="22" t="s">
        <v>152</v>
      </c>
      <c r="C982" s="110">
        <v>2.2959183673469399</v>
      </c>
      <c r="D982" s="34">
        <v>1.7202778963855101</v>
      </c>
      <c r="E982" s="34">
        <v>3.0581861898675</v>
      </c>
      <c r="F982" s="112">
        <v>0.57564047096142978</v>
      </c>
      <c r="G982" s="34">
        <v>0.76226782252056013</v>
      </c>
      <c r="R982" s="86"/>
    </row>
    <row r="983" spans="1:18" x14ac:dyDescent="0.25">
      <c r="A983" s="51" t="s">
        <v>199</v>
      </c>
      <c r="B983" s="22" t="s">
        <v>150</v>
      </c>
      <c r="C983" s="110">
        <v>2.6660430308699699</v>
      </c>
      <c r="D983" s="34">
        <v>2.0634627329762698</v>
      </c>
      <c r="E983" s="34">
        <v>3.4384131568282998</v>
      </c>
      <c r="F983" s="112">
        <v>0.60258029789370005</v>
      </c>
      <c r="G983" s="34">
        <v>0.77237012595832999</v>
      </c>
      <c r="R983" s="86"/>
    </row>
    <row r="984" spans="1:18" x14ac:dyDescent="0.25">
      <c r="A984" s="51" t="s">
        <v>199</v>
      </c>
      <c r="B984" s="22" t="s">
        <v>163</v>
      </c>
      <c r="C984" s="110">
        <v>2.8662420382165599</v>
      </c>
      <c r="D984" s="34">
        <v>2.4126521520145401</v>
      </c>
      <c r="E984" s="34">
        <v>3.4021359764938</v>
      </c>
      <c r="F984" s="112">
        <v>0.45358988620201979</v>
      </c>
      <c r="G984" s="34">
        <v>0.53589393827724008</v>
      </c>
      <c r="R984" s="86"/>
    </row>
    <row r="985" spans="1:18" x14ac:dyDescent="0.25">
      <c r="A985" s="51" t="s">
        <v>199</v>
      </c>
      <c r="B985" s="22" t="s">
        <v>180</v>
      </c>
      <c r="C985" s="110">
        <v>3.1462200090538701</v>
      </c>
      <c r="D985" s="34">
        <v>2.6707999597968599</v>
      </c>
      <c r="E985" s="34">
        <v>3.70304816310398</v>
      </c>
      <c r="F985" s="112">
        <v>0.4754200492570102</v>
      </c>
      <c r="G985" s="34">
        <v>0.55682815405010988</v>
      </c>
      <c r="R985" s="86"/>
    </row>
    <row r="986" spans="1:18" x14ac:dyDescent="0.25">
      <c r="A986" s="51" t="s">
        <v>199</v>
      </c>
      <c r="B986" s="22" t="s">
        <v>154</v>
      </c>
      <c r="C986" s="110">
        <v>2.8887523048555601</v>
      </c>
      <c r="D986" s="34">
        <v>2.36648736847288</v>
      </c>
      <c r="E986" s="34">
        <v>3.5221189755000002</v>
      </c>
      <c r="F986" s="112">
        <v>0.52226493638268012</v>
      </c>
      <c r="G986" s="34">
        <v>0.63336667064444008</v>
      </c>
      <c r="R986" s="86"/>
    </row>
    <row r="987" spans="1:18" x14ac:dyDescent="0.25">
      <c r="A987" s="51" t="s">
        <v>199</v>
      </c>
      <c r="B987" s="22" t="s">
        <v>173</v>
      </c>
      <c r="C987" s="110">
        <v>4.4123099740452396</v>
      </c>
      <c r="D987" s="34">
        <v>3.8959303450445302</v>
      </c>
      <c r="E987" s="34">
        <v>4.9935759970985503</v>
      </c>
      <c r="F987" s="112">
        <v>0.51637962900070944</v>
      </c>
      <c r="G987" s="34">
        <v>0.58126602305331065</v>
      </c>
      <c r="R987" s="86"/>
    </row>
    <row r="988" spans="1:18" x14ac:dyDescent="0.25">
      <c r="A988" s="51" t="s">
        <v>199</v>
      </c>
      <c r="B988" s="22" t="s">
        <v>165</v>
      </c>
      <c r="C988" s="110">
        <v>4.2568370986920296</v>
      </c>
      <c r="D988" s="34">
        <v>3.6872522818213098</v>
      </c>
      <c r="E988" s="34">
        <v>4.9099225550299002</v>
      </c>
      <c r="F988" s="112">
        <v>0.56958481687071982</v>
      </c>
      <c r="G988" s="34">
        <v>0.65308545633787052</v>
      </c>
      <c r="R988" s="86"/>
    </row>
    <row r="989" spans="1:18" x14ac:dyDescent="0.25">
      <c r="A989" s="51" t="s">
        <v>199</v>
      </c>
      <c r="B989" s="22" t="s">
        <v>149</v>
      </c>
      <c r="C989" s="110">
        <v>2.58233532934132</v>
      </c>
      <c r="D989" s="34">
        <v>2.0456087468679001</v>
      </c>
      <c r="E989" s="34">
        <v>3.2552082485906801</v>
      </c>
      <c r="F989" s="112">
        <v>0.53672658247341998</v>
      </c>
      <c r="G989" s="34">
        <v>0.6728729192493601</v>
      </c>
      <c r="R989" s="86"/>
    </row>
    <row r="990" spans="1:18" x14ac:dyDescent="0.25">
      <c r="A990" s="51" t="s">
        <v>199</v>
      </c>
      <c r="B990" s="22" t="s">
        <v>177</v>
      </c>
      <c r="C990" s="110">
        <v>3.2077502691065698</v>
      </c>
      <c r="D990" s="34">
        <v>2.7384226372175902</v>
      </c>
      <c r="E990" s="34">
        <v>3.7544092111987699</v>
      </c>
      <c r="F990" s="112">
        <v>0.46932763188897964</v>
      </c>
      <c r="G990" s="34">
        <v>0.54665894209220012</v>
      </c>
      <c r="R990" s="86"/>
    </row>
    <row r="991" spans="1:18" s="32" customFormat="1" ht="14.25" x14ac:dyDescent="0.2">
      <c r="A991" s="32" t="s">
        <v>199</v>
      </c>
      <c r="B991" s="22" t="s">
        <v>153</v>
      </c>
      <c r="C991" s="110">
        <v>2.2256930886372501</v>
      </c>
      <c r="D991" s="34">
        <v>1.7218762301495201</v>
      </c>
      <c r="E991" s="34">
        <v>2.87261667370728</v>
      </c>
      <c r="F991" s="112">
        <v>0.50381685848773006</v>
      </c>
      <c r="G991" s="34">
        <v>0.64692358507002989</v>
      </c>
    </row>
    <row r="992" spans="1:18" s="32" customFormat="1" ht="14.25" x14ac:dyDescent="0.2">
      <c r="A992" s="32" t="s">
        <v>199</v>
      </c>
      <c r="B992" s="22" t="s">
        <v>179</v>
      </c>
      <c r="C992" s="110">
        <v>4.0674603174603199</v>
      </c>
      <c r="D992" s="34">
        <v>3.5001817507619699</v>
      </c>
      <c r="E992" s="34">
        <v>4.7221793654167801</v>
      </c>
      <c r="F992" s="112">
        <v>0.56727856669834997</v>
      </c>
      <c r="G992" s="34">
        <v>0.65471904795646019</v>
      </c>
    </row>
    <row r="993" spans="1:18" s="32" customFormat="1" ht="14.25" x14ac:dyDescent="0.2">
      <c r="A993" s="32" t="s">
        <v>199</v>
      </c>
      <c r="B993" s="22" t="s">
        <v>161</v>
      </c>
      <c r="C993" s="110">
        <v>3.5706111238269602</v>
      </c>
      <c r="D993" s="34">
        <v>3.0599140355273899</v>
      </c>
      <c r="E993" s="34">
        <v>4.1628828985712198</v>
      </c>
      <c r="F993" s="112">
        <v>0.51069708829957028</v>
      </c>
      <c r="G993" s="34">
        <v>0.59227177474425963</v>
      </c>
    </row>
    <row r="994" spans="1:18" s="32" customFormat="1" ht="14.25" x14ac:dyDescent="0.2">
      <c r="A994" s="32" t="s">
        <v>199</v>
      </c>
      <c r="B994" s="22" t="s">
        <v>158</v>
      </c>
      <c r="C994" s="110">
        <v>2.3115577889447199</v>
      </c>
      <c r="D994" s="34">
        <v>1.92932829919478</v>
      </c>
      <c r="E994" s="34">
        <v>2.7673759593112299</v>
      </c>
      <c r="F994" s="112">
        <v>0.38222948974993987</v>
      </c>
      <c r="G994" s="34">
        <v>0.45581817036651007</v>
      </c>
    </row>
    <row r="995" spans="1:18" s="32" customFormat="1" ht="14.25" x14ac:dyDescent="0.2">
      <c r="A995" s="32" t="s">
        <v>199</v>
      </c>
      <c r="B995" s="22" t="s">
        <v>169</v>
      </c>
      <c r="C995" s="110">
        <v>1.99782055938976</v>
      </c>
      <c r="D995" s="34">
        <v>1.5381208077499</v>
      </c>
      <c r="E995" s="34">
        <v>2.5912954289528298</v>
      </c>
      <c r="F995" s="112">
        <v>0.45969975163985999</v>
      </c>
      <c r="G995" s="34">
        <v>0.59347486956306983</v>
      </c>
    </row>
    <row r="996" spans="1:18" s="32" customFormat="1" ht="14.25" x14ac:dyDescent="0.2">
      <c r="A996" s="32" t="s">
        <v>200</v>
      </c>
      <c r="B996" s="21" t="s">
        <v>166</v>
      </c>
      <c r="C996" s="110">
        <v>3.6368684064408701</v>
      </c>
      <c r="D996" s="34">
        <v>3.0732358875899402</v>
      </c>
      <c r="E996" s="34">
        <v>4.2992862228979298</v>
      </c>
      <c r="F996" s="112">
        <v>0.56363251885092991</v>
      </c>
      <c r="G996" s="34">
        <v>0.66241781645705977</v>
      </c>
    </row>
    <row r="997" spans="1:18" s="32" customFormat="1" ht="14.25" x14ac:dyDescent="0.2">
      <c r="A997" s="32" t="s">
        <v>200</v>
      </c>
      <c r="B997" s="21" t="s">
        <v>160</v>
      </c>
      <c r="C997" s="110">
        <v>2.9107247509279199</v>
      </c>
      <c r="D997" s="34">
        <v>2.4843431165993599</v>
      </c>
      <c r="E997" s="34">
        <v>3.4077279390249098</v>
      </c>
      <c r="F997" s="112">
        <v>0.42638163432856002</v>
      </c>
      <c r="G997" s="34">
        <v>0.49700318809698985</v>
      </c>
    </row>
    <row r="998" spans="1:18" x14ac:dyDescent="0.25">
      <c r="A998" s="51" t="s">
        <v>200</v>
      </c>
      <c r="B998" s="21" t="s">
        <v>162</v>
      </c>
      <c r="C998" s="110">
        <v>2.3305084745762699</v>
      </c>
      <c r="D998" s="34">
        <v>1.83606015042699</v>
      </c>
      <c r="E998" s="34">
        <v>2.9541039258533801</v>
      </c>
      <c r="F998" s="112">
        <v>0.49444832414927986</v>
      </c>
      <c r="G998" s="34">
        <v>0.62359545127711025</v>
      </c>
      <c r="R998" s="86"/>
    </row>
    <row r="999" spans="1:18" x14ac:dyDescent="0.25">
      <c r="A999" s="51" t="s">
        <v>200</v>
      </c>
      <c r="B999" s="21" t="s">
        <v>155</v>
      </c>
      <c r="C999" s="110">
        <v>3.96583282489323</v>
      </c>
      <c r="D999" s="34">
        <v>3.4553203941429298</v>
      </c>
      <c r="E999" s="34">
        <v>4.5482184744935799</v>
      </c>
      <c r="F999" s="112">
        <v>0.51051243075030017</v>
      </c>
      <c r="G999" s="34">
        <v>0.58238564960034989</v>
      </c>
      <c r="R999" s="86"/>
    </row>
    <row r="1000" spans="1:18" x14ac:dyDescent="0.25">
      <c r="A1000" s="51" t="s">
        <v>200</v>
      </c>
      <c r="B1000" s="21" t="s">
        <v>151</v>
      </c>
      <c r="C1000" s="110">
        <v>2.2609147609147602</v>
      </c>
      <c r="D1000" s="34">
        <v>1.83666624554943</v>
      </c>
      <c r="E1000" s="34">
        <v>2.7803840853627699</v>
      </c>
      <c r="F1000" s="112">
        <v>0.42424851536533015</v>
      </c>
      <c r="G1000" s="34">
        <v>0.51946932444800975</v>
      </c>
      <c r="R1000" s="86"/>
    </row>
    <row r="1001" spans="1:18" x14ac:dyDescent="0.25">
      <c r="A1001" s="51" t="s">
        <v>200</v>
      </c>
      <c r="B1001" s="21" t="s">
        <v>167</v>
      </c>
      <c r="C1001" s="110">
        <v>2.3755656108597298</v>
      </c>
      <c r="D1001" s="34">
        <v>1.8611934295406301</v>
      </c>
      <c r="E1001" s="34">
        <v>3.02770753965914</v>
      </c>
      <c r="F1001" s="112">
        <v>0.51437218131909979</v>
      </c>
      <c r="G1001" s="34">
        <v>0.65214192879941013</v>
      </c>
      <c r="R1001" s="86"/>
    </row>
    <row r="1002" spans="1:18" x14ac:dyDescent="0.25">
      <c r="A1002" s="51" t="s">
        <v>200</v>
      </c>
      <c r="B1002" s="21" t="s">
        <v>171</v>
      </c>
      <c r="C1002" s="110">
        <v>3.0803488587864201</v>
      </c>
      <c r="D1002" s="34">
        <v>2.6514082740688099</v>
      </c>
      <c r="E1002" s="34">
        <v>3.5761335772011198</v>
      </c>
      <c r="F1002" s="112">
        <v>0.42894058471761021</v>
      </c>
      <c r="G1002" s="34">
        <v>0.49578471841469973</v>
      </c>
      <c r="R1002" s="86"/>
    </row>
    <row r="1003" spans="1:18" x14ac:dyDescent="0.25">
      <c r="A1003" s="51" t="s">
        <v>200</v>
      </c>
      <c r="B1003" s="21" t="s">
        <v>159</v>
      </c>
      <c r="C1003" s="110">
        <v>3.0999066293183901</v>
      </c>
      <c r="D1003" s="34">
        <v>2.6682772153816399</v>
      </c>
      <c r="E1003" s="34">
        <v>3.5987762401352499</v>
      </c>
      <c r="F1003" s="112">
        <v>0.43162941393675025</v>
      </c>
      <c r="G1003" s="34">
        <v>0.49886961081685977</v>
      </c>
      <c r="R1003" s="86"/>
    </row>
    <row r="1004" spans="1:18" x14ac:dyDescent="0.25">
      <c r="A1004" s="51" t="s">
        <v>200</v>
      </c>
      <c r="B1004" s="21" t="s">
        <v>174</v>
      </c>
      <c r="C1004" s="110">
        <v>2.9462365591397899</v>
      </c>
      <c r="D1004" s="34">
        <v>2.4976987325156199</v>
      </c>
      <c r="E1004" s="34">
        <v>3.4724543395037402</v>
      </c>
      <c r="F1004" s="112">
        <v>0.44853782662416997</v>
      </c>
      <c r="G1004" s="34">
        <v>0.52621778036395028</v>
      </c>
      <c r="R1004" s="86"/>
    </row>
    <row r="1005" spans="1:18" x14ac:dyDescent="0.25">
      <c r="A1005" s="51" t="s">
        <v>200</v>
      </c>
      <c r="B1005" s="21" t="s">
        <v>178</v>
      </c>
      <c r="C1005" s="110">
        <v>2.8739693757361602</v>
      </c>
      <c r="D1005" s="34">
        <v>2.4124056033213499</v>
      </c>
      <c r="E1005" s="34">
        <v>3.42074823926718</v>
      </c>
      <c r="F1005" s="112">
        <v>0.46156377241481028</v>
      </c>
      <c r="G1005" s="34">
        <v>0.54677886353101979</v>
      </c>
      <c r="R1005" s="86"/>
    </row>
    <row r="1006" spans="1:18" x14ac:dyDescent="0.25">
      <c r="A1006" s="51" t="s">
        <v>200</v>
      </c>
      <c r="B1006" s="21" t="s">
        <v>175</v>
      </c>
      <c r="C1006" s="110">
        <v>3.0073349633251798</v>
      </c>
      <c r="D1006" s="34">
        <v>2.5264054263015399</v>
      </c>
      <c r="E1006" s="34">
        <v>3.5764556965291798</v>
      </c>
      <c r="F1006" s="112">
        <v>0.48092953702363994</v>
      </c>
      <c r="G1006" s="34">
        <v>0.56912073320400003</v>
      </c>
      <c r="R1006" s="86"/>
    </row>
    <row r="1007" spans="1:18" x14ac:dyDescent="0.25">
      <c r="A1007" s="51" t="s">
        <v>200</v>
      </c>
      <c r="B1007" s="21" t="s">
        <v>156</v>
      </c>
      <c r="C1007" s="110">
        <v>2.7663088356730001</v>
      </c>
      <c r="D1007" s="34">
        <v>2.18419106181923</v>
      </c>
      <c r="E1007" s="34">
        <v>3.4980211173602198</v>
      </c>
      <c r="F1007" s="112">
        <v>0.58211777385377017</v>
      </c>
      <c r="G1007" s="34">
        <v>0.73171228168721969</v>
      </c>
      <c r="R1007" s="86"/>
    </row>
    <row r="1008" spans="1:18" s="32" customFormat="1" ht="14.25" x14ac:dyDescent="0.2">
      <c r="A1008" s="32" t="s">
        <v>200</v>
      </c>
      <c r="B1008" s="21" t="s">
        <v>168</v>
      </c>
      <c r="C1008" s="110">
        <v>2.9358743239763099</v>
      </c>
      <c r="D1008" s="34">
        <v>2.4496559722320699</v>
      </c>
      <c r="E1008" s="34">
        <v>3.5151218885823798</v>
      </c>
      <c r="F1008" s="112">
        <v>0.48621835174424</v>
      </c>
      <c r="G1008" s="34">
        <v>0.57924756460606996</v>
      </c>
    </row>
    <row r="1009" spans="1:18" s="32" customFormat="1" ht="14.25" x14ac:dyDescent="0.2">
      <c r="A1009" s="32" t="s">
        <v>200</v>
      </c>
      <c r="B1009" s="21" t="s">
        <v>164</v>
      </c>
      <c r="C1009" s="110">
        <v>4.2227662178702596</v>
      </c>
      <c r="D1009" s="34">
        <v>3.5853212677316599</v>
      </c>
      <c r="E1009" s="34">
        <v>4.9677049819436698</v>
      </c>
      <c r="F1009" s="112">
        <v>0.6374449501385997</v>
      </c>
      <c r="G1009" s="34">
        <v>0.7449387640734102</v>
      </c>
    </row>
    <row r="1010" spans="1:18" s="32" customFormat="1" ht="14.25" x14ac:dyDescent="0.2">
      <c r="A1010" s="32" t="s">
        <v>200</v>
      </c>
      <c r="B1010" s="21" t="s">
        <v>172</v>
      </c>
      <c r="C1010" s="110">
        <v>2.52830188679245</v>
      </c>
      <c r="D1010" s="34">
        <v>1.99581642185564</v>
      </c>
      <c r="E1010" s="34">
        <v>3.1982187516677798</v>
      </c>
      <c r="F1010" s="112">
        <v>0.53248546493681004</v>
      </c>
      <c r="G1010" s="34">
        <v>0.66991686487532975</v>
      </c>
    </row>
    <row r="1011" spans="1:18" s="32" customFormat="1" ht="14.25" x14ac:dyDescent="0.2">
      <c r="A1011" s="32" t="s">
        <v>200</v>
      </c>
      <c r="B1011" s="21" t="s">
        <v>157</v>
      </c>
      <c r="C1011" s="110">
        <v>2.85218253968254</v>
      </c>
      <c r="D1011" s="34">
        <v>2.3815483356652698</v>
      </c>
      <c r="E1011" s="34">
        <v>3.4125707150128202</v>
      </c>
      <c r="F1011" s="112">
        <v>0.47063420401727019</v>
      </c>
      <c r="G1011" s="34">
        <v>0.56038817533028018</v>
      </c>
    </row>
    <row r="1012" spans="1:18" s="32" customFormat="1" ht="14.25" x14ac:dyDescent="0.2">
      <c r="A1012" s="32" t="s">
        <v>200</v>
      </c>
      <c r="B1012" s="22" t="s">
        <v>170</v>
      </c>
      <c r="C1012" s="110">
        <v>3.3459000942507102</v>
      </c>
      <c r="D1012" s="34">
        <v>2.84565520988065</v>
      </c>
      <c r="E1012" s="34">
        <v>3.9305265664657298</v>
      </c>
      <c r="F1012" s="112">
        <v>0.50024488437006021</v>
      </c>
      <c r="G1012" s="34">
        <v>0.58462647221501962</v>
      </c>
    </row>
    <row r="1013" spans="1:18" s="32" customFormat="1" ht="14.25" x14ac:dyDescent="0.2">
      <c r="A1013" s="32" t="s">
        <v>200</v>
      </c>
      <c r="B1013" s="22" t="s">
        <v>176</v>
      </c>
      <c r="C1013" s="110">
        <v>2.55567725447243</v>
      </c>
      <c r="D1013" s="34">
        <v>2.0278182026351899</v>
      </c>
      <c r="E1013" s="34">
        <v>3.2164316375484301</v>
      </c>
      <c r="F1013" s="112">
        <v>0.52785905183724013</v>
      </c>
      <c r="G1013" s="34">
        <v>0.6607543830760001</v>
      </c>
    </row>
    <row r="1014" spans="1:18" s="32" customFormat="1" ht="14.25" x14ac:dyDescent="0.2">
      <c r="A1014" s="32" t="s">
        <v>200</v>
      </c>
      <c r="B1014" s="22" t="s">
        <v>152</v>
      </c>
      <c r="C1014" s="110">
        <v>2.26781857451404</v>
      </c>
      <c r="D1014" s="34">
        <v>1.6821221041740599</v>
      </c>
      <c r="E1014" s="34">
        <v>3.05111943449237</v>
      </c>
      <c r="F1014" s="112">
        <v>0.58569647033998007</v>
      </c>
      <c r="G1014" s="34">
        <v>0.78330085997832999</v>
      </c>
    </row>
    <row r="1015" spans="1:18" x14ac:dyDescent="0.25">
      <c r="A1015" s="51" t="s">
        <v>200</v>
      </c>
      <c r="B1015" s="22" t="s">
        <v>150</v>
      </c>
      <c r="C1015" s="110">
        <v>2.9033793431699202</v>
      </c>
      <c r="D1015" s="34">
        <v>2.2669157620483098</v>
      </c>
      <c r="E1015" s="34">
        <v>3.71175110111776</v>
      </c>
      <c r="F1015" s="112">
        <v>0.63646358112161039</v>
      </c>
      <c r="G1015" s="34">
        <v>0.80837175794783978</v>
      </c>
      <c r="R1015" s="86"/>
    </row>
    <row r="1016" spans="1:18" x14ac:dyDescent="0.25">
      <c r="A1016" s="51" t="s">
        <v>200</v>
      </c>
      <c r="B1016" s="22" t="s">
        <v>163</v>
      </c>
      <c r="C1016" s="110">
        <v>2.7104451300132202</v>
      </c>
      <c r="D1016" s="34">
        <v>2.2764868730971402</v>
      </c>
      <c r="E1016" s="34">
        <v>3.2243977589605901</v>
      </c>
      <c r="F1016" s="112">
        <v>0.43395825691608003</v>
      </c>
      <c r="G1016" s="34">
        <v>0.51395262894736993</v>
      </c>
      <c r="R1016" s="86"/>
    </row>
    <row r="1017" spans="1:18" x14ac:dyDescent="0.25">
      <c r="A1017" s="51" t="s">
        <v>200</v>
      </c>
      <c r="B1017" s="22" t="s">
        <v>180</v>
      </c>
      <c r="C1017" s="110">
        <v>2.7376589782280698</v>
      </c>
      <c r="D1017" s="34">
        <v>2.3057643207835001</v>
      </c>
      <c r="E1017" s="34">
        <v>3.2477627834176301</v>
      </c>
      <c r="F1017" s="112">
        <v>0.43189465744456967</v>
      </c>
      <c r="G1017" s="34">
        <v>0.51010380518956033</v>
      </c>
      <c r="R1017" s="86"/>
    </row>
    <row r="1018" spans="1:18" x14ac:dyDescent="0.25">
      <c r="A1018" s="51" t="s">
        <v>200</v>
      </c>
      <c r="B1018" s="22" t="s">
        <v>154</v>
      </c>
      <c r="C1018" s="110">
        <v>2.1589486858573199</v>
      </c>
      <c r="D1018" s="34">
        <v>1.7095413187159501</v>
      </c>
      <c r="E1018" s="34">
        <v>2.7232238868755201</v>
      </c>
      <c r="F1018" s="112">
        <v>0.44940736714136986</v>
      </c>
      <c r="G1018" s="34">
        <v>0.56427520101820017</v>
      </c>
      <c r="R1018" s="86"/>
    </row>
    <row r="1019" spans="1:18" x14ac:dyDescent="0.25">
      <c r="A1019" s="51" t="s">
        <v>200</v>
      </c>
      <c r="B1019" s="22" t="s">
        <v>173</v>
      </c>
      <c r="C1019" s="110">
        <v>4.3089858118759903</v>
      </c>
      <c r="D1019" s="34">
        <v>3.8122573544119698</v>
      </c>
      <c r="E1019" s="34">
        <v>4.8671618522090903</v>
      </c>
      <c r="F1019" s="112">
        <v>0.4967284574640205</v>
      </c>
      <c r="G1019" s="34">
        <v>0.55817604033309998</v>
      </c>
      <c r="R1019" s="86"/>
    </row>
    <row r="1020" spans="1:18" x14ac:dyDescent="0.25">
      <c r="A1020" s="51" t="s">
        <v>200</v>
      </c>
      <c r="B1020" s="22" t="s">
        <v>165</v>
      </c>
      <c r="C1020" s="110">
        <v>3.9664551223934699</v>
      </c>
      <c r="D1020" s="34">
        <v>3.4294655195052002</v>
      </c>
      <c r="E1020" s="34">
        <v>4.58353635387257</v>
      </c>
      <c r="F1020" s="112">
        <v>0.53698960288826969</v>
      </c>
      <c r="G1020" s="34">
        <v>0.6170812314791001</v>
      </c>
      <c r="R1020" s="86"/>
    </row>
    <row r="1021" spans="1:18" x14ac:dyDescent="0.25">
      <c r="A1021" s="51" t="s">
        <v>200</v>
      </c>
      <c r="B1021" s="22" t="s">
        <v>149</v>
      </c>
      <c r="C1021" s="110">
        <v>1.5542077331311599</v>
      </c>
      <c r="D1021" s="34">
        <v>1.14774025478025</v>
      </c>
      <c r="E1021" s="34">
        <v>2.1015636931944801</v>
      </c>
      <c r="F1021" s="112">
        <v>0.40646747835090991</v>
      </c>
      <c r="G1021" s="34">
        <v>0.54735596006332021</v>
      </c>
      <c r="R1021" s="86"/>
    </row>
    <row r="1022" spans="1:18" x14ac:dyDescent="0.25">
      <c r="A1022" s="51" t="s">
        <v>200</v>
      </c>
      <c r="B1022" s="22" t="s">
        <v>177</v>
      </c>
      <c r="C1022" s="110">
        <v>2.71680069550098</v>
      </c>
      <c r="D1022" s="34">
        <v>2.28503426354176</v>
      </c>
      <c r="E1022" s="34">
        <v>3.2274564723652102</v>
      </c>
      <c r="F1022" s="112">
        <v>0.43176643195922004</v>
      </c>
      <c r="G1022" s="34">
        <v>0.51065577686423014</v>
      </c>
      <c r="R1022" s="86"/>
    </row>
    <row r="1023" spans="1:18" x14ac:dyDescent="0.25">
      <c r="A1023" s="51" t="s">
        <v>200</v>
      </c>
      <c r="B1023" s="22" t="s">
        <v>153</v>
      </c>
      <c r="C1023" s="110">
        <v>2.8638681836014102</v>
      </c>
      <c r="D1023" s="34">
        <v>2.28392303820908</v>
      </c>
      <c r="E1023" s="34">
        <v>3.5856721261500302</v>
      </c>
      <c r="F1023" s="112">
        <v>0.57994514539233011</v>
      </c>
      <c r="G1023" s="34">
        <v>0.72180394254862001</v>
      </c>
      <c r="R1023" s="86"/>
    </row>
    <row r="1024" spans="1:18" x14ac:dyDescent="0.25">
      <c r="A1024" s="51" t="s">
        <v>200</v>
      </c>
      <c r="B1024" s="22" t="s">
        <v>179</v>
      </c>
      <c r="C1024" s="110">
        <v>5.0424020169608097</v>
      </c>
      <c r="D1024" s="34">
        <v>4.4317419093475197</v>
      </c>
      <c r="E1024" s="34">
        <v>5.7321594597797603</v>
      </c>
      <c r="F1024" s="112">
        <v>0.61066010761329004</v>
      </c>
      <c r="G1024" s="34">
        <v>0.68975744281895057</v>
      </c>
      <c r="R1024" s="86"/>
    </row>
    <row r="1025" spans="1:18" s="32" customFormat="1" ht="14.25" x14ac:dyDescent="0.2">
      <c r="A1025" s="32" t="s">
        <v>200</v>
      </c>
      <c r="B1025" s="22" t="s">
        <v>161</v>
      </c>
      <c r="C1025" s="110">
        <v>3.8652802893309199</v>
      </c>
      <c r="D1025" s="34">
        <v>3.3361129487781001</v>
      </c>
      <c r="E1025" s="34">
        <v>4.4744977525545799</v>
      </c>
      <c r="F1025" s="112">
        <v>0.52916734055281989</v>
      </c>
      <c r="G1025" s="34">
        <v>0.60921746322365999</v>
      </c>
    </row>
    <row r="1026" spans="1:18" s="32" customFormat="1" ht="14.25" x14ac:dyDescent="0.2">
      <c r="A1026" s="32" t="s">
        <v>200</v>
      </c>
      <c r="B1026" s="22" t="s">
        <v>158</v>
      </c>
      <c r="C1026" s="110">
        <v>2.94176108129597</v>
      </c>
      <c r="D1026" s="34">
        <v>2.50954632827407</v>
      </c>
      <c r="E1026" s="34">
        <v>3.4457843663080299</v>
      </c>
      <c r="F1026" s="112">
        <v>0.43221475302190004</v>
      </c>
      <c r="G1026" s="34">
        <v>0.50402328501205984</v>
      </c>
    </row>
    <row r="1027" spans="1:18" s="32" customFormat="1" ht="14.25" x14ac:dyDescent="0.2">
      <c r="A1027" s="32" t="s">
        <v>200</v>
      </c>
      <c r="B1027" s="22" t="s">
        <v>169</v>
      </c>
      <c r="C1027" s="110">
        <v>3.0729359496482802</v>
      </c>
      <c r="D1027" s="34">
        <v>2.4857828451594801</v>
      </c>
      <c r="E1027" s="34">
        <v>3.7933821782406199</v>
      </c>
      <c r="F1027" s="112">
        <v>0.58715310448880009</v>
      </c>
      <c r="G1027" s="34">
        <v>0.72044622859233964</v>
      </c>
    </row>
    <row r="1028" spans="1:18" s="32" customFormat="1" ht="14.25" x14ac:dyDescent="0.2">
      <c r="A1028" s="2" t="s">
        <v>201</v>
      </c>
      <c r="B1028" s="21" t="s">
        <v>166</v>
      </c>
      <c r="C1028" s="110">
        <v>3.5724492712203499</v>
      </c>
      <c r="D1028" s="34">
        <v>3.0066187734376002</v>
      </c>
      <c r="E1028" s="34">
        <v>4.2401111115671002</v>
      </c>
      <c r="F1028" s="112">
        <v>0.56583049778274974</v>
      </c>
      <c r="G1028" s="34">
        <v>0.66766184034675025</v>
      </c>
    </row>
    <row r="1029" spans="1:18" s="32" customFormat="1" ht="14.25" x14ac:dyDescent="0.2">
      <c r="A1029" s="2" t="s">
        <v>201</v>
      </c>
      <c r="B1029" s="21" t="s">
        <v>160</v>
      </c>
      <c r="C1029" s="110">
        <v>3.1932773109243699</v>
      </c>
      <c r="D1029" s="34">
        <v>2.73032080104025</v>
      </c>
      <c r="E1029" s="34">
        <v>3.73172168046796</v>
      </c>
      <c r="F1029" s="112">
        <v>0.46295650988411996</v>
      </c>
      <c r="G1029" s="34">
        <v>0.5384443695435901</v>
      </c>
    </row>
    <row r="1030" spans="1:18" s="32" customFormat="1" ht="14.25" x14ac:dyDescent="0.2">
      <c r="A1030" s="2" t="s">
        <v>201</v>
      </c>
      <c r="B1030" s="21" t="s">
        <v>162</v>
      </c>
      <c r="C1030" s="110">
        <v>2.1921812203142101</v>
      </c>
      <c r="D1030" s="34">
        <v>1.7069169001801101</v>
      </c>
      <c r="E1030" s="34">
        <v>2.8114567701444599</v>
      </c>
      <c r="F1030" s="112">
        <v>0.48526432013410004</v>
      </c>
      <c r="G1030" s="34">
        <v>0.61927554983024979</v>
      </c>
    </row>
    <row r="1031" spans="1:18" s="32" customFormat="1" ht="14.25" x14ac:dyDescent="0.2">
      <c r="A1031" s="2" t="s">
        <v>201</v>
      </c>
      <c r="B1031" s="21" t="s">
        <v>155</v>
      </c>
      <c r="C1031" s="110">
        <v>3.6088963491397399</v>
      </c>
      <c r="D1031" s="34">
        <v>3.1156412019247499</v>
      </c>
      <c r="E1031" s="34">
        <v>4.1768749503143097</v>
      </c>
      <c r="F1031" s="112">
        <v>0.49325514721498998</v>
      </c>
      <c r="G1031" s="34">
        <v>0.56797860117456977</v>
      </c>
    </row>
    <row r="1032" spans="1:18" x14ac:dyDescent="0.25">
      <c r="A1032" s="21" t="s">
        <v>201</v>
      </c>
      <c r="B1032" s="21" t="s">
        <v>151</v>
      </c>
      <c r="C1032" s="110">
        <v>2.7631942525559499</v>
      </c>
      <c r="D1032" s="34">
        <v>2.2771785101430502</v>
      </c>
      <c r="E1032" s="34">
        <v>3.3493845381623699</v>
      </c>
      <c r="F1032" s="112">
        <v>0.48601574241289969</v>
      </c>
      <c r="G1032" s="34">
        <v>0.58619028560642006</v>
      </c>
      <c r="R1032" s="86"/>
    </row>
    <row r="1033" spans="1:18" x14ac:dyDescent="0.25">
      <c r="A1033" s="21" t="s">
        <v>201</v>
      </c>
      <c r="B1033" s="21" t="s">
        <v>167</v>
      </c>
      <c r="C1033" s="110">
        <v>3.1720856463124498</v>
      </c>
      <c r="D1033" s="34">
        <v>2.5561365500822499</v>
      </c>
      <c r="E1033" s="34">
        <v>3.9304724272361899</v>
      </c>
      <c r="F1033" s="112">
        <v>0.61594909623019989</v>
      </c>
      <c r="G1033" s="34">
        <v>0.75838678092374012</v>
      </c>
      <c r="R1033" s="86"/>
    </row>
    <row r="1034" spans="1:18" x14ac:dyDescent="0.25">
      <c r="A1034" s="21" t="s">
        <v>201</v>
      </c>
      <c r="B1034" s="21" t="s">
        <v>171</v>
      </c>
      <c r="C1034" s="110">
        <v>3.39739856338575</v>
      </c>
      <c r="D1034" s="34">
        <v>2.9363619735728101</v>
      </c>
      <c r="E1034" s="34">
        <v>3.9278929535155802</v>
      </c>
      <c r="F1034" s="112">
        <v>0.46103658981293982</v>
      </c>
      <c r="G1034" s="34">
        <v>0.53049439012983024</v>
      </c>
      <c r="R1034" s="86"/>
    </row>
    <row r="1035" spans="1:18" x14ac:dyDescent="0.25">
      <c r="A1035" s="21" t="s">
        <v>201</v>
      </c>
      <c r="B1035" s="21" t="s">
        <v>159</v>
      </c>
      <c r="C1035" s="110">
        <v>3.0647452811041198</v>
      </c>
      <c r="D1035" s="34">
        <v>2.6188341700395301</v>
      </c>
      <c r="E1035" s="34">
        <v>3.5837878646555801</v>
      </c>
      <c r="F1035" s="112">
        <v>0.44591111106458969</v>
      </c>
      <c r="G1035" s="34">
        <v>0.51904258355146027</v>
      </c>
      <c r="R1035" s="86"/>
    </row>
    <row r="1036" spans="1:18" x14ac:dyDescent="0.25">
      <c r="A1036" s="21" t="s">
        <v>201</v>
      </c>
      <c r="B1036" s="21" t="s">
        <v>174</v>
      </c>
      <c r="C1036" s="110">
        <v>3.1469323069957</v>
      </c>
      <c r="D1036" s="34">
        <v>2.6714059830376198</v>
      </c>
      <c r="E1036" s="34">
        <v>3.70388391247196</v>
      </c>
      <c r="F1036" s="112">
        <v>0.47552632395808025</v>
      </c>
      <c r="G1036" s="34">
        <v>0.55695160547625999</v>
      </c>
      <c r="R1036" s="86"/>
    </row>
    <row r="1037" spans="1:18" x14ac:dyDescent="0.25">
      <c r="A1037" s="21" t="s">
        <v>201</v>
      </c>
      <c r="B1037" s="21" t="s">
        <v>178</v>
      </c>
      <c r="C1037" s="110">
        <v>2.9035433070866099</v>
      </c>
      <c r="D1037" s="34">
        <v>2.4301266184966801</v>
      </c>
      <c r="E1037" s="34">
        <v>3.4659109053016701</v>
      </c>
      <c r="F1037" s="112">
        <v>0.4734166885899298</v>
      </c>
      <c r="G1037" s="34">
        <v>0.56236759821506022</v>
      </c>
      <c r="R1037" s="86"/>
    </row>
    <row r="1038" spans="1:18" x14ac:dyDescent="0.25">
      <c r="A1038" s="21" t="s">
        <v>201</v>
      </c>
      <c r="B1038" s="21" t="s">
        <v>175</v>
      </c>
      <c r="C1038" s="110">
        <v>3.1912302070645602</v>
      </c>
      <c r="D1038" s="34">
        <v>2.6957804635693101</v>
      </c>
      <c r="E1038" s="34">
        <v>3.7742053337652801</v>
      </c>
      <c r="F1038" s="112">
        <v>0.49544974349525006</v>
      </c>
      <c r="G1038" s="34">
        <v>0.58297512670071994</v>
      </c>
      <c r="R1038" s="86"/>
    </row>
    <row r="1039" spans="1:18" x14ac:dyDescent="0.25">
      <c r="A1039" s="21" t="s">
        <v>201</v>
      </c>
      <c r="B1039" s="21" t="s">
        <v>156</v>
      </c>
      <c r="C1039" s="110">
        <v>2.92125317527519</v>
      </c>
      <c r="D1039" s="34">
        <v>2.31482229491216</v>
      </c>
      <c r="E1039" s="34">
        <v>3.6805692513750601</v>
      </c>
      <c r="F1039" s="112">
        <v>0.60643088036303006</v>
      </c>
      <c r="G1039" s="34">
        <v>0.75931607609987006</v>
      </c>
      <c r="R1039" s="86"/>
    </row>
    <row r="1040" spans="1:18" x14ac:dyDescent="0.25">
      <c r="A1040" s="21" t="s">
        <v>201</v>
      </c>
      <c r="B1040" s="21" t="s">
        <v>168</v>
      </c>
      <c r="C1040" s="110">
        <v>3.1886387995712799</v>
      </c>
      <c r="D1040" s="34">
        <v>2.6713174015004801</v>
      </c>
      <c r="E1040" s="34">
        <v>3.8022297628119301</v>
      </c>
      <c r="F1040" s="112">
        <v>0.5173213980707998</v>
      </c>
      <c r="G1040" s="34">
        <v>0.61359096324065021</v>
      </c>
      <c r="R1040" s="86"/>
    </row>
    <row r="1041" spans="1:18" x14ac:dyDescent="0.25">
      <c r="A1041" s="21" t="s">
        <v>201</v>
      </c>
      <c r="B1041" s="21" t="s">
        <v>164</v>
      </c>
      <c r="C1041" s="110">
        <v>3.6615384615384601</v>
      </c>
      <c r="D1041" s="34">
        <v>3.0686010345249501</v>
      </c>
      <c r="E1041" s="34">
        <v>4.3638895118443797</v>
      </c>
      <c r="F1041" s="112">
        <v>0.59293742701350993</v>
      </c>
      <c r="G1041" s="34">
        <v>0.7023510503059196</v>
      </c>
      <c r="R1041" s="86"/>
    </row>
    <row r="1042" spans="1:18" s="32" customFormat="1" ht="14.25" x14ac:dyDescent="0.2">
      <c r="A1042" s="2" t="s">
        <v>201</v>
      </c>
      <c r="B1042" s="21" t="s">
        <v>172</v>
      </c>
      <c r="C1042" s="110">
        <v>2.77078085642317</v>
      </c>
      <c r="D1042" s="34">
        <v>2.22267901726602</v>
      </c>
      <c r="E1042" s="34">
        <v>3.4492739544129298</v>
      </c>
      <c r="F1042" s="112">
        <v>0.54810183915714994</v>
      </c>
      <c r="G1042" s="34">
        <v>0.67849309798975987</v>
      </c>
    </row>
    <row r="1043" spans="1:18" s="32" customFormat="1" ht="14.25" x14ac:dyDescent="0.2">
      <c r="A1043" s="2" t="s">
        <v>201</v>
      </c>
      <c r="B1043" s="21" t="s">
        <v>157</v>
      </c>
      <c r="C1043" s="110">
        <v>3.0303030303030298</v>
      </c>
      <c r="D1043" s="34">
        <v>2.53259494477803</v>
      </c>
      <c r="E1043" s="34">
        <v>3.62218628391294</v>
      </c>
      <c r="F1043" s="112">
        <v>0.49770808552499979</v>
      </c>
      <c r="G1043" s="34">
        <v>0.59188325360991012</v>
      </c>
    </row>
    <row r="1044" spans="1:18" s="32" customFormat="1" ht="14.25" x14ac:dyDescent="0.2">
      <c r="A1044" s="2" t="s">
        <v>201</v>
      </c>
      <c r="B1044" s="22" t="s">
        <v>170</v>
      </c>
      <c r="C1044" s="110">
        <v>3.2945256378498899</v>
      </c>
      <c r="D1044" s="34">
        <v>2.78679447618289</v>
      </c>
      <c r="E1044" s="34">
        <v>3.8910586781808201</v>
      </c>
      <c r="F1044" s="112">
        <v>0.50773116166699994</v>
      </c>
      <c r="G1044" s="34">
        <v>0.59653304033093013</v>
      </c>
    </row>
    <row r="1045" spans="1:18" s="32" customFormat="1" ht="14.25" x14ac:dyDescent="0.2">
      <c r="A1045" s="2" t="s">
        <v>201</v>
      </c>
      <c r="B1045" s="22" t="s">
        <v>176</v>
      </c>
      <c r="C1045" s="110">
        <v>3.0148786217697698</v>
      </c>
      <c r="D1045" s="34">
        <v>2.4190240004632302</v>
      </c>
      <c r="E1045" s="34">
        <v>3.7518611525777898</v>
      </c>
      <c r="F1045" s="112">
        <v>0.59585462130653966</v>
      </c>
      <c r="G1045" s="34">
        <v>0.73698253080802001</v>
      </c>
    </row>
    <row r="1046" spans="1:18" s="32" customFormat="1" ht="14.25" x14ac:dyDescent="0.2">
      <c r="A1046" s="2" t="s">
        <v>201</v>
      </c>
      <c r="B1046" s="22" t="s">
        <v>152</v>
      </c>
      <c r="C1046" s="110">
        <v>2.1911138161899002</v>
      </c>
      <c r="D1046" s="34">
        <v>1.5868532522007599</v>
      </c>
      <c r="E1046" s="34">
        <v>3.0184145114007399</v>
      </c>
      <c r="F1046" s="112">
        <v>0.6042605639891403</v>
      </c>
      <c r="G1046" s="34">
        <v>0.82730069521083971</v>
      </c>
    </row>
    <row r="1047" spans="1:18" s="32" customFormat="1" ht="14.25" x14ac:dyDescent="0.2">
      <c r="A1047" s="60" t="s">
        <v>201</v>
      </c>
      <c r="B1047" s="22" t="s">
        <v>150</v>
      </c>
      <c r="C1047" s="110">
        <v>2.8541774779449902</v>
      </c>
      <c r="D1047" s="34">
        <v>2.1993521283210402</v>
      </c>
      <c r="E1047" s="34">
        <v>3.6965984843318198</v>
      </c>
      <c r="F1047" s="112">
        <v>0.65482534962395</v>
      </c>
      <c r="G1047" s="34">
        <v>0.8424210063868296</v>
      </c>
    </row>
    <row r="1048" spans="1:18" s="32" customFormat="1" ht="14.25" x14ac:dyDescent="0.2">
      <c r="A1048" s="60" t="s">
        <v>201</v>
      </c>
      <c r="B1048" s="22" t="s">
        <v>163</v>
      </c>
      <c r="C1048" s="110">
        <v>2.7475130270014199</v>
      </c>
      <c r="D1048" s="34">
        <v>2.29575254721111</v>
      </c>
      <c r="E1048" s="34">
        <v>3.2851823060928802</v>
      </c>
      <c r="F1048" s="112">
        <v>0.45176047979030987</v>
      </c>
      <c r="G1048" s="34">
        <v>0.53766927909146034</v>
      </c>
    </row>
    <row r="1049" spans="1:18" x14ac:dyDescent="0.25">
      <c r="A1049" s="22" t="s">
        <v>201</v>
      </c>
      <c r="B1049" s="22" t="s">
        <v>180</v>
      </c>
      <c r="C1049" s="110">
        <v>3.10095065640561</v>
      </c>
      <c r="D1049" s="34">
        <v>2.62915114169633</v>
      </c>
      <c r="E1049" s="34">
        <v>3.65423693108171</v>
      </c>
      <c r="F1049" s="112">
        <v>0.47179951470927994</v>
      </c>
      <c r="G1049" s="34">
        <v>0.55328627467610003</v>
      </c>
      <c r="R1049" s="86"/>
    </row>
    <row r="1050" spans="1:18" x14ac:dyDescent="0.25">
      <c r="A1050" s="22" t="s">
        <v>201</v>
      </c>
      <c r="B1050" s="22" t="s">
        <v>154</v>
      </c>
      <c r="C1050" s="110">
        <v>2.6560000000000001</v>
      </c>
      <c r="D1050" s="34">
        <v>2.1477259115804799</v>
      </c>
      <c r="E1050" s="34">
        <v>3.2805279982456099</v>
      </c>
      <c r="F1050" s="112">
        <v>0.50827408841952026</v>
      </c>
      <c r="G1050" s="34">
        <v>0.62452799824560978</v>
      </c>
      <c r="R1050" s="86"/>
    </row>
    <row r="1051" spans="1:18" x14ac:dyDescent="0.25">
      <c r="A1051" s="22" t="s">
        <v>201</v>
      </c>
      <c r="B1051" s="22" t="s">
        <v>173</v>
      </c>
      <c r="C1051" s="110">
        <v>4.8655343241330504</v>
      </c>
      <c r="D1051" s="34">
        <v>4.3346483101881201</v>
      </c>
      <c r="E1051" s="34">
        <v>5.4577311766332102</v>
      </c>
      <c r="F1051" s="112">
        <v>0.53088601394493029</v>
      </c>
      <c r="G1051" s="34">
        <v>0.59219685250015974</v>
      </c>
      <c r="R1051" s="86"/>
    </row>
    <row r="1052" spans="1:18" x14ac:dyDescent="0.25">
      <c r="A1052" s="22" t="s">
        <v>201</v>
      </c>
      <c r="B1052" s="22" t="s">
        <v>165</v>
      </c>
      <c r="C1052" s="110">
        <v>3.9886712296436202</v>
      </c>
      <c r="D1052" s="34">
        <v>3.4399008370269102</v>
      </c>
      <c r="E1052" s="34">
        <v>4.6207980157841098</v>
      </c>
      <c r="F1052" s="112">
        <v>0.54877039261671001</v>
      </c>
      <c r="G1052" s="34">
        <v>0.63212678614048956</v>
      </c>
      <c r="R1052" s="86"/>
    </row>
    <row r="1053" spans="1:18" x14ac:dyDescent="0.25">
      <c r="A1053" s="22" t="s">
        <v>201</v>
      </c>
      <c r="B1053" s="22" t="s">
        <v>149</v>
      </c>
      <c r="C1053" s="110">
        <v>2.12027756360833</v>
      </c>
      <c r="D1053" s="34">
        <v>1.6326040908719901</v>
      </c>
      <c r="E1053" s="34">
        <v>2.7495516574766099</v>
      </c>
      <c r="F1053" s="112">
        <v>0.48767347273633987</v>
      </c>
      <c r="G1053" s="34">
        <v>0.62927409386827993</v>
      </c>
      <c r="R1053" s="86"/>
    </row>
    <row r="1054" spans="1:18" x14ac:dyDescent="0.25">
      <c r="A1054" s="22" t="s">
        <v>201</v>
      </c>
      <c r="B1054" s="22" t="s">
        <v>177</v>
      </c>
      <c r="C1054" s="110">
        <v>2.51615881809788</v>
      </c>
      <c r="D1054" s="34">
        <v>2.0901614187072699</v>
      </c>
      <c r="E1054" s="34">
        <v>3.0262954657894499</v>
      </c>
      <c r="F1054" s="112">
        <v>0.4259973993906101</v>
      </c>
      <c r="G1054" s="34">
        <v>0.51013664769156986</v>
      </c>
      <c r="R1054" s="86"/>
    </row>
    <row r="1055" spans="1:18" x14ac:dyDescent="0.25">
      <c r="A1055" s="22" t="s">
        <v>201</v>
      </c>
      <c r="B1055" s="22" t="s">
        <v>153</v>
      </c>
      <c r="C1055" s="110">
        <v>2.2277227722772301</v>
      </c>
      <c r="D1055" s="34">
        <v>1.7114125886157401</v>
      </c>
      <c r="E1055" s="34">
        <v>2.89520858981246</v>
      </c>
      <c r="F1055" s="112">
        <v>0.51631018366149006</v>
      </c>
      <c r="G1055" s="34">
        <v>0.66748581753522984</v>
      </c>
      <c r="R1055" s="86"/>
    </row>
    <row r="1056" spans="1:18" x14ac:dyDescent="0.25">
      <c r="A1056" s="22" t="s">
        <v>201</v>
      </c>
      <c r="B1056" s="22" t="s">
        <v>179</v>
      </c>
      <c r="C1056" s="110">
        <v>4.5933911413170803</v>
      </c>
      <c r="D1056" s="34">
        <v>4.0050680785991197</v>
      </c>
      <c r="E1056" s="34">
        <v>5.2633972258937796</v>
      </c>
      <c r="F1056" s="112">
        <v>0.58832306271796053</v>
      </c>
      <c r="G1056" s="34">
        <v>0.6700060845766993</v>
      </c>
      <c r="R1056" s="86"/>
    </row>
    <row r="1057" spans="1:18" x14ac:dyDescent="0.25">
      <c r="A1057" s="22" t="s">
        <v>201</v>
      </c>
      <c r="B1057" s="22" t="s">
        <v>161</v>
      </c>
      <c r="C1057" s="110">
        <v>3.74885004599816</v>
      </c>
      <c r="D1057" s="34">
        <v>3.2238325561916001</v>
      </c>
      <c r="E1057" s="34">
        <v>4.3555211942108301</v>
      </c>
      <c r="F1057" s="112">
        <v>0.52501748980655982</v>
      </c>
      <c r="G1057" s="34">
        <v>0.6066711482126701</v>
      </c>
      <c r="R1057" s="86"/>
    </row>
    <row r="1058" spans="1:18" x14ac:dyDescent="0.25">
      <c r="A1058" s="22" t="s">
        <v>201</v>
      </c>
      <c r="B1058" s="22" t="s">
        <v>158</v>
      </c>
      <c r="C1058" s="110">
        <v>2.54683224584298</v>
      </c>
      <c r="D1058" s="34">
        <v>2.1357378027226299</v>
      </c>
      <c r="E1058" s="34">
        <v>3.0346019646451001</v>
      </c>
      <c r="F1058" s="112">
        <v>0.41109444312035004</v>
      </c>
      <c r="G1058" s="34">
        <v>0.48776971880212017</v>
      </c>
      <c r="R1058" s="86"/>
    </row>
    <row r="1059" spans="1:18" s="32" customFormat="1" ht="14.25" x14ac:dyDescent="0.2">
      <c r="A1059" s="60" t="s">
        <v>201</v>
      </c>
      <c r="B1059" s="22" t="s">
        <v>169</v>
      </c>
      <c r="C1059" s="110">
        <v>2.6261797291752198</v>
      </c>
      <c r="D1059" s="34">
        <v>2.0619738852528902</v>
      </c>
      <c r="E1059" s="34">
        <v>3.3395018371561398</v>
      </c>
      <c r="F1059" s="112">
        <v>0.56420584392232964</v>
      </c>
      <c r="G1059" s="34">
        <v>0.71332210798091999</v>
      </c>
    </row>
    <row r="1060" spans="1:18" s="32" customFormat="1" ht="14.25" x14ac:dyDescent="0.2">
      <c r="A1060" s="2" t="s">
        <v>203</v>
      </c>
      <c r="B1060" s="21" t="s">
        <v>166</v>
      </c>
      <c r="C1060" s="110">
        <v>3.3825338253382502</v>
      </c>
      <c r="D1060" s="34">
        <v>2.8141425484429399</v>
      </c>
      <c r="E1060" s="34">
        <v>4.0609298914101997</v>
      </c>
      <c r="F1060" s="112">
        <v>0.56839127689531033</v>
      </c>
      <c r="G1060" s="34">
        <v>0.67839606607194947</v>
      </c>
    </row>
    <row r="1061" spans="1:18" s="32" customFormat="1" ht="14.25" x14ac:dyDescent="0.2">
      <c r="A1061" s="2" t="s">
        <v>203</v>
      </c>
      <c r="B1061" s="21" t="s">
        <v>160</v>
      </c>
      <c r="C1061" s="110">
        <v>2.4921465968586398</v>
      </c>
      <c r="D1061" s="34">
        <v>2.0867182472917798</v>
      </c>
      <c r="E1061" s="34">
        <v>2.9739530661351901</v>
      </c>
      <c r="F1061" s="112">
        <v>0.40542834956686002</v>
      </c>
      <c r="G1061" s="34">
        <v>0.48180646927655024</v>
      </c>
    </row>
    <row r="1062" spans="1:18" s="32" customFormat="1" ht="14.25" x14ac:dyDescent="0.2">
      <c r="A1062" s="2" t="s">
        <v>203</v>
      </c>
      <c r="B1062" s="21" t="s">
        <v>162</v>
      </c>
      <c r="C1062" s="110">
        <v>2.8684116170670499</v>
      </c>
      <c r="D1062" s="34">
        <v>2.3108040469289999</v>
      </c>
      <c r="E1062" s="34">
        <v>3.5556749937351202</v>
      </c>
      <c r="F1062" s="112">
        <v>0.55760757013805007</v>
      </c>
      <c r="G1062" s="34">
        <v>0.68726337666807025</v>
      </c>
    </row>
    <row r="1063" spans="1:18" s="32" customFormat="1" ht="14.25" x14ac:dyDescent="0.2">
      <c r="A1063" s="2" t="s">
        <v>203</v>
      </c>
      <c r="B1063" s="21" t="s">
        <v>155</v>
      </c>
      <c r="C1063" s="110">
        <v>3.5783158345832402</v>
      </c>
      <c r="D1063" s="34">
        <v>3.0824349175219798</v>
      </c>
      <c r="E1063" s="34">
        <v>4.1505542943617604</v>
      </c>
      <c r="F1063" s="112">
        <v>0.49588091706126036</v>
      </c>
      <c r="G1063" s="34">
        <v>0.57223845977852017</v>
      </c>
    </row>
    <row r="1064" spans="1:18" s="32" customFormat="1" ht="14.25" x14ac:dyDescent="0.2">
      <c r="A1064" s="2" t="s">
        <v>203</v>
      </c>
      <c r="B1064" s="21" t="s">
        <v>151</v>
      </c>
      <c r="C1064" s="110">
        <v>2.6406126221283301</v>
      </c>
      <c r="D1064" s="34">
        <v>2.1759403362869598</v>
      </c>
      <c r="E1064" s="34">
        <v>3.20126841894565</v>
      </c>
      <c r="F1064" s="112">
        <v>0.46467228584137032</v>
      </c>
      <c r="G1064" s="34">
        <v>0.56065579681731981</v>
      </c>
    </row>
    <row r="1065" spans="1:18" s="32" customFormat="1" ht="14.25" x14ac:dyDescent="0.2">
      <c r="A1065" s="2" t="s">
        <v>203</v>
      </c>
      <c r="B1065" s="21" t="s">
        <v>167</v>
      </c>
      <c r="C1065" s="110">
        <v>2.8865979381443299</v>
      </c>
      <c r="D1065" s="34">
        <v>2.2910987319830198</v>
      </c>
      <c r="E1065" s="34">
        <v>3.63112638066535</v>
      </c>
      <c r="F1065" s="112">
        <v>0.59549920616131002</v>
      </c>
      <c r="G1065" s="34">
        <v>0.74452844252102013</v>
      </c>
    </row>
    <row r="1066" spans="1:18" x14ac:dyDescent="0.25">
      <c r="A1066" s="21" t="s">
        <v>203</v>
      </c>
      <c r="B1066" s="21" t="s">
        <v>171</v>
      </c>
      <c r="C1066" s="110">
        <v>3.3921302578019001</v>
      </c>
      <c r="D1066" s="34">
        <v>2.9317985588107001</v>
      </c>
      <c r="E1066" s="34">
        <v>3.9218199697256999</v>
      </c>
      <c r="F1066" s="112">
        <v>0.46033169899120008</v>
      </c>
      <c r="G1066" s="34">
        <v>0.52968971192379977</v>
      </c>
      <c r="R1066" s="86"/>
    </row>
    <row r="1067" spans="1:18" x14ac:dyDescent="0.25">
      <c r="A1067" s="21" t="s">
        <v>203</v>
      </c>
      <c r="B1067" s="21" t="s">
        <v>159</v>
      </c>
      <c r="C1067" s="110">
        <v>3.5642368103101099</v>
      </c>
      <c r="D1067" s="34">
        <v>3.0834401009403498</v>
      </c>
      <c r="E1067" s="34">
        <v>4.1168189372143003</v>
      </c>
      <c r="F1067" s="112">
        <v>0.48079670936976004</v>
      </c>
      <c r="G1067" s="34">
        <v>0.5525821269041904</v>
      </c>
      <c r="R1067" s="86"/>
    </row>
    <row r="1068" spans="1:18" x14ac:dyDescent="0.25">
      <c r="A1068" s="21" t="s">
        <v>203</v>
      </c>
      <c r="B1068" s="21" t="s">
        <v>174</v>
      </c>
      <c r="C1068" s="110">
        <v>2.6752767527675299</v>
      </c>
      <c r="D1068" s="34">
        <v>2.23526980597725</v>
      </c>
      <c r="E1068" s="34">
        <v>3.19906370732076</v>
      </c>
      <c r="F1068" s="112">
        <v>0.44000694679027985</v>
      </c>
      <c r="G1068" s="34">
        <v>0.5237869545532301</v>
      </c>
      <c r="R1068" s="86"/>
    </row>
    <row r="1069" spans="1:18" x14ac:dyDescent="0.25">
      <c r="A1069" s="21" t="s">
        <v>203</v>
      </c>
      <c r="B1069" s="21" t="s">
        <v>178</v>
      </c>
      <c r="C1069" s="110">
        <v>2.8945381323936599</v>
      </c>
      <c r="D1069" s="34">
        <v>2.4169938219538598</v>
      </c>
      <c r="E1069" s="34">
        <v>3.4630861672051299</v>
      </c>
      <c r="F1069" s="112">
        <v>0.47754431043980006</v>
      </c>
      <c r="G1069" s="34">
        <v>0.56854803481146998</v>
      </c>
      <c r="R1069" s="86"/>
    </row>
    <row r="1070" spans="1:18" x14ac:dyDescent="0.25">
      <c r="A1070" s="21" t="s">
        <v>203</v>
      </c>
      <c r="B1070" s="21" t="s">
        <v>175</v>
      </c>
      <c r="C1070" s="110">
        <v>2.73571079628725</v>
      </c>
      <c r="D1070" s="34">
        <v>2.2786176578411701</v>
      </c>
      <c r="E1070" s="34">
        <v>3.2814183052452099</v>
      </c>
      <c r="F1070" s="112">
        <v>0.45709313844607991</v>
      </c>
      <c r="G1070" s="34">
        <v>0.54570750895795994</v>
      </c>
      <c r="R1070" s="86"/>
    </row>
    <row r="1071" spans="1:18" x14ac:dyDescent="0.25">
      <c r="A1071" s="21" t="s">
        <v>203</v>
      </c>
      <c r="B1071" s="21" t="s">
        <v>156</v>
      </c>
      <c r="C1071" s="110">
        <v>3.1738936075100601</v>
      </c>
      <c r="D1071" s="34">
        <v>2.52391175891418</v>
      </c>
      <c r="E1071" s="34">
        <v>3.9844227886556101</v>
      </c>
      <c r="F1071" s="112">
        <v>0.64998184859588015</v>
      </c>
      <c r="G1071" s="34">
        <v>0.81052918114554995</v>
      </c>
      <c r="R1071" s="86"/>
    </row>
    <row r="1072" spans="1:18" x14ac:dyDescent="0.25">
      <c r="A1072" s="21" t="s">
        <v>203</v>
      </c>
      <c r="B1072" s="21" t="s">
        <v>168</v>
      </c>
      <c r="C1072" s="110">
        <v>3.1267605633802802</v>
      </c>
      <c r="D1072" s="34">
        <v>2.60298792410646</v>
      </c>
      <c r="E1072" s="34">
        <v>3.7518667152346299</v>
      </c>
      <c r="F1072" s="112">
        <v>0.52377263927382023</v>
      </c>
      <c r="G1072" s="34">
        <v>0.6251061518543497</v>
      </c>
      <c r="R1072" s="86"/>
    </row>
    <row r="1073" spans="1:18" x14ac:dyDescent="0.25">
      <c r="A1073" s="21" t="s">
        <v>203</v>
      </c>
      <c r="B1073" s="21" t="s">
        <v>164</v>
      </c>
      <c r="C1073" s="110">
        <v>4.2937149968886104</v>
      </c>
      <c r="D1073" s="34">
        <v>3.6457465791988501</v>
      </c>
      <c r="E1073" s="34">
        <v>5.0508117317644601</v>
      </c>
      <c r="F1073" s="112">
        <v>0.64796841768976021</v>
      </c>
      <c r="G1073" s="34">
        <v>0.75709673487584972</v>
      </c>
      <c r="R1073" s="86"/>
    </row>
    <row r="1074" spans="1:18" x14ac:dyDescent="0.25">
      <c r="A1074" s="21" t="s">
        <v>203</v>
      </c>
      <c r="B1074" s="21" t="s">
        <v>172</v>
      </c>
      <c r="C1074" s="110">
        <v>2.4861878453038702</v>
      </c>
      <c r="D1074" s="34">
        <v>1.9789352140703</v>
      </c>
      <c r="E1074" s="34">
        <v>3.11932484325084</v>
      </c>
      <c r="F1074" s="112">
        <v>0.50725263123357012</v>
      </c>
      <c r="G1074" s="34">
        <v>0.63313699794696987</v>
      </c>
      <c r="R1074" s="86"/>
    </row>
    <row r="1075" spans="1:18" x14ac:dyDescent="0.25">
      <c r="A1075" s="21" t="s">
        <v>203</v>
      </c>
      <c r="B1075" s="21" t="s">
        <v>157</v>
      </c>
      <c r="C1075" s="110">
        <v>3.0065689742294102</v>
      </c>
      <c r="D1075" s="34">
        <v>2.5184372799700299</v>
      </c>
      <c r="E1075" s="34">
        <v>3.5858316902648899</v>
      </c>
      <c r="F1075" s="112">
        <v>0.4881316942593803</v>
      </c>
      <c r="G1075" s="34">
        <v>0.57926271603547974</v>
      </c>
      <c r="R1075" s="86"/>
    </row>
    <row r="1076" spans="1:18" s="32" customFormat="1" ht="14.25" x14ac:dyDescent="0.2">
      <c r="A1076" s="2" t="s">
        <v>203</v>
      </c>
      <c r="B1076" s="22" t="s">
        <v>170</v>
      </c>
      <c r="C1076" s="110">
        <v>2.8981723237597898</v>
      </c>
      <c r="D1076" s="34">
        <v>2.4122595128651101</v>
      </c>
      <c r="E1076" s="34">
        <v>3.47847596084861</v>
      </c>
      <c r="F1076" s="112">
        <v>0.48591281089467975</v>
      </c>
      <c r="G1076" s="34">
        <v>0.58030363708882016</v>
      </c>
    </row>
    <row r="1077" spans="1:18" s="32" customFormat="1" ht="14.25" x14ac:dyDescent="0.2">
      <c r="A1077" s="2" t="s">
        <v>203</v>
      </c>
      <c r="B1077" s="22" t="s">
        <v>176</v>
      </c>
      <c r="C1077" s="110">
        <v>3.4965034965034998</v>
      </c>
      <c r="D1077" s="34">
        <v>2.8533224706061699</v>
      </c>
      <c r="E1077" s="34">
        <v>4.2782820813974904</v>
      </c>
      <c r="F1077" s="112">
        <v>0.64318102589732984</v>
      </c>
      <c r="G1077" s="34">
        <v>0.78177858489399066</v>
      </c>
    </row>
    <row r="1078" spans="1:18" s="32" customFormat="1" ht="14.25" x14ac:dyDescent="0.2">
      <c r="A1078" s="2" t="s">
        <v>203</v>
      </c>
      <c r="B1078" s="22" t="s">
        <v>152</v>
      </c>
      <c r="C1078" s="110">
        <v>2.5240384615384599</v>
      </c>
      <c r="D1078" s="34">
        <v>1.8727080255706201</v>
      </c>
      <c r="E1078" s="34">
        <v>3.39406708402556</v>
      </c>
      <c r="F1078" s="112">
        <v>0.65133043596783979</v>
      </c>
      <c r="G1078" s="34">
        <v>0.87002862248710011</v>
      </c>
    </row>
    <row r="1079" spans="1:18" s="32" customFormat="1" ht="14.25" x14ac:dyDescent="0.2">
      <c r="A1079" s="60" t="s">
        <v>203</v>
      </c>
      <c r="B1079" s="22" t="s">
        <v>150</v>
      </c>
      <c r="C1079" s="110">
        <v>2.9027576197387499</v>
      </c>
      <c r="D1079" s="34">
        <v>2.26178988004673</v>
      </c>
      <c r="E1079" s="34">
        <v>3.7184583081086098</v>
      </c>
      <c r="F1079" s="112">
        <v>0.64096773969201992</v>
      </c>
      <c r="G1079" s="34">
        <v>0.81570068836985987</v>
      </c>
    </row>
    <row r="1080" spans="1:18" s="32" customFormat="1" ht="14.25" x14ac:dyDescent="0.2">
      <c r="A1080" s="60" t="s">
        <v>203</v>
      </c>
      <c r="B1080" s="22" t="s">
        <v>163</v>
      </c>
      <c r="C1080" s="110">
        <v>2.8182701652089399</v>
      </c>
      <c r="D1080" s="34">
        <v>2.3550033712654099</v>
      </c>
      <c r="E1080" s="34">
        <v>3.3695241664569702</v>
      </c>
      <c r="F1080" s="112">
        <v>0.46326679394352999</v>
      </c>
      <c r="G1080" s="34">
        <v>0.55125400124803026</v>
      </c>
    </row>
    <row r="1081" spans="1:18" s="32" customFormat="1" ht="14.25" x14ac:dyDescent="0.2">
      <c r="A1081" s="60" t="s">
        <v>203</v>
      </c>
      <c r="B1081" s="22" t="s">
        <v>180</v>
      </c>
      <c r="C1081" s="110">
        <v>3.0758556891766902</v>
      </c>
      <c r="D1081" s="34">
        <v>2.6014105207692402</v>
      </c>
      <c r="E1081" s="34">
        <v>3.6336020458469198</v>
      </c>
      <c r="F1081" s="112">
        <v>0.47444516840744999</v>
      </c>
      <c r="G1081" s="34">
        <v>0.55774635667022965</v>
      </c>
    </row>
    <row r="1082" spans="1:18" s="32" customFormat="1" ht="14.25" x14ac:dyDescent="0.2">
      <c r="A1082" s="60" t="s">
        <v>203</v>
      </c>
      <c r="B1082" s="22" t="s">
        <v>154</v>
      </c>
      <c r="C1082" s="110">
        <v>2.67768595041322</v>
      </c>
      <c r="D1082" s="34">
        <v>2.1596754218958099</v>
      </c>
      <c r="E1082" s="34">
        <v>3.31573361074686</v>
      </c>
      <c r="F1082" s="112">
        <v>0.51801052851741014</v>
      </c>
      <c r="G1082" s="34">
        <v>0.63804766033364002</v>
      </c>
    </row>
    <row r="1083" spans="1:18" x14ac:dyDescent="0.25">
      <c r="A1083" s="22" t="s">
        <v>203</v>
      </c>
      <c r="B1083" s="22" t="s">
        <v>173</v>
      </c>
      <c r="C1083" s="110">
        <v>4.4155844155844202</v>
      </c>
      <c r="D1083" s="34">
        <v>3.8988288821008101</v>
      </c>
      <c r="E1083" s="34">
        <v>4.9972697979224403</v>
      </c>
      <c r="F1083" s="112">
        <v>0.51675553348361003</v>
      </c>
      <c r="G1083" s="34">
        <v>0.58168538233802014</v>
      </c>
      <c r="R1083" s="86"/>
    </row>
    <row r="1084" spans="1:18" x14ac:dyDescent="0.25">
      <c r="A1084" s="22" t="s">
        <v>203</v>
      </c>
      <c r="B1084" s="22" t="s">
        <v>165</v>
      </c>
      <c r="C1084" s="110">
        <v>3.9412313432835799</v>
      </c>
      <c r="D1084" s="34">
        <v>3.3988811836038999</v>
      </c>
      <c r="E1084" s="34">
        <v>4.5660322946918503</v>
      </c>
      <c r="F1084" s="112">
        <v>0.54235015967968003</v>
      </c>
      <c r="G1084" s="34">
        <v>0.62480095140827041</v>
      </c>
      <c r="R1084" s="86"/>
    </row>
    <row r="1085" spans="1:18" x14ac:dyDescent="0.25">
      <c r="A1085" s="22" t="s">
        <v>203</v>
      </c>
      <c r="B1085" s="22" t="s">
        <v>149</v>
      </c>
      <c r="C1085" s="110">
        <v>2.11505922165821</v>
      </c>
      <c r="D1085" s="34">
        <v>1.60801153704709</v>
      </c>
      <c r="E1085" s="34">
        <v>2.7774788188998198</v>
      </c>
      <c r="F1085" s="112">
        <v>0.50704768461112004</v>
      </c>
      <c r="G1085" s="34">
        <v>0.66241959724160981</v>
      </c>
      <c r="R1085" s="86"/>
    </row>
    <row r="1086" spans="1:18" x14ac:dyDescent="0.25">
      <c r="A1086" s="22" t="s">
        <v>203</v>
      </c>
      <c r="B1086" s="22" t="s">
        <v>177</v>
      </c>
      <c r="C1086" s="110">
        <v>2.92383871728366</v>
      </c>
      <c r="D1086" s="34">
        <v>2.45783781774779</v>
      </c>
      <c r="E1086" s="34">
        <v>3.4750447472152199</v>
      </c>
      <c r="F1086" s="112">
        <v>0.46600089953586998</v>
      </c>
      <c r="G1086" s="34">
        <v>0.55120602993155998</v>
      </c>
      <c r="R1086" s="86"/>
    </row>
    <row r="1087" spans="1:18" x14ac:dyDescent="0.25">
      <c r="A1087" s="22" t="s">
        <v>203</v>
      </c>
      <c r="B1087" s="22" t="s">
        <v>153</v>
      </c>
      <c r="C1087" s="110">
        <v>2.1251475796930301</v>
      </c>
      <c r="D1087" s="34">
        <v>1.63243893461155</v>
      </c>
      <c r="E1087" s="34">
        <v>2.76239118075928</v>
      </c>
      <c r="F1087" s="112">
        <v>0.49270864508148016</v>
      </c>
      <c r="G1087" s="34">
        <v>0.63724360106624989</v>
      </c>
      <c r="R1087" s="86"/>
    </row>
    <row r="1088" spans="1:18" x14ac:dyDescent="0.25">
      <c r="A1088" s="22" t="s">
        <v>203</v>
      </c>
      <c r="B1088" s="22" t="s">
        <v>179</v>
      </c>
      <c r="C1088" s="110">
        <v>4.9530516431924898</v>
      </c>
      <c r="D1088" s="34">
        <v>4.34111482273428</v>
      </c>
      <c r="E1088" s="34">
        <v>5.6461575215445503</v>
      </c>
      <c r="F1088" s="112">
        <v>0.61193682045820985</v>
      </c>
      <c r="G1088" s="34">
        <v>0.6931058783520605</v>
      </c>
      <c r="R1088" s="86"/>
    </row>
    <row r="1089" spans="1:18" x14ac:dyDescent="0.25">
      <c r="A1089" s="22" t="s">
        <v>203</v>
      </c>
      <c r="B1089" s="22" t="s">
        <v>161</v>
      </c>
      <c r="C1089" s="110">
        <v>3.9733523673566502</v>
      </c>
      <c r="D1089" s="34">
        <v>3.4236254906363301</v>
      </c>
      <c r="E1089" s="34">
        <v>4.60713730676658</v>
      </c>
      <c r="F1089" s="112">
        <v>0.54972687672032006</v>
      </c>
      <c r="G1089" s="34">
        <v>0.63378493940992975</v>
      </c>
      <c r="R1089" s="86"/>
    </row>
    <row r="1090" spans="1:18" x14ac:dyDescent="0.25">
      <c r="A1090" s="22" t="s">
        <v>203</v>
      </c>
      <c r="B1090" s="22" t="s">
        <v>158</v>
      </c>
      <c r="C1090" s="110">
        <v>2.34092360076612</v>
      </c>
      <c r="D1090" s="34">
        <v>1.9459699295833901</v>
      </c>
      <c r="E1090" s="34">
        <v>2.8137367452154201</v>
      </c>
      <c r="F1090" s="112">
        <v>0.39495367118272995</v>
      </c>
      <c r="G1090" s="34">
        <v>0.4728131444493</v>
      </c>
      <c r="R1090" s="86"/>
    </row>
    <row r="1091" spans="1:18" x14ac:dyDescent="0.25">
      <c r="A1091" s="22" t="s">
        <v>203</v>
      </c>
      <c r="B1091" s="22" t="s">
        <v>169</v>
      </c>
      <c r="C1091" s="110">
        <v>3.0742954739538901</v>
      </c>
      <c r="D1091" s="34">
        <v>2.4483856234774999</v>
      </c>
      <c r="E1091" s="34">
        <v>3.8538927451134102</v>
      </c>
      <c r="F1091" s="112">
        <v>0.62590985047639025</v>
      </c>
      <c r="G1091" s="34">
        <v>0.77959727115952004</v>
      </c>
      <c r="R1091" s="86"/>
    </row>
    <row r="1092" spans="1:18" x14ac:dyDescent="0.25">
      <c r="A1092" s="21" t="s">
        <v>204</v>
      </c>
      <c r="B1092" s="21" t="s">
        <v>166</v>
      </c>
      <c r="C1092" s="110">
        <v>3.4087653967344602</v>
      </c>
      <c r="D1092" s="34">
        <v>2.8562100803572399</v>
      </c>
      <c r="E1092" s="34">
        <v>4.0637449925776501</v>
      </c>
      <c r="F1092" s="112">
        <v>0.55255531637722033</v>
      </c>
      <c r="G1092" s="34">
        <v>0.65497959584318988</v>
      </c>
      <c r="R1092" s="86"/>
    </row>
    <row r="1093" spans="1:18" s="32" customFormat="1" ht="14.25" x14ac:dyDescent="0.2">
      <c r="A1093" s="2" t="s">
        <v>204</v>
      </c>
      <c r="B1093" s="21" t="s">
        <v>160</v>
      </c>
      <c r="C1093" s="110">
        <v>2.5757263548320601</v>
      </c>
      <c r="D1093" s="34">
        <v>2.1661526722139399</v>
      </c>
      <c r="E1093" s="34">
        <v>3.06031932554261</v>
      </c>
      <c r="F1093" s="112">
        <v>0.40957368261812022</v>
      </c>
      <c r="G1093" s="34">
        <v>0.48459297071054985</v>
      </c>
    </row>
    <row r="1094" spans="1:18" s="32" customFormat="1" ht="14.25" x14ac:dyDescent="0.2">
      <c r="A1094" s="2" t="s">
        <v>204</v>
      </c>
      <c r="B1094" s="21" t="s">
        <v>162</v>
      </c>
      <c r="C1094" s="110">
        <v>2.3391812865497101</v>
      </c>
      <c r="D1094" s="34">
        <v>1.8494146782191001</v>
      </c>
      <c r="E1094" s="34">
        <v>2.9547445588610901</v>
      </c>
      <c r="F1094" s="112">
        <v>0.48976660833061003</v>
      </c>
      <c r="G1094" s="34">
        <v>0.61556327231137997</v>
      </c>
    </row>
    <row r="1095" spans="1:18" s="32" customFormat="1" ht="14.25" x14ac:dyDescent="0.2">
      <c r="A1095" s="2" t="s">
        <v>204</v>
      </c>
      <c r="B1095" s="21" t="s">
        <v>155</v>
      </c>
      <c r="C1095" s="110">
        <v>3.5924369747899201</v>
      </c>
      <c r="D1095" s="34">
        <v>3.1000666507536701</v>
      </c>
      <c r="E1095" s="34">
        <v>4.15965141102894</v>
      </c>
      <c r="F1095" s="112">
        <v>0.49237032403625003</v>
      </c>
      <c r="G1095" s="34">
        <v>0.5672144362390199</v>
      </c>
    </row>
    <row r="1096" spans="1:18" s="32" customFormat="1" ht="14.25" x14ac:dyDescent="0.2">
      <c r="A1096" s="2" t="s">
        <v>204</v>
      </c>
      <c r="B1096" s="21" t="s">
        <v>151</v>
      </c>
      <c r="C1096" s="110">
        <v>2.1698862132839398</v>
      </c>
      <c r="D1096" s="34">
        <v>1.75162904478752</v>
      </c>
      <c r="E1096" s="34">
        <v>2.6852859210598501</v>
      </c>
      <c r="F1096" s="112">
        <v>0.41825716849641981</v>
      </c>
      <c r="G1096" s="34">
        <v>0.51539970777591027</v>
      </c>
    </row>
    <row r="1097" spans="1:18" s="32" customFormat="1" ht="14.25" x14ac:dyDescent="0.2">
      <c r="A1097" s="2" t="s">
        <v>204</v>
      </c>
      <c r="B1097" s="21" t="s">
        <v>167</v>
      </c>
      <c r="C1097" s="110">
        <v>2.72</v>
      </c>
      <c r="D1097" s="34">
        <v>2.1512734716387398</v>
      </c>
      <c r="E1097" s="34">
        <v>3.4338029447634102</v>
      </c>
      <c r="F1097" s="112">
        <v>0.56872652836126036</v>
      </c>
      <c r="G1097" s="34">
        <v>0.71380294476341</v>
      </c>
    </row>
    <row r="1098" spans="1:18" s="32" customFormat="1" ht="14.25" x14ac:dyDescent="0.2">
      <c r="A1098" s="2" t="s">
        <v>204</v>
      </c>
      <c r="B1098" s="21" t="s">
        <v>171</v>
      </c>
      <c r="C1098" s="110">
        <v>3.17551963048499</v>
      </c>
      <c r="D1098" s="34">
        <v>2.73225927680617</v>
      </c>
      <c r="E1098" s="34">
        <v>3.6879645216403301</v>
      </c>
      <c r="F1098" s="112">
        <v>0.44326035367882</v>
      </c>
      <c r="G1098" s="34">
        <v>0.51244489115534009</v>
      </c>
    </row>
    <row r="1099" spans="1:18" s="32" customFormat="1" ht="14.25" x14ac:dyDescent="0.2">
      <c r="A1099" s="2" t="s">
        <v>204</v>
      </c>
      <c r="B1099" s="21" t="s">
        <v>159</v>
      </c>
      <c r="C1099" s="110">
        <v>3.1329381879762899</v>
      </c>
      <c r="D1099" s="34">
        <v>2.6729903986528099</v>
      </c>
      <c r="E1099" s="34">
        <v>3.6690466902026602</v>
      </c>
      <c r="F1099" s="112">
        <v>0.45994778932348002</v>
      </c>
      <c r="G1099" s="34">
        <v>0.5361085022263703</v>
      </c>
    </row>
    <row r="1100" spans="1:18" x14ac:dyDescent="0.25">
      <c r="A1100" s="21" t="s">
        <v>204</v>
      </c>
      <c r="B1100" s="21" t="s">
        <v>174</v>
      </c>
      <c r="C1100" s="110">
        <v>2.8714378942788801</v>
      </c>
      <c r="D1100" s="34">
        <v>2.42662455961313</v>
      </c>
      <c r="E1100" s="34">
        <v>3.3949509330000902</v>
      </c>
      <c r="F1100" s="112">
        <v>0.44481333466575013</v>
      </c>
      <c r="G1100" s="34">
        <v>0.52351303872121013</v>
      </c>
      <c r="R1100" s="86"/>
    </row>
    <row r="1101" spans="1:18" x14ac:dyDescent="0.25">
      <c r="A1101" s="21" t="s">
        <v>204</v>
      </c>
      <c r="B1101" s="21" t="s">
        <v>178</v>
      </c>
      <c r="C1101" s="110">
        <v>3.2603522132317901</v>
      </c>
      <c r="D1101" s="34">
        <v>2.7646170527787302</v>
      </c>
      <c r="E1101" s="34">
        <v>3.8414678779309499</v>
      </c>
      <c r="F1101" s="112">
        <v>0.49573516045305999</v>
      </c>
      <c r="G1101" s="34">
        <v>0.58111566469915976</v>
      </c>
      <c r="R1101" s="86"/>
    </row>
    <row r="1102" spans="1:18" x14ac:dyDescent="0.25">
      <c r="A1102" s="21" t="s">
        <v>204</v>
      </c>
      <c r="B1102" s="21" t="s">
        <v>175</v>
      </c>
      <c r="C1102" s="110">
        <v>3.19829424307036</v>
      </c>
      <c r="D1102" s="34">
        <v>2.7085740045047801</v>
      </c>
      <c r="E1102" s="34">
        <v>3.77312386486647</v>
      </c>
      <c r="F1102" s="112">
        <v>0.48972023856557989</v>
      </c>
      <c r="G1102" s="34">
        <v>0.57482962179610997</v>
      </c>
      <c r="R1102" s="86"/>
    </row>
    <row r="1103" spans="1:18" x14ac:dyDescent="0.25">
      <c r="A1103" s="21" t="s">
        <v>204</v>
      </c>
      <c r="B1103" s="21" t="s">
        <v>156</v>
      </c>
      <c r="C1103" s="110">
        <v>3.1015037593985002</v>
      </c>
      <c r="D1103" s="34">
        <v>2.4452816435880398</v>
      </c>
      <c r="E1103" s="34">
        <v>3.9267427984096201</v>
      </c>
      <c r="F1103" s="112">
        <v>0.65622211581046042</v>
      </c>
      <c r="G1103" s="34">
        <v>0.82523903901111995</v>
      </c>
      <c r="R1103" s="86"/>
    </row>
    <row r="1104" spans="1:18" x14ac:dyDescent="0.25">
      <c r="A1104" s="21" t="s">
        <v>204</v>
      </c>
      <c r="B1104" s="21" t="s">
        <v>168</v>
      </c>
      <c r="C1104" s="110">
        <v>3.7066454858353199</v>
      </c>
      <c r="D1104" s="34">
        <v>3.14964448433195</v>
      </c>
      <c r="E1104" s="34">
        <v>4.3577176177866797</v>
      </c>
      <c r="F1104" s="112">
        <v>0.55700100150336995</v>
      </c>
      <c r="G1104" s="34">
        <v>0.65107213195135971</v>
      </c>
      <c r="R1104" s="86"/>
    </row>
    <row r="1105" spans="1:18" x14ac:dyDescent="0.25">
      <c r="A1105" s="21" t="s">
        <v>204</v>
      </c>
      <c r="B1105" s="21" t="s">
        <v>164</v>
      </c>
      <c r="C1105" s="110">
        <v>3.6274208422994199</v>
      </c>
      <c r="D1105" s="34">
        <v>3.0376584475670101</v>
      </c>
      <c r="E1105" s="34">
        <v>4.3265765590562797</v>
      </c>
      <c r="F1105" s="112">
        <v>0.58976239473240977</v>
      </c>
      <c r="G1105" s="34">
        <v>0.69915571675685984</v>
      </c>
      <c r="R1105" s="86"/>
    </row>
    <row r="1106" spans="1:18" x14ac:dyDescent="0.25">
      <c r="A1106" s="21" t="s">
        <v>204</v>
      </c>
      <c r="B1106" s="21" t="s">
        <v>172</v>
      </c>
      <c r="C1106" s="110">
        <v>2.6072607260726102</v>
      </c>
      <c r="D1106" s="34">
        <v>2.0970715482737399</v>
      </c>
      <c r="E1106" s="34">
        <v>3.23746755066799</v>
      </c>
      <c r="F1106" s="112">
        <v>0.5101891777988703</v>
      </c>
      <c r="G1106" s="34">
        <v>0.6302068245953798</v>
      </c>
      <c r="R1106" s="86"/>
    </row>
    <row r="1107" spans="1:18" x14ac:dyDescent="0.25">
      <c r="A1107" s="21" t="s">
        <v>204</v>
      </c>
      <c r="B1107" s="21" t="s">
        <v>157</v>
      </c>
      <c r="C1107" s="110">
        <v>3.1071983428275498</v>
      </c>
      <c r="D1107" s="34">
        <v>2.6048531643912098</v>
      </c>
      <c r="E1107" s="34">
        <v>3.7027375999512002</v>
      </c>
      <c r="F1107" s="112">
        <v>0.50234517843633997</v>
      </c>
      <c r="G1107" s="34">
        <v>0.59553925712365041</v>
      </c>
      <c r="R1107" s="86"/>
    </row>
    <row r="1108" spans="1:18" x14ac:dyDescent="0.25">
      <c r="A1108" s="21" t="s">
        <v>204</v>
      </c>
      <c r="B1108" s="22" t="s">
        <v>170</v>
      </c>
      <c r="C1108" s="110">
        <v>2.8934896482913399</v>
      </c>
      <c r="D1108" s="34">
        <v>2.4179979997422101</v>
      </c>
      <c r="E1108" s="34">
        <v>3.4591706160845401</v>
      </c>
      <c r="F1108" s="112">
        <v>0.47549164854912984</v>
      </c>
      <c r="G1108" s="34">
        <v>0.56568096779320021</v>
      </c>
      <c r="R1108" s="86"/>
    </row>
    <row r="1109" spans="1:18" x14ac:dyDescent="0.25">
      <c r="A1109" s="21" t="s">
        <v>204</v>
      </c>
      <c r="B1109" s="22" t="s">
        <v>176</v>
      </c>
      <c r="C1109" s="110">
        <v>3.0604719764011801</v>
      </c>
      <c r="D1109" s="34">
        <v>2.4756732828736299</v>
      </c>
      <c r="E1109" s="34">
        <v>3.7780591752222401</v>
      </c>
      <c r="F1109" s="112">
        <v>0.58479869352755021</v>
      </c>
      <c r="G1109" s="34">
        <v>0.71758719882106003</v>
      </c>
      <c r="R1109" s="86"/>
    </row>
    <row r="1110" spans="1:18" s="32" customFormat="1" ht="14.25" x14ac:dyDescent="0.2">
      <c r="A1110" s="2" t="s">
        <v>204</v>
      </c>
      <c r="B1110" s="22" t="s">
        <v>152</v>
      </c>
      <c r="C1110" s="110">
        <v>1.9338739862757299</v>
      </c>
      <c r="D1110" s="34">
        <v>1.3657090947352799</v>
      </c>
      <c r="E1110" s="34">
        <v>2.7318612323968701</v>
      </c>
      <c r="F1110" s="112">
        <v>0.56816489154045002</v>
      </c>
      <c r="G1110" s="34">
        <v>0.79798724612114014</v>
      </c>
    </row>
    <row r="1111" spans="1:18" s="32" customFormat="1" ht="14.25" x14ac:dyDescent="0.2">
      <c r="A1111" s="60" t="s">
        <v>204</v>
      </c>
      <c r="B1111" s="22" t="s">
        <v>150</v>
      </c>
      <c r="C1111" s="110">
        <v>2.8877503493246399</v>
      </c>
      <c r="D1111" s="34">
        <v>2.2591907228040702</v>
      </c>
      <c r="E1111" s="34">
        <v>3.68459738377212</v>
      </c>
      <c r="F1111" s="112">
        <v>0.62855962652056974</v>
      </c>
      <c r="G1111" s="34">
        <v>0.79684703444748006</v>
      </c>
    </row>
    <row r="1112" spans="1:18" s="32" customFormat="1" ht="14.25" x14ac:dyDescent="0.2">
      <c r="A1112" s="60" t="s">
        <v>204</v>
      </c>
      <c r="B1112" s="22" t="s">
        <v>163</v>
      </c>
      <c r="C1112" s="110">
        <v>2.4507448342143201</v>
      </c>
      <c r="D1112" s="34">
        <v>2.0230247309724598</v>
      </c>
      <c r="E1112" s="34">
        <v>2.9661583878573201</v>
      </c>
      <c r="F1112" s="112">
        <v>0.42772010324186027</v>
      </c>
      <c r="G1112" s="34">
        <v>0.51541355364300001</v>
      </c>
    </row>
    <row r="1113" spans="1:18" s="32" customFormat="1" ht="14.25" x14ac:dyDescent="0.2">
      <c r="A1113" s="60" t="s">
        <v>204</v>
      </c>
      <c r="B1113" s="22" t="s">
        <v>180</v>
      </c>
      <c r="C1113" s="110">
        <v>3.09846224466376</v>
      </c>
      <c r="D1113" s="34">
        <v>2.62383877604876</v>
      </c>
      <c r="E1113" s="34">
        <v>3.6557167043916898</v>
      </c>
      <c r="F1113" s="112">
        <v>0.47462346861499993</v>
      </c>
      <c r="G1113" s="34">
        <v>0.55725445972792986</v>
      </c>
    </row>
    <row r="1114" spans="1:18" s="32" customFormat="1" ht="14.25" x14ac:dyDescent="0.2">
      <c r="A1114" s="60" t="s">
        <v>204</v>
      </c>
      <c r="B1114" s="22" t="s">
        <v>154</v>
      </c>
      <c r="C1114" s="110">
        <v>2.5151225724291599</v>
      </c>
      <c r="D1114" s="34">
        <v>2.02279659750501</v>
      </c>
      <c r="E1114" s="34">
        <v>3.12345515921738</v>
      </c>
      <c r="F1114" s="112">
        <v>0.49232597492414998</v>
      </c>
      <c r="G1114" s="34">
        <v>0.60833258678822011</v>
      </c>
    </row>
    <row r="1115" spans="1:18" s="32" customFormat="1" ht="14.25" x14ac:dyDescent="0.2">
      <c r="A1115" s="60" t="s">
        <v>204</v>
      </c>
      <c r="B1115" s="22" t="s">
        <v>173</v>
      </c>
      <c r="C1115" s="110">
        <v>3.87096774193548</v>
      </c>
      <c r="D1115" s="34">
        <v>3.3957455755123198</v>
      </c>
      <c r="E1115" s="34">
        <v>4.4096597540427203</v>
      </c>
      <c r="F1115" s="112">
        <v>0.47522216642316017</v>
      </c>
      <c r="G1115" s="34">
        <v>0.53869201210724027</v>
      </c>
    </row>
    <row r="1116" spans="1:18" s="32" customFormat="1" ht="14.25" x14ac:dyDescent="0.2">
      <c r="A1116" s="60" t="s">
        <v>204</v>
      </c>
      <c r="B1116" s="22" t="s">
        <v>165</v>
      </c>
      <c r="C1116" s="110">
        <v>3.9162112932604698</v>
      </c>
      <c r="D1116" s="34">
        <v>3.38163450032514</v>
      </c>
      <c r="E1116" s="34">
        <v>4.5313319266763497</v>
      </c>
      <c r="F1116" s="112">
        <v>0.53457679293532978</v>
      </c>
      <c r="G1116" s="34">
        <v>0.61512063341587986</v>
      </c>
    </row>
    <row r="1117" spans="1:18" x14ac:dyDescent="0.25">
      <c r="A1117" s="22" t="s">
        <v>204</v>
      </c>
      <c r="B1117" s="22" t="s">
        <v>149</v>
      </c>
      <c r="C1117" s="110">
        <v>2.1356783919598001</v>
      </c>
      <c r="D1117" s="34">
        <v>1.6280960759179901</v>
      </c>
      <c r="E1117" s="34">
        <v>2.7970073702309701</v>
      </c>
      <c r="F1117" s="112">
        <v>0.50758231604181003</v>
      </c>
      <c r="G1117" s="34">
        <v>0.66132897827116999</v>
      </c>
      <c r="R1117" s="86"/>
    </row>
    <row r="1118" spans="1:18" x14ac:dyDescent="0.25">
      <c r="A1118" s="22" t="s">
        <v>204</v>
      </c>
      <c r="B1118" s="22" t="s">
        <v>177</v>
      </c>
      <c r="C1118" s="110">
        <v>2.3318605792832598</v>
      </c>
      <c r="D1118" s="34">
        <v>1.91140231303717</v>
      </c>
      <c r="E1118" s="34">
        <v>2.8421287101319499</v>
      </c>
      <c r="F1118" s="112">
        <v>0.42045826624608984</v>
      </c>
      <c r="G1118" s="34">
        <v>0.51026813084869005</v>
      </c>
      <c r="R1118" s="86"/>
    </row>
    <row r="1119" spans="1:18" x14ac:dyDescent="0.25">
      <c r="A1119" s="22" t="s">
        <v>204</v>
      </c>
      <c r="B1119" s="22" t="s">
        <v>153</v>
      </c>
      <c r="C1119" s="110">
        <v>2.5580480125934701</v>
      </c>
      <c r="D1119" s="34">
        <v>2.01209392489698</v>
      </c>
      <c r="E1119" s="34">
        <v>3.24723012284616</v>
      </c>
      <c r="F1119" s="112">
        <v>0.54595408769649012</v>
      </c>
      <c r="G1119" s="34">
        <v>0.68918211025268983</v>
      </c>
      <c r="R1119" s="86"/>
    </row>
    <row r="1120" spans="1:18" x14ac:dyDescent="0.25">
      <c r="A1120" s="22" t="s">
        <v>204</v>
      </c>
      <c r="B1120" s="22" t="s">
        <v>179</v>
      </c>
      <c r="C1120" s="110">
        <v>3.8525564803805001</v>
      </c>
      <c r="D1120" s="34">
        <v>3.3117051834847899</v>
      </c>
      <c r="E1120" s="34">
        <v>4.4776464000399203</v>
      </c>
      <c r="F1120" s="112">
        <v>0.54085129689571021</v>
      </c>
      <c r="G1120" s="34">
        <v>0.62508991965942018</v>
      </c>
      <c r="R1120" s="86"/>
    </row>
    <row r="1121" spans="1:18" x14ac:dyDescent="0.25">
      <c r="A1121" s="22" t="s">
        <v>204</v>
      </c>
      <c r="B1121" s="22" t="s">
        <v>161</v>
      </c>
      <c r="C1121" s="110">
        <v>3.12056737588652</v>
      </c>
      <c r="D1121" s="34">
        <v>2.6376406243185802</v>
      </c>
      <c r="E1121" s="34">
        <v>3.6885636378339202</v>
      </c>
      <c r="F1121" s="112">
        <v>0.48292675156793985</v>
      </c>
      <c r="G1121" s="34">
        <v>0.56799626194740016</v>
      </c>
      <c r="R1121" s="86"/>
    </row>
    <row r="1122" spans="1:18" x14ac:dyDescent="0.25">
      <c r="A1122" s="22" t="s">
        <v>204</v>
      </c>
      <c r="B1122" s="22" t="s">
        <v>158</v>
      </c>
      <c r="C1122" s="110">
        <v>2.5624321389793701</v>
      </c>
      <c r="D1122" s="34">
        <v>2.1440753173021299</v>
      </c>
      <c r="E1122" s="34">
        <v>3.05986716940828</v>
      </c>
      <c r="F1122" s="112">
        <v>0.4183568216772402</v>
      </c>
      <c r="G1122" s="34">
        <v>0.49743503042890991</v>
      </c>
      <c r="R1122" s="86"/>
    </row>
    <row r="1123" spans="1:18" x14ac:dyDescent="0.25">
      <c r="A1123" s="22" t="s">
        <v>204</v>
      </c>
      <c r="B1123" s="22" t="s">
        <v>169</v>
      </c>
      <c r="C1123" s="110">
        <v>3.3193277310924398</v>
      </c>
      <c r="D1123" s="34">
        <v>2.6715030926460601</v>
      </c>
      <c r="E1123" s="34">
        <v>4.1176001936420503</v>
      </c>
      <c r="F1123" s="112">
        <v>0.64782463844637972</v>
      </c>
      <c r="G1123" s="34">
        <v>0.79827246254961048</v>
      </c>
      <c r="R1123" s="86"/>
    </row>
    <row r="1124" spans="1:18" x14ac:dyDescent="0.25">
      <c r="A1124" s="21" t="s">
        <v>205</v>
      </c>
      <c r="B1124" s="21" t="s">
        <v>166</v>
      </c>
      <c r="C1124" s="110">
        <v>3.5127478753541101</v>
      </c>
      <c r="D1124" s="34">
        <v>2.9541898052449</v>
      </c>
      <c r="E1124" s="34">
        <v>4.1723737872468298</v>
      </c>
      <c r="F1124" s="112">
        <v>0.5585580701092101</v>
      </c>
      <c r="G1124" s="34">
        <v>0.65962591189271969</v>
      </c>
      <c r="R1124" s="86"/>
    </row>
    <row r="1125" spans="1:18" x14ac:dyDescent="0.25">
      <c r="A1125" s="119" t="s">
        <v>205</v>
      </c>
      <c r="B1125" s="119" t="s">
        <v>160</v>
      </c>
      <c r="C1125" s="110">
        <v>3.0481609428977801</v>
      </c>
      <c r="D1125" s="34">
        <v>2.6032703415063798</v>
      </c>
      <c r="E1125" s="34">
        <v>3.5662979859469899</v>
      </c>
      <c r="F1125" s="112">
        <v>0.44489060139140024</v>
      </c>
      <c r="G1125" s="34">
        <v>0.51813704304920982</v>
      </c>
      <c r="R1125" s="86"/>
    </row>
    <row r="1126" spans="1:18" x14ac:dyDescent="0.25">
      <c r="A1126" s="25" t="s">
        <v>205</v>
      </c>
      <c r="B1126" s="25" t="s">
        <v>162</v>
      </c>
      <c r="C1126" s="110">
        <v>2.5568181818181799</v>
      </c>
      <c r="D1126" s="34">
        <v>2.0352879061106401</v>
      </c>
      <c r="E1126" s="34">
        <v>3.2076117738778902</v>
      </c>
      <c r="F1126" s="112">
        <v>0.52153027570753974</v>
      </c>
      <c r="G1126" s="34">
        <v>0.65079359205971032</v>
      </c>
      <c r="R1126" s="86"/>
    </row>
    <row r="1127" spans="1:18" s="32" customFormat="1" ht="14.25" x14ac:dyDescent="0.2">
      <c r="A1127" s="2" t="s">
        <v>205</v>
      </c>
      <c r="B1127" s="25" t="s">
        <v>155</v>
      </c>
      <c r="C1127" s="110">
        <v>3.0657866723440499</v>
      </c>
      <c r="D1127" s="34">
        <v>2.6098513771805498</v>
      </c>
      <c r="E1127" s="34">
        <v>3.5984298715537699</v>
      </c>
      <c r="F1127" s="112">
        <v>0.45593529516350007</v>
      </c>
      <c r="G1127" s="34">
        <v>0.53264319920972003</v>
      </c>
    </row>
    <row r="1128" spans="1:18" s="32" customFormat="1" ht="14.25" x14ac:dyDescent="0.2">
      <c r="A1128" s="2" t="s">
        <v>205</v>
      </c>
      <c r="B1128" s="25" t="s">
        <v>151</v>
      </c>
      <c r="C1128" s="110">
        <v>2.2106308991554902</v>
      </c>
      <c r="D1128" s="34">
        <v>1.79995614268735</v>
      </c>
      <c r="E1128" s="34">
        <v>2.7124163831020098</v>
      </c>
      <c r="F1128" s="112">
        <v>0.41067475646814011</v>
      </c>
      <c r="G1128" s="34">
        <v>0.50178548394651967</v>
      </c>
    </row>
    <row r="1129" spans="1:18" s="32" customFormat="1" ht="14.25" x14ac:dyDescent="0.2">
      <c r="A1129" s="2" t="s">
        <v>205</v>
      </c>
      <c r="B1129" s="25" t="s">
        <v>167</v>
      </c>
      <c r="C1129" s="110">
        <v>3.1125299281723899</v>
      </c>
      <c r="D1129" s="34">
        <v>2.50112987647872</v>
      </c>
      <c r="E1129" s="34">
        <v>3.8674579982231099</v>
      </c>
      <c r="F1129" s="112">
        <v>0.61140005169366995</v>
      </c>
      <c r="G1129" s="34">
        <v>0.75492807005071993</v>
      </c>
    </row>
    <row r="1130" spans="1:18" s="32" customFormat="1" ht="14.25" x14ac:dyDescent="0.2">
      <c r="A1130" s="2" t="s">
        <v>205</v>
      </c>
      <c r="B1130" s="25" t="s">
        <v>171</v>
      </c>
      <c r="C1130" s="110">
        <v>2.9626851678229902</v>
      </c>
      <c r="D1130" s="34">
        <v>2.5403821567048199</v>
      </c>
      <c r="E1130" s="34">
        <v>3.4527031033428202</v>
      </c>
      <c r="F1130" s="112">
        <v>0.42230301111817026</v>
      </c>
      <c r="G1130" s="34">
        <v>0.49001793551982997</v>
      </c>
    </row>
    <row r="1131" spans="1:18" s="32" customFormat="1" ht="14.25" x14ac:dyDescent="0.2">
      <c r="A1131" s="2" t="s">
        <v>205</v>
      </c>
      <c r="B1131" s="25" t="s">
        <v>159</v>
      </c>
      <c r="C1131" s="110">
        <v>2.7266962587190902</v>
      </c>
      <c r="D1131" s="34">
        <v>2.2995818123772902</v>
      </c>
      <c r="E1131" s="34">
        <v>3.2305180040146801</v>
      </c>
      <c r="F1131" s="112">
        <v>0.42711444634179996</v>
      </c>
      <c r="G1131" s="34">
        <v>0.50382174529558998</v>
      </c>
    </row>
    <row r="1132" spans="1:18" s="32" customFormat="1" ht="14.25" x14ac:dyDescent="0.2">
      <c r="A1132" s="2" t="s">
        <v>205</v>
      </c>
      <c r="B1132" s="25" t="s">
        <v>174</v>
      </c>
      <c r="C1132" s="110">
        <v>3.2887524665643499</v>
      </c>
      <c r="D1132" s="34">
        <v>2.8092144446306002</v>
      </c>
      <c r="E1132" s="34">
        <v>3.8469084801552702</v>
      </c>
      <c r="F1132" s="112">
        <v>0.47953802193374973</v>
      </c>
      <c r="G1132" s="34">
        <v>0.55815601359092026</v>
      </c>
    </row>
    <row r="1133" spans="1:18" s="32" customFormat="1" ht="14.25" x14ac:dyDescent="0.2">
      <c r="A1133" s="2" t="s">
        <v>205</v>
      </c>
      <c r="B1133" s="25" t="s">
        <v>178</v>
      </c>
      <c r="C1133" s="110">
        <v>2.8375502482856501</v>
      </c>
      <c r="D1133" s="34">
        <v>2.3783131918142102</v>
      </c>
      <c r="E1133" s="34">
        <v>3.3823906094718099</v>
      </c>
      <c r="F1133" s="112">
        <v>0.45923705647143986</v>
      </c>
      <c r="G1133" s="34">
        <v>0.54484036118615986</v>
      </c>
    </row>
    <row r="1134" spans="1:18" x14ac:dyDescent="0.25">
      <c r="A1134" s="25" t="s">
        <v>205</v>
      </c>
      <c r="B1134" s="25" t="s">
        <v>175</v>
      </c>
      <c r="C1134" s="110">
        <v>3.2032799999999999</v>
      </c>
      <c r="D1134" s="34">
        <v>2.7094299999999998</v>
      </c>
      <c r="E1134" s="34">
        <v>3.7836400000000001</v>
      </c>
      <c r="F1134" s="112">
        <v>0.49385000000000012</v>
      </c>
      <c r="G1134" s="34">
        <v>0.58036000000000021</v>
      </c>
      <c r="R1134" s="86"/>
    </row>
    <row r="1135" spans="1:18" x14ac:dyDescent="0.25">
      <c r="A1135" s="25" t="s">
        <v>205</v>
      </c>
      <c r="B1135" s="25" t="s">
        <v>156</v>
      </c>
      <c r="C1135" s="110">
        <v>2.9029462738301599</v>
      </c>
      <c r="D1135" s="34">
        <v>2.29237390363601</v>
      </c>
      <c r="E1135" s="34">
        <v>3.6700357717666101</v>
      </c>
      <c r="F1135" s="112">
        <v>0.61057237019414989</v>
      </c>
      <c r="G1135" s="34">
        <v>0.7670894979364502</v>
      </c>
      <c r="R1135" s="86"/>
    </row>
    <row r="1136" spans="1:18" x14ac:dyDescent="0.25">
      <c r="A1136" s="25" t="s">
        <v>205</v>
      </c>
      <c r="B1136" s="25" t="s">
        <v>168</v>
      </c>
      <c r="C1136" s="110">
        <v>3.2046230627790901</v>
      </c>
      <c r="D1136" s="34">
        <v>2.6906259761747102</v>
      </c>
      <c r="E1136" s="34">
        <v>3.8129628374463</v>
      </c>
      <c r="F1136" s="112">
        <v>0.51399708660437993</v>
      </c>
      <c r="G1136" s="34">
        <v>0.6083397746672099</v>
      </c>
      <c r="R1136" s="86"/>
    </row>
    <row r="1137" spans="1:18" x14ac:dyDescent="0.25">
      <c r="A1137" s="25" t="s">
        <v>205</v>
      </c>
      <c r="B1137" s="25" t="s">
        <v>164</v>
      </c>
      <c r="C1137" s="110">
        <v>3.39599757428745</v>
      </c>
      <c r="D1137" s="34">
        <v>2.8300385890892001</v>
      </c>
      <c r="E1137" s="34">
        <v>4.0703974755203802</v>
      </c>
      <c r="F1137" s="112">
        <v>0.56595898519824983</v>
      </c>
      <c r="G1137" s="34">
        <v>0.67439990123293025</v>
      </c>
      <c r="R1137" s="86"/>
    </row>
    <row r="1138" spans="1:18" x14ac:dyDescent="0.25">
      <c r="A1138" s="25" t="s">
        <v>205</v>
      </c>
      <c r="B1138" s="25" t="s">
        <v>172</v>
      </c>
      <c r="C1138" s="110">
        <v>2.2645224811289801</v>
      </c>
      <c r="D1138" s="34">
        <v>1.79331643837109</v>
      </c>
      <c r="E1138" s="34">
        <v>2.8559405202492001</v>
      </c>
      <c r="F1138" s="112">
        <v>0.47120604275789013</v>
      </c>
      <c r="G1138" s="34">
        <v>0.59141803912021995</v>
      </c>
      <c r="R1138" s="86"/>
    </row>
    <row r="1139" spans="1:18" x14ac:dyDescent="0.25">
      <c r="A1139" s="25" t="s">
        <v>205</v>
      </c>
      <c r="B1139" s="25" t="s">
        <v>157</v>
      </c>
      <c r="C1139" s="110">
        <v>3.3659884451142901</v>
      </c>
      <c r="D1139" s="34">
        <v>2.8491738978383401</v>
      </c>
      <c r="E1139" s="34">
        <v>3.9727150437895999</v>
      </c>
      <c r="F1139" s="112">
        <v>0.51681454727595</v>
      </c>
      <c r="G1139" s="34">
        <v>0.60672659867530987</v>
      </c>
      <c r="R1139" s="86"/>
    </row>
    <row r="1140" spans="1:18" x14ac:dyDescent="0.25">
      <c r="A1140" s="25" t="s">
        <v>205</v>
      </c>
      <c r="B1140" s="24" t="s">
        <v>170</v>
      </c>
      <c r="C1140" s="110">
        <v>3.04270007670672</v>
      </c>
      <c r="D1140" s="34">
        <v>2.5487723938176599</v>
      </c>
      <c r="E1140" s="34">
        <v>3.6287819558173902</v>
      </c>
      <c r="F1140" s="112">
        <v>0.49392768288906019</v>
      </c>
      <c r="G1140" s="34">
        <v>0.58608187911067011</v>
      </c>
      <c r="R1140" s="86"/>
    </row>
    <row r="1141" spans="1:18" x14ac:dyDescent="0.25">
      <c r="A1141" s="25" t="s">
        <v>205</v>
      </c>
      <c r="B1141" s="24" t="s">
        <v>176</v>
      </c>
      <c r="C1141" s="110">
        <v>2.4264705882352899</v>
      </c>
      <c r="D1141" s="34">
        <v>1.9118377923330001</v>
      </c>
      <c r="E1141" s="34">
        <v>3.0752901618581201</v>
      </c>
      <c r="F1141" s="112">
        <v>0.51463279590228983</v>
      </c>
      <c r="G1141" s="34">
        <v>0.64881957362283016</v>
      </c>
      <c r="R1141" s="86"/>
    </row>
    <row r="1142" spans="1:18" x14ac:dyDescent="0.25">
      <c r="A1142" s="25" t="s">
        <v>205</v>
      </c>
      <c r="B1142" s="24" t="s">
        <v>152</v>
      </c>
      <c r="C1142" s="110">
        <v>2.8061224489795902</v>
      </c>
      <c r="D1142" s="34">
        <v>2.0969284858020698</v>
      </c>
      <c r="E1142" s="34">
        <v>3.745992777364</v>
      </c>
      <c r="F1142" s="112">
        <v>0.70919396317752037</v>
      </c>
      <c r="G1142" s="34">
        <v>0.93987032838440987</v>
      </c>
      <c r="R1142" s="86"/>
    </row>
    <row r="1143" spans="1:18" x14ac:dyDescent="0.25">
      <c r="A1143" s="24" t="s">
        <v>205</v>
      </c>
      <c r="B1143" s="24" t="s">
        <v>150</v>
      </c>
      <c r="C1143" s="110">
        <v>2.4715768660405302</v>
      </c>
      <c r="D1143" s="34">
        <v>1.8797678916720899</v>
      </c>
      <c r="E1143" s="34">
        <v>3.2435464341121101</v>
      </c>
      <c r="F1143" s="112">
        <v>0.59180897436844027</v>
      </c>
      <c r="G1143" s="34">
        <v>0.7719695680715799</v>
      </c>
      <c r="R1143" s="86"/>
    </row>
    <row r="1144" spans="1:18" s="32" customFormat="1" ht="14.25" x14ac:dyDescent="0.2">
      <c r="A1144" s="60" t="s">
        <v>205</v>
      </c>
      <c r="B1144" s="24" t="s">
        <v>163</v>
      </c>
      <c r="C1144" s="110">
        <v>2.81543274244004</v>
      </c>
      <c r="D1144" s="34">
        <v>2.3373181183632301</v>
      </c>
      <c r="E1144" s="34">
        <v>3.3879562498189602</v>
      </c>
      <c r="F1144" s="112">
        <v>0.47811462407680994</v>
      </c>
      <c r="G1144" s="34">
        <v>0.5725235073789201</v>
      </c>
    </row>
    <row r="1145" spans="1:18" s="32" customFormat="1" ht="14.25" x14ac:dyDescent="0.2">
      <c r="A1145" s="60" t="s">
        <v>205</v>
      </c>
      <c r="B1145" s="24" t="s">
        <v>180</v>
      </c>
      <c r="C1145" s="110">
        <v>2.6861451460886001</v>
      </c>
      <c r="D1145" s="34">
        <v>2.2408522955501802</v>
      </c>
      <c r="E1145" s="34">
        <v>3.2170128594516001</v>
      </c>
      <c r="F1145" s="112">
        <v>0.44529285053841994</v>
      </c>
      <c r="G1145" s="34">
        <v>0.53086771336299998</v>
      </c>
    </row>
    <row r="1146" spans="1:18" s="32" customFormat="1" ht="14.25" x14ac:dyDescent="0.2">
      <c r="A1146" s="60" t="s">
        <v>205</v>
      </c>
      <c r="B1146" s="24" t="s">
        <v>154</v>
      </c>
      <c r="C1146" s="110">
        <v>2.6095684175309501</v>
      </c>
      <c r="D1146" s="34">
        <v>2.0960182863450001</v>
      </c>
      <c r="E1146" s="34">
        <v>3.2447744358888899</v>
      </c>
      <c r="F1146" s="112">
        <v>0.51355013118595005</v>
      </c>
      <c r="G1146" s="34">
        <v>0.63520601835793977</v>
      </c>
    </row>
    <row r="1147" spans="1:18" s="32" customFormat="1" ht="14.25" x14ac:dyDescent="0.2">
      <c r="A1147" s="60" t="s">
        <v>205</v>
      </c>
      <c r="B1147" s="24" t="s">
        <v>173</v>
      </c>
      <c r="C1147" s="110">
        <v>4.0666788789155497</v>
      </c>
      <c r="D1147" s="34">
        <v>3.5742106501824802</v>
      </c>
      <c r="E1147" s="34">
        <v>4.6237475405605002</v>
      </c>
      <c r="F1147" s="112">
        <v>0.4924682287330695</v>
      </c>
      <c r="G1147" s="34">
        <v>0.5570686616449505</v>
      </c>
    </row>
    <row r="1148" spans="1:18" s="32" customFormat="1" ht="14.25" x14ac:dyDescent="0.2">
      <c r="A1148" s="60" t="s">
        <v>205</v>
      </c>
      <c r="B1148" s="24" t="s">
        <v>165</v>
      </c>
      <c r="C1148" s="110">
        <v>3.84704519119351</v>
      </c>
      <c r="D1148" s="34">
        <v>3.31302915713123</v>
      </c>
      <c r="E1148" s="34">
        <v>4.4631641118941898</v>
      </c>
      <c r="F1148" s="112">
        <v>0.53401603406227993</v>
      </c>
      <c r="G1148" s="34">
        <v>0.61611892070067986</v>
      </c>
    </row>
    <row r="1149" spans="1:18" s="32" customFormat="1" ht="14.25" x14ac:dyDescent="0.2">
      <c r="A1149" s="60" t="s">
        <v>205</v>
      </c>
      <c r="B1149" s="24" t="s">
        <v>149</v>
      </c>
      <c r="C1149" s="110">
        <v>1.7795138888888899</v>
      </c>
      <c r="D1149" s="34">
        <v>1.3144563335489201</v>
      </c>
      <c r="E1149" s="34">
        <v>2.4050998124161098</v>
      </c>
      <c r="F1149" s="112">
        <v>0.46505755533996984</v>
      </c>
      <c r="G1149" s="34">
        <v>0.62558592352721987</v>
      </c>
    </row>
    <row r="1150" spans="1:18" s="32" customFormat="1" ht="14.25" x14ac:dyDescent="0.2">
      <c r="A1150" s="60" t="s">
        <v>205</v>
      </c>
      <c r="B1150" s="24" t="s">
        <v>177</v>
      </c>
      <c r="C1150" s="110">
        <v>2.6873767258382601</v>
      </c>
      <c r="D1150" s="34">
        <v>2.23269201018396</v>
      </c>
      <c r="E1150" s="34">
        <v>3.23159670825124</v>
      </c>
      <c r="F1150" s="112">
        <v>0.45468471565430013</v>
      </c>
      <c r="G1150" s="34">
        <v>0.54421998241297986</v>
      </c>
    </row>
    <row r="1151" spans="1:18" x14ac:dyDescent="0.25">
      <c r="A1151" s="24" t="s">
        <v>205</v>
      </c>
      <c r="B1151" s="24" t="s">
        <v>153</v>
      </c>
      <c r="C1151" s="110">
        <v>2.38663484486873</v>
      </c>
      <c r="D1151" s="34">
        <v>1.8586832702036</v>
      </c>
      <c r="E1151" s="34">
        <v>3.0598733921646</v>
      </c>
      <c r="F1151" s="112">
        <v>0.52795157466512999</v>
      </c>
      <c r="G1151" s="34">
        <v>0.67323854729586996</v>
      </c>
      <c r="R1151" s="86"/>
    </row>
    <row r="1152" spans="1:18" x14ac:dyDescent="0.25">
      <c r="A1152" s="24" t="s">
        <v>205</v>
      </c>
      <c r="B1152" s="24" t="s">
        <v>179</v>
      </c>
      <c r="C1152" s="110">
        <v>4.4761904761904798</v>
      </c>
      <c r="D1152" s="34">
        <v>3.8913281320625202</v>
      </c>
      <c r="E1152" s="34">
        <v>5.14425188544012</v>
      </c>
      <c r="F1152" s="112">
        <v>0.58486234412795968</v>
      </c>
      <c r="G1152" s="34">
        <v>0.66806140924964019</v>
      </c>
      <c r="R1152" s="86"/>
    </row>
    <row r="1153" spans="1:18" x14ac:dyDescent="0.25">
      <c r="A1153" s="24" t="s">
        <v>205</v>
      </c>
      <c r="B1153" s="24" t="s">
        <v>161</v>
      </c>
      <c r="C1153" s="110">
        <v>3.1981460023174999</v>
      </c>
      <c r="D1153" s="34">
        <v>2.71337239571892</v>
      </c>
      <c r="E1153" s="34">
        <v>3.7661768419395498</v>
      </c>
      <c r="F1153" s="112">
        <v>0.48477360659857993</v>
      </c>
      <c r="G1153" s="34">
        <v>0.56803083962204992</v>
      </c>
      <c r="R1153" s="86"/>
    </row>
    <row r="1154" spans="1:18" x14ac:dyDescent="0.25">
      <c r="A1154" s="24" t="s">
        <v>205</v>
      </c>
      <c r="B1154" s="24" t="s">
        <v>158</v>
      </c>
      <c r="C1154" s="110">
        <v>2.40179573512907</v>
      </c>
      <c r="D1154" s="34">
        <v>1.9915435392401799</v>
      </c>
      <c r="E1154" s="34">
        <v>2.8940632003703901</v>
      </c>
      <c r="F1154" s="112">
        <v>0.41025219588889006</v>
      </c>
      <c r="G1154" s="34">
        <v>0.49226746524132015</v>
      </c>
      <c r="R1154" s="86"/>
    </row>
    <row r="1155" spans="1:18" x14ac:dyDescent="0.25">
      <c r="A1155" s="24" t="s">
        <v>205</v>
      </c>
      <c r="B1155" s="24" t="s">
        <v>169</v>
      </c>
      <c r="C1155" s="110">
        <v>2.7060270602705998</v>
      </c>
      <c r="D1155" s="34">
        <v>2.1326726531367299</v>
      </c>
      <c r="E1155" s="34">
        <v>3.4281245214074101</v>
      </c>
      <c r="F1155" s="112">
        <v>0.57335440713386987</v>
      </c>
      <c r="G1155" s="34">
        <v>0.72209746113681028</v>
      </c>
      <c r="R1155" s="86"/>
    </row>
    <row r="1156" spans="1:18" x14ac:dyDescent="0.25">
      <c r="A1156" s="25" t="s">
        <v>206</v>
      </c>
      <c r="B1156" s="25" t="s">
        <v>166</v>
      </c>
      <c r="C1156" s="110">
        <v>3.7741284930000001</v>
      </c>
      <c r="D1156" s="34">
        <v>3.189545329</v>
      </c>
      <c r="E1156" s="34">
        <v>4.4609176330000002</v>
      </c>
      <c r="F1156" s="112">
        <v>0.5845831640000001</v>
      </c>
      <c r="G1156" s="34">
        <v>0.68678914000000013</v>
      </c>
      <c r="R1156" s="86"/>
    </row>
    <row r="1157" spans="1:18" x14ac:dyDescent="0.25">
      <c r="A1157" s="25" t="s">
        <v>206</v>
      </c>
      <c r="B1157" s="25" t="s">
        <v>160</v>
      </c>
      <c r="C1157" s="110">
        <v>2.6343082350000002</v>
      </c>
      <c r="D1157" s="34">
        <v>2.218548674</v>
      </c>
      <c r="E1157" s="34">
        <v>3.1254913540000002</v>
      </c>
      <c r="F1157" s="112">
        <v>0.41575956100000022</v>
      </c>
      <c r="G1157" s="34">
        <v>0.491183119</v>
      </c>
      <c r="R1157" s="86"/>
    </row>
    <row r="1158" spans="1:18" x14ac:dyDescent="0.25">
      <c r="A1158" s="25" t="s">
        <v>206</v>
      </c>
      <c r="B1158" s="25" t="s">
        <v>162</v>
      </c>
      <c r="C1158" s="110">
        <v>2.4122029089999999</v>
      </c>
      <c r="D1158" s="34">
        <v>1.907278875</v>
      </c>
      <c r="E1158" s="34">
        <v>3.0466464819999999</v>
      </c>
      <c r="F1158" s="112">
        <v>0.50492403399999986</v>
      </c>
      <c r="G1158" s="34">
        <v>0.63444357299999998</v>
      </c>
      <c r="R1158" s="86"/>
    </row>
    <row r="1159" spans="1:18" x14ac:dyDescent="0.25">
      <c r="A1159" s="25" t="s">
        <v>206</v>
      </c>
      <c r="B1159" s="25" t="s">
        <v>155</v>
      </c>
      <c r="C1159" s="110">
        <v>3.0701754389999998</v>
      </c>
      <c r="D1159" s="34">
        <v>2.617915263</v>
      </c>
      <c r="E1159" s="34">
        <v>3.5976797509999998</v>
      </c>
      <c r="F1159" s="112">
        <v>0.45226017599999979</v>
      </c>
      <c r="G1159" s="34">
        <v>0.52750431200000003</v>
      </c>
      <c r="R1159" s="86"/>
    </row>
    <row r="1160" spans="1:18" x14ac:dyDescent="0.25">
      <c r="A1160" s="25" t="s">
        <v>206</v>
      </c>
      <c r="B1160" s="25" t="s">
        <v>151</v>
      </c>
      <c r="C1160" s="110">
        <v>2.6642984009999999</v>
      </c>
      <c r="D1160" s="34">
        <v>2.2057552770000002</v>
      </c>
      <c r="E1160" s="34">
        <v>3.2150318709999999</v>
      </c>
      <c r="F1160" s="112">
        <v>0.45854312399999975</v>
      </c>
      <c r="G1160" s="34">
        <v>0.55073346999999995</v>
      </c>
      <c r="R1160" s="86"/>
    </row>
    <row r="1161" spans="1:18" s="32" customFormat="1" ht="14.25" x14ac:dyDescent="0.2">
      <c r="A1161" s="2" t="s">
        <v>206</v>
      </c>
      <c r="B1161" s="25" t="s">
        <v>167</v>
      </c>
      <c r="C1161" s="110">
        <v>3.1276063390000002</v>
      </c>
      <c r="D1161" s="34">
        <v>2.5024314969999999</v>
      </c>
      <c r="E1161" s="34">
        <v>3.9027147819999999</v>
      </c>
      <c r="F1161" s="112">
        <v>0.62517484200000029</v>
      </c>
      <c r="G1161" s="34">
        <v>0.7751084429999997</v>
      </c>
    </row>
    <row r="1162" spans="1:18" s="32" customFormat="1" ht="14.25" x14ac:dyDescent="0.2">
      <c r="A1162" s="2" t="s">
        <v>206</v>
      </c>
      <c r="B1162" s="25" t="s">
        <v>171</v>
      </c>
      <c r="C1162" s="110">
        <v>3.3142857139999999</v>
      </c>
      <c r="D1162" s="34">
        <v>2.863173846</v>
      </c>
      <c r="E1162" s="34">
        <v>3.833668104</v>
      </c>
      <c r="F1162" s="112">
        <v>0.45111186799999992</v>
      </c>
      <c r="G1162" s="34">
        <v>0.51938239000000008</v>
      </c>
    </row>
    <row r="1163" spans="1:18" s="32" customFormat="1" ht="14.25" x14ac:dyDescent="0.2">
      <c r="A1163" s="2" t="s">
        <v>206</v>
      </c>
      <c r="B1163" s="25" t="s">
        <v>159</v>
      </c>
      <c r="C1163" s="110">
        <v>3.0682800349999999</v>
      </c>
      <c r="D1163" s="34">
        <v>2.6090289279999999</v>
      </c>
      <c r="E1163" s="34">
        <v>3.6053776179999999</v>
      </c>
      <c r="F1163" s="112">
        <v>0.45925110700000005</v>
      </c>
      <c r="G1163" s="34">
        <v>0.53709758299999999</v>
      </c>
    </row>
    <row r="1164" spans="1:18" s="32" customFormat="1" ht="14.25" x14ac:dyDescent="0.2">
      <c r="A1164" s="2" t="s">
        <v>206</v>
      </c>
      <c r="B1164" s="25" t="s">
        <v>174</v>
      </c>
      <c r="C1164" s="110">
        <v>3.4022988509999998</v>
      </c>
      <c r="D1164" s="34">
        <v>2.9033507890000001</v>
      </c>
      <c r="E1164" s="34">
        <v>3.9834745960000002</v>
      </c>
      <c r="F1164" s="112">
        <v>0.49894806199999975</v>
      </c>
      <c r="G1164" s="34">
        <v>0.58117574500000035</v>
      </c>
    </row>
    <row r="1165" spans="1:18" s="32" customFormat="1" ht="14.25" x14ac:dyDescent="0.2">
      <c r="A1165" s="2" t="s">
        <v>206</v>
      </c>
      <c r="B1165" s="25" t="s">
        <v>178</v>
      </c>
      <c r="C1165" s="110">
        <v>3.189122373</v>
      </c>
      <c r="D1165" s="34">
        <v>2.6904882190000001</v>
      </c>
      <c r="E1165" s="34">
        <v>3.7765829540000002</v>
      </c>
      <c r="F1165" s="112">
        <v>0.49863415399999989</v>
      </c>
      <c r="G1165" s="34">
        <v>0.5874605810000002</v>
      </c>
    </row>
    <row r="1166" spans="1:18" s="32" customFormat="1" ht="14.25" x14ac:dyDescent="0.2">
      <c r="A1166" s="2" t="s">
        <v>206</v>
      </c>
      <c r="B1166" s="25" t="s">
        <v>175</v>
      </c>
      <c r="C1166" s="110">
        <v>2.4467824810000001</v>
      </c>
      <c r="D1166" s="34">
        <v>2.0159006900000001</v>
      </c>
      <c r="E1166" s="34">
        <v>2.9669729039999999</v>
      </c>
      <c r="F1166" s="112">
        <v>0.43088179100000001</v>
      </c>
      <c r="G1166" s="34">
        <v>0.52019042299999985</v>
      </c>
    </row>
    <row r="1167" spans="1:18" s="32" customFormat="1" ht="14.25" x14ac:dyDescent="0.2">
      <c r="A1167" s="2" t="s">
        <v>206</v>
      </c>
      <c r="B1167" s="25" t="s">
        <v>156</v>
      </c>
      <c r="C1167" s="110">
        <v>2.6839426190000002</v>
      </c>
      <c r="D1167" s="34">
        <v>2.0819547759999999</v>
      </c>
      <c r="E1167" s="34">
        <v>3.4538528610000001</v>
      </c>
      <c r="F1167" s="112">
        <v>0.6019878430000003</v>
      </c>
      <c r="G1167" s="34">
        <v>0.76991024199999991</v>
      </c>
    </row>
    <row r="1168" spans="1:18" x14ac:dyDescent="0.25">
      <c r="A1168" s="25" t="s">
        <v>206</v>
      </c>
      <c r="B1168" s="25" t="s">
        <v>168</v>
      </c>
      <c r="C1168" s="110">
        <v>2.749719416</v>
      </c>
      <c r="D1168" s="34">
        <v>2.2616064360000001</v>
      </c>
      <c r="E1168" s="34">
        <v>3.339580196</v>
      </c>
      <c r="F1168" s="112">
        <v>0.48811297999999992</v>
      </c>
      <c r="G1168" s="34">
        <v>0.58986077999999997</v>
      </c>
      <c r="R1168" s="86"/>
    </row>
    <row r="1169" spans="1:18" x14ac:dyDescent="0.25">
      <c r="A1169" s="25" t="s">
        <v>206</v>
      </c>
      <c r="B1169" s="25" t="s">
        <v>164</v>
      </c>
      <c r="C1169" s="110">
        <v>3.1072602329999999</v>
      </c>
      <c r="D1169" s="34">
        <v>2.571067475</v>
      </c>
      <c r="E1169" s="34">
        <v>3.750970181</v>
      </c>
      <c r="F1169" s="112">
        <v>0.53619275799999988</v>
      </c>
      <c r="G1169" s="34">
        <v>0.64370994800000014</v>
      </c>
      <c r="R1169" s="86"/>
    </row>
    <row r="1170" spans="1:18" x14ac:dyDescent="0.25">
      <c r="A1170" s="25" t="s">
        <v>206</v>
      </c>
      <c r="B1170" s="25" t="s">
        <v>172</v>
      </c>
      <c r="C1170" s="110">
        <v>2.6974325640000001</v>
      </c>
      <c r="D1170" s="34">
        <v>2.1813088139999999</v>
      </c>
      <c r="E1170" s="34">
        <v>3.3315181549999999</v>
      </c>
      <c r="F1170" s="112">
        <v>0.51612375000000021</v>
      </c>
      <c r="G1170" s="34">
        <v>0.63408559099999984</v>
      </c>
      <c r="R1170" s="86"/>
    </row>
    <row r="1171" spans="1:18" x14ac:dyDescent="0.25">
      <c r="A1171" s="25" t="s">
        <v>206</v>
      </c>
      <c r="B1171" s="25" t="s">
        <v>157</v>
      </c>
      <c r="C1171" s="110">
        <v>2.8749028750000001</v>
      </c>
      <c r="D1171" s="34">
        <v>2.392847911</v>
      </c>
      <c r="E1171" s="34">
        <v>3.4506378099999999</v>
      </c>
      <c r="F1171" s="112">
        <v>0.48205496400000003</v>
      </c>
      <c r="G1171" s="34">
        <v>0.57573493499999984</v>
      </c>
      <c r="R1171" s="86"/>
    </row>
    <row r="1172" spans="1:18" x14ac:dyDescent="0.25">
      <c r="A1172" s="25" t="s">
        <v>206</v>
      </c>
      <c r="B1172" s="24" t="s">
        <v>170</v>
      </c>
      <c r="C1172" s="110">
        <v>3.5464803869999999</v>
      </c>
      <c r="D1172" s="34">
        <v>2.9985740129999998</v>
      </c>
      <c r="E1172" s="34">
        <v>4.1901768170000002</v>
      </c>
      <c r="F1172" s="112">
        <v>0.54790637400000008</v>
      </c>
      <c r="G1172" s="34">
        <v>0.64369643000000032</v>
      </c>
      <c r="R1172" s="86"/>
    </row>
    <row r="1173" spans="1:18" x14ac:dyDescent="0.25">
      <c r="A1173" s="25" t="s">
        <v>206</v>
      </c>
      <c r="B1173" s="24" t="s">
        <v>176</v>
      </c>
      <c r="C1173" s="110">
        <v>3.0091743119999999</v>
      </c>
      <c r="D1173" s="34">
        <v>2.4309350379999999</v>
      </c>
      <c r="E1173" s="34">
        <v>3.719713923</v>
      </c>
      <c r="F1173" s="112">
        <v>0.57823927399999997</v>
      </c>
      <c r="G1173" s="34">
        <v>0.71053961100000018</v>
      </c>
      <c r="R1173" s="86"/>
    </row>
    <row r="1174" spans="1:18" x14ac:dyDescent="0.25">
      <c r="A1174" s="25" t="s">
        <v>206</v>
      </c>
      <c r="B1174" s="24" t="s">
        <v>152</v>
      </c>
      <c r="C1174" s="110">
        <v>2.8890348000000001</v>
      </c>
      <c r="D1174" s="34">
        <v>2.1590846130000001</v>
      </c>
      <c r="E1174" s="34">
        <v>3.856042779</v>
      </c>
      <c r="F1174" s="112">
        <v>0.72995018700000003</v>
      </c>
      <c r="G1174" s="34">
        <v>0.96700797899999991</v>
      </c>
      <c r="R1174" s="86"/>
    </row>
    <row r="1175" spans="1:18" x14ac:dyDescent="0.25">
      <c r="A1175" s="24" t="s">
        <v>206</v>
      </c>
      <c r="B1175" s="24" t="s">
        <v>150</v>
      </c>
      <c r="C1175" s="110">
        <v>2.1</v>
      </c>
      <c r="D1175" s="34">
        <v>1.5573520830000001</v>
      </c>
      <c r="E1175" s="34">
        <v>2.8263010469999998</v>
      </c>
      <c r="F1175" s="112">
        <v>0.54264791700000004</v>
      </c>
      <c r="G1175" s="34">
        <v>0.72630104699999976</v>
      </c>
      <c r="R1175" s="86"/>
    </row>
    <row r="1176" spans="1:18" x14ac:dyDescent="0.25">
      <c r="A1176" s="24" t="s">
        <v>206</v>
      </c>
      <c r="B1176" s="24" t="s">
        <v>163</v>
      </c>
      <c r="C1176" s="110">
        <v>2.481640922</v>
      </c>
      <c r="D1176" s="34">
        <v>2.0406664509999999</v>
      </c>
      <c r="E1176" s="34">
        <v>3.0149741780000001</v>
      </c>
      <c r="F1176" s="112">
        <v>0.44097447100000009</v>
      </c>
      <c r="G1176" s="34">
        <v>0.53333325600000014</v>
      </c>
      <c r="R1176" s="86"/>
    </row>
    <row r="1177" spans="1:18" x14ac:dyDescent="0.25">
      <c r="A1177" s="24" t="s">
        <v>206</v>
      </c>
      <c r="B1177" s="24" t="s">
        <v>180</v>
      </c>
      <c r="C1177" s="110">
        <v>3.0323914539999999</v>
      </c>
      <c r="D1177" s="34">
        <v>2.5629455829999999</v>
      </c>
      <c r="E1177" s="34">
        <v>3.5846606890000001</v>
      </c>
      <c r="F1177" s="112">
        <v>0.46944587100000001</v>
      </c>
      <c r="G1177" s="34">
        <v>0.55226923500000025</v>
      </c>
      <c r="R1177" s="86"/>
    </row>
    <row r="1178" spans="1:18" s="32" customFormat="1" ht="14.25" x14ac:dyDescent="0.2">
      <c r="A1178" s="60" t="s">
        <v>206</v>
      </c>
      <c r="B1178" s="24" t="s">
        <v>154</v>
      </c>
      <c r="C1178" s="110">
        <v>2.885606321</v>
      </c>
      <c r="D1178" s="34">
        <v>2.3368179910000002</v>
      </c>
      <c r="E1178" s="34">
        <v>3.5585784220000001</v>
      </c>
      <c r="F1178" s="112">
        <v>0.54878832999999982</v>
      </c>
      <c r="G1178" s="34">
        <v>0.67297210100000004</v>
      </c>
    </row>
    <row r="1179" spans="1:18" s="32" customFormat="1" ht="14.25" x14ac:dyDescent="0.2">
      <c r="A1179" s="60" t="s">
        <v>206</v>
      </c>
      <c r="B1179" s="24" t="s">
        <v>173</v>
      </c>
      <c r="C1179" s="110">
        <v>3.5633484160000002</v>
      </c>
      <c r="D1179" s="34">
        <v>3.0971250509999999</v>
      </c>
      <c r="E1179" s="34">
        <v>4.0967872349999999</v>
      </c>
      <c r="F1179" s="112">
        <v>0.46622336500000028</v>
      </c>
      <c r="G1179" s="34">
        <v>0.53343881899999968</v>
      </c>
    </row>
    <row r="1180" spans="1:18" s="32" customFormat="1" ht="14.25" x14ac:dyDescent="0.2">
      <c r="A1180" s="60" t="s">
        <v>206</v>
      </c>
      <c r="B1180" s="24" t="s">
        <v>165</v>
      </c>
      <c r="C1180" s="110">
        <v>3.8805268110000002</v>
      </c>
      <c r="D1180" s="34">
        <v>3.3404259999999999</v>
      </c>
      <c r="E1180" s="34">
        <v>4.5038854490000002</v>
      </c>
      <c r="F1180" s="112">
        <v>0.54010081100000029</v>
      </c>
      <c r="G1180" s="34">
        <v>0.62335863800000002</v>
      </c>
    </row>
    <row r="1181" spans="1:18" s="32" customFormat="1" ht="14.25" x14ac:dyDescent="0.2">
      <c r="A1181" s="60" t="s">
        <v>206</v>
      </c>
      <c r="B1181" s="24" t="s">
        <v>149</v>
      </c>
      <c r="C1181" s="110">
        <v>1.771117166</v>
      </c>
      <c r="D1181" s="34">
        <v>1.298303652</v>
      </c>
      <c r="E1181" s="34">
        <v>2.411911264</v>
      </c>
      <c r="F1181" s="112">
        <v>0.47281351400000005</v>
      </c>
      <c r="G1181" s="34">
        <v>0.64079409799999998</v>
      </c>
    </row>
    <row r="1182" spans="1:18" s="32" customFormat="1" ht="14.25" x14ac:dyDescent="0.2">
      <c r="A1182" s="60" t="s">
        <v>206</v>
      </c>
      <c r="B1182" s="24" t="s">
        <v>177</v>
      </c>
      <c r="C1182" s="110">
        <v>3.0945844770000002</v>
      </c>
      <c r="D1182" s="34">
        <v>2.6017025189999998</v>
      </c>
      <c r="E1182" s="34">
        <v>3.6773155229999999</v>
      </c>
      <c r="F1182" s="112">
        <v>0.49288195800000034</v>
      </c>
      <c r="G1182" s="34">
        <v>0.5827310459999997</v>
      </c>
    </row>
    <row r="1183" spans="1:18" s="32" customFormat="1" ht="14.25" x14ac:dyDescent="0.2">
      <c r="A1183" s="60" t="s">
        <v>206</v>
      </c>
      <c r="B1183" s="24" t="s">
        <v>153</v>
      </c>
      <c r="C1183" s="110">
        <v>2.2314049589999998</v>
      </c>
      <c r="D1183" s="34">
        <v>1.7142478510000001</v>
      </c>
      <c r="E1183" s="34">
        <v>2.8999755089999999</v>
      </c>
      <c r="F1183" s="112">
        <v>0.5171571079999997</v>
      </c>
      <c r="G1183" s="34">
        <v>0.6685705500000001</v>
      </c>
    </row>
    <row r="1184" spans="1:18" s="32" customFormat="1" ht="14.25" x14ac:dyDescent="0.2">
      <c r="A1184" s="60" t="s">
        <v>206</v>
      </c>
      <c r="B1184" s="24" t="s">
        <v>179</v>
      </c>
      <c r="C1184" s="110">
        <v>4.2997838100000001</v>
      </c>
      <c r="D1184" s="34">
        <v>3.7245559620000002</v>
      </c>
      <c r="E1184" s="34">
        <v>4.9592747619999997</v>
      </c>
      <c r="F1184" s="112">
        <v>0.57522784799999993</v>
      </c>
      <c r="G1184" s="34">
        <v>0.65949095199999963</v>
      </c>
    </row>
    <row r="1185" spans="1:18" x14ac:dyDescent="0.25">
      <c r="A1185" s="24" t="s">
        <v>206</v>
      </c>
      <c r="B1185" s="24" t="s">
        <v>161</v>
      </c>
      <c r="C1185" s="110">
        <v>3.4109621269999999</v>
      </c>
      <c r="D1185" s="34">
        <v>2.906013153</v>
      </c>
      <c r="E1185" s="34">
        <v>4.0000363830000003</v>
      </c>
      <c r="F1185" s="112">
        <v>0.50494897399999994</v>
      </c>
      <c r="G1185" s="34">
        <v>0.58907425600000041</v>
      </c>
      <c r="R1185" s="86"/>
    </row>
    <row r="1186" spans="1:18" x14ac:dyDescent="0.25">
      <c r="A1186" s="24" t="s">
        <v>206</v>
      </c>
      <c r="B1186" s="24" t="s">
        <v>158</v>
      </c>
      <c r="C1186" s="110">
        <v>2.055594487</v>
      </c>
      <c r="D1186" s="34">
        <v>1.6715553839999999</v>
      </c>
      <c r="E1186" s="34">
        <v>2.5256001129999999</v>
      </c>
      <c r="F1186" s="112">
        <v>0.3840391030000001</v>
      </c>
      <c r="G1186" s="34">
        <v>0.47000562599999984</v>
      </c>
      <c r="R1186" s="86"/>
    </row>
    <row r="1187" spans="1:18" x14ac:dyDescent="0.25">
      <c r="A1187" s="24" t="s">
        <v>206</v>
      </c>
      <c r="B1187" s="24" t="s">
        <v>169</v>
      </c>
      <c r="C1187" s="110">
        <v>2.7050997780000001</v>
      </c>
      <c r="D1187" s="34">
        <v>2.1116892589999998</v>
      </c>
      <c r="E1187" s="34">
        <v>3.4593727699999999</v>
      </c>
      <c r="F1187" s="112">
        <v>0.5934105190000003</v>
      </c>
      <c r="G1187" s="34">
        <v>0.75427299199999975</v>
      </c>
      <c r="R1187" s="86"/>
    </row>
    <row r="1188" spans="1:18" x14ac:dyDescent="0.25">
      <c r="A1188" s="25" t="s">
        <v>207</v>
      </c>
      <c r="B1188" s="25" t="s">
        <v>166</v>
      </c>
      <c r="C1188" s="110">
        <v>3.2014497130776198</v>
      </c>
      <c r="D1188" s="34">
        <v>2.6539612966341601</v>
      </c>
      <c r="E1188" s="34">
        <v>3.8574046767322701</v>
      </c>
      <c r="F1188" s="112">
        <v>0.54748841644345969</v>
      </c>
      <c r="G1188" s="34">
        <v>0.65595496365465022</v>
      </c>
      <c r="R1188" s="86"/>
    </row>
    <row r="1189" spans="1:18" x14ac:dyDescent="0.25">
      <c r="A1189" s="25" t="s">
        <v>207</v>
      </c>
      <c r="B1189" s="25" t="s">
        <v>160</v>
      </c>
      <c r="C1189" s="110">
        <v>2.7907967618236</v>
      </c>
      <c r="D1189" s="34">
        <v>2.3568252827609202</v>
      </c>
      <c r="E1189" s="34">
        <v>3.30197485238517</v>
      </c>
      <c r="F1189" s="112">
        <v>0.43397147906267985</v>
      </c>
      <c r="G1189" s="34">
        <v>0.51117809056156993</v>
      </c>
      <c r="R1189" s="86"/>
    </row>
    <row r="1190" spans="1:18" x14ac:dyDescent="0.25">
      <c r="A1190" s="25" t="s">
        <v>207</v>
      </c>
      <c r="B1190" s="25" t="s">
        <v>162</v>
      </c>
      <c r="C1190" s="110">
        <v>2.6439695762404898</v>
      </c>
      <c r="D1190" s="34">
        <v>2.10812768715678</v>
      </c>
      <c r="E1190" s="34">
        <v>3.3114039949457799</v>
      </c>
      <c r="F1190" s="112">
        <v>0.53584188908370978</v>
      </c>
      <c r="G1190" s="34">
        <v>0.66743441870529008</v>
      </c>
      <c r="R1190" s="86"/>
    </row>
    <row r="1191" spans="1:18" x14ac:dyDescent="0.25">
      <c r="A1191" s="25" t="s">
        <v>207</v>
      </c>
      <c r="B1191" s="25" t="s">
        <v>155</v>
      </c>
      <c r="C1191" s="110">
        <v>3.8803179055633499</v>
      </c>
      <c r="D1191" s="34">
        <v>3.3417572786244398</v>
      </c>
      <c r="E1191" s="34">
        <v>4.5016311805361102</v>
      </c>
      <c r="F1191" s="112">
        <v>0.53856062693891005</v>
      </c>
      <c r="G1191" s="34">
        <v>0.62131327497276034</v>
      </c>
      <c r="R1191" s="86"/>
    </row>
    <row r="1192" spans="1:18" x14ac:dyDescent="0.25">
      <c r="A1192" s="25" t="s">
        <v>207</v>
      </c>
      <c r="B1192" s="25" t="s">
        <v>151</v>
      </c>
      <c r="C1192" s="110">
        <v>1.88628402047965</v>
      </c>
      <c r="D1192" s="34">
        <v>1.49574941713212</v>
      </c>
      <c r="E1192" s="34">
        <v>2.3763258898544</v>
      </c>
      <c r="F1192" s="112">
        <v>0.3905346033475301</v>
      </c>
      <c r="G1192" s="34">
        <v>0.49004186937474992</v>
      </c>
      <c r="R1192" s="86"/>
    </row>
    <row r="1193" spans="1:18" x14ac:dyDescent="0.25">
      <c r="A1193" s="25" t="s">
        <v>207</v>
      </c>
      <c r="B1193" s="25" t="s">
        <v>167</v>
      </c>
      <c r="C1193" s="110">
        <v>3.5102739726027399</v>
      </c>
      <c r="D1193" s="34">
        <v>2.8370000394227701</v>
      </c>
      <c r="E1193" s="34">
        <v>4.3361978790929596</v>
      </c>
      <c r="F1193" s="112">
        <v>0.67327393317996975</v>
      </c>
      <c r="G1193" s="34">
        <v>0.82592390649021974</v>
      </c>
      <c r="R1193" s="86"/>
    </row>
    <row r="1194" spans="1:18" x14ac:dyDescent="0.25">
      <c r="A1194" s="25" t="s">
        <v>207</v>
      </c>
      <c r="B1194" s="25" t="s">
        <v>171</v>
      </c>
      <c r="C1194" s="110">
        <v>3.5151515151515098</v>
      </c>
      <c r="D1194" s="34">
        <v>3.0370967920619001</v>
      </c>
      <c r="E1194" s="34">
        <v>4.0652996359508196</v>
      </c>
      <c r="F1194" s="112">
        <v>0.47805472308960972</v>
      </c>
      <c r="G1194" s="34">
        <v>0.55014812079930975</v>
      </c>
      <c r="R1194" s="86"/>
    </row>
    <row r="1195" spans="1:18" s="32" customFormat="1" ht="14.25" x14ac:dyDescent="0.2">
      <c r="A1195" s="2" t="s">
        <v>207</v>
      </c>
      <c r="B1195" s="25" t="s">
        <v>159</v>
      </c>
      <c r="C1195" s="110">
        <v>3.3061699650756702</v>
      </c>
      <c r="D1195" s="34">
        <v>2.8117859335445798</v>
      </c>
      <c r="E1195" s="34">
        <v>3.8840055158022899</v>
      </c>
      <c r="F1195" s="112">
        <v>0.49438403153109034</v>
      </c>
      <c r="G1195" s="34">
        <v>0.57783555072661974</v>
      </c>
    </row>
    <row r="1196" spans="1:18" s="32" customFormat="1" ht="14.25" x14ac:dyDescent="0.2">
      <c r="A1196" s="2" t="s">
        <v>207</v>
      </c>
      <c r="B1196" s="25" t="s">
        <v>174</v>
      </c>
      <c r="C1196" s="110">
        <v>3.1689301882296901</v>
      </c>
      <c r="D1196" s="34">
        <v>2.6803099260896501</v>
      </c>
      <c r="E1196" s="34">
        <v>3.7431997794265102</v>
      </c>
      <c r="F1196" s="112">
        <v>0.48862026214003995</v>
      </c>
      <c r="G1196" s="34">
        <v>0.57426959119682008</v>
      </c>
    </row>
    <row r="1197" spans="1:18" s="32" customFormat="1" ht="14.25" x14ac:dyDescent="0.2">
      <c r="A1197" s="2" t="s">
        <v>207</v>
      </c>
      <c r="B1197" s="25" t="s">
        <v>178</v>
      </c>
      <c r="C1197" s="110">
        <v>2.76342975206612</v>
      </c>
      <c r="D1197" s="34">
        <v>2.2920633278565301</v>
      </c>
      <c r="E1197" s="34">
        <v>3.3284312443589399</v>
      </c>
      <c r="F1197" s="112">
        <v>0.47136642420958985</v>
      </c>
      <c r="G1197" s="34">
        <v>0.56500149229281993</v>
      </c>
    </row>
    <row r="1198" spans="1:18" s="32" customFormat="1" ht="14.25" x14ac:dyDescent="0.2">
      <c r="A1198" s="2" t="s">
        <v>207</v>
      </c>
      <c r="B1198" s="25" t="s">
        <v>175</v>
      </c>
      <c r="C1198" s="110">
        <v>3.1052886948083498</v>
      </c>
      <c r="D1198" s="34">
        <v>2.6178642496479099</v>
      </c>
      <c r="E1198" s="34">
        <v>3.6800379216819001</v>
      </c>
      <c r="F1198" s="112">
        <v>0.48742444516043992</v>
      </c>
      <c r="G1198" s="34">
        <v>0.57474922687355035</v>
      </c>
    </row>
    <row r="1199" spans="1:18" s="32" customFormat="1" ht="14.25" x14ac:dyDescent="0.2">
      <c r="A1199" s="2" t="s">
        <v>207</v>
      </c>
      <c r="B1199" s="25" t="s">
        <v>156</v>
      </c>
      <c r="C1199" s="110">
        <v>3.27868852459016</v>
      </c>
      <c r="D1199" s="34">
        <v>2.6032589828188302</v>
      </c>
      <c r="E1199" s="34">
        <v>4.1219453668296397</v>
      </c>
      <c r="F1199" s="112">
        <v>0.67542954177132986</v>
      </c>
      <c r="G1199" s="34">
        <v>0.84325684223947972</v>
      </c>
    </row>
    <row r="1200" spans="1:18" s="32" customFormat="1" ht="14.25" x14ac:dyDescent="0.2">
      <c r="A1200" s="2" t="s">
        <v>207</v>
      </c>
      <c r="B1200" s="25" t="s">
        <v>168</v>
      </c>
      <c r="C1200" s="110">
        <v>2.9514903565166599</v>
      </c>
      <c r="D1200" s="34">
        <v>2.4350621016314302</v>
      </c>
      <c r="E1200" s="34">
        <v>3.5734313238510298</v>
      </c>
      <c r="F1200" s="112">
        <v>0.5164282548852297</v>
      </c>
      <c r="G1200" s="34">
        <v>0.62194096733436988</v>
      </c>
    </row>
    <row r="1201" spans="1:18" s="32" customFormat="1" ht="14.25" x14ac:dyDescent="0.2">
      <c r="A1201" s="2" t="s">
        <v>207</v>
      </c>
      <c r="B1201" s="25" t="s">
        <v>164</v>
      </c>
      <c r="C1201" s="110">
        <v>3.5093072932560299</v>
      </c>
      <c r="D1201" s="34">
        <v>2.93172952718519</v>
      </c>
      <c r="E1201" s="34">
        <v>4.1957547403645403</v>
      </c>
      <c r="F1201" s="112">
        <v>0.57757776607083988</v>
      </c>
      <c r="G1201" s="34">
        <v>0.68644744710851047</v>
      </c>
    </row>
    <row r="1202" spans="1:18" x14ac:dyDescent="0.25">
      <c r="A1202" s="25" t="s">
        <v>207</v>
      </c>
      <c r="B1202" s="25" t="s">
        <v>172</v>
      </c>
      <c r="C1202" s="110">
        <v>3.5595475715236198</v>
      </c>
      <c r="D1202" s="34">
        <v>2.9542543690777099</v>
      </c>
      <c r="E1202" s="34">
        <v>4.2833846162676501</v>
      </c>
      <c r="F1202" s="112">
        <v>0.60529320244590989</v>
      </c>
      <c r="G1202" s="34">
        <v>0.72383704474403032</v>
      </c>
      <c r="R1202" s="86"/>
    </row>
    <row r="1203" spans="1:18" x14ac:dyDescent="0.25">
      <c r="A1203" s="25" t="s">
        <v>207</v>
      </c>
      <c r="B1203" s="24" t="s">
        <v>157</v>
      </c>
      <c r="C1203" s="110">
        <v>3.17190597564429</v>
      </c>
      <c r="D1203" s="34">
        <v>2.6428302493331</v>
      </c>
      <c r="E1203" s="34">
        <v>3.80276176589429</v>
      </c>
      <c r="F1203" s="112">
        <v>0.52907572631119004</v>
      </c>
      <c r="G1203" s="34">
        <v>0.63085579025000005</v>
      </c>
      <c r="R1203" s="86"/>
    </row>
    <row r="1204" spans="1:18" x14ac:dyDescent="0.25">
      <c r="A1204" s="25" t="s">
        <v>207</v>
      </c>
      <c r="B1204" s="24" t="s">
        <v>170</v>
      </c>
      <c r="C1204" s="110">
        <v>3.3351862145636502</v>
      </c>
      <c r="D1204" s="34">
        <v>2.79646595622479</v>
      </c>
      <c r="E1204" s="34">
        <v>3.9734449798476801</v>
      </c>
      <c r="F1204" s="112">
        <v>0.53872025833886017</v>
      </c>
      <c r="G1204" s="34">
        <v>0.63825876528402992</v>
      </c>
      <c r="R1204" s="86"/>
    </row>
    <row r="1205" spans="1:18" x14ac:dyDescent="0.25">
      <c r="A1205" s="25" t="s">
        <v>207</v>
      </c>
      <c r="B1205" s="24" t="s">
        <v>176</v>
      </c>
      <c r="C1205" s="110">
        <v>2.9480217222653202</v>
      </c>
      <c r="D1205" s="34">
        <v>2.3618286925216201</v>
      </c>
      <c r="E1205" s="34">
        <v>3.67422972958915</v>
      </c>
      <c r="F1205" s="112">
        <v>0.58619302974370013</v>
      </c>
      <c r="G1205" s="34">
        <v>0.72620800732382973</v>
      </c>
      <c r="R1205" s="86"/>
    </row>
    <row r="1206" spans="1:18" x14ac:dyDescent="0.25">
      <c r="A1206" s="25" t="s">
        <v>207</v>
      </c>
      <c r="B1206" s="24" t="s">
        <v>152</v>
      </c>
      <c r="C1206" s="110">
        <v>1.96211096075778</v>
      </c>
      <c r="D1206" s="34">
        <v>1.36958115819931</v>
      </c>
      <c r="E1206" s="34">
        <v>2.8037032679166898</v>
      </c>
      <c r="F1206" s="112">
        <v>0.59252980255846999</v>
      </c>
      <c r="G1206" s="34">
        <v>0.84159230715890976</v>
      </c>
      <c r="R1206" s="86"/>
    </row>
    <row r="1207" spans="1:18" x14ac:dyDescent="0.25">
      <c r="A1207" s="24" t="s">
        <v>207</v>
      </c>
      <c r="B1207" s="24" t="s">
        <v>150</v>
      </c>
      <c r="C1207" s="110">
        <v>1.6666666666666701</v>
      </c>
      <c r="D1207" s="34">
        <v>1.1766179932015399</v>
      </c>
      <c r="E1207" s="34">
        <v>2.3559495709062901</v>
      </c>
      <c r="F1207" s="112">
        <v>0.49004867346513015</v>
      </c>
      <c r="G1207" s="34">
        <v>0.68928290423962002</v>
      </c>
      <c r="R1207" s="86"/>
    </row>
    <row r="1208" spans="1:18" x14ac:dyDescent="0.25">
      <c r="A1208" s="24" t="s">
        <v>207</v>
      </c>
      <c r="B1208" s="24" t="s">
        <v>163</v>
      </c>
      <c r="C1208" s="110">
        <v>3.0269675288937798</v>
      </c>
      <c r="D1208" s="34">
        <v>2.5176204506394599</v>
      </c>
      <c r="E1208" s="34">
        <v>3.6355190238130199</v>
      </c>
      <c r="F1208" s="112">
        <v>0.50934707825431991</v>
      </c>
      <c r="G1208" s="34">
        <v>0.6085514949192401</v>
      </c>
      <c r="R1208" s="86"/>
    </row>
    <row r="1209" spans="1:18" x14ac:dyDescent="0.25">
      <c r="A1209" s="24" t="s">
        <v>207</v>
      </c>
      <c r="B1209" s="24" t="s">
        <v>180</v>
      </c>
      <c r="C1209" s="110">
        <v>2.5529865125240798</v>
      </c>
      <c r="D1209" s="34">
        <v>2.1153003235235301</v>
      </c>
      <c r="E1209" s="34">
        <v>3.07838814990403</v>
      </c>
      <c r="F1209" s="112">
        <v>0.43768618900054967</v>
      </c>
      <c r="G1209" s="34">
        <v>0.52540163737995016</v>
      </c>
      <c r="R1209" s="86"/>
    </row>
    <row r="1210" spans="1:18" x14ac:dyDescent="0.25">
      <c r="A1210" s="24" t="s">
        <v>207</v>
      </c>
      <c r="B1210" s="24" t="s">
        <v>154</v>
      </c>
      <c r="C1210" s="110">
        <v>2.6249550521395202</v>
      </c>
      <c r="D1210" s="34">
        <v>2.0929301174570498</v>
      </c>
      <c r="E1210" s="34">
        <v>3.2876799113863102</v>
      </c>
      <c r="F1210" s="112">
        <v>0.53202493468247036</v>
      </c>
      <c r="G1210" s="34">
        <v>0.66272485924679003</v>
      </c>
      <c r="R1210" s="86"/>
    </row>
    <row r="1211" spans="1:18" x14ac:dyDescent="0.25">
      <c r="A1211" s="24" t="s">
        <v>207</v>
      </c>
      <c r="B1211" s="24" t="s">
        <v>173</v>
      </c>
      <c r="C1211" s="110">
        <v>3.74501992031872</v>
      </c>
      <c r="D1211" s="34">
        <v>3.2541871144828902</v>
      </c>
      <c r="E1211" s="34">
        <v>4.3065900703500599</v>
      </c>
      <c r="F1211" s="112">
        <v>0.49083280583582978</v>
      </c>
      <c r="G1211" s="34">
        <v>0.56157015003133992</v>
      </c>
      <c r="R1211" s="86"/>
    </row>
    <row r="1212" spans="1:18" s="32" customFormat="1" ht="14.25" x14ac:dyDescent="0.2">
      <c r="A1212" s="60" t="s">
        <v>207</v>
      </c>
      <c r="B1212" s="24" t="s">
        <v>165</v>
      </c>
      <c r="C1212" s="110">
        <v>3.5351089588377702</v>
      </c>
      <c r="D1212" s="34">
        <v>3.0137002425632202</v>
      </c>
      <c r="E1212" s="34">
        <v>4.1428746229153397</v>
      </c>
      <c r="F1212" s="112">
        <v>0.52140871627454999</v>
      </c>
      <c r="G1212" s="34">
        <v>0.60776566407756949</v>
      </c>
    </row>
    <row r="1213" spans="1:18" s="32" customFormat="1" ht="14.25" x14ac:dyDescent="0.2">
      <c r="A1213" s="60" t="s">
        <v>207</v>
      </c>
      <c r="B1213" s="24" t="s">
        <v>149</v>
      </c>
      <c r="C1213" s="110">
        <v>2.0534861509073501</v>
      </c>
      <c r="D1213" s="34">
        <v>1.52808636495974</v>
      </c>
      <c r="E1213" s="34">
        <v>2.7544802914928801</v>
      </c>
      <c r="F1213" s="112">
        <v>0.52539978594761005</v>
      </c>
      <c r="G1213" s="34">
        <v>0.70099414058553</v>
      </c>
    </row>
    <row r="1214" spans="1:18" s="32" customFormat="1" ht="14.25" x14ac:dyDescent="0.2">
      <c r="A1214" s="60" t="s">
        <v>207</v>
      </c>
      <c r="B1214" s="24" t="s">
        <v>177</v>
      </c>
      <c r="C1214" s="110">
        <v>3.3444816053511701</v>
      </c>
      <c r="D1214" s="34">
        <v>2.8237279092010801</v>
      </c>
      <c r="E1214" s="34">
        <v>3.9573620327330699</v>
      </c>
      <c r="F1214" s="112">
        <v>0.52075369615009004</v>
      </c>
      <c r="G1214" s="34">
        <v>0.61288042738189974</v>
      </c>
    </row>
    <row r="1215" spans="1:18" s="32" customFormat="1" ht="14.25" x14ac:dyDescent="0.2">
      <c r="A1215" s="60" t="s">
        <v>207</v>
      </c>
      <c r="B1215" s="24" t="s">
        <v>153</v>
      </c>
      <c r="C1215" s="110">
        <v>2.2486772486772502</v>
      </c>
      <c r="D1215" s="34">
        <v>1.7144417021596701</v>
      </c>
      <c r="E1215" s="34">
        <v>2.9443983066689499</v>
      </c>
      <c r="F1215" s="112">
        <v>0.5342355465175801</v>
      </c>
      <c r="G1215" s="34">
        <v>0.6957210579916997</v>
      </c>
    </row>
    <row r="1216" spans="1:18" s="32" customFormat="1" ht="14.25" x14ac:dyDescent="0.2">
      <c r="A1216" s="60" t="s">
        <v>207</v>
      </c>
      <c r="B1216" s="24" t="s">
        <v>179</v>
      </c>
      <c r="C1216" s="110">
        <v>4.40030173497611</v>
      </c>
      <c r="D1216" s="34">
        <v>3.8056540635240799</v>
      </c>
      <c r="E1216" s="34">
        <v>5.0829556055863803</v>
      </c>
      <c r="F1216" s="112">
        <v>0.59464767145203012</v>
      </c>
      <c r="G1216" s="34">
        <v>0.68265387061027027</v>
      </c>
    </row>
    <row r="1217" spans="1:18" s="32" customFormat="1" ht="14.25" x14ac:dyDescent="0.2">
      <c r="A1217" s="60" t="s">
        <v>207</v>
      </c>
      <c r="B1217" s="24" t="s">
        <v>161</v>
      </c>
      <c r="C1217" s="110">
        <v>2.7845627747923798</v>
      </c>
      <c r="D1217" s="34">
        <v>2.3231315912152102</v>
      </c>
      <c r="E1217" s="34">
        <v>3.3345167378007901</v>
      </c>
      <c r="F1217" s="112">
        <v>0.46143118357716961</v>
      </c>
      <c r="G1217" s="34">
        <v>0.54995396300841026</v>
      </c>
    </row>
    <row r="1218" spans="1:18" s="32" customFormat="1" ht="14.25" x14ac:dyDescent="0.2">
      <c r="A1218" s="60" t="s">
        <v>207</v>
      </c>
      <c r="B1218" s="24" t="s">
        <v>158</v>
      </c>
      <c r="C1218" s="110">
        <v>2.60257913247362</v>
      </c>
      <c r="D1218" s="34">
        <v>2.1657256451579499</v>
      </c>
      <c r="E1218" s="34">
        <v>3.1247369077213198</v>
      </c>
      <c r="F1218" s="112">
        <v>0.4368534873156702</v>
      </c>
      <c r="G1218" s="34">
        <v>0.5221577752476998</v>
      </c>
    </row>
    <row r="1219" spans="1:18" x14ac:dyDescent="0.25">
      <c r="A1219" s="24" t="s">
        <v>207</v>
      </c>
      <c r="B1219" s="24" t="s">
        <v>169</v>
      </c>
      <c r="C1219" s="110">
        <v>2.7003484320557498</v>
      </c>
      <c r="D1219" s="34">
        <v>2.1121916462718802</v>
      </c>
      <c r="E1219" s="34">
        <v>3.4465158172525099</v>
      </c>
      <c r="F1219" s="112">
        <v>0.58815678578386965</v>
      </c>
      <c r="G1219" s="34">
        <v>0.74616738519676007</v>
      </c>
      <c r="R1219" s="86"/>
    </row>
    <row r="1220" spans="1:18" x14ac:dyDescent="0.25">
      <c r="A1220" s="25" t="s">
        <v>208</v>
      </c>
      <c r="B1220" s="25" t="s">
        <v>166</v>
      </c>
      <c r="C1220" s="110">
        <v>3.4557907845579101</v>
      </c>
      <c r="D1220" s="34">
        <v>2.87764358116176</v>
      </c>
      <c r="E1220" s="34">
        <v>4.1451360462740503</v>
      </c>
      <c r="F1220" s="112">
        <v>0.57814720339615011</v>
      </c>
      <c r="G1220" s="34">
        <v>0.68934526171614019</v>
      </c>
      <c r="R1220" s="86"/>
    </row>
    <row r="1221" spans="1:18" x14ac:dyDescent="0.25">
      <c r="A1221" s="25" t="s">
        <v>208</v>
      </c>
      <c r="B1221" s="25" t="s">
        <v>160</v>
      </c>
      <c r="C1221" s="110">
        <v>2.9016890428757001</v>
      </c>
      <c r="D1221" s="34">
        <v>2.4553361404561902</v>
      </c>
      <c r="E1221" s="34">
        <v>3.4263337792657498</v>
      </c>
      <c r="F1221" s="112">
        <v>0.44635290241950987</v>
      </c>
      <c r="G1221" s="34">
        <v>0.52464473639004972</v>
      </c>
      <c r="R1221" s="86"/>
    </row>
    <row r="1222" spans="1:18" x14ac:dyDescent="0.25">
      <c r="A1222" s="25" t="s">
        <v>208</v>
      </c>
      <c r="B1222" s="25" t="s">
        <v>162</v>
      </c>
      <c r="C1222" s="110">
        <v>2.5881470367591901</v>
      </c>
      <c r="D1222" s="34">
        <v>2.0502237200056799</v>
      </c>
      <c r="E1222" s="34">
        <v>3.26250593111553</v>
      </c>
      <c r="F1222" s="112">
        <v>0.53792331675351024</v>
      </c>
      <c r="G1222" s="34">
        <v>0.67435889435633989</v>
      </c>
      <c r="R1222" s="86"/>
    </row>
    <row r="1223" spans="1:18" x14ac:dyDescent="0.25">
      <c r="A1223" s="25" t="s">
        <v>208</v>
      </c>
      <c r="B1223" s="25" t="s">
        <v>155</v>
      </c>
      <c r="C1223" s="110">
        <v>3.6460649177412199</v>
      </c>
      <c r="D1223" s="34">
        <v>3.1366723157221199</v>
      </c>
      <c r="E1223" s="34">
        <v>4.2345659177012198</v>
      </c>
      <c r="F1223" s="112">
        <v>0.50939260201909997</v>
      </c>
      <c r="G1223" s="34">
        <v>0.58850099995999994</v>
      </c>
      <c r="R1223" s="86"/>
    </row>
    <row r="1224" spans="1:18" x14ac:dyDescent="0.25">
      <c r="A1224" s="25" t="s">
        <v>208</v>
      </c>
      <c r="B1224" s="25" t="s">
        <v>151</v>
      </c>
      <c r="C1224" s="110">
        <v>2.5062656641604</v>
      </c>
      <c r="D1224" s="34">
        <v>2.0435161039465402</v>
      </c>
      <c r="E1224" s="34">
        <v>3.0705191303362001</v>
      </c>
      <c r="F1224" s="112">
        <v>0.46274956021385982</v>
      </c>
      <c r="G1224" s="34">
        <v>0.56425346617580008</v>
      </c>
      <c r="R1224" s="86"/>
    </row>
    <row r="1225" spans="1:18" x14ac:dyDescent="0.25">
      <c r="A1225" s="25" t="s">
        <v>208</v>
      </c>
      <c r="B1225" s="25" t="s">
        <v>167</v>
      </c>
      <c r="C1225" s="110">
        <v>2.7876106194690302</v>
      </c>
      <c r="D1225" s="34">
        <v>2.1848953996898799</v>
      </c>
      <c r="E1225" s="34">
        <v>3.5505530043839899</v>
      </c>
      <c r="F1225" s="112">
        <v>0.60271521977915032</v>
      </c>
      <c r="G1225" s="34">
        <v>0.76294238491495969</v>
      </c>
      <c r="R1225" s="86"/>
    </row>
    <row r="1226" spans="1:18" x14ac:dyDescent="0.25">
      <c r="A1226" s="25" t="s">
        <v>208</v>
      </c>
      <c r="B1226" s="25" t="s">
        <v>171</v>
      </c>
      <c r="C1226" s="110">
        <v>3.1211244315833002</v>
      </c>
      <c r="D1226" s="34">
        <v>2.6671140797827402</v>
      </c>
      <c r="E1226" s="34">
        <v>3.6495210562877198</v>
      </c>
      <c r="F1226" s="112">
        <v>0.45401035180056004</v>
      </c>
      <c r="G1226" s="34">
        <v>0.52839662470441962</v>
      </c>
      <c r="R1226" s="86"/>
    </row>
    <row r="1227" spans="1:18" x14ac:dyDescent="0.25">
      <c r="A1227" s="25" t="s">
        <v>208</v>
      </c>
      <c r="B1227" s="25" t="s">
        <v>159</v>
      </c>
      <c r="C1227" s="110">
        <v>3.21154293693274</v>
      </c>
      <c r="D1227" s="34">
        <v>2.7247647949637899</v>
      </c>
      <c r="E1227" s="34">
        <v>3.7819028304321902</v>
      </c>
      <c r="F1227" s="112">
        <v>0.48677814196895008</v>
      </c>
      <c r="G1227" s="34">
        <v>0.57035989349945027</v>
      </c>
      <c r="R1227" s="86"/>
    </row>
    <row r="1228" spans="1:18" x14ac:dyDescent="0.25">
      <c r="A1228" s="25" t="s">
        <v>208</v>
      </c>
      <c r="B1228" s="25" t="s">
        <v>174</v>
      </c>
      <c r="C1228" s="110">
        <v>2.59677807165184</v>
      </c>
      <c r="D1228" s="34">
        <v>2.1554228653240699</v>
      </c>
      <c r="E1228" s="34">
        <v>3.1256204075315299</v>
      </c>
      <c r="F1228" s="112">
        <v>0.44135520632777014</v>
      </c>
      <c r="G1228" s="34">
        <v>0.52884233587968987</v>
      </c>
      <c r="R1228" s="86"/>
    </row>
    <row r="1229" spans="1:18" s="32" customFormat="1" ht="14.25" x14ac:dyDescent="0.2">
      <c r="A1229" s="2" t="s">
        <v>208</v>
      </c>
      <c r="B1229" s="25" t="s">
        <v>178</v>
      </c>
      <c r="C1229" s="110">
        <v>3.0952380952380998</v>
      </c>
      <c r="D1229" s="34">
        <v>2.5889814864195602</v>
      </c>
      <c r="E1229" s="34">
        <v>3.6967326855167499</v>
      </c>
      <c r="F1229" s="112">
        <v>0.50625660881853962</v>
      </c>
      <c r="G1229" s="34">
        <v>0.60149459027865015</v>
      </c>
    </row>
    <row r="1230" spans="1:18" s="32" customFormat="1" ht="14.25" x14ac:dyDescent="0.2">
      <c r="A1230" s="2" t="s">
        <v>208</v>
      </c>
      <c r="B1230" s="25" t="s">
        <v>175</v>
      </c>
      <c r="C1230" s="110">
        <v>2.9648894668400501</v>
      </c>
      <c r="D1230" s="34">
        <v>2.4739213972182101</v>
      </c>
      <c r="E1230" s="34">
        <v>3.5497473171520499</v>
      </c>
      <c r="F1230" s="112">
        <v>0.49096806962183992</v>
      </c>
      <c r="G1230" s="34">
        <v>0.58485785031199988</v>
      </c>
    </row>
    <row r="1231" spans="1:18" s="32" customFormat="1" ht="14.25" x14ac:dyDescent="0.2">
      <c r="A1231" s="2" t="s">
        <v>208</v>
      </c>
      <c r="B1231" s="25" t="s">
        <v>156</v>
      </c>
      <c r="C1231" s="110">
        <v>3.08457711442786</v>
      </c>
      <c r="D1231" s="34">
        <v>2.4136412889821899</v>
      </c>
      <c r="E1231" s="34">
        <v>3.9344978984768999</v>
      </c>
      <c r="F1231" s="112">
        <v>0.6709358254456701</v>
      </c>
      <c r="G1231" s="34">
        <v>0.84992078404903992</v>
      </c>
    </row>
    <row r="1232" spans="1:18" s="32" customFormat="1" ht="14.25" x14ac:dyDescent="0.2">
      <c r="A1232" s="2" t="s">
        <v>208</v>
      </c>
      <c r="B1232" s="25" t="s">
        <v>168</v>
      </c>
      <c r="C1232" s="110">
        <v>2.7786167321051001</v>
      </c>
      <c r="D1232" s="34">
        <v>2.2711550278960901</v>
      </c>
      <c r="E1232" s="34">
        <v>3.39552499750463</v>
      </c>
      <c r="F1232" s="112">
        <v>0.50746170420900993</v>
      </c>
      <c r="G1232" s="34">
        <v>0.61690826539952992</v>
      </c>
    </row>
    <row r="1233" spans="1:18" s="32" customFormat="1" ht="14.25" x14ac:dyDescent="0.2">
      <c r="A1233" s="2" t="s">
        <v>208</v>
      </c>
      <c r="B1233" s="25" t="s">
        <v>164</v>
      </c>
      <c r="C1233" s="110">
        <v>3.3301916431039902</v>
      </c>
      <c r="D1233" s="34">
        <v>2.7609705719173601</v>
      </c>
      <c r="E1233" s="34">
        <v>4.0119254635373602</v>
      </c>
      <c r="F1233" s="112">
        <v>0.56922107118663012</v>
      </c>
      <c r="G1233" s="34">
        <v>0.68173382043337005</v>
      </c>
    </row>
    <row r="1234" spans="1:18" s="32" customFormat="1" ht="14.25" x14ac:dyDescent="0.2">
      <c r="A1234" s="2" t="s">
        <v>208</v>
      </c>
      <c r="B1234" s="25" t="s">
        <v>172</v>
      </c>
      <c r="C1234" s="110">
        <v>3.1207598371777499</v>
      </c>
      <c r="D1234" s="34">
        <v>2.55154826941058</v>
      </c>
      <c r="E1234" s="34">
        <v>3.8119865423722801</v>
      </c>
      <c r="F1234" s="112">
        <v>0.56921156776716986</v>
      </c>
      <c r="G1234" s="34">
        <v>0.69122670519453022</v>
      </c>
    </row>
    <row r="1235" spans="1:18" s="32" customFormat="1" ht="14.25" x14ac:dyDescent="0.2">
      <c r="A1235" s="2" t="s">
        <v>208</v>
      </c>
      <c r="B1235" s="24" t="s">
        <v>157</v>
      </c>
      <c r="C1235" s="110">
        <v>3.6461277557942302</v>
      </c>
      <c r="D1235" s="34">
        <v>3.07707627142605</v>
      </c>
      <c r="E1235" s="34">
        <v>4.3157294728456801</v>
      </c>
      <c r="F1235" s="112">
        <v>0.5690514843681802</v>
      </c>
      <c r="G1235" s="34">
        <v>0.66960171705144989</v>
      </c>
    </row>
    <row r="1236" spans="1:18" x14ac:dyDescent="0.25">
      <c r="A1236" s="25" t="s">
        <v>208</v>
      </c>
      <c r="B1236" s="24" t="s">
        <v>170</v>
      </c>
      <c r="C1236" s="110">
        <v>3.6061820263308499</v>
      </c>
      <c r="D1236" s="34">
        <v>3.03716713252693</v>
      </c>
      <c r="E1236" s="34">
        <v>4.2770997327000497</v>
      </c>
      <c r="F1236" s="112">
        <v>0.5690148938039199</v>
      </c>
      <c r="G1236" s="34">
        <v>0.67091770636919978</v>
      </c>
      <c r="R1236" s="86"/>
    </row>
    <row r="1237" spans="1:18" x14ac:dyDescent="0.25">
      <c r="A1237" s="25" t="s">
        <v>208</v>
      </c>
      <c r="B1237" s="24" t="s">
        <v>176</v>
      </c>
      <c r="C1237" s="110">
        <v>3.1906300484652701</v>
      </c>
      <c r="D1237" s="34">
        <v>2.5676267356072202</v>
      </c>
      <c r="E1237" s="34">
        <v>3.9586557509215301</v>
      </c>
      <c r="F1237" s="112">
        <v>0.62300331285804988</v>
      </c>
      <c r="G1237" s="34">
        <v>0.76802570245626001</v>
      </c>
      <c r="R1237" s="86"/>
    </row>
    <row r="1238" spans="1:18" x14ac:dyDescent="0.25">
      <c r="A1238" s="25" t="s">
        <v>208</v>
      </c>
      <c r="B1238" s="24" t="s">
        <v>152</v>
      </c>
      <c r="C1238" s="110">
        <v>2.5187202178352601</v>
      </c>
      <c r="D1238" s="34">
        <v>1.8327942234369801</v>
      </c>
      <c r="E1238" s="34">
        <v>3.4523271556842898</v>
      </c>
      <c r="F1238" s="112">
        <v>0.68592599439828006</v>
      </c>
      <c r="G1238" s="34">
        <v>0.93360693784902971</v>
      </c>
      <c r="R1238" s="86"/>
    </row>
    <row r="1239" spans="1:18" x14ac:dyDescent="0.25">
      <c r="A1239" s="24" t="s">
        <v>208</v>
      </c>
      <c r="B1239" s="24" t="s">
        <v>150</v>
      </c>
      <c r="C1239" s="110">
        <v>3.0640668523676902</v>
      </c>
      <c r="D1239" s="34">
        <v>2.3615950197517299</v>
      </c>
      <c r="E1239" s="34">
        <v>3.96700377156853</v>
      </c>
      <c r="F1239" s="112">
        <v>0.70247183261596025</v>
      </c>
      <c r="G1239" s="34">
        <v>0.90293691920083985</v>
      </c>
      <c r="R1239" s="86"/>
    </row>
    <row r="1240" spans="1:18" x14ac:dyDescent="0.25">
      <c r="A1240" s="24" t="s">
        <v>208</v>
      </c>
      <c r="B1240" s="24" t="s">
        <v>163</v>
      </c>
      <c r="C1240" s="110">
        <v>2.8394714647174601</v>
      </c>
      <c r="D1240" s="34">
        <v>2.3424302016472698</v>
      </c>
      <c r="E1240" s="34">
        <v>3.4382668948436899</v>
      </c>
      <c r="F1240" s="112">
        <v>0.49704126307019036</v>
      </c>
      <c r="G1240" s="34">
        <v>0.59879543012622971</v>
      </c>
      <c r="R1240" s="86"/>
    </row>
    <row r="1241" spans="1:18" x14ac:dyDescent="0.25">
      <c r="A1241" s="24" t="s">
        <v>208</v>
      </c>
      <c r="B1241" s="24" t="s">
        <v>180</v>
      </c>
      <c r="C1241" s="110">
        <v>3.1667491340920302</v>
      </c>
      <c r="D1241" s="34">
        <v>2.6697987718196501</v>
      </c>
      <c r="E1241" s="34">
        <v>3.7526342737014802</v>
      </c>
      <c r="F1241" s="112">
        <v>0.4969503622723801</v>
      </c>
      <c r="G1241" s="34">
        <v>0.58588513960944999</v>
      </c>
      <c r="R1241" s="86"/>
    </row>
    <row r="1242" spans="1:18" x14ac:dyDescent="0.25">
      <c r="A1242" s="24" t="s">
        <v>208</v>
      </c>
      <c r="B1242" s="24" t="s">
        <v>154</v>
      </c>
      <c r="C1242" s="110">
        <v>1.89379873746751</v>
      </c>
      <c r="D1242" s="34">
        <v>1.4433380119246799</v>
      </c>
      <c r="E1242" s="34">
        <v>2.4813071864244098</v>
      </c>
      <c r="F1242" s="112">
        <v>0.45046072554283012</v>
      </c>
      <c r="G1242" s="34">
        <v>0.5875084489568998</v>
      </c>
      <c r="R1242" s="86"/>
    </row>
    <row r="1243" spans="1:18" x14ac:dyDescent="0.25">
      <c r="A1243" s="24" t="s">
        <v>208</v>
      </c>
      <c r="B1243" s="24" t="s">
        <v>173</v>
      </c>
      <c r="C1243" s="110">
        <v>4.4444444444444402</v>
      </c>
      <c r="D1243" s="34">
        <v>3.9024984589906802</v>
      </c>
      <c r="E1243" s="34">
        <v>5.0576902639582597</v>
      </c>
      <c r="F1243" s="112">
        <v>0.54194598545376005</v>
      </c>
      <c r="G1243" s="34">
        <v>0.61324581951381951</v>
      </c>
      <c r="R1243" s="86"/>
    </row>
    <row r="1244" spans="1:18" x14ac:dyDescent="0.25">
      <c r="A1244" s="24" t="s">
        <v>208</v>
      </c>
      <c r="B1244" s="24" t="s">
        <v>165</v>
      </c>
      <c r="C1244" s="110">
        <v>3.9196709412049402</v>
      </c>
      <c r="D1244" s="34">
        <v>3.3695498067171101</v>
      </c>
      <c r="E1244" s="34">
        <v>4.5553721919652599</v>
      </c>
      <c r="F1244" s="112">
        <v>0.55012113448783007</v>
      </c>
      <c r="G1244" s="34">
        <v>0.63570125076031969</v>
      </c>
      <c r="R1244" s="86"/>
    </row>
    <row r="1245" spans="1:18" x14ac:dyDescent="0.25">
      <c r="A1245" s="24" t="s">
        <v>208</v>
      </c>
      <c r="B1245" s="24" t="s">
        <v>149</v>
      </c>
      <c r="C1245" s="110">
        <v>2.64867566216892</v>
      </c>
      <c r="D1245" s="34">
        <v>2.0306739160165699</v>
      </c>
      <c r="E1245" s="34">
        <v>3.4481363079752101</v>
      </c>
      <c r="F1245" s="112">
        <v>0.61800174615235015</v>
      </c>
      <c r="G1245" s="34">
        <v>0.79946064580629006</v>
      </c>
      <c r="R1245" s="86"/>
    </row>
    <row r="1246" spans="1:18" s="32" customFormat="1" ht="14.25" x14ac:dyDescent="0.2">
      <c r="A1246" s="60" t="s">
        <v>208</v>
      </c>
      <c r="B1246" s="24" t="s">
        <v>177</v>
      </c>
      <c r="C1246" s="110">
        <v>3.27428878153516</v>
      </c>
      <c r="D1246" s="34">
        <v>2.74926230311736</v>
      </c>
      <c r="E1246" s="34">
        <v>3.89556326271398</v>
      </c>
      <c r="F1246" s="112">
        <v>0.52502647841780004</v>
      </c>
      <c r="G1246" s="34">
        <v>0.62127448117882</v>
      </c>
    </row>
    <row r="1247" spans="1:18" s="32" customFormat="1" ht="14.25" x14ac:dyDescent="0.2">
      <c r="A1247" s="60" t="s">
        <v>208</v>
      </c>
      <c r="B1247" s="24" t="s">
        <v>153</v>
      </c>
      <c r="C1247" s="110">
        <v>2.4638912489379798</v>
      </c>
      <c r="D1247" s="34">
        <v>1.91083759784845</v>
      </c>
      <c r="E1247" s="34">
        <v>3.1718391178555199</v>
      </c>
      <c r="F1247" s="112">
        <v>0.55305365108952986</v>
      </c>
      <c r="G1247" s="34">
        <v>0.70794786891754002</v>
      </c>
    </row>
    <row r="1248" spans="1:18" s="32" customFormat="1" ht="14.25" x14ac:dyDescent="0.2">
      <c r="A1248" s="60" t="s">
        <v>208</v>
      </c>
      <c r="B1248" s="24" t="s">
        <v>179</v>
      </c>
      <c r="C1248" s="110">
        <v>4.4229791560752396</v>
      </c>
      <c r="D1248" s="34">
        <v>3.8237286445209602</v>
      </c>
      <c r="E1248" s="34">
        <v>5.1111526222851396</v>
      </c>
      <c r="F1248" s="112">
        <v>0.59925051155427944</v>
      </c>
      <c r="G1248" s="34">
        <v>0.68817346620989994</v>
      </c>
    </row>
    <row r="1249" spans="1:18" s="32" customFormat="1" ht="14.25" x14ac:dyDescent="0.2">
      <c r="A1249" s="60" t="s">
        <v>208</v>
      </c>
      <c r="B1249" s="24" t="s">
        <v>161</v>
      </c>
      <c r="C1249" s="110">
        <v>3.6514118792599799</v>
      </c>
      <c r="D1249" s="34">
        <v>3.1197784155778701</v>
      </c>
      <c r="E1249" s="34">
        <v>4.2696470246685099</v>
      </c>
      <c r="F1249" s="112">
        <v>0.53163346368210984</v>
      </c>
      <c r="G1249" s="34">
        <v>0.61823514540852997</v>
      </c>
    </row>
    <row r="1250" spans="1:18" s="32" customFormat="1" ht="14.25" x14ac:dyDescent="0.2">
      <c r="A1250" s="60" t="s">
        <v>208</v>
      </c>
      <c r="B1250" s="24" t="s">
        <v>158</v>
      </c>
      <c r="C1250" s="110">
        <v>2.8404952658412199</v>
      </c>
      <c r="D1250" s="34">
        <v>2.37544077596311</v>
      </c>
      <c r="E1250" s="34">
        <v>3.3934315223359102</v>
      </c>
      <c r="F1250" s="112">
        <v>0.46505448987810993</v>
      </c>
      <c r="G1250" s="34">
        <v>0.55293625649469025</v>
      </c>
    </row>
    <row r="1251" spans="1:18" s="32" customFormat="1" ht="14.25" x14ac:dyDescent="0.2">
      <c r="A1251" s="60" t="s">
        <v>208</v>
      </c>
      <c r="B1251" s="24" t="s">
        <v>169</v>
      </c>
      <c r="C1251" s="110">
        <v>3.4807149576669798</v>
      </c>
      <c r="D1251" s="34">
        <v>2.7816868767092999</v>
      </c>
      <c r="E1251" s="34">
        <v>4.3475507570049796</v>
      </c>
      <c r="F1251" s="112">
        <v>0.69902808095767988</v>
      </c>
      <c r="G1251" s="34">
        <v>0.86683579933799981</v>
      </c>
    </row>
    <row r="1252" spans="1:18" s="32" customFormat="1" ht="14.25" x14ac:dyDescent="0.2">
      <c r="A1252" s="2" t="s">
        <v>209</v>
      </c>
      <c r="B1252" s="25" t="s">
        <v>166</v>
      </c>
      <c r="C1252" s="110">
        <v>4.2139384116693703</v>
      </c>
      <c r="D1252" s="34">
        <v>3.5600867901839499</v>
      </c>
      <c r="E1252" s="34">
        <v>4.9816743308749301</v>
      </c>
      <c r="F1252" s="112">
        <v>0.65385162148542042</v>
      </c>
      <c r="G1252" s="34">
        <v>0.76773591920555972</v>
      </c>
    </row>
    <row r="1253" spans="1:18" x14ac:dyDescent="0.25">
      <c r="A1253" s="25" t="s">
        <v>209</v>
      </c>
      <c r="B1253" s="25" t="s">
        <v>160</v>
      </c>
      <c r="C1253" s="110">
        <v>3.4067681126504699</v>
      </c>
      <c r="D1253" s="34">
        <v>2.9102600386230901</v>
      </c>
      <c r="E1253" s="34">
        <v>3.98450714689768</v>
      </c>
      <c r="F1253" s="112">
        <v>0.49650807402737973</v>
      </c>
      <c r="G1253" s="34">
        <v>0.57773903424721018</v>
      </c>
      <c r="R1253" s="86"/>
    </row>
    <row r="1254" spans="1:18" x14ac:dyDescent="0.25">
      <c r="A1254" s="25" t="s">
        <v>209</v>
      </c>
      <c r="B1254" s="25" t="s">
        <v>162</v>
      </c>
      <c r="C1254" s="110">
        <v>3.3254156769596199</v>
      </c>
      <c r="D1254" s="34">
        <v>2.6940200168311099</v>
      </c>
      <c r="E1254" s="34">
        <v>4.0985581592257896</v>
      </c>
      <c r="F1254" s="112">
        <v>0.63139566012851001</v>
      </c>
      <c r="G1254" s="34">
        <v>0.77314248226616966</v>
      </c>
      <c r="R1254" s="86"/>
    </row>
    <row r="1255" spans="1:18" x14ac:dyDescent="0.25">
      <c r="A1255" s="25" t="s">
        <v>209</v>
      </c>
      <c r="B1255" s="25" t="s">
        <v>155</v>
      </c>
      <c r="C1255" s="110">
        <v>3.5663338088445098</v>
      </c>
      <c r="D1255" s="34">
        <v>3.0469075197650701</v>
      </c>
      <c r="E1255" s="34">
        <v>4.1705010642106704</v>
      </c>
      <c r="F1255" s="112">
        <v>0.51942628907943966</v>
      </c>
      <c r="G1255" s="34">
        <v>0.60416725536616056</v>
      </c>
      <c r="R1255" s="86"/>
    </row>
    <row r="1256" spans="1:18" x14ac:dyDescent="0.25">
      <c r="A1256" s="25" t="s">
        <v>209</v>
      </c>
      <c r="B1256" s="25" t="s">
        <v>151</v>
      </c>
      <c r="C1256" s="110">
        <v>2.7145359019264399</v>
      </c>
      <c r="D1256" s="34">
        <v>2.2210689480357102</v>
      </c>
      <c r="E1256" s="34">
        <v>3.3139232986895601</v>
      </c>
      <c r="F1256" s="112">
        <v>0.4934669538907297</v>
      </c>
      <c r="G1256" s="34">
        <v>0.59938739676312025</v>
      </c>
      <c r="R1256" s="86"/>
    </row>
    <row r="1257" spans="1:18" x14ac:dyDescent="0.25">
      <c r="A1257" s="25" t="s">
        <v>209</v>
      </c>
      <c r="B1257" s="25" t="s">
        <v>167</v>
      </c>
      <c r="C1257" s="110">
        <v>3.9594398841139502</v>
      </c>
      <c r="D1257" s="34">
        <v>3.20128958885635</v>
      </c>
      <c r="E1257" s="34">
        <v>4.8880734854718701</v>
      </c>
      <c r="F1257" s="112">
        <v>0.75815029525760025</v>
      </c>
      <c r="G1257" s="34">
        <v>0.92863360135791995</v>
      </c>
      <c r="R1257" s="86"/>
    </row>
    <row r="1258" spans="1:18" x14ac:dyDescent="0.25">
      <c r="A1258" s="25" t="s">
        <v>209</v>
      </c>
      <c r="B1258" s="25" t="s">
        <v>171</v>
      </c>
      <c r="C1258" s="110">
        <v>3.6874083385711298</v>
      </c>
      <c r="D1258" s="34">
        <v>3.1889395120447501</v>
      </c>
      <c r="E1258" s="34">
        <v>4.2603648428991097</v>
      </c>
      <c r="F1258" s="112">
        <v>0.49846882652637969</v>
      </c>
      <c r="G1258" s="34">
        <v>0.57295650432797984</v>
      </c>
      <c r="R1258" s="86"/>
    </row>
    <row r="1259" spans="1:18" x14ac:dyDescent="0.25">
      <c r="A1259" s="25" t="s">
        <v>209</v>
      </c>
      <c r="B1259" s="25" t="s">
        <v>159</v>
      </c>
      <c r="C1259" s="110">
        <v>3.0792152967469599</v>
      </c>
      <c r="D1259" s="34">
        <v>2.5887514409952499</v>
      </c>
      <c r="E1259" s="34">
        <v>3.6591117258774899</v>
      </c>
      <c r="F1259" s="112">
        <v>0.49046385575171003</v>
      </c>
      <c r="G1259" s="34">
        <v>0.57989642913052997</v>
      </c>
      <c r="R1259" s="86"/>
    </row>
    <row r="1260" spans="1:18" x14ac:dyDescent="0.25">
      <c r="A1260" s="25" t="s">
        <v>209</v>
      </c>
      <c r="B1260" s="25" t="s">
        <v>174</v>
      </c>
      <c r="C1260" s="110">
        <v>3.1997848884108602</v>
      </c>
      <c r="D1260" s="34">
        <v>2.68067792096143</v>
      </c>
      <c r="E1260" s="34">
        <v>3.8154745877007001</v>
      </c>
      <c r="F1260" s="112">
        <v>0.51910696744943019</v>
      </c>
      <c r="G1260" s="34">
        <v>0.61568969928983996</v>
      </c>
      <c r="R1260" s="86"/>
    </row>
    <row r="1261" spans="1:18" x14ac:dyDescent="0.25">
      <c r="A1261" s="25" t="s">
        <v>209</v>
      </c>
      <c r="B1261" s="25" t="s">
        <v>178</v>
      </c>
      <c r="C1261" s="110">
        <v>2.75229357798165</v>
      </c>
      <c r="D1261" s="34">
        <v>2.2724987046984402</v>
      </c>
      <c r="E1261" s="34">
        <v>3.3299363623452001</v>
      </c>
      <c r="F1261" s="112">
        <v>0.4797948732832098</v>
      </c>
      <c r="G1261" s="34">
        <v>0.5776427843635501</v>
      </c>
      <c r="R1261" s="86"/>
    </row>
    <row r="1262" spans="1:18" x14ac:dyDescent="0.25">
      <c r="A1262" s="25" t="s">
        <v>209</v>
      </c>
      <c r="B1262" s="25" t="s">
        <v>175</v>
      </c>
      <c r="C1262" s="110">
        <v>2.8696365127083898</v>
      </c>
      <c r="D1262" s="34">
        <v>2.3761433031589498</v>
      </c>
      <c r="E1262" s="34">
        <v>3.4619870452275601</v>
      </c>
      <c r="F1262" s="112">
        <v>0.49349320954943998</v>
      </c>
      <c r="G1262" s="34">
        <v>0.59235053251917025</v>
      </c>
      <c r="R1262" s="86"/>
    </row>
    <row r="1263" spans="1:18" s="32" customFormat="1" ht="14.25" x14ac:dyDescent="0.2">
      <c r="A1263" s="2" t="s">
        <v>209</v>
      </c>
      <c r="B1263" s="25" t="s">
        <v>156</v>
      </c>
      <c r="C1263" s="110">
        <v>2.1990104452996202</v>
      </c>
      <c r="D1263" s="34">
        <v>1.61902842334766</v>
      </c>
      <c r="E1263" s="34">
        <v>2.9804642212258399</v>
      </c>
      <c r="F1263" s="112">
        <v>0.57998202195196025</v>
      </c>
      <c r="G1263" s="34">
        <v>0.78145377592621967</v>
      </c>
    </row>
    <row r="1264" spans="1:18" s="32" customFormat="1" ht="14.25" x14ac:dyDescent="0.2">
      <c r="A1264" s="2" t="s">
        <v>209</v>
      </c>
      <c r="B1264" s="25" t="s">
        <v>168</v>
      </c>
      <c r="C1264" s="110">
        <v>2.9706167258637399</v>
      </c>
      <c r="D1264" s="34">
        <v>2.4284828587840401</v>
      </c>
      <c r="E1264" s="34">
        <v>3.6292747310584801</v>
      </c>
      <c r="F1264" s="112">
        <v>0.54213386707969979</v>
      </c>
      <c r="G1264" s="34">
        <v>0.65865800519474016</v>
      </c>
    </row>
    <row r="1265" spans="1:18" s="32" customFormat="1" ht="14.25" x14ac:dyDescent="0.2">
      <c r="A1265" s="2" t="s">
        <v>209</v>
      </c>
      <c r="B1265" s="25" t="s">
        <v>164</v>
      </c>
      <c r="C1265" s="110">
        <v>3.61560418648906</v>
      </c>
      <c r="D1265" s="34">
        <v>3.0184046044661699</v>
      </c>
      <c r="E1265" s="34">
        <v>4.3256911268190903</v>
      </c>
      <c r="F1265" s="112">
        <v>0.59719958202289014</v>
      </c>
      <c r="G1265" s="34">
        <v>0.71008694033003028</v>
      </c>
    </row>
    <row r="1266" spans="1:18" s="32" customFormat="1" ht="14.25" x14ac:dyDescent="0.2">
      <c r="A1266" s="2" t="s">
        <v>209</v>
      </c>
      <c r="B1266" s="25" t="s">
        <v>172</v>
      </c>
      <c r="C1266" s="110">
        <v>2.2020272631946902</v>
      </c>
      <c r="D1266" s="34">
        <v>1.7249400046260801</v>
      </c>
      <c r="E1266" s="34">
        <v>2.80729888841699</v>
      </c>
      <c r="F1266" s="112">
        <v>0.47708725856861012</v>
      </c>
      <c r="G1266" s="34">
        <v>0.60527162522229982</v>
      </c>
    </row>
    <row r="1267" spans="1:18" s="32" customFormat="1" ht="14.25" x14ac:dyDescent="0.2">
      <c r="A1267" s="2" t="s">
        <v>209</v>
      </c>
      <c r="B1267" s="24" t="s">
        <v>157</v>
      </c>
      <c r="C1267" s="110">
        <v>4.0600176522506599</v>
      </c>
      <c r="D1267" s="34">
        <v>3.4467359651696299</v>
      </c>
      <c r="E1267" s="34">
        <v>4.7770223911093996</v>
      </c>
      <c r="F1267" s="112">
        <v>0.61328168708103004</v>
      </c>
      <c r="G1267" s="34">
        <v>0.71700473885873972</v>
      </c>
    </row>
    <row r="1268" spans="1:18" s="32" customFormat="1" ht="14.25" x14ac:dyDescent="0.2">
      <c r="A1268" s="2" t="s">
        <v>209</v>
      </c>
      <c r="B1268" s="24" t="s">
        <v>170</v>
      </c>
      <c r="C1268" s="110">
        <v>3.37677725118483</v>
      </c>
      <c r="D1268" s="34">
        <v>2.8185026277828702</v>
      </c>
      <c r="E1268" s="34">
        <v>4.0410338814115301</v>
      </c>
      <c r="F1268" s="112">
        <v>0.55827462340195977</v>
      </c>
      <c r="G1268" s="34">
        <v>0.66425663022670012</v>
      </c>
    </row>
    <row r="1269" spans="1:18" s="32" customFormat="1" ht="14.25" x14ac:dyDescent="0.2">
      <c r="A1269" s="2" t="s">
        <v>209</v>
      </c>
      <c r="B1269" s="24" t="s">
        <v>176</v>
      </c>
      <c r="C1269" s="110">
        <v>2.36486486486486</v>
      </c>
      <c r="D1269" s="34">
        <v>1.82564656904067</v>
      </c>
      <c r="E1269" s="34">
        <v>3.0583838702574</v>
      </c>
      <c r="F1269" s="112">
        <v>0.53921829582419001</v>
      </c>
      <c r="G1269" s="34">
        <v>0.69351900539253997</v>
      </c>
    </row>
    <row r="1270" spans="1:18" x14ac:dyDescent="0.25">
      <c r="A1270" s="25" t="s">
        <v>209</v>
      </c>
      <c r="B1270" s="24" t="s">
        <v>152</v>
      </c>
      <c r="C1270" s="110">
        <v>2.4980483996877401</v>
      </c>
      <c r="D1270" s="34">
        <v>1.7749773096036801</v>
      </c>
      <c r="E1270" s="34">
        <v>3.5051651044621801</v>
      </c>
      <c r="F1270" s="112">
        <v>0.72307109008406001</v>
      </c>
      <c r="G1270" s="34">
        <v>1.00711670477444</v>
      </c>
      <c r="R1270" s="86"/>
    </row>
    <row r="1271" spans="1:18" x14ac:dyDescent="0.25">
      <c r="A1271" s="24" t="s">
        <v>209</v>
      </c>
      <c r="B1271" s="24" t="s">
        <v>150</v>
      </c>
      <c r="C1271" s="110">
        <v>2.0232985898222</v>
      </c>
      <c r="D1271" s="34">
        <v>1.44428532244623</v>
      </c>
      <c r="E1271" s="34">
        <v>2.82777778458281</v>
      </c>
      <c r="F1271" s="112">
        <v>0.57901326737597003</v>
      </c>
      <c r="G1271" s="34">
        <v>0.80447919476061003</v>
      </c>
      <c r="R1271" s="86"/>
    </row>
    <row r="1272" spans="1:18" x14ac:dyDescent="0.25">
      <c r="A1272" s="24" t="s">
        <v>209</v>
      </c>
      <c r="B1272" s="24" t="s">
        <v>163</v>
      </c>
      <c r="C1272" s="110">
        <v>3.6041539401343901</v>
      </c>
      <c r="D1272" s="34">
        <v>3.0181205728244298</v>
      </c>
      <c r="E1272" s="34">
        <v>4.2989343193601499</v>
      </c>
      <c r="F1272" s="112">
        <v>0.58603336730996025</v>
      </c>
      <c r="G1272" s="34">
        <v>0.69478037922575986</v>
      </c>
      <c r="R1272" s="86"/>
    </row>
    <row r="1273" spans="1:18" x14ac:dyDescent="0.25">
      <c r="A1273" s="24" t="s">
        <v>209</v>
      </c>
      <c r="B1273" s="24" t="s">
        <v>180</v>
      </c>
      <c r="C1273" s="110">
        <v>2.9790660225442802</v>
      </c>
      <c r="D1273" s="34">
        <v>2.47974736594109</v>
      </c>
      <c r="E1273" s="34">
        <v>3.5752407968024502</v>
      </c>
      <c r="F1273" s="112">
        <v>0.49931865660319019</v>
      </c>
      <c r="G1273" s="34">
        <v>0.59617477425817</v>
      </c>
      <c r="R1273" s="86"/>
    </row>
    <row r="1274" spans="1:18" x14ac:dyDescent="0.25">
      <c r="A1274" s="24" t="s">
        <v>209</v>
      </c>
      <c r="B1274" s="24" t="s">
        <v>154</v>
      </c>
      <c r="C1274" s="110">
        <v>3.2941176470588198</v>
      </c>
      <c r="D1274" s="34">
        <v>2.6685913886596802</v>
      </c>
      <c r="E1274" s="34">
        <v>4.0601528028472798</v>
      </c>
      <c r="F1274" s="112">
        <v>0.62552625839913967</v>
      </c>
      <c r="G1274" s="34">
        <v>0.76603515578845993</v>
      </c>
      <c r="R1274" s="86"/>
    </row>
    <row r="1275" spans="1:18" x14ac:dyDescent="0.25">
      <c r="A1275" s="24" t="s">
        <v>209</v>
      </c>
      <c r="B1275" s="24" t="s">
        <v>173</v>
      </c>
      <c r="C1275" s="110">
        <v>4.3353783231083796</v>
      </c>
      <c r="D1275" s="34">
        <v>3.7995238507419802</v>
      </c>
      <c r="E1275" s="34">
        <v>4.94292239359946</v>
      </c>
      <c r="F1275" s="112">
        <v>0.53585447236639938</v>
      </c>
      <c r="G1275" s="34">
        <v>0.60754407049108039</v>
      </c>
      <c r="R1275" s="86"/>
    </row>
    <row r="1276" spans="1:18" x14ac:dyDescent="0.25">
      <c r="A1276" s="24" t="s">
        <v>209</v>
      </c>
      <c r="B1276" s="24" t="s">
        <v>165</v>
      </c>
      <c r="C1276" s="110">
        <v>4.5307443365695796</v>
      </c>
      <c r="D1276" s="34">
        <v>3.9298741239141899</v>
      </c>
      <c r="E1276" s="34">
        <v>5.2184960017903297</v>
      </c>
      <c r="F1276" s="112">
        <v>0.60087021265538976</v>
      </c>
      <c r="G1276" s="34">
        <v>0.68775166522075004</v>
      </c>
      <c r="R1276" s="86"/>
    </row>
    <row r="1277" spans="1:18" x14ac:dyDescent="0.25">
      <c r="A1277" s="24" t="s">
        <v>209</v>
      </c>
      <c r="B1277" s="24" t="s">
        <v>149</v>
      </c>
      <c r="C1277" s="110">
        <v>2.1493820526598602</v>
      </c>
      <c r="D1277" s="34">
        <v>1.5823998726031301</v>
      </c>
      <c r="E1277" s="34">
        <v>2.9135028983334701</v>
      </c>
      <c r="F1277" s="112">
        <v>0.56698218005673007</v>
      </c>
      <c r="G1277" s="34">
        <v>0.76412084567360994</v>
      </c>
      <c r="R1277" s="86"/>
    </row>
    <row r="1278" spans="1:18" x14ac:dyDescent="0.25">
      <c r="A1278" s="24" t="s">
        <v>209</v>
      </c>
      <c r="B1278" s="24" t="s">
        <v>177</v>
      </c>
      <c r="C1278" s="110">
        <v>3.0834340991535698</v>
      </c>
      <c r="D1278" s="34">
        <v>2.5465953905513499</v>
      </c>
      <c r="E1278" s="34">
        <v>3.7291113848177799</v>
      </c>
      <c r="F1278" s="112">
        <v>0.53683870860221994</v>
      </c>
      <c r="G1278" s="34">
        <v>0.64567728566421012</v>
      </c>
      <c r="R1278" s="86"/>
    </row>
    <row r="1279" spans="1:18" x14ac:dyDescent="0.25">
      <c r="A1279" s="24" t="s">
        <v>209</v>
      </c>
      <c r="B1279" s="24" t="s">
        <v>153</v>
      </c>
      <c r="C1279" s="110">
        <v>2.6654411764705901</v>
      </c>
      <c r="D1279" s="34">
        <v>2.06756468715355</v>
      </c>
      <c r="E1279" s="34">
        <v>3.4301497606452802</v>
      </c>
      <c r="F1279" s="112">
        <v>0.59787648931704007</v>
      </c>
      <c r="G1279" s="34">
        <v>0.76470858417469012</v>
      </c>
      <c r="R1279" s="86"/>
    </row>
    <row r="1280" spans="1:18" s="32" customFormat="1" ht="14.25" x14ac:dyDescent="0.2">
      <c r="A1280" s="60" t="s">
        <v>209</v>
      </c>
      <c r="B1280" s="24" t="s">
        <v>179</v>
      </c>
      <c r="C1280" s="110">
        <v>4.0347293156281898</v>
      </c>
      <c r="D1280" s="34">
        <v>3.4621343145805699</v>
      </c>
      <c r="E1280" s="34">
        <v>4.6974165800344503</v>
      </c>
      <c r="F1280" s="112">
        <v>0.57259500104761996</v>
      </c>
      <c r="G1280" s="34">
        <v>0.66268726440626047</v>
      </c>
    </row>
    <row r="1281" spans="1:18" s="32" customFormat="1" ht="14.25" x14ac:dyDescent="0.2">
      <c r="A1281" s="60" t="s">
        <v>209</v>
      </c>
      <c r="B1281" s="24" t="s">
        <v>161</v>
      </c>
      <c r="C1281" s="110">
        <v>3.4134988363072098</v>
      </c>
      <c r="D1281" s="34">
        <v>2.88585652410503</v>
      </c>
      <c r="E1281" s="34">
        <v>4.0336068967062104</v>
      </c>
      <c r="F1281" s="112">
        <v>0.52764231220217983</v>
      </c>
      <c r="G1281" s="34">
        <v>0.62010806039900057</v>
      </c>
    </row>
    <row r="1282" spans="1:18" s="32" customFormat="1" ht="14.25" x14ac:dyDescent="0.2">
      <c r="A1282" s="60" t="s">
        <v>209</v>
      </c>
      <c r="B1282" s="24" t="s">
        <v>158</v>
      </c>
      <c r="C1282" s="110">
        <v>2.80811232449298</v>
      </c>
      <c r="D1282" s="34">
        <v>2.3312273580760499</v>
      </c>
      <c r="E1282" s="34">
        <v>3.3791755551918898</v>
      </c>
      <c r="F1282" s="112">
        <v>0.47688496641693012</v>
      </c>
      <c r="G1282" s="34">
        <v>0.57106323069890985</v>
      </c>
    </row>
    <row r="1283" spans="1:18" s="32" customFormat="1" ht="14.25" x14ac:dyDescent="0.2">
      <c r="A1283" s="60" t="s">
        <v>209</v>
      </c>
      <c r="B1283" s="24" t="s">
        <v>169</v>
      </c>
      <c r="C1283" s="110">
        <v>2.90155440414508</v>
      </c>
      <c r="D1283" s="34">
        <v>2.2411859161232002</v>
      </c>
      <c r="E1283" s="34">
        <v>3.7490393059245899</v>
      </c>
      <c r="F1283" s="112">
        <v>0.66036848802187986</v>
      </c>
      <c r="G1283" s="34">
        <v>0.84748490177950986</v>
      </c>
    </row>
    <row r="1284" spans="1:18" s="32" customFormat="1" ht="14.25" x14ac:dyDescent="0.2">
      <c r="A1284" s="2" t="s">
        <v>210</v>
      </c>
      <c r="B1284" s="25" t="s">
        <v>166</v>
      </c>
      <c r="C1284" s="110">
        <v>3.7703799999999998</v>
      </c>
      <c r="D1284" s="34">
        <v>3.1403799999999999</v>
      </c>
      <c r="E1284" s="34">
        <v>4.5208700000000004</v>
      </c>
      <c r="F1284" s="112">
        <v>0.62999999999999989</v>
      </c>
      <c r="G1284" s="34">
        <v>0.75049000000000055</v>
      </c>
    </row>
    <row r="1285" spans="1:18" s="32" customFormat="1" ht="14.25" x14ac:dyDescent="0.2">
      <c r="A1285" s="2" t="s">
        <v>210</v>
      </c>
      <c r="B1285" s="25" t="s">
        <v>160</v>
      </c>
      <c r="C1285" s="110">
        <v>2.66486</v>
      </c>
      <c r="D1285" s="34">
        <v>2.2299500000000001</v>
      </c>
      <c r="E1285" s="34">
        <v>3.1818200000000001</v>
      </c>
      <c r="F1285" s="112">
        <v>0.43490999999999991</v>
      </c>
      <c r="G1285" s="34">
        <v>0.51696000000000009</v>
      </c>
    </row>
    <row r="1286" spans="1:18" s="32" customFormat="1" ht="14.25" x14ac:dyDescent="0.2">
      <c r="A1286" s="2" t="s">
        <v>210</v>
      </c>
      <c r="B1286" s="25" t="s">
        <v>162</v>
      </c>
      <c r="C1286" s="110">
        <v>3.44963</v>
      </c>
      <c r="D1286" s="34">
        <v>2.8085</v>
      </c>
      <c r="E1286" s="34">
        <v>4.2307399999999999</v>
      </c>
      <c r="F1286" s="112">
        <v>0.64112999999999998</v>
      </c>
      <c r="G1286" s="34">
        <v>0.78110999999999997</v>
      </c>
    </row>
    <row r="1287" spans="1:18" x14ac:dyDescent="0.25">
      <c r="A1287" s="25" t="s">
        <v>210</v>
      </c>
      <c r="B1287" s="25" t="s">
        <v>155</v>
      </c>
      <c r="C1287" s="110">
        <v>3.7890000000000001</v>
      </c>
      <c r="D1287" s="34">
        <v>3.2426699999999999</v>
      </c>
      <c r="E1287" s="34">
        <v>4.4231800000000003</v>
      </c>
      <c r="F1287" s="112">
        <v>0.5463300000000002</v>
      </c>
      <c r="G1287" s="34">
        <v>0.63418000000000019</v>
      </c>
      <c r="R1287" s="86"/>
    </row>
    <row r="1288" spans="1:18" x14ac:dyDescent="0.25">
      <c r="A1288" s="25" t="s">
        <v>210</v>
      </c>
      <c r="B1288" s="25" t="s">
        <v>151</v>
      </c>
      <c r="C1288" s="110">
        <v>2.4884300000000001</v>
      </c>
      <c r="D1288" s="34">
        <v>2.01945</v>
      </c>
      <c r="E1288" s="34">
        <v>3.0629</v>
      </c>
      <c r="F1288" s="112">
        <v>0.46898000000000017</v>
      </c>
      <c r="G1288" s="34">
        <v>0.57446999999999981</v>
      </c>
      <c r="R1288" s="86"/>
    </row>
    <row r="1289" spans="1:18" x14ac:dyDescent="0.25">
      <c r="A1289" s="25" t="s">
        <v>210</v>
      </c>
      <c r="B1289" s="25" t="s">
        <v>167</v>
      </c>
      <c r="C1289" s="110">
        <v>3.3302100000000001</v>
      </c>
      <c r="D1289" s="34">
        <v>2.6486000000000001</v>
      </c>
      <c r="E1289" s="34">
        <v>4.1796899999999999</v>
      </c>
      <c r="F1289" s="112">
        <v>0.68161000000000005</v>
      </c>
      <c r="G1289" s="34">
        <v>0.84947999999999979</v>
      </c>
      <c r="R1289" s="86"/>
    </row>
    <row r="1290" spans="1:18" x14ac:dyDescent="0.25">
      <c r="A1290" s="25" t="s">
        <v>210</v>
      </c>
      <c r="B1290" s="25" t="s">
        <v>171</v>
      </c>
      <c r="C1290" s="110">
        <v>3.1345900000000002</v>
      </c>
      <c r="D1290" s="34">
        <v>2.6670500000000001</v>
      </c>
      <c r="E1290" s="34">
        <v>3.68099</v>
      </c>
      <c r="F1290" s="112">
        <v>0.46754000000000007</v>
      </c>
      <c r="G1290" s="34">
        <v>0.54639999999999977</v>
      </c>
      <c r="R1290" s="86"/>
    </row>
    <row r="1291" spans="1:18" x14ac:dyDescent="0.25">
      <c r="A1291" s="25" t="s">
        <v>210</v>
      </c>
      <c r="B1291" s="25" t="s">
        <v>159</v>
      </c>
      <c r="C1291" s="110">
        <v>3.9</v>
      </c>
      <c r="D1291" s="34">
        <v>3.34294</v>
      </c>
      <c r="E1291" s="34">
        <v>4.5455199999999998</v>
      </c>
      <c r="F1291" s="112">
        <v>0.55705999999999989</v>
      </c>
      <c r="G1291" s="34">
        <v>0.64551999999999987</v>
      </c>
      <c r="R1291" s="86"/>
    </row>
    <row r="1292" spans="1:18" x14ac:dyDescent="0.25">
      <c r="A1292" s="25" t="s">
        <v>210</v>
      </c>
      <c r="B1292" s="25" t="s">
        <v>174</v>
      </c>
      <c r="C1292" s="110">
        <v>3.4683700000000002</v>
      </c>
      <c r="D1292" s="34">
        <v>2.9188000000000001</v>
      </c>
      <c r="E1292" s="34">
        <v>4.1170299999999997</v>
      </c>
      <c r="F1292" s="112">
        <v>0.54957000000000011</v>
      </c>
      <c r="G1292" s="34">
        <v>0.64865999999999957</v>
      </c>
      <c r="R1292" s="86"/>
    </row>
    <row r="1293" spans="1:18" x14ac:dyDescent="0.25">
      <c r="A1293" s="25" t="s">
        <v>210</v>
      </c>
      <c r="B1293" s="25" t="s">
        <v>178</v>
      </c>
      <c r="C1293" s="110">
        <v>3.79501</v>
      </c>
      <c r="D1293" s="34">
        <v>3.21922</v>
      </c>
      <c r="E1293" s="34">
        <v>4.4690300000000001</v>
      </c>
      <c r="F1293" s="112">
        <v>0.57579000000000002</v>
      </c>
      <c r="G1293" s="34">
        <v>0.67402000000000006</v>
      </c>
      <c r="R1293" s="86"/>
    </row>
    <row r="1294" spans="1:18" x14ac:dyDescent="0.25">
      <c r="A1294" s="25" t="s">
        <v>210</v>
      </c>
      <c r="B1294" s="25" t="s">
        <v>175</v>
      </c>
      <c r="C1294" s="110">
        <v>3.11409</v>
      </c>
      <c r="D1294" s="34">
        <v>2.6027900000000002</v>
      </c>
      <c r="E1294" s="34">
        <v>3.722</v>
      </c>
      <c r="F1294" s="112">
        <v>0.51129999999999987</v>
      </c>
      <c r="G1294" s="34">
        <v>0.60790999999999995</v>
      </c>
      <c r="R1294" s="86"/>
    </row>
    <row r="1295" spans="1:18" x14ac:dyDescent="0.25">
      <c r="A1295" s="25" t="s">
        <v>210</v>
      </c>
      <c r="B1295" s="25" t="s">
        <v>156</v>
      </c>
      <c r="C1295" s="110">
        <v>3.08094</v>
      </c>
      <c r="D1295" s="34">
        <v>2.39602</v>
      </c>
      <c r="E1295" s="34">
        <v>3.9537200000000001</v>
      </c>
      <c r="F1295" s="112">
        <v>0.68491999999999997</v>
      </c>
      <c r="G1295" s="34">
        <v>0.87278000000000011</v>
      </c>
      <c r="R1295" s="86"/>
    </row>
    <row r="1296" spans="1:18" x14ac:dyDescent="0.25">
      <c r="A1296" s="25" t="s">
        <v>210</v>
      </c>
      <c r="B1296" s="25" t="s">
        <v>168</v>
      </c>
      <c r="C1296" s="110">
        <v>2.62209</v>
      </c>
      <c r="D1296" s="34">
        <v>2.1118999999999999</v>
      </c>
      <c r="E1296" s="34">
        <v>3.25143</v>
      </c>
      <c r="F1296" s="112">
        <v>0.51019000000000014</v>
      </c>
      <c r="G1296" s="34">
        <v>0.62934000000000001</v>
      </c>
      <c r="R1296" s="86"/>
    </row>
    <row r="1297" spans="1:18" s="32" customFormat="1" ht="14.25" x14ac:dyDescent="0.2">
      <c r="A1297" s="2" t="s">
        <v>210</v>
      </c>
      <c r="B1297" s="25" t="s">
        <v>164</v>
      </c>
      <c r="C1297" s="110">
        <v>3.43574</v>
      </c>
      <c r="D1297" s="34">
        <v>2.84362</v>
      </c>
      <c r="E1297" s="34">
        <v>4.1459099999999998</v>
      </c>
      <c r="F1297" s="112">
        <v>0.59211999999999998</v>
      </c>
      <c r="G1297" s="34">
        <v>0.71016999999999975</v>
      </c>
    </row>
    <row r="1298" spans="1:18" s="32" customFormat="1" ht="14.25" x14ac:dyDescent="0.2">
      <c r="A1298" s="2" t="s">
        <v>210</v>
      </c>
      <c r="B1298" s="25" t="s">
        <v>172</v>
      </c>
      <c r="C1298" s="110">
        <v>2.9940099999999998</v>
      </c>
      <c r="D1298" s="34">
        <v>2.4278499999999998</v>
      </c>
      <c r="E1298" s="34">
        <v>3.6872099999999999</v>
      </c>
      <c r="F1298" s="112">
        <v>0.56616</v>
      </c>
      <c r="G1298" s="34">
        <v>0.69320000000000004</v>
      </c>
    </row>
    <row r="1299" spans="1:18" s="32" customFormat="1" ht="14.25" x14ac:dyDescent="0.2">
      <c r="A1299" s="2" t="s">
        <v>210</v>
      </c>
      <c r="B1299" s="24" t="s">
        <v>157</v>
      </c>
      <c r="C1299" s="110">
        <v>3.3751699999999998</v>
      </c>
      <c r="D1299" s="34">
        <v>2.8321499999999999</v>
      </c>
      <c r="E1299" s="34">
        <v>4.0180199999999999</v>
      </c>
      <c r="F1299" s="112">
        <v>0.54301999999999984</v>
      </c>
      <c r="G1299" s="34">
        <v>0.64285000000000014</v>
      </c>
    </row>
    <row r="1300" spans="1:18" s="32" customFormat="1" ht="14.25" x14ac:dyDescent="0.2">
      <c r="A1300" s="2" t="s">
        <v>210</v>
      </c>
      <c r="B1300" s="24" t="s">
        <v>170</v>
      </c>
      <c r="C1300" s="110">
        <v>3.9870100000000002</v>
      </c>
      <c r="D1300" s="34">
        <v>3.37845</v>
      </c>
      <c r="E1300" s="34">
        <v>4.6998499999999996</v>
      </c>
      <c r="F1300" s="112">
        <v>0.60856000000000021</v>
      </c>
      <c r="G1300" s="34">
        <v>0.71283999999999947</v>
      </c>
    </row>
    <row r="1301" spans="1:18" s="32" customFormat="1" ht="14.25" x14ac:dyDescent="0.2">
      <c r="A1301" s="2" t="s">
        <v>210</v>
      </c>
      <c r="B1301" s="24" t="s">
        <v>176</v>
      </c>
      <c r="C1301" s="110">
        <v>3.1004499999999999</v>
      </c>
      <c r="D1301" s="34">
        <v>2.4806499999999998</v>
      </c>
      <c r="E1301" s="34">
        <v>3.8689800000000001</v>
      </c>
      <c r="F1301" s="112">
        <v>0.61980000000000013</v>
      </c>
      <c r="G1301" s="34">
        <v>0.76853000000000016</v>
      </c>
    </row>
    <row r="1302" spans="1:18" s="32" customFormat="1" ht="14.25" x14ac:dyDescent="0.2">
      <c r="A1302" s="60" t="s">
        <v>210</v>
      </c>
      <c r="B1302" s="24" t="s">
        <v>152</v>
      </c>
      <c r="C1302" s="110">
        <v>2.1919900000000001</v>
      </c>
      <c r="D1302" s="34">
        <v>1.5304800000000001</v>
      </c>
      <c r="E1302" s="34">
        <v>3.1303200000000002</v>
      </c>
      <c r="F1302" s="112">
        <v>0.66151000000000004</v>
      </c>
      <c r="G1302" s="34">
        <v>0.93833000000000011</v>
      </c>
    </row>
    <row r="1303" spans="1:18" s="32" customFormat="1" ht="14.25" x14ac:dyDescent="0.2">
      <c r="A1303" s="60" t="s">
        <v>210</v>
      </c>
      <c r="B1303" s="24" t="s">
        <v>150</v>
      </c>
      <c r="C1303" s="110">
        <v>2.0612499999999998</v>
      </c>
      <c r="D1303" s="34">
        <v>1.4858</v>
      </c>
      <c r="E1303" s="34">
        <v>2.8531200000000001</v>
      </c>
      <c r="F1303" s="112">
        <v>0.5754499999999998</v>
      </c>
      <c r="G1303" s="34">
        <v>0.7918700000000003</v>
      </c>
    </row>
    <row r="1304" spans="1:18" x14ac:dyDescent="0.25">
      <c r="A1304" s="24" t="s">
        <v>210</v>
      </c>
      <c r="B1304" s="24" t="s">
        <v>163</v>
      </c>
      <c r="C1304" s="110">
        <v>3.3567300000000002</v>
      </c>
      <c r="D1304" s="34">
        <v>2.7926199999999999</v>
      </c>
      <c r="E1304" s="34">
        <v>4.0300700000000003</v>
      </c>
      <c r="F1304" s="112">
        <v>0.56411000000000033</v>
      </c>
      <c r="G1304" s="34">
        <v>0.67334000000000005</v>
      </c>
      <c r="R1304" s="86"/>
    </row>
    <row r="1305" spans="1:18" x14ac:dyDescent="0.25">
      <c r="A1305" s="24" t="s">
        <v>210</v>
      </c>
      <c r="B1305" s="24" t="s">
        <v>180</v>
      </c>
      <c r="C1305" s="110">
        <v>2.77481</v>
      </c>
      <c r="D1305" s="34">
        <v>2.2953700000000001</v>
      </c>
      <c r="E1305" s="34">
        <v>3.3509600000000002</v>
      </c>
      <c r="F1305" s="112">
        <v>0.47943999999999987</v>
      </c>
      <c r="G1305" s="34">
        <v>0.57615000000000016</v>
      </c>
      <c r="R1305" s="86"/>
    </row>
    <row r="1306" spans="1:18" x14ac:dyDescent="0.25">
      <c r="A1306" s="24" t="s">
        <v>210</v>
      </c>
      <c r="B1306" s="24" t="s">
        <v>154</v>
      </c>
      <c r="C1306" s="110">
        <v>3.0793499999999998</v>
      </c>
      <c r="D1306" s="34">
        <v>2.4744000000000002</v>
      </c>
      <c r="E1306" s="34">
        <v>3.8264100000000001</v>
      </c>
      <c r="F1306" s="112">
        <v>0.60494999999999965</v>
      </c>
      <c r="G1306" s="34">
        <v>0.74706000000000028</v>
      </c>
      <c r="R1306" s="86"/>
    </row>
    <row r="1307" spans="1:18" x14ac:dyDescent="0.25">
      <c r="A1307" s="24" t="s">
        <v>210</v>
      </c>
      <c r="B1307" s="24" t="s">
        <v>173</v>
      </c>
      <c r="C1307" s="110">
        <v>5.04732</v>
      </c>
      <c r="D1307" s="34">
        <v>4.4605600000000001</v>
      </c>
      <c r="E1307" s="34">
        <v>5.7066499999999998</v>
      </c>
      <c r="F1307" s="112">
        <v>0.58675999999999995</v>
      </c>
      <c r="G1307" s="34">
        <v>0.65932999999999975</v>
      </c>
      <c r="R1307" s="86"/>
    </row>
    <row r="1308" spans="1:18" x14ac:dyDescent="0.25">
      <c r="A1308" s="24" t="s">
        <v>210</v>
      </c>
      <c r="B1308" s="24" t="s">
        <v>165</v>
      </c>
      <c r="C1308" s="110">
        <v>4.1481899999999996</v>
      </c>
      <c r="D1308" s="34">
        <v>3.56148</v>
      </c>
      <c r="E1308" s="34">
        <v>4.8267100000000003</v>
      </c>
      <c r="F1308" s="112">
        <v>0.58670999999999962</v>
      </c>
      <c r="G1308" s="34">
        <v>0.67852000000000068</v>
      </c>
      <c r="R1308" s="86"/>
    </row>
    <row r="1309" spans="1:18" x14ac:dyDescent="0.25">
      <c r="A1309" s="24" t="s">
        <v>210</v>
      </c>
      <c r="B1309" s="24" t="s">
        <v>149</v>
      </c>
      <c r="C1309" s="110">
        <v>2.34375</v>
      </c>
      <c r="D1309" s="34">
        <v>1.75621</v>
      </c>
      <c r="E1309" s="34">
        <v>3.12161</v>
      </c>
      <c r="F1309" s="112">
        <v>0.58753999999999995</v>
      </c>
      <c r="G1309" s="34">
        <v>0.77786</v>
      </c>
      <c r="R1309" s="86"/>
    </row>
    <row r="1310" spans="1:18" x14ac:dyDescent="0.25">
      <c r="A1310" s="24" t="s">
        <v>210</v>
      </c>
      <c r="B1310" s="24" t="s">
        <v>177</v>
      </c>
      <c r="C1310" s="110">
        <v>2.95282</v>
      </c>
      <c r="D1310" s="34">
        <v>2.4266200000000002</v>
      </c>
      <c r="E1310" s="34">
        <v>3.5889199999999999</v>
      </c>
      <c r="F1310" s="112">
        <v>0.52619999999999978</v>
      </c>
      <c r="G1310" s="34">
        <v>0.63609999999999989</v>
      </c>
      <c r="R1310" s="86"/>
    </row>
    <row r="1311" spans="1:18" x14ac:dyDescent="0.25">
      <c r="A1311" s="24" t="s">
        <v>210</v>
      </c>
      <c r="B1311" s="24" t="s">
        <v>153</v>
      </c>
      <c r="C1311" s="110">
        <v>2.6180500000000002</v>
      </c>
      <c r="D1311" s="34">
        <v>2.02162</v>
      </c>
      <c r="E1311" s="34">
        <v>3.38436</v>
      </c>
      <c r="F1311" s="112">
        <v>0.59643000000000024</v>
      </c>
      <c r="G1311" s="34">
        <v>0.76630999999999982</v>
      </c>
      <c r="R1311" s="86"/>
    </row>
    <row r="1312" spans="1:18" x14ac:dyDescent="0.25">
      <c r="A1312" s="24" t="s">
        <v>210</v>
      </c>
      <c r="B1312" s="24" t="s">
        <v>179</v>
      </c>
      <c r="C1312" s="110">
        <v>4.3620000000000001</v>
      </c>
      <c r="D1312" s="34">
        <v>3.7708599999999999</v>
      </c>
      <c r="E1312" s="34">
        <v>5.0409499999999996</v>
      </c>
      <c r="F1312" s="112">
        <v>0.59114000000000022</v>
      </c>
      <c r="G1312" s="34">
        <v>0.6789499999999995</v>
      </c>
      <c r="R1312" s="86"/>
    </row>
    <row r="1313" spans="1:18" x14ac:dyDescent="0.25">
      <c r="A1313" s="24" t="s">
        <v>210</v>
      </c>
      <c r="B1313" s="24" t="s">
        <v>161</v>
      </c>
      <c r="C1313" s="110">
        <v>2.4953500000000002</v>
      </c>
      <c r="D1313" s="34">
        <v>2.0435400000000001</v>
      </c>
      <c r="E1313" s="34">
        <v>3.0439600000000002</v>
      </c>
      <c r="F1313" s="112">
        <v>0.45181000000000004</v>
      </c>
      <c r="G1313" s="34">
        <v>0.54861000000000004</v>
      </c>
      <c r="R1313" s="86"/>
    </row>
    <row r="1314" spans="1:18" s="32" customFormat="1" ht="14.25" x14ac:dyDescent="0.2">
      <c r="A1314" s="60" t="s">
        <v>210</v>
      </c>
      <c r="B1314" s="24" t="s">
        <v>158</v>
      </c>
      <c r="C1314" s="110">
        <v>2.8101799999999999</v>
      </c>
      <c r="D1314" s="34">
        <v>2.3288799999999998</v>
      </c>
      <c r="E1314" s="34">
        <v>3.3875000000000002</v>
      </c>
      <c r="F1314" s="112">
        <v>0.48130000000000006</v>
      </c>
      <c r="G1314" s="34">
        <v>0.57732000000000028</v>
      </c>
    </row>
    <row r="1315" spans="1:18" s="32" customFormat="1" ht="14.25" x14ac:dyDescent="0.2">
      <c r="A1315" s="60" t="s">
        <v>210</v>
      </c>
      <c r="B1315" s="24" t="s">
        <v>169</v>
      </c>
      <c r="C1315" s="110">
        <v>2.4289399999999999</v>
      </c>
      <c r="D1315" s="34">
        <v>1.8314999999999999</v>
      </c>
      <c r="E1315" s="34">
        <v>3.21489</v>
      </c>
      <c r="F1315" s="112">
        <v>0.59743999999999997</v>
      </c>
      <c r="G1315" s="34">
        <v>0.78595000000000015</v>
      </c>
    </row>
    <row r="1316" spans="1:18" s="32" customFormat="1" ht="14.25" x14ac:dyDescent="0.2">
      <c r="A1316" s="2" t="s">
        <v>211</v>
      </c>
      <c r="B1316" s="25" t="s">
        <v>166</v>
      </c>
      <c r="C1316" s="110">
        <v>3.6434000000000002</v>
      </c>
      <c r="D1316" s="34">
        <v>3.0133000000000001</v>
      </c>
      <c r="E1316" s="34">
        <v>4.3994</v>
      </c>
      <c r="F1316" s="112">
        <v>0.6301000000000001</v>
      </c>
      <c r="G1316" s="34">
        <v>0.75599999999999978</v>
      </c>
    </row>
    <row r="1317" spans="1:18" s="32" customFormat="1" ht="14.25" x14ac:dyDescent="0.2">
      <c r="A1317" s="2" t="s">
        <v>211</v>
      </c>
      <c r="B1317" s="25" t="s">
        <v>160</v>
      </c>
      <c r="C1317" s="110">
        <v>2.8252999999999999</v>
      </c>
      <c r="D1317" s="34">
        <v>2.3662000000000001</v>
      </c>
      <c r="E1317" s="34">
        <v>3.3702999999999999</v>
      </c>
      <c r="F1317" s="112">
        <v>0.45909999999999984</v>
      </c>
      <c r="G1317" s="34">
        <v>0.54499999999999993</v>
      </c>
    </row>
    <row r="1318" spans="1:18" s="32" customFormat="1" ht="14.25" x14ac:dyDescent="0.2">
      <c r="A1318" s="2" t="s">
        <v>211</v>
      </c>
      <c r="B1318" s="25" t="s">
        <v>162</v>
      </c>
      <c r="C1318" s="110">
        <v>3.1911</v>
      </c>
      <c r="D1318" s="34">
        <v>2.5714999999999999</v>
      </c>
      <c r="E1318" s="34">
        <v>3.9539</v>
      </c>
      <c r="F1318" s="112">
        <v>0.61960000000000015</v>
      </c>
      <c r="G1318" s="34">
        <v>0.76279999999999992</v>
      </c>
    </row>
    <row r="1319" spans="1:18" s="32" customFormat="1" ht="14.25" x14ac:dyDescent="0.2">
      <c r="A1319" s="2" t="s">
        <v>211</v>
      </c>
      <c r="B1319" s="25" t="s">
        <v>155</v>
      </c>
      <c r="C1319" s="110">
        <v>4.0449000000000002</v>
      </c>
      <c r="D1319" s="34">
        <v>3.4775</v>
      </c>
      <c r="E1319" s="34">
        <v>4.7004000000000001</v>
      </c>
      <c r="F1319" s="112">
        <v>0.56740000000000013</v>
      </c>
      <c r="G1319" s="34">
        <v>0.65549999999999997</v>
      </c>
    </row>
    <row r="1320" spans="1:18" s="32" customFormat="1" ht="14.25" x14ac:dyDescent="0.2">
      <c r="A1320" s="2" t="s">
        <v>211</v>
      </c>
      <c r="B1320" s="25" t="s">
        <v>151</v>
      </c>
      <c r="C1320" s="110">
        <v>2.5474000000000001</v>
      </c>
      <c r="D1320" s="34">
        <v>2.0569999999999999</v>
      </c>
      <c r="E1320" s="34">
        <v>3.1507999999999998</v>
      </c>
      <c r="F1320" s="112">
        <v>0.49040000000000017</v>
      </c>
      <c r="G1320" s="34">
        <v>0.60339999999999971</v>
      </c>
    </row>
    <row r="1321" spans="1:18" x14ac:dyDescent="0.25">
      <c r="A1321" s="25" t="s">
        <v>211</v>
      </c>
      <c r="B1321" s="25" t="s">
        <v>167</v>
      </c>
      <c r="C1321" s="110">
        <v>3.1797</v>
      </c>
      <c r="D1321" s="34">
        <v>2.4782000000000002</v>
      </c>
      <c r="E1321" s="34">
        <v>4.0712999999999999</v>
      </c>
      <c r="F1321" s="112">
        <v>0.70149999999999979</v>
      </c>
      <c r="G1321" s="34">
        <v>0.89159999999999995</v>
      </c>
      <c r="R1321" s="86"/>
    </row>
    <row r="1322" spans="1:18" x14ac:dyDescent="0.25">
      <c r="A1322" s="25" t="s">
        <v>211</v>
      </c>
      <c r="B1322" s="25" t="s">
        <v>171</v>
      </c>
      <c r="C1322" s="110">
        <v>3.6970000000000001</v>
      </c>
      <c r="D1322" s="34">
        <v>3.1806000000000001</v>
      </c>
      <c r="E1322" s="34">
        <v>4.2935999999999996</v>
      </c>
      <c r="F1322" s="112">
        <v>0.51639999999999997</v>
      </c>
      <c r="G1322" s="34">
        <v>0.59659999999999958</v>
      </c>
      <c r="R1322" s="86"/>
    </row>
    <row r="1323" spans="1:18" x14ac:dyDescent="0.25">
      <c r="A1323" s="25" t="s">
        <v>211</v>
      </c>
      <c r="B1323" s="25" t="s">
        <v>159</v>
      </c>
      <c r="C1323" s="110">
        <v>3.7084000000000001</v>
      </c>
      <c r="D1323" s="34">
        <v>3.1635</v>
      </c>
      <c r="E1323" s="34">
        <v>4.3429000000000002</v>
      </c>
      <c r="F1323" s="112">
        <v>0.54490000000000016</v>
      </c>
      <c r="G1323" s="34">
        <v>0.63450000000000006</v>
      </c>
      <c r="R1323" s="86"/>
    </row>
    <row r="1324" spans="1:18" x14ac:dyDescent="0.25">
      <c r="A1324" s="25" t="s">
        <v>211</v>
      </c>
      <c r="B1324" s="25" t="s">
        <v>174</v>
      </c>
      <c r="C1324" s="110">
        <v>2.8986000000000001</v>
      </c>
      <c r="D1324" s="34">
        <v>2.3935</v>
      </c>
      <c r="E1324" s="34">
        <v>3.5063</v>
      </c>
      <c r="F1324" s="112">
        <v>0.5051000000000001</v>
      </c>
      <c r="G1324" s="34">
        <v>0.60769999999999991</v>
      </c>
      <c r="R1324" s="86"/>
    </row>
    <row r="1325" spans="1:18" x14ac:dyDescent="0.25">
      <c r="A1325" s="25" t="s">
        <v>211</v>
      </c>
      <c r="B1325" s="25" t="s">
        <v>178</v>
      </c>
      <c r="C1325" s="110">
        <v>3.4382000000000001</v>
      </c>
      <c r="D1325" s="34">
        <v>2.8788</v>
      </c>
      <c r="E1325" s="34">
        <v>4.1017999999999999</v>
      </c>
      <c r="F1325" s="112">
        <v>0.55940000000000012</v>
      </c>
      <c r="G1325" s="34">
        <v>0.66359999999999975</v>
      </c>
      <c r="R1325" s="86"/>
    </row>
    <row r="1326" spans="1:18" x14ac:dyDescent="0.25">
      <c r="A1326" s="25" t="s">
        <v>211</v>
      </c>
      <c r="B1326" s="25" t="s">
        <v>175</v>
      </c>
      <c r="C1326" s="110">
        <v>3.2139600000000002</v>
      </c>
      <c r="D1326" s="34">
        <v>2.6619899999999999</v>
      </c>
      <c r="E1326" s="34">
        <v>3.8758300000000001</v>
      </c>
      <c r="F1326" s="112">
        <v>0.55197000000000029</v>
      </c>
      <c r="G1326" s="34">
        <v>0.66186999999999996</v>
      </c>
      <c r="R1326" s="86"/>
    </row>
    <row r="1327" spans="1:18" x14ac:dyDescent="0.25">
      <c r="A1327" s="25" t="s">
        <v>211</v>
      </c>
      <c r="B1327" s="25" t="s">
        <v>156</v>
      </c>
      <c r="C1327" s="110">
        <v>2.8016000000000001</v>
      </c>
      <c r="D1327" s="34">
        <v>2.1255999999999999</v>
      </c>
      <c r="E1327" s="34">
        <v>3.6844999999999999</v>
      </c>
      <c r="F1327" s="112">
        <v>0.67600000000000016</v>
      </c>
      <c r="G1327" s="34">
        <v>0.8828999999999998</v>
      </c>
      <c r="R1327" s="86"/>
    </row>
    <row r="1328" spans="1:18" x14ac:dyDescent="0.25">
      <c r="A1328" s="25" t="s">
        <v>211</v>
      </c>
      <c r="B1328" s="25" t="s">
        <v>168</v>
      </c>
      <c r="C1328" s="110">
        <v>3.1941999999999999</v>
      </c>
      <c r="D1328" s="34">
        <v>2.6</v>
      </c>
      <c r="E1328" s="34">
        <v>3.9188000000000001</v>
      </c>
      <c r="F1328" s="112">
        <v>0.59419999999999984</v>
      </c>
      <c r="G1328" s="34">
        <v>0.72460000000000013</v>
      </c>
      <c r="R1328" s="86"/>
    </row>
    <row r="1329" spans="1:18" x14ac:dyDescent="0.25">
      <c r="A1329" s="25" t="s">
        <v>211</v>
      </c>
      <c r="B1329" s="25" t="s">
        <v>164</v>
      </c>
      <c r="C1329" s="110">
        <v>4.0414000000000003</v>
      </c>
      <c r="D1329" s="34">
        <v>3.3929</v>
      </c>
      <c r="E1329" s="34">
        <v>4.8076999999999996</v>
      </c>
      <c r="F1329" s="112">
        <v>0.6485000000000003</v>
      </c>
      <c r="G1329" s="34">
        <v>0.76629999999999932</v>
      </c>
      <c r="R1329" s="86"/>
    </row>
    <row r="1330" spans="1:18" x14ac:dyDescent="0.25">
      <c r="A1330" s="25" t="s">
        <v>211</v>
      </c>
      <c r="B1330" s="25" t="s">
        <v>172</v>
      </c>
      <c r="C1330" s="110">
        <v>3.1956000000000002</v>
      </c>
      <c r="D1330" s="34">
        <v>2.5819999999999999</v>
      </c>
      <c r="E1330" s="34">
        <v>3.9491999999999998</v>
      </c>
      <c r="F1330" s="112">
        <v>0.61360000000000037</v>
      </c>
      <c r="G1330" s="34">
        <v>0.7535999999999996</v>
      </c>
      <c r="R1330" s="86"/>
    </row>
    <row r="1331" spans="1:18" s="32" customFormat="1" ht="14.25" x14ac:dyDescent="0.2">
      <c r="A1331" s="2" t="s">
        <v>211</v>
      </c>
      <c r="B1331" s="24" t="s">
        <v>157</v>
      </c>
      <c r="C1331" s="110">
        <v>3.5137</v>
      </c>
      <c r="D1331" s="34">
        <v>2.9590000000000001</v>
      </c>
      <c r="E1331" s="34">
        <v>4.1677999999999997</v>
      </c>
      <c r="F1331" s="112">
        <v>0.55469999999999997</v>
      </c>
      <c r="G1331" s="34">
        <v>0.65409999999999968</v>
      </c>
    </row>
    <row r="1332" spans="1:18" s="32" customFormat="1" ht="14.25" x14ac:dyDescent="0.2">
      <c r="A1332" s="2" t="s">
        <v>211</v>
      </c>
      <c r="B1332" s="24" t="s">
        <v>170</v>
      </c>
      <c r="C1332" s="110">
        <v>4.5640999999999998</v>
      </c>
      <c r="D1332" s="34">
        <v>3.8915999999999999</v>
      </c>
      <c r="E1332" s="34">
        <v>5.3463000000000003</v>
      </c>
      <c r="F1332" s="112">
        <v>0.67249999999999988</v>
      </c>
      <c r="G1332" s="34">
        <v>0.78220000000000045</v>
      </c>
    </row>
    <row r="1333" spans="1:18" s="32" customFormat="1" ht="14.25" x14ac:dyDescent="0.2">
      <c r="A1333" s="2" t="s">
        <v>211</v>
      </c>
      <c r="B1333" s="24" t="s">
        <v>176</v>
      </c>
      <c r="C1333" s="110">
        <v>3.2688999999999999</v>
      </c>
      <c r="D1333" s="34">
        <v>2.5996999999999999</v>
      </c>
      <c r="E1333" s="34">
        <v>4.1031000000000004</v>
      </c>
      <c r="F1333" s="112">
        <v>0.66920000000000002</v>
      </c>
      <c r="G1333" s="34">
        <v>0.8342000000000005</v>
      </c>
    </row>
    <row r="1334" spans="1:18" s="32" customFormat="1" ht="14.25" x14ac:dyDescent="0.2">
      <c r="A1334" s="60" t="s">
        <v>211</v>
      </c>
      <c r="B1334" s="24" t="s">
        <v>152</v>
      </c>
      <c r="C1334" s="110">
        <v>2.5640999999999998</v>
      </c>
      <c r="D1334" s="34">
        <v>1.8221000000000001</v>
      </c>
      <c r="E1334" s="34">
        <v>3.5973000000000002</v>
      </c>
      <c r="F1334" s="112">
        <v>0.74199999999999977</v>
      </c>
      <c r="G1334" s="34">
        <v>1.0332000000000003</v>
      </c>
    </row>
    <row r="1335" spans="1:18" s="32" customFormat="1" ht="14.25" x14ac:dyDescent="0.2">
      <c r="A1335" s="60" t="s">
        <v>211</v>
      </c>
      <c r="B1335" s="24" t="s">
        <v>150</v>
      </c>
      <c r="C1335" s="110">
        <v>2.3506999999999998</v>
      </c>
      <c r="D1335" s="34">
        <v>1.7101999999999999</v>
      </c>
      <c r="E1335" s="34">
        <v>3.2231999999999998</v>
      </c>
      <c r="F1335" s="112">
        <v>0.64049999999999985</v>
      </c>
      <c r="G1335" s="34">
        <v>0.87250000000000005</v>
      </c>
    </row>
    <row r="1336" spans="1:18" s="32" customFormat="1" ht="14.25" x14ac:dyDescent="0.2">
      <c r="A1336" s="60" t="s">
        <v>211</v>
      </c>
      <c r="B1336" s="24" t="s">
        <v>163</v>
      </c>
      <c r="C1336" s="110">
        <v>3.5236999999999998</v>
      </c>
      <c r="D1336" s="34">
        <v>2.9268999999999998</v>
      </c>
      <c r="E1336" s="34">
        <v>4.2367999999999997</v>
      </c>
      <c r="F1336" s="112">
        <v>0.5968</v>
      </c>
      <c r="G1336" s="34">
        <v>0.71309999999999985</v>
      </c>
    </row>
    <row r="1337" spans="1:18" s="32" customFormat="1" ht="14.25" x14ac:dyDescent="0.2">
      <c r="A1337" s="60" t="s">
        <v>211</v>
      </c>
      <c r="B1337" s="24" t="s">
        <v>180</v>
      </c>
      <c r="C1337" s="110">
        <v>3.1886999999999999</v>
      </c>
      <c r="D1337" s="34">
        <v>2.6547000000000001</v>
      </c>
      <c r="E1337" s="34">
        <v>3.8260000000000001</v>
      </c>
      <c r="F1337" s="112">
        <v>0.53399999999999981</v>
      </c>
      <c r="G1337" s="34">
        <v>0.6373000000000002</v>
      </c>
    </row>
    <row r="1338" spans="1:18" x14ac:dyDescent="0.25">
      <c r="A1338" s="24" t="s">
        <v>211</v>
      </c>
      <c r="B1338" s="24" t="s">
        <v>154</v>
      </c>
      <c r="C1338" s="110">
        <v>2.7061999999999999</v>
      </c>
      <c r="D1338" s="34">
        <v>2.1168</v>
      </c>
      <c r="E1338" s="34">
        <v>3.4540000000000002</v>
      </c>
      <c r="F1338" s="112">
        <v>0.58939999999999992</v>
      </c>
      <c r="G1338" s="34">
        <v>0.74780000000000024</v>
      </c>
      <c r="R1338" s="86"/>
    </row>
    <row r="1339" spans="1:18" x14ac:dyDescent="0.25">
      <c r="A1339" s="24" t="s">
        <v>211</v>
      </c>
      <c r="B1339" s="24" t="s">
        <v>173</v>
      </c>
      <c r="C1339" s="110">
        <v>4.5491000000000001</v>
      </c>
      <c r="D1339" s="34">
        <v>4.0061999999999998</v>
      </c>
      <c r="E1339" s="34">
        <v>5.1616</v>
      </c>
      <c r="F1339" s="112">
        <v>0.54290000000000038</v>
      </c>
      <c r="G1339" s="34">
        <v>0.61249999999999982</v>
      </c>
      <c r="R1339" s="86"/>
    </row>
    <row r="1340" spans="1:18" x14ac:dyDescent="0.25">
      <c r="A1340" s="24" t="s">
        <v>211</v>
      </c>
      <c r="B1340" s="24" t="s">
        <v>165</v>
      </c>
      <c r="C1340" s="110">
        <v>3.6825000000000001</v>
      </c>
      <c r="D1340" s="34">
        <v>3.1196999999999999</v>
      </c>
      <c r="E1340" s="34">
        <v>4.3422000000000001</v>
      </c>
      <c r="F1340" s="112">
        <v>0.56280000000000019</v>
      </c>
      <c r="G1340" s="34">
        <v>0.65969999999999995</v>
      </c>
      <c r="R1340" s="86"/>
    </row>
    <row r="1341" spans="1:18" x14ac:dyDescent="0.25">
      <c r="A1341" s="24" t="s">
        <v>211</v>
      </c>
      <c r="B1341" s="24" t="s">
        <v>149</v>
      </c>
      <c r="C1341" s="110">
        <v>2.3325</v>
      </c>
      <c r="D1341" s="34">
        <v>1.7109000000000001</v>
      </c>
      <c r="E1341" s="34">
        <v>3.1726999999999999</v>
      </c>
      <c r="F1341" s="112">
        <v>0.62159999999999993</v>
      </c>
      <c r="G1341" s="34">
        <v>0.84019999999999984</v>
      </c>
      <c r="R1341" s="86"/>
    </row>
    <row r="1342" spans="1:18" x14ac:dyDescent="0.25">
      <c r="A1342" s="24" t="s">
        <v>211</v>
      </c>
      <c r="B1342" s="24" t="s">
        <v>177</v>
      </c>
      <c r="C1342" s="110">
        <v>3.4428000000000001</v>
      </c>
      <c r="D1342" s="34">
        <v>2.8595000000000002</v>
      </c>
      <c r="E1342" s="34">
        <v>4.1398999999999999</v>
      </c>
      <c r="F1342" s="112">
        <v>0.58329999999999993</v>
      </c>
      <c r="G1342" s="34">
        <v>0.69709999999999983</v>
      </c>
      <c r="R1342" s="86"/>
    </row>
    <row r="1343" spans="1:18" x14ac:dyDescent="0.25">
      <c r="A1343" s="24" t="s">
        <v>211</v>
      </c>
      <c r="B1343" s="24" t="s">
        <v>153</v>
      </c>
      <c r="C1343" s="110">
        <v>3.4619</v>
      </c>
      <c r="D1343" s="34">
        <v>2.7492000000000001</v>
      </c>
      <c r="E1343" s="34">
        <v>4.3510999999999997</v>
      </c>
      <c r="F1343" s="112">
        <v>0.71269999999999989</v>
      </c>
      <c r="G1343" s="34">
        <v>0.88919999999999977</v>
      </c>
      <c r="R1343" s="86"/>
    </row>
    <row r="1344" spans="1:18" x14ac:dyDescent="0.25">
      <c r="A1344" s="24" t="s">
        <v>211</v>
      </c>
      <c r="B1344" s="24" t="s">
        <v>179</v>
      </c>
      <c r="C1344" s="110">
        <v>4.6711</v>
      </c>
      <c r="D1344" s="34">
        <v>4.0388999999999999</v>
      </c>
      <c r="E1344" s="34">
        <v>5.3967999999999998</v>
      </c>
      <c r="F1344" s="112">
        <v>0.6322000000000001</v>
      </c>
      <c r="G1344" s="34">
        <v>0.72569999999999979</v>
      </c>
      <c r="R1344" s="86"/>
    </row>
    <row r="1345" spans="1:18" x14ac:dyDescent="0.25">
      <c r="A1345" s="24" t="s">
        <v>211</v>
      </c>
      <c r="B1345" s="24" t="s">
        <v>161</v>
      </c>
      <c r="C1345" s="110">
        <v>3.2564000000000002</v>
      </c>
      <c r="D1345" s="34">
        <v>2.7303000000000002</v>
      </c>
      <c r="E1345" s="34">
        <v>3.88</v>
      </c>
      <c r="F1345" s="112">
        <v>0.52610000000000001</v>
      </c>
      <c r="G1345" s="34">
        <v>0.62359999999999971</v>
      </c>
      <c r="R1345" s="86"/>
    </row>
    <row r="1346" spans="1:18" x14ac:dyDescent="0.25">
      <c r="A1346" s="24" t="s">
        <v>211</v>
      </c>
      <c r="B1346" s="24" t="s">
        <v>158</v>
      </c>
      <c r="C1346" s="110">
        <v>2.7389000000000001</v>
      </c>
      <c r="D1346" s="34">
        <v>2.2435</v>
      </c>
      <c r="E1346" s="34">
        <v>3.3401000000000001</v>
      </c>
      <c r="F1346" s="112">
        <v>0.49540000000000006</v>
      </c>
      <c r="G1346" s="34">
        <v>0.60119999999999996</v>
      </c>
      <c r="R1346" s="86"/>
    </row>
    <row r="1347" spans="1:18" x14ac:dyDescent="0.25">
      <c r="A1347" s="24" t="s">
        <v>211</v>
      </c>
      <c r="B1347" s="24" t="s">
        <v>169</v>
      </c>
      <c r="C1347" s="110">
        <v>2.7917000000000001</v>
      </c>
      <c r="D1347" s="34">
        <v>2.1240000000000001</v>
      </c>
      <c r="E1347" s="34">
        <v>3.6616</v>
      </c>
      <c r="F1347" s="112">
        <v>0.66769999999999996</v>
      </c>
      <c r="G1347" s="34">
        <v>0.8698999999999999</v>
      </c>
      <c r="R1347" s="86"/>
    </row>
    <row r="1348" spans="1:18" s="32" customFormat="1" ht="14.25" x14ac:dyDescent="0.2">
      <c r="A1348" s="64">
        <v>2023</v>
      </c>
      <c r="B1348" s="25" t="s">
        <v>166</v>
      </c>
      <c r="C1348" s="110">
        <v>4.65646</v>
      </c>
      <c r="D1348" s="34">
        <v>3.9662099999999998</v>
      </c>
      <c r="E1348" s="34">
        <v>5.4600099999999996</v>
      </c>
      <c r="F1348" s="112">
        <v>0.69025000000000025</v>
      </c>
      <c r="G1348" s="34">
        <v>0.80354999999999954</v>
      </c>
    </row>
    <row r="1349" spans="1:18" s="32" customFormat="1" ht="14.25" x14ac:dyDescent="0.2">
      <c r="A1349" s="64">
        <v>2023</v>
      </c>
      <c r="B1349" s="25" t="s">
        <v>160</v>
      </c>
      <c r="C1349" s="110">
        <v>2.9850699999999999</v>
      </c>
      <c r="D1349" s="34">
        <v>2.50943</v>
      </c>
      <c r="E1349" s="34">
        <v>3.5476000000000001</v>
      </c>
      <c r="F1349" s="112">
        <v>0.47563999999999984</v>
      </c>
      <c r="G1349" s="34">
        <v>0.5625300000000002</v>
      </c>
    </row>
    <row r="1350" spans="1:18" s="32" customFormat="1" ht="14.25" x14ac:dyDescent="0.2">
      <c r="A1350" s="64">
        <v>2023</v>
      </c>
      <c r="B1350" s="25" t="s">
        <v>162</v>
      </c>
      <c r="C1350" s="110">
        <v>2.67062</v>
      </c>
      <c r="D1350" s="34">
        <v>2.0929600000000002</v>
      </c>
      <c r="E1350" s="34">
        <v>3.40218</v>
      </c>
      <c r="F1350" s="112">
        <v>0.57765999999999984</v>
      </c>
      <c r="G1350" s="34">
        <v>0.73155999999999999</v>
      </c>
    </row>
    <row r="1351" spans="1:18" x14ac:dyDescent="0.25">
      <c r="A1351" s="129">
        <v>2023</v>
      </c>
      <c r="B1351" s="25" t="s">
        <v>155</v>
      </c>
      <c r="C1351" s="110">
        <v>3.81582</v>
      </c>
      <c r="D1351" s="34">
        <v>3.2606199999999999</v>
      </c>
      <c r="E1351" s="34">
        <v>4.4611999999999998</v>
      </c>
      <c r="F1351" s="112">
        <v>0.55520000000000014</v>
      </c>
      <c r="G1351" s="34">
        <v>0.64537999999999984</v>
      </c>
      <c r="R1351" s="86"/>
    </row>
    <row r="1352" spans="1:18" x14ac:dyDescent="0.25">
      <c r="A1352" s="129">
        <v>2023</v>
      </c>
      <c r="B1352" s="25" t="s">
        <v>151</v>
      </c>
      <c r="C1352" s="110">
        <v>3.1310500000000001</v>
      </c>
      <c r="D1352" s="34">
        <v>2.5734699999999999</v>
      </c>
      <c r="E1352" s="34">
        <v>3.8047200000000001</v>
      </c>
      <c r="F1352" s="112">
        <v>0.55758000000000019</v>
      </c>
      <c r="G1352" s="34">
        <v>0.67366999999999999</v>
      </c>
      <c r="R1352" s="86"/>
    </row>
    <row r="1353" spans="1:18" x14ac:dyDescent="0.25">
      <c r="A1353" s="129">
        <v>2023</v>
      </c>
      <c r="B1353" s="25" t="s">
        <v>167</v>
      </c>
      <c r="C1353" s="110">
        <v>2.8681700000000001</v>
      </c>
      <c r="D1353" s="34">
        <v>2.1938900000000001</v>
      </c>
      <c r="E1353" s="34">
        <v>3.7417600000000002</v>
      </c>
      <c r="F1353" s="112">
        <v>0.67427999999999999</v>
      </c>
      <c r="G1353" s="34">
        <v>0.87359000000000009</v>
      </c>
      <c r="R1353" s="86"/>
    </row>
    <row r="1354" spans="1:18" x14ac:dyDescent="0.25">
      <c r="A1354" s="129">
        <v>2023</v>
      </c>
      <c r="B1354" s="25" t="s">
        <v>171</v>
      </c>
      <c r="C1354" s="110">
        <v>3.9732099999999999</v>
      </c>
      <c r="D1354" s="34">
        <v>3.4395600000000002</v>
      </c>
      <c r="E1354" s="34">
        <v>4.5857299999999999</v>
      </c>
      <c r="F1354" s="112">
        <v>0.53364999999999974</v>
      </c>
      <c r="G1354" s="34">
        <v>0.61251999999999995</v>
      </c>
      <c r="R1354" s="86"/>
    </row>
    <row r="1355" spans="1:18" x14ac:dyDescent="0.25">
      <c r="A1355" s="129">
        <v>2023</v>
      </c>
      <c r="B1355" s="25" t="s">
        <v>159</v>
      </c>
      <c r="C1355" s="110">
        <v>3.5670099999999998</v>
      </c>
      <c r="D1355" s="34">
        <v>3.0375999999999999</v>
      </c>
      <c r="E1355" s="34">
        <v>4.1846899999999998</v>
      </c>
      <c r="F1355" s="112">
        <v>0.52940999999999994</v>
      </c>
      <c r="G1355" s="34">
        <v>0.61768000000000001</v>
      </c>
      <c r="R1355" s="86"/>
    </row>
    <row r="1356" spans="1:18" x14ac:dyDescent="0.25">
      <c r="A1356" s="129">
        <v>2023</v>
      </c>
      <c r="B1356" s="25" t="s">
        <v>174</v>
      </c>
      <c r="C1356" s="110">
        <v>3.6596500000000001</v>
      </c>
      <c r="D1356" s="34">
        <v>3.06928</v>
      </c>
      <c r="E1356" s="34">
        <v>4.3584800000000001</v>
      </c>
      <c r="F1356" s="112">
        <v>0.59037000000000006</v>
      </c>
      <c r="G1356" s="34">
        <v>0.69883000000000006</v>
      </c>
      <c r="R1356" s="86"/>
    </row>
    <row r="1357" spans="1:18" x14ac:dyDescent="0.25">
      <c r="A1357" s="129">
        <v>2023</v>
      </c>
      <c r="B1357" s="25" t="s">
        <v>178</v>
      </c>
      <c r="C1357" s="110">
        <v>3.0956000000000001</v>
      </c>
      <c r="D1357" s="34">
        <v>2.55667</v>
      </c>
      <c r="E1357" s="34">
        <v>3.74377</v>
      </c>
      <c r="F1357" s="112">
        <v>0.53893000000000013</v>
      </c>
      <c r="G1357" s="34">
        <v>0.64816999999999991</v>
      </c>
      <c r="R1357" s="86"/>
    </row>
    <row r="1358" spans="1:18" x14ac:dyDescent="0.25">
      <c r="A1358" s="129">
        <v>2023</v>
      </c>
      <c r="B1358" s="25" t="s">
        <v>175</v>
      </c>
      <c r="C1358" s="110">
        <v>3.4020000000000001</v>
      </c>
      <c r="D1358" s="34">
        <v>2.8279999999999998</v>
      </c>
      <c r="E1358" s="34">
        <v>4.0876000000000001</v>
      </c>
      <c r="F1358" s="112">
        <v>0.57400000000000029</v>
      </c>
      <c r="G1358" s="34">
        <v>0.68559999999999999</v>
      </c>
      <c r="R1358" s="86"/>
    </row>
    <row r="1359" spans="1:18" x14ac:dyDescent="0.25">
      <c r="A1359" s="129">
        <v>2023</v>
      </c>
      <c r="B1359" s="25" t="s">
        <v>156</v>
      </c>
      <c r="C1359" s="110">
        <v>2.5958700000000001</v>
      </c>
      <c r="D1359" s="34">
        <v>1.93936</v>
      </c>
      <c r="E1359" s="34">
        <v>3.4667599999999998</v>
      </c>
      <c r="F1359" s="112">
        <v>0.65651000000000015</v>
      </c>
      <c r="G1359" s="34">
        <v>0.87088999999999972</v>
      </c>
      <c r="R1359" s="86"/>
    </row>
    <row r="1360" spans="1:18" x14ac:dyDescent="0.25">
      <c r="A1360" s="129">
        <v>2023</v>
      </c>
      <c r="B1360" s="25" t="s">
        <v>168</v>
      </c>
      <c r="C1360" s="110">
        <v>2.9326599999999998</v>
      </c>
      <c r="D1360" s="34">
        <v>2.3658600000000001</v>
      </c>
      <c r="E1360" s="34">
        <v>3.6301999999999999</v>
      </c>
      <c r="F1360" s="112">
        <v>0.56679999999999975</v>
      </c>
      <c r="G1360" s="34">
        <v>0.69754000000000005</v>
      </c>
      <c r="R1360" s="86"/>
    </row>
    <row r="1361" spans="1:18" s="32" customFormat="1" ht="14.25" x14ac:dyDescent="0.2">
      <c r="A1361" s="64">
        <v>2023</v>
      </c>
      <c r="B1361" s="25" t="s">
        <v>164</v>
      </c>
      <c r="C1361" s="110">
        <v>4.6794399999999996</v>
      </c>
      <c r="D1361" s="34">
        <v>3.9469099999999999</v>
      </c>
      <c r="E1361" s="34">
        <v>5.5400900000000002</v>
      </c>
      <c r="F1361" s="112">
        <v>0.73252999999999968</v>
      </c>
      <c r="G1361" s="34">
        <v>0.86065000000000058</v>
      </c>
    </row>
    <row r="1362" spans="1:18" s="32" customFormat="1" ht="14.25" x14ac:dyDescent="0.2">
      <c r="A1362" s="64">
        <v>2023</v>
      </c>
      <c r="B1362" s="25" t="s">
        <v>172</v>
      </c>
      <c r="C1362" s="110">
        <v>2.8985500000000002</v>
      </c>
      <c r="D1362" s="34">
        <v>2.3413400000000002</v>
      </c>
      <c r="E1362" s="34">
        <v>3.5834999999999999</v>
      </c>
      <c r="F1362" s="112">
        <v>0.55720999999999998</v>
      </c>
      <c r="G1362" s="34">
        <v>0.68494999999999973</v>
      </c>
    </row>
    <row r="1363" spans="1:18" s="32" customFormat="1" ht="14.25" x14ac:dyDescent="0.2">
      <c r="A1363" s="64">
        <v>2023</v>
      </c>
      <c r="B1363" s="24" t="s">
        <v>157</v>
      </c>
      <c r="C1363" s="110">
        <v>4.0313499999999998</v>
      </c>
      <c r="D1363" s="34">
        <v>3.4341599999999999</v>
      </c>
      <c r="E1363" s="34">
        <v>4.7273100000000001</v>
      </c>
      <c r="F1363" s="112">
        <v>0.59718999999999989</v>
      </c>
      <c r="G1363" s="34">
        <v>0.69596000000000036</v>
      </c>
    </row>
    <row r="1364" spans="1:18" s="32" customFormat="1" ht="14.25" x14ac:dyDescent="0.2">
      <c r="A1364" s="64">
        <v>2023</v>
      </c>
      <c r="B1364" s="24" t="s">
        <v>170</v>
      </c>
      <c r="C1364" s="110">
        <v>4.8626500000000004</v>
      </c>
      <c r="D1364" s="34">
        <v>4.1666999999999996</v>
      </c>
      <c r="E1364" s="34">
        <v>5.6679599999999999</v>
      </c>
      <c r="F1364" s="112">
        <v>0.69595000000000073</v>
      </c>
      <c r="G1364" s="34">
        <v>0.80530999999999953</v>
      </c>
    </row>
    <row r="1365" spans="1:18" s="32" customFormat="1" ht="14.25" x14ac:dyDescent="0.2">
      <c r="A1365" s="64">
        <v>2023</v>
      </c>
      <c r="B1365" s="24" t="s">
        <v>176</v>
      </c>
      <c r="C1365" s="110">
        <v>3.4364300000000001</v>
      </c>
      <c r="D1365" s="34">
        <v>2.7289099999999999</v>
      </c>
      <c r="E1365" s="34">
        <v>4.3192399999999997</v>
      </c>
      <c r="F1365" s="112">
        <v>0.70752000000000015</v>
      </c>
      <c r="G1365" s="34">
        <v>0.88280999999999965</v>
      </c>
    </row>
    <row r="1366" spans="1:18" s="32" customFormat="1" ht="14.25" x14ac:dyDescent="0.2">
      <c r="A1366" s="64">
        <v>2023</v>
      </c>
      <c r="B1366" s="24" t="s">
        <v>152</v>
      </c>
      <c r="C1366" s="110">
        <v>3.4716300000000002</v>
      </c>
      <c r="D1366" s="34">
        <v>2.56928</v>
      </c>
      <c r="E1366" s="34">
        <v>4.6756900000000003</v>
      </c>
      <c r="F1366" s="112">
        <v>0.90235000000000021</v>
      </c>
      <c r="G1366" s="34">
        <v>1.2040600000000001</v>
      </c>
    </row>
    <row r="1367" spans="1:18" s="32" customFormat="1" ht="14.25" x14ac:dyDescent="0.2">
      <c r="A1367" s="64">
        <v>2023</v>
      </c>
      <c r="B1367" s="24" t="s">
        <v>150</v>
      </c>
      <c r="C1367" s="110">
        <v>1.98282</v>
      </c>
      <c r="D1367" s="34">
        <v>1.39239</v>
      </c>
      <c r="E1367" s="34">
        <v>2.8164500000000001</v>
      </c>
      <c r="F1367" s="112">
        <v>0.59043000000000001</v>
      </c>
      <c r="G1367" s="34">
        <v>0.83363000000000009</v>
      </c>
    </row>
    <row r="1368" spans="1:18" x14ac:dyDescent="0.25">
      <c r="A1368" s="129">
        <v>2023</v>
      </c>
      <c r="B1368" s="24" t="s">
        <v>163</v>
      </c>
      <c r="C1368" s="110">
        <v>2.5693000000000001</v>
      </c>
      <c r="D1368" s="34">
        <v>2.0577100000000002</v>
      </c>
      <c r="E1368" s="34">
        <v>3.2039300000000002</v>
      </c>
      <c r="F1368" s="112">
        <v>0.51158999999999999</v>
      </c>
      <c r="G1368" s="34">
        <v>0.63463000000000003</v>
      </c>
      <c r="R1368" s="86"/>
    </row>
    <row r="1369" spans="1:18" x14ac:dyDescent="0.25">
      <c r="A1369" s="129">
        <v>2023</v>
      </c>
      <c r="B1369" s="24" t="s">
        <v>180</v>
      </c>
      <c r="C1369" s="110">
        <v>3.4869599999999998</v>
      </c>
      <c r="D1369" s="34">
        <v>2.9130099999999999</v>
      </c>
      <c r="E1369" s="34">
        <v>4.1691399999999996</v>
      </c>
      <c r="F1369" s="112">
        <v>0.57394999999999996</v>
      </c>
      <c r="G1369" s="34">
        <v>0.68217999999999979</v>
      </c>
      <c r="R1369" s="86"/>
    </row>
    <row r="1370" spans="1:18" x14ac:dyDescent="0.25">
      <c r="A1370" s="129">
        <v>2023</v>
      </c>
      <c r="B1370" s="24" t="s">
        <v>154</v>
      </c>
      <c r="C1370" s="110">
        <v>3.2470400000000001</v>
      </c>
      <c r="D1370" s="34">
        <v>2.5943800000000001</v>
      </c>
      <c r="E1370" s="34">
        <v>4.0570399999999998</v>
      </c>
      <c r="F1370" s="112">
        <v>0.65266000000000002</v>
      </c>
      <c r="G1370" s="34">
        <v>0.80999999999999961</v>
      </c>
      <c r="R1370" s="86"/>
    </row>
    <row r="1371" spans="1:18" x14ac:dyDescent="0.25">
      <c r="A1371" s="129">
        <v>2023</v>
      </c>
      <c r="B1371" s="24" t="s">
        <v>173</v>
      </c>
      <c r="C1371" s="110">
        <v>4.3982900000000003</v>
      </c>
      <c r="D1371" s="34">
        <v>3.85954</v>
      </c>
      <c r="E1371" s="34">
        <v>5.0083200000000003</v>
      </c>
      <c r="F1371" s="112">
        <v>0.53875000000000028</v>
      </c>
      <c r="G1371" s="34">
        <v>0.61003000000000007</v>
      </c>
      <c r="R1371" s="86"/>
    </row>
    <row r="1372" spans="1:18" x14ac:dyDescent="0.25">
      <c r="A1372" s="129">
        <v>2023</v>
      </c>
      <c r="B1372" s="24" t="s">
        <v>165</v>
      </c>
      <c r="C1372" s="110">
        <v>3.8065000000000002</v>
      </c>
      <c r="D1372" s="34">
        <v>3.2421000000000002</v>
      </c>
      <c r="E1372" s="34">
        <v>4.46462</v>
      </c>
      <c r="F1372" s="112">
        <v>0.56440000000000001</v>
      </c>
      <c r="G1372" s="34">
        <v>0.65811999999999982</v>
      </c>
      <c r="R1372" s="86"/>
    </row>
    <row r="1373" spans="1:18" x14ac:dyDescent="0.25">
      <c r="A1373" s="129">
        <v>2023</v>
      </c>
      <c r="B1373" s="24" t="s">
        <v>149</v>
      </c>
      <c r="C1373" s="110">
        <v>2.52427</v>
      </c>
      <c r="D1373" s="34">
        <v>1.8520000000000001</v>
      </c>
      <c r="E1373" s="34">
        <v>3.4320400000000002</v>
      </c>
      <c r="F1373" s="112">
        <v>0.67226999999999992</v>
      </c>
      <c r="G1373" s="34">
        <v>0.90777000000000019</v>
      </c>
      <c r="R1373" s="86"/>
    </row>
    <row r="1374" spans="1:18" x14ac:dyDescent="0.25">
      <c r="A1374" s="129">
        <v>2023</v>
      </c>
      <c r="B1374" s="24" t="s">
        <v>177</v>
      </c>
      <c r="C1374" s="110">
        <v>2.8093599999999999</v>
      </c>
      <c r="D1374" s="34">
        <v>2.2749199999999998</v>
      </c>
      <c r="E1374" s="34">
        <v>3.4649100000000002</v>
      </c>
      <c r="F1374" s="112">
        <v>0.53444000000000003</v>
      </c>
      <c r="G1374" s="34">
        <v>0.6555500000000003</v>
      </c>
      <c r="R1374" s="86"/>
    </row>
    <row r="1375" spans="1:18" x14ac:dyDescent="0.25">
      <c r="A1375" s="129">
        <v>2023</v>
      </c>
      <c r="B1375" s="24" t="s">
        <v>153</v>
      </c>
      <c r="C1375" s="110">
        <v>3.2938800000000001</v>
      </c>
      <c r="D1375" s="34">
        <v>2.5878999999999999</v>
      </c>
      <c r="E1375" s="34">
        <v>4.1841699999999999</v>
      </c>
      <c r="F1375" s="112">
        <v>0.70598000000000027</v>
      </c>
      <c r="G1375" s="34">
        <v>0.8902899999999998</v>
      </c>
      <c r="R1375" s="86"/>
    </row>
    <row r="1376" spans="1:18" x14ac:dyDescent="0.25">
      <c r="A1376" s="129">
        <v>2023</v>
      </c>
      <c r="B1376" s="24" t="s">
        <v>179</v>
      </c>
      <c r="C1376" s="110">
        <v>4.9852600000000002</v>
      </c>
      <c r="D1376" s="34">
        <v>4.3320299999999996</v>
      </c>
      <c r="E1376" s="34">
        <v>5.73109</v>
      </c>
      <c r="F1376" s="112">
        <v>0.65323000000000064</v>
      </c>
      <c r="G1376" s="34">
        <v>0.74582999999999977</v>
      </c>
      <c r="R1376" s="86"/>
    </row>
    <row r="1377" spans="1:18" x14ac:dyDescent="0.25">
      <c r="A1377" s="129">
        <v>2023</v>
      </c>
      <c r="B1377" s="24" t="s">
        <v>161</v>
      </c>
      <c r="C1377" s="110">
        <v>2.69231</v>
      </c>
      <c r="D1377" s="34">
        <v>2.21428</v>
      </c>
      <c r="E1377" s="34">
        <v>3.2700800000000001</v>
      </c>
      <c r="F1377" s="112">
        <v>0.47802999999999995</v>
      </c>
      <c r="G1377" s="34">
        <v>0.57777000000000012</v>
      </c>
      <c r="R1377" s="86"/>
    </row>
    <row r="1378" spans="1:18" s="32" customFormat="1" ht="14.25" x14ac:dyDescent="0.2">
      <c r="A1378" s="64">
        <v>2023</v>
      </c>
      <c r="B1378" s="24" t="s">
        <v>158</v>
      </c>
      <c r="C1378" s="110">
        <v>3.0294400000000001</v>
      </c>
      <c r="D1378" s="34">
        <v>2.5110199999999998</v>
      </c>
      <c r="E1378" s="34">
        <v>3.6508799999999999</v>
      </c>
      <c r="F1378" s="112">
        <v>0.51842000000000033</v>
      </c>
      <c r="G1378" s="34">
        <v>0.62143999999999977</v>
      </c>
    </row>
    <row r="1379" spans="1:18" s="32" customFormat="1" ht="14.25" x14ac:dyDescent="0.2">
      <c r="A1379" s="64">
        <v>2023</v>
      </c>
      <c r="B1379" s="24" t="s">
        <v>169</v>
      </c>
      <c r="C1379" s="110">
        <v>2.3041499999999999</v>
      </c>
      <c r="D1379" s="34">
        <v>1.6966399999999999</v>
      </c>
      <c r="E1379" s="34">
        <v>3.1222699999999999</v>
      </c>
      <c r="F1379" s="112">
        <v>0.60750999999999999</v>
      </c>
      <c r="G1379" s="34">
        <v>0.81811999999999996</v>
      </c>
    </row>
    <row r="1380" spans="1:18" s="32" customFormat="1" ht="14.25" x14ac:dyDescent="0.2">
      <c r="A1380" s="64">
        <v>2024</v>
      </c>
      <c r="B1380" s="25" t="s">
        <v>166</v>
      </c>
      <c r="C1380" s="110">
        <v>4.14255</v>
      </c>
      <c r="D1380" s="34">
        <v>3.5127899999999999</v>
      </c>
      <c r="E1380" s="34">
        <v>4.8795000000000002</v>
      </c>
      <c r="F1380" s="112">
        <v>0.6297600000000001</v>
      </c>
      <c r="G1380" s="34">
        <v>0.73695000000000022</v>
      </c>
    </row>
    <row r="1381" spans="1:18" s="32" customFormat="1" ht="14.25" x14ac:dyDescent="0.2">
      <c r="A1381" s="64">
        <v>2024</v>
      </c>
      <c r="B1381" s="25" t="s">
        <v>160</v>
      </c>
      <c r="C1381" s="110">
        <v>2.7110599999999998</v>
      </c>
      <c r="D1381" s="34">
        <v>2.2616800000000001</v>
      </c>
      <c r="E1381" s="34">
        <v>3.2467600000000001</v>
      </c>
      <c r="F1381" s="112">
        <v>0.44937999999999967</v>
      </c>
      <c r="G1381" s="34">
        <v>0.53570000000000029</v>
      </c>
    </row>
    <row r="1382" spans="1:18" s="32" customFormat="1" ht="14.25" x14ac:dyDescent="0.2">
      <c r="A1382" s="64">
        <v>2024</v>
      </c>
      <c r="B1382" s="25" t="s">
        <v>162</v>
      </c>
      <c r="C1382" s="110">
        <v>3.2037599999999999</v>
      </c>
      <c r="D1382" s="34">
        <v>2.5635400000000002</v>
      </c>
      <c r="E1382" s="34">
        <v>3.9973100000000001</v>
      </c>
      <c r="F1382" s="112">
        <v>0.64021999999999979</v>
      </c>
      <c r="G1382" s="34">
        <v>0.7935500000000002</v>
      </c>
    </row>
    <row r="1383" spans="1:18" s="32" customFormat="1" ht="14.25" x14ac:dyDescent="0.2">
      <c r="A1383" s="64">
        <v>2024</v>
      </c>
      <c r="B1383" s="25" t="s">
        <v>155</v>
      </c>
      <c r="C1383" s="110">
        <v>3.9337</v>
      </c>
      <c r="D1383" s="34">
        <v>3.3768400000000001</v>
      </c>
      <c r="E1383" s="34">
        <v>4.57803</v>
      </c>
      <c r="F1383" s="112">
        <v>0.55685999999999991</v>
      </c>
      <c r="G1383" s="34">
        <v>0.64433000000000007</v>
      </c>
    </row>
    <row r="1384" spans="1:18" s="32" customFormat="1" ht="14.25" x14ac:dyDescent="0.2">
      <c r="A1384" s="64">
        <v>2024</v>
      </c>
      <c r="B1384" s="25" t="s">
        <v>151</v>
      </c>
      <c r="C1384" s="110">
        <v>3.1724600000000001</v>
      </c>
      <c r="D1384" s="34">
        <v>2.5995200000000001</v>
      </c>
      <c r="E1384" s="34">
        <v>3.8666700000000001</v>
      </c>
      <c r="F1384" s="112">
        <v>0.57294</v>
      </c>
      <c r="G1384" s="34">
        <v>0.69420999999999999</v>
      </c>
    </row>
    <row r="1385" spans="1:18" x14ac:dyDescent="0.25">
      <c r="A1385" s="129">
        <v>2024</v>
      </c>
      <c r="B1385" s="25" t="s">
        <v>167</v>
      </c>
      <c r="C1385" s="110">
        <v>3.2082700000000002</v>
      </c>
      <c r="D1385" s="34">
        <v>2.4953500000000002</v>
      </c>
      <c r="E1385" s="34">
        <v>4.11625</v>
      </c>
      <c r="F1385" s="112">
        <v>0.71292</v>
      </c>
      <c r="G1385" s="34">
        <v>0.90797999999999979</v>
      </c>
      <c r="R1385" s="86"/>
    </row>
    <row r="1386" spans="1:18" x14ac:dyDescent="0.25">
      <c r="A1386" s="129">
        <v>2024</v>
      </c>
      <c r="B1386" s="25" t="s">
        <v>171</v>
      </c>
      <c r="C1386" s="110">
        <v>3.68825</v>
      </c>
      <c r="D1386" s="34">
        <v>3.1787800000000002</v>
      </c>
      <c r="E1386" s="34">
        <v>4.2757699999999996</v>
      </c>
      <c r="F1386" s="112">
        <v>0.50946999999999987</v>
      </c>
      <c r="G1386" s="34">
        <v>0.5875199999999996</v>
      </c>
      <c r="R1386" s="86"/>
    </row>
    <row r="1387" spans="1:18" x14ac:dyDescent="0.25">
      <c r="A1387" s="129">
        <v>2024</v>
      </c>
      <c r="B1387" s="25" t="s">
        <v>159</v>
      </c>
      <c r="C1387" s="110">
        <v>4.1847000000000003</v>
      </c>
      <c r="D1387" s="34">
        <v>3.6171700000000002</v>
      </c>
      <c r="E1387" s="34">
        <v>4.8368099999999998</v>
      </c>
      <c r="F1387" s="112">
        <v>0.56753000000000009</v>
      </c>
      <c r="G1387" s="34">
        <v>0.65210999999999952</v>
      </c>
      <c r="R1387" s="86"/>
    </row>
    <row r="1388" spans="1:18" x14ac:dyDescent="0.25">
      <c r="A1388" s="129">
        <v>2024</v>
      </c>
      <c r="B1388" s="25" t="s">
        <v>174</v>
      </c>
      <c r="C1388" s="110">
        <v>3.34253</v>
      </c>
      <c r="D1388" s="34">
        <v>2.7784399999999998</v>
      </c>
      <c r="E1388" s="34">
        <v>4.0164299999999997</v>
      </c>
      <c r="F1388" s="112">
        <v>0.5640900000000002</v>
      </c>
      <c r="G1388" s="34">
        <v>0.67389999999999972</v>
      </c>
      <c r="R1388" s="86"/>
    </row>
    <row r="1389" spans="1:18" x14ac:dyDescent="0.25">
      <c r="A1389" s="129">
        <v>2024</v>
      </c>
      <c r="B1389" s="25" t="s">
        <v>178</v>
      </c>
      <c r="C1389" s="110">
        <v>2.6950799999999999</v>
      </c>
      <c r="D1389" s="34">
        <v>2.1875499999999999</v>
      </c>
      <c r="E1389" s="34">
        <v>3.31637</v>
      </c>
      <c r="F1389" s="112">
        <v>0.50753000000000004</v>
      </c>
      <c r="G1389" s="34">
        <v>0.62129000000000012</v>
      </c>
      <c r="R1389" s="86"/>
    </row>
    <row r="1390" spans="1:18" x14ac:dyDescent="0.25">
      <c r="A1390" s="129">
        <v>2024</v>
      </c>
      <c r="B1390" s="25" t="s">
        <v>175</v>
      </c>
      <c r="C1390" s="110">
        <v>2.7335500000000001</v>
      </c>
      <c r="D1390" s="34">
        <v>2.23177</v>
      </c>
      <c r="E1390" s="34">
        <v>3.34429</v>
      </c>
      <c r="F1390" s="112">
        <v>0.50178000000000011</v>
      </c>
      <c r="G1390" s="34">
        <v>0.61073999999999984</v>
      </c>
      <c r="R1390" s="86"/>
    </row>
    <row r="1391" spans="1:18" x14ac:dyDescent="0.25">
      <c r="A1391" s="129">
        <v>2024</v>
      </c>
      <c r="B1391" s="25" t="s">
        <v>156</v>
      </c>
      <c r="C1391" s="110">
        <v>2.7159200000000001</v>
      </c>
      <c r="D1391" s="34">
        <v>2.0661299999999998</v>
      </c>
      <c r="E1391" s="34">
        <v>3.5626099999999998</v>
      </c>
      <c r="F1391" s="112">
        <v>0.64979000000000031</v>
      </c>
      <c r="G1391" s="34">
        <v>0.84668999999999972</v>
      </c>
      <c r="R1391" s="86"/>
    </row>
    <row r="1392" spans="1:18" x14ac:dyDescent="0.25">
      <c r="A1392" s="129">
        <v>2024</v>
      </c>
      <c r="B1392" s="25" t="s">
        <v>168</v>
      </c>
      <c r="C1392" s="110">
        <v>2.9581499999999998</v>
      </c>
      <c r="D1392" s="34">
        <v>2.3896099999999998</v>
      </c>
      <c r="E1392" s="34">
        <v>3.6568999999999998</v>
      </c>
      <c r="F1392" s="112">
        <v>0.56854000000000005</v>
      </c>
      <c r="G1392" s="34">
        <v>0.69874999999999998</v>
      </c>
      <c r="R1392" s="86"/>
    </row>
    <row r="1393" spans="1:18" x14ac:dyDescent="0.25">
      <c r="A1393" s="129">
        <v>2024</v>
      </c>
      <c r="B1393" s="25" t="s">
        <v>164</v>
      </c>
      <c r="C1393" s="110">
        <v>4.6242799999999997</v>
      </c>
      <c r="D1393" s="34">
        <v>3.92266</v>
      </c>
      <c r="E1393" s="34">
        <v>5.44428</v>
      </c>
      <c r="F1393" s="112">
        <v>0.70161999999999969</v>
      </c>
      <c r="G1393" s="34">
        <v>0.82000000000000028</v>
      </c>
      <c r="R1393" s="86"/>
    </row>
    <row r="1394" spans="1:18" x14ac:dyDescent="0.25">
      <c r="A1394" s="129">
        <v>2024</v>
      </c>
      <c r="B1394" s="25" t="s">
        <v>172</v>
      </c>
      <c r="C1394" s="110">
        <v>3.1756799999999998</v>
      </c>
      <c r="D1394" s="34">
        <v>2.60216</v>
      </c>
      <c r="E1394" s="34">
        <v>3.8705699999999998</v>
      </c>
      <c r="F1394" s="112">
        <v>0.57351999999999981</v>
      </c>
      <c r="G1394" s="34">
        <v>0.69489000000000001</v>
      </c>
      <c r="R1394" s="86"/>
    </row>
    <row r="1395" spans="1:18" s="32" customFormat="1" ht="14.25" x14ac:dyDescent="0.2">
      <c r="A1395" s="64">
        <v>2024</v>
      </c>
      <c r="B1395" s="24" t="s">
        <v>157</v>
      </c>
      <c r="C1395" s="110">
        <v>3.9163800000000002</v>
      </c>
      <c r="D1395" s="34">
        <v>3.3432400000000002</v>
      </c>
      <c r="E1395" s="34">
        <v>4.5831099999999996</v>
      </c>
      <c r="F1395" s="112">
        <v>0.57313999999999998</v>
      </c>
      <c r="G1395" s="34">
        <v>0.66672999999999938</v>
      </c>
    </row>
    <row r="1396" spans="1:18" s="32" customFormat="1" ht="14.25" x14ac:dyDescent="0.2">
      <c r="A1396" s="64">
        <v>2024</v>
      </c>
      <c r="B1396" s="24" t="s">
        <v>170</v>
      </c>
      <c r="C1396" s="110">
        <v>4.0577899999999998</v>
      </c>
      <c r="D1396" s="34">
        <v>3.4321799999999998</v>
      </c>
      <c r="E1396" s="34">
        <v>4.7917899999999998</v>
      </c>
      <c r="F1396" s="112">
        <v>0.62561</v>
      </c>
      <c r="G1396" s="34">
        <v>0.73399999999999999</v>
      </c>
    </row>
    <row r="1397" spans="1:18" s="32" customFormat="1" ht="14.25" x14ac:dyDescent="0.2">
      <c r="A1397" s="64">
        <v>2024</v>
      </c>
      <c r="B1397" s="24" t="s">
        <v>176</v>
      </c>
      <c r="C1397" s="110">
        <v>2.9440200000000001</v>
      </c>
      <c r="D1397" s="34">
        <v>2.29874</v>
      </c>
      <c r="E1397" s="34">
        <v>3.7634500000000002</v>
      </c>
      <c r="F1397" s="112">
        <v>0.64528000000000008</v>
      </c>
      <c r="G1397" s="34">
        <v>0.8194300000000001</v>
      </c>
    </row>
    <row r="1398" spans="1:18" s="32" customFormat="1" ht="14.25" x14ac:dyDescent="0.2">
      <c r="A1398" s="64">
        <v>2024</v>
      </c>
      <c r="B1398" s="24" t="s">
        <v>152</v>
      </c>
      <c r="C1398" s="110">
        <v>2.6405500000000002</v>
      </c>
      <c r="D1398" s="34">
        <v>1.8664000000000001</v>
      </c>
      <c r="E1398" s="34">
        <v>3.7236099999999999</v>
      </c>
      <c r="F1398" s="112">
        <v>0.77415000000000012</v>
      </c>
      <c r="G1398" s="34">
        <v>1.0830599999999997</v>
      </c>
    </row>
    <row r="1399" spans="1:18" s="32" customFormat="1" ht="14.25" x14ac:dyDescent="0.2">
      <c r="A1399" s="64">
        <v>2024</v>
      </c>
      <c r="B1399" s="24" t="s">
        <v>150</v>
      </c>
      <c r="C1399" s="110">
        <v>2.5333299999999999</v>
      </c>
      <c r="D1399" s="34">
        <v>1.8512</v>
      </c>
      <c r="E1399" s="34">
        <v>3.45797</v>
      </c>
      <c r="F1399" s="112">
        <v>0.6821299999999999</v>
      </c>
      <c r="G1399" s="34">
        <v>0.92464000000000013</v>
      </c>
    </row>
    <row r="1400" spans="1:18" s="32" customFormat="1" ht="14.25" x14ac:dyDescent="0.2">
      <c r="A1400" s="64">
        <v>2024</v>
      </c>
      <c r="B1400" s="24" t="s">
        <v>163</v>
      </c>
      <c r="C1400" s="110">
        <v>2.8012100000000002</v>
      </c>
      <c r="D1400" s="34">
        <v>2.2654399999999999</v>
      </c>
      <c r="E1400" s="34">
        <v>3.4592200000000002</v>
      </c>
      <c r="F1400" s="112">
        <v>0.5357700000000003</v>
      </c>
      <c r="G1400" s="34">
        <v>0.65800999999999998</v>
      </c>
    </row>
    <row r="1401" spans="1:18" s="32" customFormat="1" ht="14.25" x14ac:dyDescent="0.2">
      <c r="A1401" s="64">
        <v>2024</v>
      </c>
      <c r="B1401" s="24" t="s">
        <v>180</v>
      </c>
      <c r="C1401" s="110">
        <v>3.2446700000000002</v>
      </c>
      <c r="D1401" s="34">
        <v>2.70139</v>
      </c>
      <c r="E1401" s="34">
        <v>3.8928199999999999</v>
      </c>
      <c r="F1401" s="112">
        <v>0.54328000000000021</v>
      </c>
      <c r="G1401" s="34">
        <v>0.64814999999999978</v>
      </c>
    </row>
    <row r="1402" spans="1:18" x14ac:dyDescent="0.25">
      <c r="A1402" s="129">
        <v>2024</v>
      </c>
      <c r="B1402" s="24" t="s">
        <v>154</v>
      </c>
      <c r="C1402" s="110">
        <v>3.1278299999999999</v>
      </c>
      <c r="D1402" s="34">
        <v>2.4790000000000001</v>
      </c>
      <c r="E1402" s="34">
        <v>3.9396300000000002</v>
      </c>
      <c r="F1402" s="112">
        <v>0.6488299999999998</v>
      </c>
      <c r="G1402" s="34">
        <v>0.8118000000000003</v>
      </c>
      <c r="R1402" s="86"/>
    </row>
    <row r="1403" spans="1:18" x14ac:dyDescent="0.25">
      <c r="A1403" s="129">
        <v>2024</v>
      </c>
      <c r="B1403" s="24" t="s">
        <v>173</v>
      </c>
      <c r="C1403" s="110">
        <v>5.0080799999999996</v>
      </c>
      <c r="D1403" s="34">
        <v>4.4347000000000003</v>
      </c>
      <c r="E1403" s="34">
        <v>5.6512000000000002</v>
      </c>
      <c r="F1403" s="112">
        <v>0.57337999999999933</v>
      </c>
      <c r="G1403" s="34">
        <v>0.64312000000000058</v>
      </c>
      <c r="R1403" s="86"/>
    </row>
    <row r="1404" spans="1:18" x14ac:dyDescent="0.25">
      <c r="A1404" s="129">
        <v>2024</v>
      </c>
      <c r="B1404" s="24" t="s">
        <v>165</v>
      </c>
      <c r="C1404" s="110">
        <v>5.2039</v>
      </c>
      <c r="D1404" s="34">
        <v>4.5573399999999999</v>
      </c>
      <c r="E1404" s="34">
        <v>5.93649</v>
      </c>
      <c r="F1404" s="112">
        <v>0.64656000000000002</v>
      </c>
      <c r="G1404" s="34">
        <v>0.73259000000000007</v>
      </c>
      <c r="R1404" s="86"/>
    </row>
    <row r="1405" spans="1:18" x14ac:dyDescent="0.25">
      <c r="A1405" s="129">
        <v>2024</v>
      </c>
      <c r="B1405" s="24" t="s">
        <v>149</v>
      </c>
      <c r="C1405" s="110">
        <v>2.5559099999999999</v>
      </c>
      <c r="D1405" s="34">
        <v>1.88256</v>
      </c>
      <c r="E1405" s="34">
        <v>3.4615999999999998</v>
      </c>
      <c r="F1405" s="112">
        <v>0.67334999999999989</v>
      </c>
      <c r="G1405" s="34">
        <v>0.90568999999999988</v>
      </c>
      <c r="R1405" s="86"/>
    </row>
    <row r="1406" spans="1:18" x14ac:dyDescent="0.25">
      <c r="A1406" s="129">
        <v>2024</v>
      </c>
      <c r="B1406" s="24" t="s">
        <v>177</v>
      </c>
      <c r="C1406" s="110">
        <v>3.0260899999999999</v>
      </c>
      <c r="D1406" s="34">
        <v>2.4598800000000001</v>
      </c>
      <c r="E1406" s="34">
        <v>3.71766</v>
      </c>
      <c r="F1406" s="112">
        <v>0.56620999999999988</v>
      </c>
      <c r="G1406" s="34">
        <v>0.69157000000000002</v>
      </c>
      <c r="R1406" s="86"/>
    </row>
    <row r="1407" spans="1:18" x14ac:dyDescent="0.25">
      <c r="A1407" s="129">
        <v>2024</v>
      </c>
      <c r="B1407" s="24" t="s">
        <v>153</v>
      </c>
      <c r="C1407" s="110">
        <v>3.0186600000000001</v>
      </c>
      <c r="D1407" s="34">
        <v>2.3264900000000002</v>
      </c>
      <c r="E1407" s="34">
        <v>3.9085200000000002</v>
      </c>
      <c r="F1407" s="112">
        <v>0.69216999999999995</v>
      </c>
      <c r="G1407" s="34">
        <v>0.8898600000000001</v>
      </c>
      <c r="R1407" s="86"/>
    </row>
    <row r="1408" spans="1:18" x14ac:dyDescent="0.25">
      <c r="A1408" s="129">
        <v>2024</v>
      </c>
      <c r="B1408" s="24" t="s">
        <v>179</v>
      </c>
      <c r="C1408" s="110">
        <v>4.8156499999999998</v>
      </c>
      <c r="D1408" s="34">
        <v>4.1934800000000001</v>
      </c>
      <c r="E1408" s="34">
        <v>5.5248100000000004</v>
      </c>
      <c r="F1408" s="112">
        <v>0.62216999999999967</v>
      </c>
      <c r="G1408" s="34">
        <v>0.70916000000000068</v>
      </c>
      <c r="R1408" s="86"/>
    </row>
    <row r="1409" spans="1:18" x14ac:dyDescent="0.25">
      <c r="A1409" s="129">
        <v>2024</v>
      </c>
      <c r="B1409" s="24" t="s">
        <v>161</v>
      </c>
      <c r="C1409" s="110">
        <v>3.5142899999999999</v>
      </c>
      <c r="D1409" s="34">
        <v>2.9534099999999999</v>
      </c>
      <c r="E1409" s="34">
        <v>4.1770899999999997</v>
      </c>
      <c r="F1409" s="112">
        <v>0.56088000000000005</v>
      </c>
      <c r="G1409" s="34">
        <v>0.66279999999999983</v>
      </c>
      <c r="R1409" s="86"/>
    </row>
    <row r="1410" spans="1:18" x14ac:dyDescent="0.25">
      <c r="A1410" s="129">
        <v>2024</v>
      </c>
      <c r="B1410" s="24" t="s">
        <v>158</v>
      </c>
      <c r="C1410" s="110">
        <v>2.15869</v>
      </c>
      <c r="D1410" s="34">
        <v>1.7230799999999999</v>
      </c>
      <c r="E1410" s="34">
        <v>2.7014100000000001</v>
      </c>
      <c r="F1410" s="112">
        <v>0.43561000000000005</v>
      </c>
      <c r="G1410" s="34">
        <v>0.54272000000000009</v>
      </c>
      <c r="R1410" s="86"/>
    </row>
    <row r="1411" spans="1:18" x14ac:dyDescent="0.25">
      <c r="A1411" s="129">
        <v>2024</v>
      </c>
      <c r="B1411" s="24" t="s">
        <v>169</v>
      </c>
      <c r="C1411" s="110">
        <v>3.6384300000000001</v>
      </c>
      <c r="D1411" s="34">
        <v>2.8595600000000001</v>
      </c>
      <c r="E1411" s="34">
        <v>4.6193600000000004</v>
      </c>
      <c r="F1411" s="112">
        <v>0.77886999999999995</v>
      </c>
      <c r="G1411" s="34">
        <v>0.9809300000000003</v>
      </c>
      <c r="R1411" s="86"/>
    </row>
    <row r="1412" spans="1:18" x14ac:dyDescent="0.25">
      <c r="A1412" s="24"/>
      <c r="B1412" s="24"/>
      <c r="C1412" s="30"/>
      <c r="D1412" s="25"/>
      <c r="E1412" s="25"/>
      <c r="F1412" s="21"/>
      <c r="G1412" s="21"/>
      <c r="R1412" s="86"/>
    </row>
    <row r="1413" spans="1:18" x14ac:dyDescent="0.25">
      <c r="A1413" s="24"/>
      <c r="B1413" s="24"/>
      <c r="C1413" s="30"/>
      <c r="D1413" s="25"/>
      <c r="E1413" s="25"/>
      <c r="F1413" s="21"/>
      <c r="G1413" s="21"/>
      <c r="R1413" s="86"/>
    </row>
    <row r="1414" spans="1:18" x14ac:dyDescent="0.25">
      <c r="A1414" s="24"/>
      <c r="B1414" s="24"/>
      <c r="C1414" s="30"/>
      <c r="D1414" s="25"/>
      <c r="E1414" s="25"/>
      <c r="F1414" s="21"/>
      <c r="G1414" s="21"/>
      <c r="R1414" s="86"/>
    </row>
    <row r="1415" spans="1:18" x14ac:dyDescent="0.25">
      <c r="A1415" s="24"/>
      <c r="B1415" s="24"/>
      <c r="C1415" s="30"/>
      <c r="D1415" s="25"/>
      <c r="E1415" s="25"/>
      <c r="F1415" s="21"/>
      <c r="G1415" s="21"/>
      <c r="R1415" s="86"/>
    </row>
    <row r="1416" spans="1:18" x14ac:dyDescent="0.25">
      <c r="A1416" s="24"/>
      <c r="B1416" s="24"/>
      <c r="C1416" s="30"/>
      <c r="D1416" s="25"/>
      <c r="E1416" s="25"/>
      <c r="F1416" s="21"/>
      <c r="G1416" s="21"/>
      <c r="R1416" s="86"/>
    </row>
    <row r="1417" spans="1:18" x14ac:dyDescent="0.25">
      <c r="A1417" s="24"/>
      <c r="B1417" s="24"/>
      <c r="C1417" s="30"/>
      <c r="D1417" s="25"/>
      <c r="E1417" s="25"/>
      <c r="F1417" s="21"/>
      <c r="G1417" s="21"/>
      <c r="R1417" s="86"/>
    </row>
    <row r="1418" spans="1:18" x14ac:dyDescent="0.25">
      <c r="R1418" s="86"/>
    </row>
    <row r="1419" spans="1:18" x14ac:dyDescent="0.25">
      <c r="R1419" s="86"/>
    </row>
    <row r="1420" spans="1:18" x14ac:dyDescent="0.25">
      <c r="B1420" t="s">
        <v>184</v>
      </c>
      <c r="C1420" t="s">
        <v>185</v>
      </c>
      <c r="D1420" t="s">
        <v>186</v>
      </c>
      <c r="R1420" s="86"/>
    </row>
    <row r="1421" spans="1:18" x14ac:dyDescent="0.25">
      <c r="A1421" s="24" t="s">
        <v>194</v>
      </c>
      <c r="B1421" s="113">
        <v>4.7126283133807192</v>
      </c>
      <c r="C1421" s="78">
        <v>6.7747077577045696</v>
      </c>
      <c r="D1421" s="78">
        <v>2.0620794443238499</v>
      </c>
      <c r="R1421" s="86"/>
    </row>
    <row r="1422" spans="1:18" x14ac:dyDescent="0.25">
      <c r="A1422" s="24" t="s">
        <v>195</v>
      </c>
      <c r="B1422" s="113">
        <v>3.5781094672902505</v>
      </c>
      <c r="C1422" s="78">
        <v>5.3655970541820102</v>
      </c>
      <c r="D1422" s="78">
        <v>1.7874875868917599</v>
      </c>
      <c r="R1422" s="86"/>
    </row>
    <row r="1423" spans="1:18" x14ac:dyDescent="0.25">
      <c r="A1423" s="24" t="s">
        <v>196</v>
      </c>
      <c r="B1423" s="113">
        <v>3.29163765516408</v>
      </c>
      <c r="C1423" s="78">
        <v>5.2878353737952599</v>
      </c>
      <c r="D1423" s="78">
        <v>1.9961977186311799</v>
      </c>
      <c r="R1423" s="86"/>
    </row>
    <row r="1424" spans="1:18" x14ac:dyDescent="0.25">
      <c r="A1424" s="24" t="s">
        <v>197</v>
      </c>
      <c r="B1424" s="113">
        <v>3.0094879020525203</v>
      </c>
      <c r="C1424" s="78">
        <v>4.6723752792256104</v>
      </c>
      <c r="D1424" s="78">
        <v>1.6628873771730901</v>
      </c>
      <c r="R1424" s="86"/>
    </row>
    <row r="1425" spans="1:18" x14ac:dyDescent="0.25">
      <c r="A1425" s="24" t="s">
        <v>198</v>
      </c>
      <c r="B1425" s="113">
        <v>2.9091187214266299</v>
      </c>
      <c r="C1425" s="78">
        <v>4.7877314381896401</v>
      </c>
      <c r="D1425" s="78">
        <v>1.87861271676301</v>
      </c>
      <c r="R1425" s="86"/>
    </row>
    <row r="1426" spans="1:18" x14ac:dyDescent="0.25">
      <c r="A1426" s="24" t="s">
        <v>199</v>
      </c>
      <c r="B1426" s="113">
        <v>2.4144894146554794</v>
      </c>
      <c r="C1426" s="78">
        <v>4.4123099740452396</v>
      </c>
      <c r="D1426" s="78">
        <v>1.99782055938976</v>
      </c>
      <c r="R1426" s="86"/>
    </row>
    <row r="1427" spans="1:18" x14ac:dyDescent="0.25">
      <c r="A1427" s="24" t="s">
        <v>200</v>
      </c>
      <c r="B1427" s="113">
        <v>3.4881942838296496</v>
      </c>
      <c r="C1427" s="78">
        <v>5.0424020169608097</v>
      </c>
      <c r="D1427" s="78">
        <v>1.5542077331311599</v>
      </c>
      <c r="R1427" s="86"/>
    </row>
    <row r="1428" spans="1:18" x14ac:dyDescent="0.25">
      <c r="A1428" s="24" t="s">
        <v>201</v>
      </c>
      <c r="B1428" s="113">
        <v>2.7452567605247205</v>
      </c>
      <c r="C1428" s="78">
        <v>4.8655343241330504</v>
      </c>
      <c r="D1428" s="78">
        <v>2.12027756360833</v>
      </c>
      <c r="R1428" s="86"/>
    </row>
    <row r="1429" spans="1:18" x14ac:dyDescent="0.25">
      <c r="A1429" s="24" t="s">
        <v>203</v>
      </c>
      <c r="B1429" s="113">
        <v>2.8379924215342798</v>
      </c>
      <c r="C1429" s="78">
        <v>4.9530516431924898</v>
      </c>
      <c r="D1429" s="78">
        <v>2.11505922165821</v>
      </c>
      <c r="R1429" s="86"/>
    </row>
    <row r="1430" spans="1:18" x14ac:dyDescent="0.25">
      <c r="A1430" s="24" t="s">
        <v>204</v>
      </c>
      <c r="B1430" s="113">
        <v>1.9823373069847399</v>
      </c>
      <c r="C1430" s="78">
        <v>3.9162112932604698</v>
      </c>
      <c r="D1430" s="78">
        <v>1.9338739862757299</v>
      </c>
      <c r="R1430" s="86"/>
    </row>
    <row r="1431" spans="1:18" x14ac:dyDescent="0.25">
      <c r="A1431" t="s">
        <v>205</v>
      </c>
      <c r="B1431" s="113">
        <v>2.6966765873015897</v>
      </c>
      <c r="C1431" s="78">
        <v>4.4761904761904798</v>
      </c>
      <c r="D1431" s="78">
        <v>1.7795138888888899</v>
      </c>
      <c r="R1431" s="86"/>
    </row>
    <row r="1432" spans="1:18" x14ac:dyDescent="0.25">
      <c r="A1432" s="35" t="s">
        <v>206</v>
      </c>
      <c r="B1432" s="113">
        <v>2.5286666440000003</v>
      </c>
      <c r="C1432" s="78">
        <v>4.2997838100000001</v>
      </c>
      <c r="D1432" s="78">
        <v>1.771117166</v>
      </c>
    </row>
    <row r="1433" spans="1:18" x14ac:dyDescent="0.25">
      <c r="A1433" s="35" t="s">
        <v>207</v>
      </c>
      <c r="B1433" s="113">
        <v>2.7336350683094399</v>
      </c>
      <c r="C1433" s="78">
        <v>4.40030173497611</v>
      </c>
      <c r="D1433" s="78">
        <v>1.6666666666666701</v>
      </c>
    </row>
    <row r="1434" spans="1:18" x14ac:dyDescent="0.25">
      <c r="A1434" s="35" t="s">
        <v>208</v>
      </c>
      <c r="B1434" s="113">
        <v>2.5506457069769302</v>
      </c>
      <c r="C1434" s="78">
        <v>4.4444444444444402</v>
      </c>
      <c r="D1434" s="78">
        <v>1.89379873746751</v>
      </c>
    </row>
    <row r="1435" spans="1:18" x14ac:dyDescent="0.25">
      <c r="A1435" s="35" t="s">
        <v>209</v>
      </c>
      <c r="B1435" s="113">
        <v>2.5074457467473796</v>
      </c>
      <c r="C1435" s="78">
        <v>4.5307443365695796</v>
      </c>
      <c r="D1435" s="78">
        <v>2.0232985898222</v>
      </c>
    </row>
    <row r="1436" spans="1:18" x14ac:dyDescent="0.25">
      <c r="A1436" s="35" t="s">
        <v>210</v>
      </c>
      <c r="B1436" s="113">
        <v>2.9860700000000002</v>
      </c>
      <c r="C1436" s="78">
        <v>5.04732</v>
      </c>
      <c r="D1436" s="78">
        <v>2.0612499999999998</v>
      </c>
    </row>
    <row r="1437" spans="1:18" x14ac:dyDescent="0.25">
      <c r="A1437" s="35" t="s">
        <v>211</v>
      </c>
      <c r="B1437" s="113">
        <v>2.3386</v>
      </c>
      <c r="C1437" s="78">
        <v>4.6711</v>
      </c>
      <c r="D1437" s="78">
        <v>2.3325</v>
      </c>
    </row>
    <row r="1438" spans="1:18" x14ac:dyDescent="0.25">
      <c r="A1438" s="35" t="s">
        <v>212</v>
      </c>
      <c r="B1438" s="113">
        <v>3.00244</v>
      </c>
      <c r="C1438" s="78">
        <v>4.9852600000000002</v>
      </c>
      <c r="D1438" s="78">
        <v>1.98282</v>
      </c>
    </row>
    <row r="1439" spans="1:18" x14ac:dyDescent="0.25">
      <c r="A1439" s="35" t="s">
        <v>213</v>
      </c>
      <c r="B1439" s="113">
        <v>3.04521</v>
      </c>
      <c r="C1439" s="78">
        <v>5.2039</v>
      </c>
      <c r="D1439" s="78">
        <v>2.15869</v>
      </c>
    </row>
    <row r="1440" spans="1:18" x14ac:dyDescent="0.25">
      <c r="A1440" s="35"/>
    </row>
    <row r="1441" spans="1:1" x14ac:dyDescent="0.25">
      <c r="A1441" s="35"/>
    </row>
    <row r="1442" spans="1:1" x14ac:dyDescent="0.25">
      <c r="A1442" s="35"/>
    </row>
    <row r="1443" spans="1:1" x14ac:dyDescent="0.25">
      <c r="A1443" s="35"/>
    </row>
    <row r="1444" spans="1:1" x14ac:dyDescent="0.25">
      <c r="A1444" s="35"/>
    </row>
    <row r="1445" spans="1:1" x14ac:dyDescent="0.25">
      <c r="A1445" s="35"/>
    </row>
  </sheetData>
  <sortState xmlns:xlrd2="http://schemas.microsoft.com/office/spreadsheetml/2017/richdata2" ref="A51:G82">
    <sortCondition descending="1" ref="C51:C82"/>
  </sortState>
  <mergeCells count="3">
    <mergeCell ref="A5:G5"/>
    <mergeCell ref="A49:G49"/>
    <mergeCell ref="A113:G113"/>
  </mergeCells>
  <phoneticPr fontId="11" type="noConversion"/>
  <hyperlinks>
    <hyperlink ref="A3" location="Index!A1" display="Back to index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V298"/>
  <sheetViews>
    <sheetView showGridLines="0" zoomScale="80" zoomScaleNormal="80" workbookViewId="0"/>
  </sheetViews>
  <sheetFormatPr defaultColWidth="10.85546875" defaultRowHeight="15" x14ac:dyDescent="0.25"/>
  <cols>
    <col min="1" max="1" width="15" customWidth="1"/>
    <col min="2" max="2" width="24.42578125" customWidth="1"/>
    <col min="3" max="3" width="14" customWidth="1"/>
    <col min="4" max="4" width="14.140625" customWidth="1"/>
    <col min="5" max="5" width="11.42578125" customWidth="1"/>
    <col min="6" max="6" width="23" customWidth="1"/>
    <col min="7" max="7" width="22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7" max="17" width="16.42578125" bestFit="1" customWidth="1"/>
    <col min="21" max="21" width="21" bestFit="1" customWidth="1"/>
    <col min="22" max="22" width="53.42578125" customWidth="1"/>
  </cols>
  <sheetData>
    <row r="1" spans="1:22" ht="15" customHeight="1" x14ac:dyDescent="0.3">
      <c r="A1" s="67" t="s">
        <v>1487</v>
      </c>
      <c r="J1" s="108"/>
      <c r="V1" s="85"/>
    </row>
    <row r="2" spans="1:22" ht="15" customHeight="1" x14ac:dyDescent="0.25">
      <c r="A2" s="70" t="s">
        <v>1488</v>
      </c>
      <c r="E2" s="1"/>
      <c r="G2" s="1"/>
    </row>
    <row r="3" spans="1:22" x14ac:dyDescent="0.25">
      <c r="A3" s="29" t="s">
        <v>192</v>
      </c>
    </row>
    <row r="4" spans="1:22" ht="14.1" customHeight="1" x14ac:dyDescent="0.25">
      <c r="A4" s="42"/>
    </row>
    <row r="5" spans="1:22" ht="18" x14ac:dyDescent="0.25">
      <c r="A5" s="160" t="s">
        <v>99</v>
      </c>
      <c r="B5" s="162"/>
      <c r="C5" s="162"/>
      <c r="D5" s="162"/>
      <c r="E5" s="162"/>
      <c r="F5" s="162"/>
      <c r="G5" s="162"/>
      <c r="Q5" s="72"/>
    </row>
    <row r="6" spans="1:22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  <c r="R6" s="86"/>
    </row>
    <row r="7" spans="1:22" ht="14.1" customHeight="1" x14ac:dyDescent="0.25">
      <c r="A7" s="87" t="s">
        <v>76</v>
      </c>
      <c r="B7" s="2" t="s">
        <v>110</v>
      </c>
      <c r="C7" s="26">
        <v>49.1</v>
      </c>
      <c r="D7" s="2">
        <v>48.83</v>
      </c>
      <c r="E7" s="2">
        <v>49.41</v>
      </c>
      <c r="F7" s="2">
        <v>0.27000000000000313</v>
      </c>
      <c r="G7" s="2">
        <v>0.30999999999999517</v>
      </c>
    </row>
    <row r="8" spans="1:22" ht="14.1" customHeight="1" x14ac:dyDescent="0.25">
      <c r="A8" s="87" t="s">
        <v>83</v>
      </c>
      <c r="B8" s="2" t="s">
        <v>110</v>
      </c>
      <c r="C8" s="26">
        <v>51.55</v>
      </c>
      <c r="D8" s="2">
        <v>51.25</v>
      </c>
      <c r="E8" s="2">
        <v>51.85</v>
      </c>
      <c r="F8" s="2">
        <v>0.29999999999999716</v>
      </c>
      <c r="G8" s="2">
        <v>0.30000000000000426</v>
      </c>
    </row>
    <row r="9" spans="1:22" ht="14.1" customHeight="1" x14ac:dyDescent="0.25">
      <c r="A9" s="87" t="s">
        <v>1490</v>
      </c>
      <c r="B9" s="2" t="s">
        <v>110</v>
      </c>
      <c r="C9" s="26">
        <v>51.523200000000003</v>
      </c>
      <c r="D9" s="2">
        <v>51.220500000000001</v>
      </c>
      <c r="E9" s="2">
        <v>51.825899999999997</v>
      </c>
      <c r="F9" s="2">
        <v>0.30270000000000152</v>
      </c>
      <c r="G9" s="2">
        <v>0.30269999999999442</v>
      </c>
    </row>
    <row r="10" spans="1:22" ht="14.1" customHeight="1" x14ac:dyDescent="0.25">
      <c r="A10" s="87" t="s">
        <v>70</v>
      </c>
      <c r="B10" s="2" t="s">
        <v>110</v>
      </c>
      <c r="C10" s="26">
        <v>51.257100000000001</v>
      </c>
      <c r="D10" s="2">
        <v>50.947699999999998</v>
      </c>
      <c r="E10" s="2">
        <v>51.566499999999998</v>
      </c>
      <c r="F10" s="2">
        <v>0.30940000000000367</v>
      </c>
      <c r="G10" s="2">
        <v>0.30939999999999657</v>
      </c>
    </row>
    <row r="11" spans="1:22" ht="14.1" customHeight="1" x14ac:dyDescent="0.25">
      <c r="A11" s="2"/>
      <c r="B11" s="2"/>
      <c r="C11" s="26"/>
      <c r="D11" s="2"/>
      <c r="E11" s="2"/>
      <c r="F11" s="2"/>
      <c r="G11" s="2"/>
    </row>
    <row r="12" spans="1:22" ht="14.1" customHeight="1" x14ac:dyDescent="0.25">
      <c r="A12" s="2"/>
      <c r="B12" s="2"/>
      <c r="C12" s="26"/>
      <c r="D12" s="2"/>
      <c r="E12" s="2"/>
      <c r="F12" s="2"/>
      <c r="G12" s="2"/>
    </row>
    <row r="13" spans="1:22" ht="14.1" customHeight="1" x14ac:dyDescent="0.25">
      <c r="A13" s="32"/>
      <c r="B13" s="2"/>
      <c r="C13" s="36"/>
      <c r="D13" s="11"/>
      <c r="E13" s="11"/>
      <c r="F13" s="2"/>
      <c r="G13" s="2"/>
    </row>
    <row r="14" spans="1:22" ht="14.1" customHeight="1" x14ac:dyDescent="0.25">
      <c r="A14" s="2"/>
      <c r="B14" s="2"/>
      <c r="C14" s="26"/>
      <c r="D14" s="2"/>
      <c r="E14" s="2"/>
      <c r="F14" s="2"/>
      <c r="G14" s="2"/>
    </row>
    <row r="15" spans="1:22" ht="14.1" customHeight="1" x14ac:dyDescent="0.25">
      <c r="A15" s="2"/>
      <c r="B15" s="2"/>
      <c r="C15" s="26"/>
      <c r="D15" s="2"/>
      <c r="E15" s="2"/>
      <c r="F15" s="2"/>
      <c r="G15" s="2"/>
    </row>
    <row r="16" spans="1:22" ht="14.1" customHeight="1" x14ac:dyDescent="0.25">
      <c r="A16" s="2"/>
      <c r="B16" s="2"/>
      <c r="C16" s="26"/>
      <c r="D16" s="2"/>
      <c r="E16" s="2"/>
      <c r="F16" s="2"/>
      <c r="G16" s="2"/>
    </row>
    <row r="17" spans="1:7" ht="14.1" customHeight="1" x14ac:dyDescent="0.25">
      <c r="A17" s="2"/>
      <c r="B17" s="2"/>
      <c r="C17" s="26"/>
      <c r="D17" s="2"/>
      <c r="E17" s="2"/>
      <c r="F17" s="2"/>
      <c r="G17" s="2"/>
    </row>
    <row r="18" spans="1:7" ht="15" customHeight="1" x14ac:dyDescent="0.25">
      <c r="A18" s="2"/>
      <c r="B18" s="2"/>
      <c r="C18" s="26"/>
      <c r="D18" s="2"/>
      <c r="E18" s="2"/>
      <c r="F18" s="2"/>
      <c r="G18" s="2"/>
    </row>
    <row r="19" spans="1:7" ht="14.1" customHeight="1" x14ac:dyDescent="0.25">
      <c r="A19" s="87" t="s">
        <v>76</v>
      </c>
      <c r="B19" s="2" t="s">
        <v>133</v>
      </c>
      <c r="C19" s="26">
        <v>56.2</v>
      </c>
      <c r="D19" s="2">
        <v>55.41</v>
      </c>
      <c r="E19" s="2">
        <v>56.89</v>
      </c>
      <c r="F19" s="2">
        <v>0.79000000000000625</v>
      </c>
      <c r="G19" s="2">
        <v>0.68999999999999773</v>
      </c>
    </row>
    <row r="20" spans="1:7" ht="14.1" customHeight="1" x14ac:dyDescent="0.25">
      <c r="A20" s="2" t="s">
        <v>83</v>
      </c>
      <c r="B20" s="2" t="s">
        <v>133</v>
      </c>
      <c r="C20" s="26">
        <v>57.78</v>
      </c>
      <c r="D20" s="2">
        <v>57.03</v>
      </c>
      <c r="E20" s="2">
        <v>58.53</v>
      </c>
      <c r="F20" s="2">
        <v>0.75</v>
      </c>
      <c r="G20" s="2">
        <v>0.75</v>
      </c>
    </row>
    <row r="21" spans="1:7" ht="14.1" customHeight="1" x14ac:dyDescent="0.25">
      <c r="A21" s="2" t="s">
        <v>1490</v>
      </c>
      <c r="B21" s="2" t="s">
        <v>133</v>
      </c>
      <c r="C21" s="26">
        <v>58.303800000000003</v>
      </c>
      <c r="D21" s="2">
        <v>57.532699999999998</v>
      </c>
      <c r="E21" s="2">
        <v>59.070799999999998</v>
      </c>
      <c r="F21" s="2">
        <v>0.77110000000000412</v>
      </c>
      <c r="G21" s="2">
        <v>0.76699999999999591</v>
      </c>
    </row>
    <row r="22" spans="1:7" ht="14.1" customHeight="1" x14ac:dyDescent="0.25">
      <c r="A22" s="2" t="s">
        <v>70</v>
      </c>
      <c r="B22" s="2" t="s">
        <v>133</v>
      </c>
      <c r="C22" s="26">
        <v>58.858699999999999</v>
      </c>
      <c r="D22" s="2">
        <v>58.087000000000003</v>
      </c>
      <c r="E22" s="2">
        <v>59.626199999999997</v>
      </c>
      <c r="F22" s="2">
        <v>0.77169999999999561</v>
      </c>
      <c r="G22" s="2">
        <v>0.76749999999999829</v>
      </c>
    </row>
    <row r="23" spans="1:7" ht="14.1" customHeight="1" x14ac:dyDescent="0.25">
      <c r="A23" s="2"/>
      <c r="B23" s="2"/>
      <c r="C23" s="26"/>
      <c r="D23" s="2"/>
      <c r="E23" s="2"/>
      <c r="F23" s="2"/>
      <c r="G23" s="2"/>
    </row>
    <row r="24" spans="1:7" ht="14.1" customHeight="1" x14ac:dyDescent="0.25">
      <c r="A24" s="32"/>
      <c r="B24" s="2"/>
      <c r="C24" s="36"/>
      <c r="D24" s="11"/>
      <c r="E24" s="11"/>
      <c r="F24" s="2"/>
      <c r="G24" s="2"/>
    </row>
    <row r="25" spans="1:7" ht="14.1" customHeight="1" x14ac:dyDescent="0.25">
      <c r="A25" s="2"/>
      <c r="B25" s="2"/>
      <c r="C25" s="26"/>
      <c r="D25" s="2"/>
      <c r="E25" s="2"/>
      <c r="F25" s="2"/>
      <c r="G25" s="2"/>
    </row>
    <row r="26" spans="1:7" ht="14.1" customHeight="1" x14ac:dyDescent="0.25">
      <c r="A26" s="2"/>
      <c r="B26" s="2"/>
      <c r="C26" s="26"/>
      <c r="D26" s="2"/>
      <c r="E26" s="2"/>
      <c r="F26" s="2"/>
      <c r="G26" s="2"/>
    </row>
    <row r="27" spans="1:7" ht="14.1" customHeight="1" x14ac:dyDescent="0.25">
      <c r="A27" s="2"/>
      <c r="B27" s="2"/>
      <c r="C27" s="26"/>
      <c r="D27" s="2"/>
      <c r="E27" s="2"/>
      <c r="F27" s="2"/>
      <c r="G27" s="2"/>
    </row>
    <row r="28" spans="1:7" ht="14.1" customHeight="1" x14ac:dyDescent="0.25">
      <c r="A28" s="2"/>
      <c r="B28" s="2"/>
      <c r="C28" s="26"/>
      <c r="D28" s="2"/>
      <c r="E28" s="2"/>
      <c r="F28" s="2"/>
      <c r="G28" s="2"/>
    </row>
    <row r="29" spans="1:7" ht="18" x14ac:dyDescent="0.25">
      <c r="A29" s="160" t="s">
        <v>148</v>
      </c>
      <c r="B29" s="162"/>
      <c r="C29" s="162"/>
      <c r="D29" s="162"/>
      <c r="E29" s="162"/>
      <c r="F29" s="162"/>
      <c r="G29" s="162"/>
    </row>
    <row r="30" spans="1:7" ht="14.1" customHeight="1" x14ac:dyDescent="0.25">
      <c r="A30" s="69" t="s">
        <v>101</v>
      </c>
      <c r="B30" s="69" t="s">
        <v>102</v>
      </c>
      <c r="C30" s="69" t="s">
        <v>103</v>
      </c>
      <c r="D30" s="69" t="s">
        <v>104</v>
      </c>
      <c r="E30" s="69" t="s">
        <v>105</v>
      </c>
      <c r="F30" s="69" t="s">
        <v>106</v>
      </c>
      <c r="G30" s="69" t="s">
        <v>107</v>
      </c>
    </row>
    <row r="31" spans="1:7" ht="14.1" customHeight="1" x14ac:dyDescent="0.25">
      <c r="A31" s="127" t="s">
        <v>70</v>
      </c>
      <c r="B31" s="2" t="s">
        <v>181</v>
      </c>
      <c r="C31" s="26">
        <v>100</v>
      </c>
      <c r="D31" s="2">
        <v>56.5518</v>
      </c>
      <c r="E31" s="2">
        <v>100</v>
      </c>
      <c r="F31" s="2">
        <v>43.4482</v>
      </c>
      <c r="G31" s="2">
        <v>0</v>
      </c>
    </row>
    <row r="32" spans="1:7" ht="14.1" customHeight="1" x14ac:dyDescent="0.25">
      <c r="A32" s="115" t="s">
        <v>70</v>
      </c>
      <c r="B32" s="2" t="s">
        <v>175</v>
      </c>
      <c r="C32" s="26">
        <v>65.905799999999999</v>
      </c>
      <c r="D32" s="2">
        <v>62.318600000000004</v>
      </c>
      <c r="E32" s="2">
        <v>69.319699999999997</v>
      </c>
      <c r="F32" s="2">
        <v>3.5871999999999957</v>
      </c>
      <c r="G32" s="2">
        <v>3.4138999999999982</v>
      </c>
    </row>
    <row r="33" spans="1:7" ht="14.1" customHeight="1" x14ac:dyDescent="0.25">
      <c r="A33" s="11" t="s">
        <v>70</v>
      </c>
      <c r="B33" s="2" t="s">
        <v>169</v>
      </c>
      <c r="C33" s="26">
        <v>64.379099999999994</v>
      </c>
      <c r="D33" s="2">
        <v>58.865699999999997</v>
      </c>
      <c r="E33" s="2">
        <v>69.536000000000001</v>
      </c>
      <c r="F33" s="2">
        <v>5.5133999999999972</v>
      </c>
      <c r="G33" s="2">
        <v>5.1569000000000074</v>
      </c>
    </row>
    <row r="34" spans="1:7" ht="14.1" customHeight="1" x14ac:dyDescent="0.25">
      <c r="A34" s="115" t="s">
        <v>70</v>
      </c>
      <c r="B34" s="2" t="s">
        <v>173</v>
      </c>
      <c r="C34" s="26">
        <v>64.182400000000001</v>
      </c>
      <c r="D34" s="2">
        <v>60.994</v>
      </c>
      <c r="E34" s="2">
        <v>67.250200000000007</v>
      </c>
      <c r="F34" s="2">
        <v>3.1884000000000015</v>
      </c>
      <c r="G34" s="2">
        <v>3.0678000000000054</v>
      </c>
    </row>
    <row r="35" spans="1:7" ht="14.1" customHeight="1" x14ac:dyDescent="0.25">
      <c r="A35" s="115" t="s">
        <v>70</v>
      </c>
      <c r="B35" s="2" t="s">
        <v>165</v>
      </c>
      <c r="C35" s="26">
        <v>63.636400000000002</v>
      </c>
      <c r="D35" s="2">
        <v>59.0989</v>
      </c>
      <c r="E35" s="2">
        <v>67.9435</v>
      </c>
      <c r="F35" s="2">
        <v>4.5375000000000014</v>
      </c>
      <c r="G35" s="2">
        <v>4.3070999999999984</v>
      </c>
    </row>
    <row r="36" spans="1:7" ht="14.1" customHeight="1" x14ac:dyDescent="0.25">
      <c r="A36" s="115" t="s">
        <v>70</v>
      </c>
      <c r="B36" s="2" t="s">
        <v>167</v>
      </c>
      <c r="C36" s="26">
        <v>63.145499999999998</v>
      </c>
      <c r="D36" s="2">
        <v>58.466099999999997</v>
      </c>
      <c r="E36" s="2">
        <v>67.59</v>
      </c>
      <c r="F36" s="2">
        <v>4.6794000000000011</v>
      </c>
      <c r="G36" s="2">
        <v>4.444500000000005</v>
      </c>
    </row>
    <row r="37" spans="1:7" ht="14.1" customHeight="1" x14ac:dyDescent="0.25">
      <c r="A37" s="115" t="s">
        <v>70</v>
      </c>
      <c r="B37" s="2" t="s">
        <v>174</v>
      </c>
      <c r="C37" s="26">
        <v>62.331800000000001</v>
      </c>
      <c r="D37" s="2">
        <v>59.105499999999999</v>
      </c>
      <c r="E37" s="2">
        <v>65.452399999999997</v>
      </c>
      <c r="F37" s="2">
        <v>3.2263000000000019</v>
      </c>
      <c r="G37" s="2">
        <v>3.120599999999996</v>
      </c>
    </row>
    <row r="38" spans="1:7" ht="14.1" customHeight="1" x14ac:dyDescent="0.25">
      <c r="A38" s="115" t="s">
        <v>70</v>
      </c>
      <c r="B38" s="2" t="s">
        <v>161</v>
      </c>
      <c r="C38" s="26">
        <v>61.927700000000002</v>
      </c>
      <c r="D38" s="2">
        <v>57.166800000000002</v>
      </c>
      <c r="E38" s="2">
        <v>66.469800000000006</v>
      </c>
      <c r="F38" s="2">
        <v>4.7608999999999995</v>
      </c>
      <c r="G38" s="2">
        <v>4.5421000000000049</v>
      </c>
    </row>
    <row r="39" spans="1:7" ht="14.1" customHeight="1" x14ac:dyDescent="0.25">
      <c r="A39" s="115" t="s">
        <v>70</v>
      </c>
      <c r="B39" s="2" t="s">
        <v>155</v>
      </c>
      <c r="C39" s="26">
        <v>61.283999999999999</v>
      </c>
      <c r="D39" s="2">
        <v>57.004199999999997</v>
      </c>
      <c r="E39" s="2">
        <v>65.396500000000003</v>
      </c>
      <c r="F39" s="2">
        <v>4.2798000000000016</v>
      </c>
      <c r="G39" s="2">
        <v>4.1125000000000043</v>
      </c>
    </row>
    <row r="40" spans="1:7" ht="14.1" customHeight="1" x14ac:dyDescent="0.25">
      <c r="A40" s="115" t="s">
        <v>70</v>
      </c>
      <c r="B40" s="2" t="s">
        <v>178</v>
      </c>
      <c r="C40" s="26">
        <v>61.021900000000002</v>
      </c>
      <c r="D40" s="2">
        <v>57.317900000000002</v>
      </c>
      <c r="E40" s="2">
        <v>64.602999999999994</v>
      </c>
      <c r="F40" s="2">
        <v>3.7040000000000006</v>
      </c>
      <c r="G40" s="2">
        <v>3.5810999999999922</v>
      </c>
    </row>
    <row r="41" spans="1:7" ht="14.1" customHeight="1" x14ac:dyDescent="0.25">
      <c r="A41" s="115" t="s">
        <v>70</v>
      </c>
      <c r="B41" s="2" t="s">
        <v>168</v>
      </c>
      <c r="C41" s="26">
        <v>60.411900000000003</v>
      </c>
      <c r="D41" s="2">
        <v>55.755200000000002</v>
      </c>
      <c r="E41" s="2">
        <v>64.887200000000007</v>
      </c>
      <c r="F41" s="2">
        <v>4.6567000000000007</v>
      </c>
      <c r="G41" s="2">
        <v>4.4753000000000043</v>
      </c>
    </row>
    <row r="42" spans="1:7" ht="14.1" customHeight="1" x14ac:dyDescent="0.25">
      <c r="A42" s="115" t="s">
        <v>70</v>
      </c>
      <c r="B42" s="2" t="s">
        <v>171</v>
      </c>
      <c r="C42" s="26">
        <v>60.216299999999997</v>
      </c>
      <c r="D42" s="2">
        <v>56.850900000000003</v>
      </c>
      <c r="E42" s="2">
        <v>63.487900000000003</v>
      </c>
      <c r="F42" s="2">
        <v>3.365399999999994</v>
      </c>
      <c r="G42" s="2">
        <v>3.2716000000000065</v>
      </c>
    </row>
    <row r="43" spans="1:7" ht="14.1" customHeight="1" x14ac:dyDescent="0.25">
      <c r="A43" s="115" t="s">
        <v>70</v>
      </c>
      <c r="B43" s="2" t="s">
        <v>179</v>
      </c>
      <c r="C43" s="26">
        <v>60.020800000000001</v>
      </c>
      <c r="D43" s="2">
        <v>56.893000000000001</v>
      </c>
      <c r="E43" s="2">
        <v>63.068899999999999</v>
      </c>
      <c r="F43" s="2">
        <v>3.1278000000000006</v>
      </c>
      <c r="G43" s="2">
        <v>3.048099999999998</v>
      </c>
    </row>
    <row r="44" spans="1:7" ht="14.1" customHeight="1" x14ac:dyDescent="0.25">
      <c r="A44" s="115" t="s">
        <v>70</v>
      </c>
      <c r="B44" s="2" t="s">
        <v>156</v>
      </c>
      <c r="C44" s="26">
        <v>59.745800000000003</v>
      </c>
      <c r="D44" s="2">
        <v>53.3812</v>
      </c>
      <c r="E44" s="2">
        <v>65.798100000000005</v>
      </c>
      <c r="F44" s="2">
        <v>6.3646000000000029</v>
      </c>
      <c r="G44" s="2">
        <v>6.0523000000000025</v>
      </c>
    </row>
    <row r="45" spans="1:7" ht="14.1" customHeight="1" x14ac:dyDescent="0.25">
      <c r="A45" s="115" t="s">
        <v>70</v>
      </c>
      <c r="B45" s="2" t="s">
        <v>163</v>
      </c>
      <c r="C45" s="26">
        <v>59.128999999999998</v>
      </c>
      <c r="D45" s="2">
        <v>55.139400000000002</v>
      </c>
      <c r="E45" s="2">
        <v>63.001800000000003</v>
      </c>
      <c r="F45" s="2">
        <v>3.9895999999999958</v>
      </c>
      <c r="G45" s="2">
        <v>3.8728000000000051</v>
      </c>
    </row>
    <row r="46" spans="1:7" ht="14.1" customHeight="1" x14ac:dyDescent="0.25">
      <c r="A46" s="115" t="s">
        <v>70</v>
      </c>
      <c r="B46" s="2" t="s">
        <v>157</v>
      </c>
      <c r="C46" s="26">
        <v>58.134900000000002</v>
      </c>
      <c r="D46" s="2">
        <v>53.782200000000003</v>
      </c>
      <c r="E46" s="2">
        <v>62.3645</v>
      </c>
      <c r="F46" s="2">
        <v>4.3526999999999987</v>
      </c>
      <c r="G46" s="2">
        <v>4.2295999999999978</v>
      </c>
    </row>
    <row r="47" spans="1:7" ht="14.1" customHeight="1" x14ac:dyDescent="0.25">
      <c r="A47" s="115" t="s">
        <v>70</v>
      </c>
      <c r="B47" s="2" t="s">
        <v>180</v>
      </c>
      <c r="C47" s="26">
        <v>58.070500000000003</v>
      </c>
      <c r="D47" s="2">
        <v>53.862000000000002</v>
      </c>
      <c r="E47" s="2">
        <v>62.164700000000003</v>
      </c>
      <c r="F47" s="2">
        <v>4.2085000000000008</v>
      </c>
      <c r="G47" s="2">
        <v>4.0942000000000007</v>
      </c>
    </row>
    <row r="48" spans="1:7" ht="14.1" customHeight="1" x14ac:dyDescent="0.25">
      <c r="A48" s="115" t="s">
        <v>70</v>
      </c>
      <c r="B48" s="2" t="s">
        <v>177</v>
      </c>
      <c r="C48" s="26">
        <v>57.1235</v>
      </c>
      <c r="D48" s="2">
        <v>53.522599999999997</v>
      </c>
      <c r="E48" s="2">
        <v>60.650399999999998</v>
      </c>
      <c r="F48" s="2">
        <v>3.6009000000000029</v>
      </c>
      <c r="G48" s="2">
        <v>3.5268999999999977</v>
      </c>
    </row>
    <row r="49" spans="1:7" ht="14.1" customHeight="1" x14ac:dyDescent="0.25">
      <c r="A49" s="115" t="s">
        <v>70</v>
      </c>
      <c r="B49" s="2" t="s">
        <v>176</v>
      </c>
      <c r="C49" s="26">
        <v>57.009300000000003</v>
      </c>
      <c r="D49" s="2">
        <v>52.7791</v>
      </c>
      <c r="E49" s="2">
        <v>61.139699999999998</v>
      </c>
      <c r="F49" s="2">
        <v>4.2302000000000035</v>
      </c>
      <c r="G49" s="2">
        <v>4.1303999999999945</v>
      </c>
    </row>
    <row r="50" spans="1:7" ht="14.1" customHeight="1" x14ac:dyDescent="0.25">
      <c r="A50" s="115" t="s">
        <v>70</v>
      </c>
      <c r="B50" s="2" t="s">
        <v>162</v>
      </c>
      <c r="C50" s="26">
        <v>56.901400000000002</v>
      </c>
      <c r="D50" s="2">
        <v>51.703200000000002</v>
      </c>
      <c r="E50" s="2">
        <v>61.951799999999999</v>
      </c>
      <c r="F50" s="2">
        <v>5.1981999999999999</v>
      </c>
      <c r="G50" s="2">
        <v>5.0503999999999962</v>
      </c>
    </row>
    <row r="51" spans="1:7" ht="14.1" customHeight="1" x14ac:dyDescent="0.25">
      <c r="A51" s="115" t="s">
        <v>70</v>
      </c>
      <c r="B51" s="2" t="s">
        <v>158</v>
      </c>
      <c r="C51" s="26">
        <v>56.530200000000001</v>
      </c>
      <c r="D51" s="2">
        <v>52.207700000000003</v>
      </c>
      <c r="E51" s="2">
        <v>60.755600000000001</v>
      </c>
      <c r="F51" s="2">
        <v>4.322499999999998</v>
      </c>
      <c r="G51" s="2">
        <v>4.2254000000000005</v>
      </c>
    </row>
    <row r="52" spans="1:7" ht="14.1" customHeight="1" x14ac:dyDescent="0.25">
      <c r="A52" s="115" t="s">
        <v>70</v>
      </c>
      <c r="B52" s="2" t="s">
        <v>152</v>
      </c>
      <c r="C52" s="26">
        <v>55.814</v>
      </c>
      <c r="D52" s="2">
        <v>49.131500000000003</v>
      </c>
      <c r="E52" s="2">
        <v>62.292299999999997</v>
      </c>
      <c r="F52" s="2">
        <v>6.6824999999999974</v>
      </c>
      <c r="G52" s="2">
        <v>6.4782999999999973</v>
      </c>
    </row>
    <row r="53" spans="1:7" ht="14.1" customHeight="1" x14ac:dyDescent="0.25">
      <c r="A53" s="115" t="s">
        <v>70</v>
      </c>
      <c r="B53" s="2" t="s">
        <v>172</v>
      </c>
      <c r="C53" s="26">
        <v>55.6995</v>
      </c>
      <c r="D53" s="2">
        <v>50.712000000000003</v>
      </c>
      <c r="E53" s="2">
        <v>60.574599999999997</v>
      </c>
      <c r="F53" s="2">
        <v>4.9874999999999972</v>
      </c>
      <c r="G53" s="2">
        <v>4.8750999999999962</v>
      </c>
    </row>
    <row r="54" spans="1:7" ht="14.1" customHeight="1" x14ac:dyDescent="0.25">
      <c r="A54" s="115" t="s">
        <v>70</v>
      </c>
      <c r="B54" s="2" t="s">
        <v>166</v>
      </c>
      <c r="C54" s="26">
        <v>55.6845</v>
      </c>
      <c r="D54" s="2">
        <v>50.9649</v>
      </c>
      <c r="E54" s="2">
        <v>60.3035</v>
      </c>
      <c r="F54" s="2">
        <v>4.7195999999999998</v>
      </c>
      <c r="G54" s="2">
        <v>4.6189999999999998</v>
      </c>
    </row>
    <row r="55" spans="1:7" ht="14.1" customHeight="1" x14ac:dyDescent="0.25">
      <c r="A55" s="115" t="s">
        <v>70</v>
      </c>
      <c r="B55" s="2" t="s">
        <v>159</v>
      </c>
      <c r="C55" s="26">
        <v>55.555599999999998</v>
      </c>
      <c r="D55" s="2">
        <v>51.441699999999997</v>
      </c>
      <c r="E55" s="2">
        <v>59.5946</v>
      </c>
      <c r="F55" s="2">
        <v>4.113900000000001</v>
      </c>
      <c r="G55" s="2">
        <v>4.0390000000000015</v>
      </c>
    </row>
    <row r="56" spans="1:7" ht="14.1" customHeight="1" x14ac:dyDescent="0.25">
      <c r="A56" s="115" t="s">
        <v>70</v>
      </c>
      <c r="B56" s="2" t="s">
        <v>170</v>
      </c>
      <c r="C56" s="26">
        <v>55.0914</v>
      </c>
      <c r="D56" s="2">
        <v>50.0839</v>
      </c>
      <c r="E56" s="2">
        <v>59.997700000000002</v>
      </c>
      <c r="F56" s="2">
        <v>5.0075000000000003</v>
      </c>
      <c r="G56" s="2">
        <v>4.9063000000000017</v>
      </c>
    </row>
    <row r="57" spans="1:7" ht="14.1" customHeight="1" x14ac:dyDescent="0.25">
      <c r="A57" s="115" t="s">
        <v>70</v>
      </c>
      <c r="B57" s="2" t="s">
        <v>160</v>
      </c>
      <c r="C57" s="26">
        <v>55</v>
      </c>
      <c r="D57" s="2">
        <v>51.065199999999997</v>
      </c>
      <c r="E57" s="2">
        <v>58.873199999999997</v>
      </c>
      <c r="F57" s="2">
        <v>3.9348000000000027</v>
      </c>
      <c r="G57" s="2">
        <v>3.8731999999999971</v>
      </c>
    </row>
    <row r="58" spans="1:7" ht="14.1" customHeight="1" x14ac:dyDescent="0.25">
      <c r="A58" s="115" t="s">
        <v>70</v>
      </c>
      <c r="B58" s="2" t="s">
        <v>154</v>
      </c>
      <c r="C58" s="26">
        <v>53.6145</v>
      </c>
      <c r="D58" s="2">
        <v>48.239400000000003</v>
      </c>
      <c r="E58" s="2">
        <v>58.906799999999997</v>
      </c>
      <c r="F58" s="2">
        <v>5.3750999999999962</v>
      </c>
      <c r="G58" s="2">
        <v>5.2922999999999973</v>
      </c>
    </row>
    <row r="59" spans="1:7" ht="14.1" customHeight="1" x14ac:dyDescent="0.25">
      <c r="A59" s="115" t="s">
        <v>70</v>
      </c>
      <c r="B59" s="2" t="s">
        <v>151</v>
      </c>
      <c r="C59" s="26">
        <v>52.339199999999998</v>
      </c>
      <c r="D59" s="2">
        <v>47.049300000000002</v>
      </c>
      <c r="E59" s="2">
        <v>57.577100000000002</v>
      </c>
      <c r="F59" s="2">
        <v>5.2898999999999958</v>
      </c>
      <c r="G59" s="2">
        <v>5.2379000000000033</v>
      </c>
    </row>
    <row r="60" spans="1:7" ht="14.1" customHeight="1" x14ac:dyDescent="0.25">
      <c r="A60" s="115" t="s">
        <v>70</v>
      </c>
      <c r="B60" s="2" t="s">
        <v>149</v>
      </c>
      <c r="C60" s="26">
        <v>52.040799999999997</v>
      </c>
      <c r="D60" s="2">
        <v>45.075000000000003</v>
      </c>
      <c r="E60" s="2">
        <v>58.928199999999997</v>
      </c>
      <c r="F60" s="2">
        <v>6.9657999999999944</v>
      </c>
      <c r="G60" s="2">
        <v>6.8873999999999995</v>
      </c>
    </row>
    <row r="61" spans="1:7" ht="14.1" customHeight="1" x14ac:dyDescent="0.25">
      <c r="A61" t="s">
        <v>70</v>
      </c>
      <c r="B61" s="2" t="s">
        <v>150</v>
      </c>
      <c r="C61" s="26">
        <v>49.710999999999999</v>
      </c>
      <c r="D61" s="2">
        <v>42.348100000000002</v>
      </c>
      <c r="E61" s="2">
        <v>57.086399999999998</v>
      </c>
      <c r="F61" s="2">
        <v>7.3628999999999962</v>
      </c>
      <c r="G61" s="2">
        <v>7.3753999999999991</v>
      </c>
    </row>
    <row r="62" spans="1:7" ht="14.1" customHeight="1" x14ac:dyDescent="0.25">
      <c r="A62" t="s">
        <v>70</v>
      </c>
      <c r="B62" s="2" t="s">
        <v>153</v>
      </c>
      <c r="C62" s="26">
        <v>48.7395</v>
      </c>
      <c r="D62" s="2">
        <v>42.459899999999998</v>
      </c>
      <c r="E62" s="2">
        <v>55.059199999999997</v>
      </c>
      <c r="F62" s="2">
        <v>6.2796000000000021</v>
      </c>
      <c r="G62" s="2">
        <v>6.3196999999999974</v>
      </c>
    </row>
    <row r="63" spans="1:7" ht="14.1" customHeight="1" x14ac:dyDescent="0.25">
      <c r="A63" s="42" t="s">
        <v>70</v>
      </c>
      <c r="B63" s="2" t="s">
        <v>164</v>
      </c>
      <c r="C63" s="26">
        <v>48.736499999999999</v>
      </c>
      <c r="D63" s="2">
        <v>42.907899999999998</v>
      </c>
      <c r="E63" s="2">
        <v>54.599600000000002</v>
      </c>
      <c r="F63" s="2">
        <v>5.8286000000000016</v>
      </c>
      <c r="G63" s="2">
        <v>5.8631000000000029</v>
      </c>
    </row>
    <row r="64" spans="1:7" ht="14.1" customHeight="1" x14ac:dyDescent="0.25"/>
    <row r="65" spans="1:7" ht="14.1" customHeight="1" x14ac:dyDescent="0.25"/>
    <row r="66" spans="1:7" ht="15.95" customHeight="1" x14ac:dyDescent="0.25">
      <c r="A66" s="160" t="s">
        <v>182</v>
      </c>
      <c r="B66" s="163"/>
      <c r="C66" s="163"/>
      <c r="D66" s="163"/>
      <c r="E66" s="163"/>
      <c r="F66" s="163"/>
      <c r="G66" s="163"/>
    </row>
    <row r="67" spans="1:7" x14ac:dyDescent="0.25">
      <c r="A67" s="164" t="s">
        <v>1491</v>
      </c>
      <c r="B67" s="162"/>
      <c r="C67" s="162"/>
      <c r="D67" s="162"/>
      <c r="E67" s="162"/>
      <c r="F67" s="162"/>
      <c r="G67" s="162"/>
    </row>
    <row r="68" spans="1:7" ht="14.1" customHeight="1" x14ac:dyDescent="0.25">
      <c r="A68" s="69" t="s">
        <v>101</v>
      </c>
      <c r="B68" s="69" t="s">
        <v>129</v>
      </c>
      <c r="C68" s="69" t="s">
        <v>103</v>
      </c>
      <c r="D68" s="69" t="s">
        <v>104</v>
      </c>
      <c r="E68" s="69" t="s">
        <v>105</v>
      </c>
      <c r="F68" s="69" t="s">
        <v>106</v>
      </c>
      <c r="G68" s="69" t="s">
        <v>107</v>
      </c>
    </row>
    <row r="69" spans="1:7" ht="14.1" customHeight="1" x14ac:dyDescent="0.25">
      <c r="B69" s="2" t="s">
        <v>1492</v>
      </c>
    </row>
    <row r="70" spans="1:7" ht="14.1" customHeight="1" x14ac:dyDescent="0.25">
      <c r="A70" s="37" t="s">
        <v>76</v>
      </c>
      <c r="B70" t="s">
        <v>133</v>
      </c>
      <c r="C70" s="26">
        <v>56.2</v>
      </c>
      <c r="D70" s="2">
        <v>55.41</v>
      </c>
      <c r="E70" s="2">
        <v>56.89</v>
      </c>
      <c r="F70" s="2">
        <v>0.79000000000000625</v>
      </c>
      <c r="G70" s="2">
        <v>0.68999999999999773</v>
      </c>
    </row>
    <row r="71" spans="1:7" ht="14.1" customHeight="1" x14ac:dyDescent="0.25">
      <c r="A71" t="s">
        <v>83</v>
      </c>
      <c r="B71" t="s">
        <v>133</v>
      </c>
      <c r="C71" s="26">
        <v>57.78</v>
      </c>
      <c r="D71" s="2">
        <v>57.03</v>
      </c>
      <c r="E71" s="2">
        <v>58.53</v>
      </c>
      <c r="F71" s="2">
        <v>0.75</v>
      </c>
      <c r="G71" s="2">
        <v>0.75</v>
      </c>
    </row>
    <row r="72" spans="1:7" ht="14.1" customHeight="1" x14ac:dyDescent="0.25">
      <c r="A72" s="2" t="s">
        <v>1490</v>
      </c>
      <c r="B72" t="s">
        <v>133</v>
      </c>
      <c r="C72" s="26">
        <v>58.303800000000003</v>
      </c>
      <c r="D72" s="2">
        <v>57.532699999999998</v>
      </c>
      <c r="E72" s="2">
        <v>59.070799999999998</v>
      </c>
      <c r="F72" s="2">
        <v>0.77110000000000412</v>
      </c>
      <c r="G72" s="2">
        <v>0.76699999999999591</v>
      </c>
    </row>
    <row r="73" spans="1:7" ht="14.1" customHeight="1" x14ac:dyDescent="0.25">
      <c r="A73" s="2" t="s">
        <v>70</v>
      </c>
      <c r="B73" t="s">
        <v>133</v>
      </c>
      <c r="C73" s="26">
        <v>58.858699999999999</v>
      </c>
      <c r="D73" s="2">
        <v>58.087000000000003</v>
      </c>
      <c r="E73" s="2">
        <v>59.626199999999997</v>
      </c>
      <c r="F73" s="2">
        <v>0.77169999999999561</v>
      </c>
      <c r="G73" s="2">
        <v>0.76749999999999829</v>
      </c>
    </row>
    <row r="74" spans="1:7" ht="14.1" customHeight="1" x14ac:dyDescent="0.25">
      <c r="A74" s="2"/>
      <c r="B74" s="2"/>
      <c r="C74" s="26"/>
      <c r="D74" s="2"/>
      <c r="E74" s="2"/>
      <c r="F74" s="2"/>
      <c r="G74" s="2"/>
    </row>
    <row r="75" spans="1:7" ht="14.1" customHeight="1" x14ac:dyDescent="0.25">
      <c r="A75" s="32"/>
      <c r="B75" s="2"/>
      <c r="C75" s="26"/>
      <c r="D75" s="2"/>
      <c r="E75" s="2"/>
      <c r="F75" s="2"/>
      <c r="G75" s="2"/>
    </row>
    <row r="76" spans="1:7" ht="14.1" customHeight="1" x14ac:dyDescent="0.25">
      <c r="A76" s="2"/>
      <c r="B76" s="2"/>
      <c r="C76" s="26"/>
      <c r="D76" s="2"/>
      <c r="E76" s="2"/>
      <c r="F76" s="2"/>
      <c r="G76" s="2"/>
    </row>
    <row r="77" spans="1:7" ht="14.1" customHeight="1" x14ac:dyDescent="0.25">
      <c r="A77" s="2"/>
      <c r="B77" s="2"/>
      <c r="C77" s="26"/>
      <c r="D77" s="2"/>
      <c r="E77" s="2"/>
      <c r="F77" s="2"/>
      <c r="G77" s="2"/>
    </row>
    <row r="78" spans="1:7" ht="14.1" customHeight="1" x14ac:dyDescent="0.25">
      <c r="A78" s="2"/>
      <c r="B78" s="2"/>
      <c r="C78" s="26"/>
      <c r="D78" s="2"/>
      <c r="E78" s="2"/>
      <c r="F78" s="2"/>
      <c r="G78" s="2"/>
    </row>
    <row r="79" spans="1:7" ht="14.1" customHeight="1" x14ac:dyDescent="0.25">
      <c r="A79" s="2"/>
      <c r="B79" s="2"/>
      <c r="C79" s="26"/>
      <c r="D79" s="2"/>
      <c r="E79" s="2"/>
      <c r="F79" s="2"/>
      <c r="G79" s="2"/>
    </row>
    <row r="80" spans="1:7" ht="14.1" customHeight="1" x14ac:dyDescent="0.25">
      <c r="B80" s="2" t="s">
        <v>1489</v>
      </c>
    </row>
    <row r="81" spans="1:7" ht="14.1" customHeight="1" x14ac:dyDescent="0.25">
      <c r="A81" s="2" t="s">
        <v>76</v>
      </c>
      <c r="B81" t="s">
        <v>133</v>
      </c>
      <c r="C81" s="26">
        <v>67.8</v>
      </c>
      <c r="D81" s="2">
        <v>67.459999999999994</v>
      </c>
      <c r="E81" s="2">
        <v>68.06</v>
      </c>
      <c r="F81" s="2">
        <v>0.34000000000000341</v>
      </c>
      <c r="G81" s="2">
        <v>0.26000000000000512</v>
      </c>
    </row>
    <row r="82" spans="1:7" ht="14.1" customHeight="1" x14ac:dyDescent="0.25">
      <c r="A82" s="2" t="s">
        <v>83</v>
      </c>
      <c r="B82" s="2" t="s">
        <v>133</v>
      </c>
      <c r="C82" s="26">
        <v>69.099999999999994</v>
      </c>
      <c r="D82" s="2">
        <v>68.8</v>
      </c>
      <c r="E82" s="2">
        <v>69.39</v>
      </c>
      <c r="F82" s="2">
        <v>0.29999999999999716</v>
      </c>
      <c r="G82" s="2">
        <v>0.29000000000000625</v>
      </c>
    </row>
    <row r="83" spans="1:7" ht="14.1" customHeight="1" x14ac:dyDescent="0.25">
      <c r="A83" s="2" t="s">
        <v>1490</v>
      </c>
      <c r="B83" t="s">
        <v>133</v>
      </c>
      <c r="C83" s="26">
        <v>69.978999999999999</v>
      </c>
      <c r="D83" s="2">
        <v>69.683099999999996</v>
      </c>
      <c r="E83" s="2">
        <v>70.273200000000003</v>
      </c>
      <c r="F83" s="2">
        <v>0.29590000000000316</v>
      </c>
      <c r="G83" s="2">
        <v>0.29420000000000357</v>
      </c>
    </row>
    <row r="84" spans="1:7" ht="14.1" customHeight="1" x14ac:dyDescent="0.25">
      <c r="A84" s="2" t="s">
        <v>70</v>
      </c>
      <c r="B84" t="s">
        <v>133</v>
      </c>
      <c r="C84" s="26">
        <v>70.656800000000004</v>
      </c>
      <c r="D84" s="2">
        <v>70.357699999999994</v>
      </c>
      <c r="E84" s="2">
        <v>70.954099999999997</v>
      </c>
      <c r="F84" s="2">
        <v>0.29910000000000991</v>
      </c>
      <c r="G84" s="2">
        <v>0.29729999999999279</v>
      </c>
    </row>
    <row r="85" spans="1:7" ht="14.1" customHeight="1" x14ac:dyDescent="0.25">
      <c r="A85" s="44"/>
      <c r="B85" s="2"/>
      <c r="C85" s="31"/>
      <c r="D85" s="44"/>
      <c r="E85" s="44"/>
      <c r="F85" s="44"/>
      <c r="G85" s="44"/>
    </row>
    <row r="86" spans="1:7" ht="14.1" customHeight="1" x14ac:dyDescent="0.25">
      <c r="A86" s="44"/>
      <c r="B86" s="2"/>
      <c r="C86" s="31"/>
      <c r="D86" s="44"/>
      <c r="E86" s="44"/>
      <c r="F86" s="44"/>
      <c r="G86" s="44"/>
    </row>
    <row r="87" spans="1:7" ht="14.1" customHeight="1" x14ac:dyDescent="0.25">
      <c r="A87" s="2"/>
      <c r="B87" s="2"/>
      <c r="C87" s="26"/>
      <c r="D87" s="2"/>
      <c r="E87" s="2"/>
      <c r="F87" s="2"/>
      <c r="G87" s="2"/>
    </row>
    <row r="88" spans="1:7" ht="14.1" customHeight="1" x14ac:dyDescent="0.25">
      <c r="A88" s="2"/>
      <c r="B88" s="2"/>
      <c r="C88" s="26"/>
      <c r="D88" s="2"/>
      <c r="E88" s="2"/>
      <c r="F88" s="2"/>
      <c r="G88" s="2"/>
    </row>
    <row r="89" spans="1:7" ht="14.1" customHeight="1" x14ac:dyDescent="0.25">
      <c r="A89" s="2"/>
      <c r="B89" s="2"/>
      <c r="C89" s="26"/>
      <c r="D89" s="2"/>
      <c r="E89" s="2"/>
      <c r="F89" s="2"/>
      <c r="G89" s="2"/>
    </row>
    <row r="90" spans="1:7" ht="14.1" customHeight="1" x14ac:dyDescent="0.25">
      <c r="A90" s="2"/>
      <c r="B90" s="2"/>
      <c r="C90" s="26"/>
      <c r="D90" s="2"/>
      <c r="E90" s="2"/>
      <c r="F90" s="2"/>
      <c r="G90" s="2"/>
    </row>
    <row r="91" spans="1:7" ht="14.1" customHeight="1" x14ac:dyDescent="0.25">
      <c r="A91" s="2"/>
      <c r="B91" s="2"/>
      <c r="C91" s="26"/>
      <c r="D91" s="2"/>
      <c r="E91" s="2"/>
      <c r="F91" s="2"/>
      <c r="G91" s="2"/>
    </row>
    <row r="92" spans="1:7" ht="14.1" customHeight="1" x14ac:dyDescent="0.25">
      <c r="A92" s="11"/>
      <c r="B92" s="11"/>
      <c r="C92" s="11"/>
      <c r="D92" s="11"/>
      <c r="E92" s="11"/>
      <c r="F92" s="11"/>
      <c r="G92" s="11"/>
    </row>
    <row r="93" spans="1:7" ht="14.1" customHeight="1" x14ac:dyDescent="0.25">
      <c r="A93" s="11"/>
      <c r="B93" s="11"/>
      <c r="C93" s="11"/>
      <c r="D93" s="11"/>
      <c r="E93" s="11"/>
      <c r="F93" s="11"/>
      <c r="G93" s="11"/>
    </row>
    <row r="94" spans="1:7" ht="14.1" customHeight="1" x14ac:dyDescent="0.25">
      <c r="A94" s="11"/>
      <c r="B94" s="11"/>
      <c r="C94" s="11"/>
      <c r="D94" s="11"/>
      <c r="E94" s="11"/>
      <c r="F94" s="11"/>
      <c r="G94" s="11"/>
    </row>
    <row r="95" spans="1:7" ht="14.1" customHeight="1" x14ac:dyDescent="0.25">
      <c r="A95" s="11"/>
      <c r="B95" s="11"/>
      <c r="C95" s="11"/>
      <c r="D95" s="11"/>
      <c r="E95" s="11"/>
      <c r="F95" s="11"/>
      <c r="G95" s="11"/>
    </row>
    <row r="96" spans="1:7" ht="14.1" customHeight="1" x14ac:dyDescent="0.25">
      <c r="A96" s="11"/>
      <c r="B96" s="11"/>
      <c r="C96" s="11"/>
      <c r="D96" s="11"/>
      <c r="E96" s="11"/>
      <c r="F96" s="11"/>
      <c r="G96" s="11"/>
    </row>
    <row r="97" spans="1:7" ht="14.1" customHeight="1" x14ac:dyDescent="0.25">
      <c r="A97" s="11"/>
      <c r="B97" s="11"/>
      <c r="C97" s="11"/>
      <c r="D97" s="11"/>
      <c r="E97" s="11"/>
      <c r="F97" s="11"/>
      <c r="G97" s="11"/>
    </row>
    <row r="98" spans="1:7" ht="14.1" customHeight="1" x14ac:dyDescent="0.25">
      <c r="A98" s="11"/>
      <c r="B98" s="11"/>
      <c r="C98" s="11"/>
      <c r="D98" s="11"/>
      <c r="E98" s="11"/>
      <c r="F98" s="11"/>
      <c r="G98" s="11"/>
    </row>
    <row r="99" spans="1:7" ht="14.1" customHeight="1" x14ac:dyDescent="0.25">
      <c r="A99" s="11"/>
      <c r="B99" s="11"/>
      <c r="C99" s="11"/>
      <c r="D99" s="11"/>
      <c r="E99" s="11"/>
      <c r="F99" s="11"/>
      <c r="G99" s="11"/>
    </row>
    <row r="100" spans="1:7" ht="14.1" customHeight="1" x14ac:dyDescent="0.25">
      <c r="A100" s="11"/>
      <c r="B100" s="11"/>
      <c r="C100" s="11"/>
      <c r="D100" s="11"/>
      <c r="E100" s="11"/>
      <c r="F100" s="11"/>
      <c r="G100" s="11"/>
    </row>
    <row r="101" spans="1:7" ht="18" customHeight="1" x14ac:dyDescent="0.25">
      <c r="A101" s="118" t="s">
        <v>187</v>
      </c>
      <c r="G101" s="11"/>
    </row>
    <row r="102" spans="1:7" x14ac:dyDescent="0.25">
      <c r="G102" s="11"/>
    </row>
    <row r="103" spans="1:7" x14ac:dyDescent="0.25">
      <c r="G103" s="11"/>
    </row>
    <row r="104" spans="1:7" x14ac:dyDescent="0.25">
      <c r="G104" s="11"/>
    </row>
    <row r="105" spans="1:7" x14ac:dyDescent="0.25">
      <c r="G105" s="11"/>
    </row>
    <row r="106" spans="1:7" ht="14.1" customHeight="1" x14ac:dyDescent="0.25">
      <c r="A106" s="3" t="s">
        <v>101</v>
      </c>
      <c r="B106" s="3" t="s">
        <v>1493</v>
      </c>
      <c r="C106" s="11"/>
      <c r="D106" s="11"/>
      <c r="E106" s="11"/>
      <c r="F106" s="11"/>
      <c r="G106" s="11"/>
    </row>
    <row r="107" spans="1:7" ht="14.1" customHeight="1" x14ac:dyDescent="0.25">
      <c r="A107" s="37" t="s">
        <v>76</v>
      </c>
      <c r="B107" s="26">
        <v>11.599999999999994</v>
      </c>
      <c r="C107" s="11"/>
      <c r="D107" s="11"/>
      <c r="E107" s="11"/>
      <c r="F107" s="11"/>
      <c r="G107" s="11"/>
    </row>
    <row r="108" spans="1:7" ht="14.1" customHeight="1" x14ac:dyDescent="0.25">
      <c r="A108" s="2" t="s">
        <v>83</v>
      </c>
      <c r="B108" s="26">
        <v>11.319999999999993</v>
      </c>
      <c r="C108" s="11"/>
      <c r="D108" s="11"/>
      <c r="E108" s="11"/>
      <c r="F108" s="11"/>
      <c r="G108" s="11"/>
    </row>
    <row r="109" spans="1:7" ht="14.1" customHeight="1" x14ac:dyDescent="0.25">
      <c r="A109" s="2" t="s">
        <v>1490</v>
      </c>
      <c r="B109" s="26">
        <v>11.675199999999997</v>
      </c>
      <c r="C109" s="11"/>
      <c r="D109" s="11"/>
      <c r="E109" s="11"/>
      <c r="F109" s="11"/>
      <c r="G109" s="11"/>
    </row>
    <row r="110" spans="1:7" ht="14.1" customHeight="1" x14ac:dyDescent="0.25">
      <c r="A110" s="2" t="s">
        <v>70</v>
      </c>
      <c r="B110" s="26">
        <v>11.798100000000005</v>
      </c>
      <c r="C110" s="11"/>
      <c r="D110" s="11"/>
      <c r="E110" s="11"/>
      <c r="F110" s="11"/>
      <c r="G110" s="11"/>
    </row>
    <row r="111" spans="1:7" ht="14.1" customHeight="1" x14ac:dyDescent="0.25">
      <c r="A111" s="2"/>
      <c r="B111" s="26"/>
      <c r="C111" s="11"/>
      <c r="D111" s="11"/>
      <c r="E111" s="11"/>
      <c r="F111" s="11"/>
      <c r="G111" s="11"/>
    </row>
    <row r="112" spans="1:7" ht="14.1" customHeight="1" x14ac:dyDescent="0.25">
      <c r="A112" s="2"/>
      <c r="B112" s="26"/>
      <c r="C112" s="11"/>
      <c r="D112" s="11"/>
      <c r="E112" s="11"/>
      <c r="F112" s="11"/>
      <c r="G112" s="11"/>
    </row>
    <row r="113" spans="1:7" ht="14.1" customHeight="1" x14ac:dyDescent="0.25">
      <c r="A113" s="32"/>
      <c r="B113" s="26"/>
      <c r="C113" s="11"/>
      <c r="D113" s="11"/>
      <c r="E113" s="11"/>
      <c r="F113" s="11"/>
      <c r="G113" s="11"/>
    </row>
    <row r="114" spans="1:7" ht="14.1" customHeight="1" x14ac:dyDescent="0.25">
      <c r="A114" s="32"/>
      <c r="B114" s="26"/>
      <c r="C114" s="11"/>
      <c r="D114" s="11"/>
      <c r="E114" s="11"/>
      <c r="F114" s="11"/>
      <c r="G114" s="11"/>
    </row>
    <row r="115" spans="1:7" ht="14.1" customHeight="1" x14ac:dyDescent="0.25">
      <c r="A115" s="32"/>
      <c r="B115" s="26"/>
      <c r="C115" s="11"/>
      <c r="D115" s="11"/>
      <c r="E115" s="11"/>
      <c r="F115" s="11"/>
      <c r="G115" s="11"/>
    </row>
    <row r="116" spans="1:7" ht="14.1" customHeight="1" x14ac:dyDescent="0.25">
      <c r="A116" s="32"/>
      <c r="B116" s="26"/>
      <c r="C116" s="11"/>
      <c r="D116" s="11"/>
      <c r="E116" s="11"/>
      <c r="F116" s="11"/>
      <c r="G116" s="11"/>
    </row>
    <row r="117" spans="1:7" ht="14.1" customHeight="1" x14ac:dyDescent="0.25">
      <c r="A117" s="32"/>
      <c r="B117" s="26"/>
      <c r="C117" s="11"/>
      <c r="D117" s="11"/>
      <c r="E117" s="11"/>
      <c r="F117" s="11"/>
      <c r="G117" s="11"/>
    </row>
    <row r="118" spans="1:7" ht="14.1" customHeight="1" x14ac:dyDescent="0.25">
      <c r="A118" s="11"/>
      <c r="B118" s="11"/>
      <c r="C118" s="11"/>
      <c r="D118" s="11"/>
      <c r="E118" s="11"/>
      <c r="F118" s="11"/>
      <c r="G118" s="11"/>
    </row>
    <row r="119" spans="1:7" ht="14.1" customHeight="1" x14ac:dyDescent="0.25">
      <c r="A119" s="19" t="s">
        <v>101</v>
      </c>
      <c r="B119" s="19" t="s">
        <v>10</v>
      </c>
      <c r="C119" s="11"/>
      <c r="D119" s="11"/>
      <c r="E119" s="11"/>
      <c r="F119" s="11"/>
      <c r="G119" s="11"/>
    </row>
    <row r="120" spans="1:7" ht="14.1" customHeight="1" x14ac:dyDescent="0.25">
      <c r="A120" s="39" t="s">
        <v>76</v>
      </c>
      <c r="B120" s="46">
        <v>25.6</v>
      </c>
      <c r="C120" s="11"/>
      <c r="D120" s="11"/>
      <c r="E120" s="11"/>
      <c r="F120" s="11"/>
      <c r="G120" s="11"/>
    </row>
    <row r="121" spans="1:7" ht="14.1" customHeight="1" x14ac:dyDescent="0.25">
      <c r="A121" s="2" t="s">
        <v>83</v>
      </c>
      <c r="B121" s="46">
        <v>32.659999999999997</v>
      </c>
      <c r="C121" s="11"/>
      <c r="D121" s="11"/>
      <c r="E121" s="11"/>
      <c r="F121" s="11"/>
      <c r="G121" s="11"/>
    </row>
    <row r="122" spans="1:7" ht="14.1" customHeight="1" x14ac:dyDescent="0.25">
      <c r="A122" s="2" t="s">
        <v>1490</v>
      </c>
      <c r="B122" s="46">
        <v>56.395299999999999</v>
      </c>
      <c r="C122" s="11"/>
      <c r="D122" s="11"/>
      <c r="E122" s="11"/>
      <c r="F122" s="11"/>
      <c r="G122" s="11"/>
    </row>
    <row r="123" spans="1:7" ht="14.1" customHeight="1" x14ac:dyDescent="0.25">
      <c r="A123" s="2" t="s">
        <v>70</v>
      </c>
      <c r="B123" s="46">
        <v>51.263500000000001</v>
      </c>
      <c r="C123" s="11"/>
      <c r="D123" s="11"/>
      <c r="E123" s="11"/>
      <c r="F123" s="11"/>
      <c r="G123" s="11"/>
    </row>
    <row r="124" spans="1:7" ht="14.1" customHeight="1" x14ac:dyDescent="0.25">
      <c r="A124" s="2"/>
      <c r="B124" s="26"/>
      <c r="C124" s="11"/>
      <c r="D124" s="11"/>
      <c r="E124" s="11"/>
      <c r="F124" s="11"/>
      <c r="G124" s="11"/>
    </row>
    <row r="125" spans="1:7" ht="14.1" customHeight="1" x14ac:dyDescent="0.25">
      <c r="A125" s="2"/>
      <c r="B125" s="26"/>
      <c r="C125" s="11"/>
      <c r="D125" s="11"/>
      <c r="E125" s="11"/>
      <c r="F125" s="11"/>
      <c r="G125" s="11"/>
    </row>
    <row r="126" spans="1:7" ht="14.1" customHeight="1" x14ac:dyDescent="0.25">
      <c r="A126" s="32"/>
      <c r="B126" s="26"/>
      <c r="C126" s="11"/>
      <c r="D126" s="11"/>
      <c r="E126" s="11"/>
      <c r="F126" s="11"/>
      <c r="G126" s="11"/>
    </row>
    <row r="127" spans="1:7" ht="14.1" customHeight="1" x14ac:dyDescent="0.25">
      <c r="A127" s="32"/>
      <c r="B127" s="26"/>
      <c r="C127" s="11"/>
      <c r="D127" s="11"/>
      <c r="E127" s="11"/>
      <c r="F127" s="11"/>
      <c r="G127" s="11"/>
    </row>
    <row r="128" spans="1:7" ht="14.1" customHeight="1" x14ac:dyDescent="0.25">
      <c r="A128" s="32"/>
      <c r="B128" s="26"/>
      <c r="C128" s="11"/>
      <c r="D128" s="11"/>
      <c r="E128" s="11"/>
      <c r="F128" s="11"/>
      <c r="G128" s="11"/>
    </row>
    <row r="129" spans="1:18" ht="14.1" customHeight="1" x14ac:dyDescent="0.25">
      <c r="A129" s="32"/>
      <c r="B129" s="26"/>
      <c r="C129" s="11"/>
      <c r="D129" s="11"/>
      <c r="E129" s="11"/>
      <c r="F129" s="11"/>
      <c r="G129" s="11"/>
    </row>
    <row r="130" spans="1:18" ht="14.1" customHeight="1" x14ac:dyDescent="0.25">
      <c r="A130" s="32"/>
      <c r="B130" s="26"/>
      <c r="C130" s="11"/>
      <c r="D130" s="11"/>
      <c r="E130" s="11"/>
      <c r="F130" s="11"/>
      <c r="G130" s="11"/>
    </row>
    <row r="131" spans="1:18" ht="14.1" customHeight="1" x14ac:dyDescent="0.25">
      <c r="A131" s="32"/>
      <c r="B131" s="26"/>
      <c r="C131" s="11"/>
      <c r="D131" s="11"/>
      <c r="E131" s="11"/>
      <c r="F131" s="11"/>
      <c r="G131" s="11"/>
    </row>
    <row r="132" spans="1:18" ht="14.1" customHeight="1" x14ac:dyDescent="0.25">
      <c r="A132" s="32"/>
      <c r="B132" s="26"/>
      <c r="C132" s="11"/>
      <c r="D132" s="11"/>
      <c r="E132" s="11"/>
      <c r="F132" s="11"/>
      <c r="G132" s="11"/>
    </row>
    <row r="133" spans="1:18" ht="14.1" customHeight="1" x14ac:dyDescent="0.25">
      <c r="A133" s="32"/>
      <c r="B133" s="26"/>
      <c r="C133" s="11"/>
      <c r="D133" s="11"/>
      <c r="E133" s="11"/>
      <c r="F133" s="11"/>
      <c r="G133" s="11"/>
    </row>
    <row r="134" spans="1:18" ht="14.1" customHeight="1" x14ac:dyDescent="0.25">
      <c r="A134" s="32"/>
      <c r="B134" s="26"/>
      <c r="C134" s="11"/>
      <c r="D134" s="11"/>
      <c r="E134" s="11"/>
      <c r="F134" s="11"/>
      <c r="G134" s="11"/>
    </row>
    <row r="135" spans="1:18" ht="14.1" customHeight="1" x14ac:dyDescent="0.25">
      <c r="A135" s="11"/>
      <c r="B135" s="11"/>
      <c r="C135" s="11"/>
      <c r="D135" s="11"/>
      <c r="E135" s="11"/>
      <c r="F135" s="11"/>
      <c r="G135" s="11"/>
    </row>
    <row r="136" spans="1:18" ht="14.1" customHeight="1" x14ac:dyDescent="0.25">
      <c r="A136" s="11"/>
      <c r="B136" s="11"/>
      <c r="C136" s="11"/>
      <c r="D136" s="11"/>
      <c r="E136" s="11"/>
      <c r="F136" s="11"/>
      <c r="G136" s="11"/>
    </row>
    <row r="137" spans="1:18" ht="14.1" customHeight="1" x14ac:dyDescent="0.25">
      <c r="A137" s="11"/>
      <c r="B137" s="11"/>
      <c r="C137" s="11"/>
      <c r="D137" s="11"/>
      <c r="E137" s="11"/>
      <c r="F137" s="11"/>
      <c r="G137" s="11"/>
    </row>
    <row r="138" spans="1:18" ht="14.1" customHeight="1" x14ac:dyDescent="0.25">
      <c r="A138" s="11"/>
      <c r="B138" s="11"/>
      <c r="C138" s="11"/>
      <c r="D138" s="11"/>
      <c r="E138" s="11"/>
      <c r="F138" s="11"/>
      <c r="G138" s="11"/>
    </row>
    <row r="139" spans="1:18" ht="14.1" customHeight="1" x14ac:dyDescent="0.25">
      <c r="A139" s="121"/>
      <c r="B139" s="11"/>
      <c r="C139" s="11"/>
      <c r="D139" s="11"/>
      <c r="E139" s="11"/>
      <c r="F139" s="11"/>
      <c r="G139" s="11"/>
    </row>
    <row r="140" spans="1:18" ht="14.1" customHeight="1" x14ac:dyDescent="0.25">
      <c r="A140" s="11"/>
      <c r="B140" s="11"/>
      <c r="C140" s="11"/>
      <c r="D140" s="11"/>
      <c r="E140" s="11"/>
      <c r="F140" s="11"/>
      <c r="G140" s="11"/>
    </row>
    <row r="141" spans="1:18" ht="14.1" customHeight="1" x14ac:dyDescent="0.25">
      <c r="A141" s="11"/>
      <c r="B141" s="11"/>
      <c r="C141" s="11"/>
      <c r="D141" s="11"/>
      <c r="E141" s="11"/>
      <c r="F141" s="11"/>
      <c r="G141" s="11"/>
    </row>
    <row r="142" spans="1:18" ht="14.1" customHeight="1" x14ac:dyDescent="0.25">
      <c r="A142" s="11"/>
      <c r="B142" s="11"/>
      <c r="C142" s="11"/>
      <c r="D142" s="11"/>
      <c r="E142" s="11"/>
      <c r="F142" s="11"/>
      <c r="G142" s="11"/>
    </row>
    <row r="143" spans="1:18" ht="18" x14ac:dyDescent="0.25">
      <c r="A143" s="68" t="s">
        <v>183</v>
      </c>
      <c r="B143" s="3"/>
      <c r="C143" s="3"/>
      <c r="D143" s="3"/>
      <c r="E143" s="3"/>
      <c r="F143" s="3"/>
      <c r="G143" s="3"/>
      <c r="R143" s="86"/>
    </row>
    <row r="144" spans="1:18" x14ac:dyDescent="0.25">
      <c r="A144" s="69" t="s">
        <v>101</v>
      </c>
      <c r="B144" s="69" t="s">
        <v>102</v>
      </c>
      <c r="C144" s="69" t="s">
        <v>103</v>
      </c>
      <c r="D144" s="69" t="s">
        <v>104</v>
      </c>
      <c r="E144" s="69" t="s">
        <v>105</v>
      </c>
      <c r="F144" s="69" t="s">
        <v>106</v>
      </c>
      <c r="G144" s="69" t="s">
        <v>107</v>
      </c>
      <c r="R144" s="86"/>
    </row>
    <row r="145" spans="1:18" s="32" customFormat="1" ht="14.25" x14ac:dyDescent="0.2">
      <c r="A145" s="2" t="s">
        <v>76</v>
      </c>
      <c r="B145" s="2" t="s">
        <v>166</v>
      </c>
      <c r="C145" s="110">
        <v>51.8</v>
      </c>
      <c r="D145" s="34">
        <v>47.75</v>
      </c>
      <c r="E145" s="34">
        <v>55.73</v>
      </c>
      <c r="F145" s="112">
        <v>4.0499999999999972</v>
      </c>
      <c r="G145" s="34">
        <v>3.9299999999999997</v>
      </c>
    </row>
    <row r="146" spans="1:18" s="32" customFormat="1" ht="14.25" x14ac:dyDescent="0.2">
      <c r="A146" s="32" t="s">
        <v>76</v>
      </c>
      <c r="B146" s="2" t="s">
        <v>160</v>
      </c>
      <c r="C146" s="110">
        <v>52.4</v>
      </c>
      <c r="D146" s="34">
        <v>48.55</v>
      </c>
      <c r="E146" s="34">
        <v>56.23</v>
      </c>
      <c r="F146" s="112">
        <v>3.8500000000000014</v>
      </c>
      <c r="G146" s="34">
        <v>3.8299999999999983</v>
      </c>
    </row>
    <row r="147" spans="1:18" s="32" customFormat="1" ht="14.25" x14ac:dyDescent="0.2">
      <c r="A147" s="32" t="s">
        <v>76</v>
      </c>
      <c r="B147" s="2" t="s">
        <v>162</v>
      </c>
      <c r="C147" s="110">
        <v>54.3</v>
      </c>
      <c r="D147" s="34">
        <v>49.62</v>
      </c>
      <c r="E147" s="34">
        <v>58.83</v>
      </c>
      <c r="F147" s="112">
        <v>4.68</v>
      </c>
      <c r="G147" s="34">
        <v>4.5300000000000011</v>
      </c>
    </row>
    <row r="148" spans="1:18" s="32" customFormat="1" ht="14.25" x14ac:dyDescent="0.2">
      <c r="A148" s="32" t="s">
        <v>76</v>
      </c>
      <c r="B148" s="2" t="s">
        <v>155</v>
      </c>
      <c r="C148" s="110">
        <v>60.8</v>
      </c>
      <c r="D148" s="34">
        <v>56.16</v>
      </c>
      <c r="E148" s="34">
        <v>65.180000000000007</v>
      </c>
      <c r="F148" s="112">
        <v>4.6400000000000006</v>
      </c>
      <c r="G148" s="34">
        <v>4.3800000000000097</v>
      </c>
    </row>
    <row r="149" spans="1:18" s="32" customFormat="1" ht="14.25" x14ac:dyDescent="0.2">
      <c r="A149" s="2" t="s">
        <v>76</v>
      </c>
      <c r="B149" s="2" t="s">
        <v>151</v>
      </c>
      <c r="C149" s="110">
        <v>55.8</v>
      </c>
      <c r="D149" s="34">
        <v>50.95</v>
      </c>
      <c r="E149" s="34">
        <v>60.6</v>
      </c>
      <c r="F149" s="112">
        <v>4.8499999999999943</v>
      </c>
      <c r="G149" s="34">
        <v>4.8000000000000043</v>
      </c>
    </row>
    <row r="150" spans="1:18" s="32" customFormat="1" ht="14.25" x14ac:dyDescent="0.2">
      <c r="A150" s="2" t="s">
        <v>76</v>
      </c>
      <c r="B150" s="2" t="s">
        <v>167</v>
      </c>
      <c r="C150" s="110">
        <v>53.9</v>
      </c>
      <c r="D150" s="34">
        <v>49.69</v>
      </c>
      <c r="E150" s="34">
        <v>58.09</v>
      </c>
      <c r="F150" s="112">
        <v>4.2100000000000009</v>
      </c>
      <c r="G150" s="34">
        <v>4.1900000000000048</v>
      </c>
    </row>
    <row r="151" spans="1:18" s="32" customFormat="1" ht="14.25" x14ac:dyDescent="0.2">
      <c r="A151" s="32" t="s">
        <v>76</v>
      </c>
      <c r="B151" s="2" t="s">
        <v>181</v>
      </c>
      <c r="C151" s="110">
        <v>50</v>
      </c>
      <c r="D151" s="34">
        <v>23.66</v>
      </c>
      <c r="E151" s="34">
        <v>76.34</v>
      </c>
      <c r="F151" s="112">
        <v>26.34</v>
      </c>
      <c r="G151" s="34">
        <v>26.340000000000003</v>
      </c>
    </row>
    <row r="152" spans="1:18" x14ac:dyDescent="0.25">
      <c r="A152" s="2" t="s">
        <v>76</v>
      </c>
      <c r="B152" s="2" t="s">
        <v>171</v>
      </c>
      <c r="C152" s="110">
        <v>56.7</v>
      </c>
      <c r="D152" s="34">
        <v>53.48</v>
      </c>
      <c r="E152" s="34">
        <v>59.78</v>
      </c>
      <c r="F152" s="112">
        <v>3.220000000000006</v>
      </c>
      <c r="G152" s="34">
        <v>3.0799999999999983</v>
      </c>
      <c r="R152" s="86"/>
    </row>
    <row r="153" spans="1:18" x14ac:dyDescent="0.25">
      <c r="A153" s="20" t="s">
        <v>76</v>
      </c>
      <c r="B153" s="20" t="s">
        <v>159</v>
      </c>
      <c r="C153" s="110">
        <v>57.9</v>
      </c>
      <c r="D153" s="34">
        <v>54.19</v>
      </c>
      <c r="E153" s="34">
        <v>61.54</v>
      </c>
      <c r="F153" s="112">
        <v>3.7100000000000009</v>
      </c>
      <c r="G153" s="34">
        <v>3.6400000000000006</v>
      </c>
      <c r="R153" s="86"/>
    </row>
    <row r="154" spans="1:18" x14ac:dyDescent="0.25">
      <c r="A154" s="51" t="s">
        <v>76</v>
      </c>
      <c r="B154" s="21" t="s">
        <v>174</v>
      </c>
      <c r="C154" s="110">
        <v>55</v>
      </c>
      <c r="D154" s="34">
        <v>51.88</v>
      </c>
      <c r="E154" s="34">
        <v>58.1</v>
      </c>
      <c r="F154" s="112">
        <v>3.1199999999999974</v>
      </c>
      <c r="G154" s="34">
        <v>3.1000000000000014</v>
      </c>
      <c r="R154" s="86"/>
    </row>
    <row r="155" spans="1:18" x14ac:dyDescent="0.25">
      <c r="A155" s="51" t="s">
        <v>76</v>
      </c>
      <c r="B155" s="21" t="s">
        <v>178</v>
      </c>
      <c r="C155" s="110">
        <v>57.7</v>
      </c>
      <c r="D155" s="34">
        <v>54.25</v>
      </c>
      <c r="E155" s="34">
        <v>61.06</v>
      </c>
      <c r="F155" s="112">
        <v>3.4500000000000028</v>
      </c>
      <c r="G155" s="34">
        <v>3.3599999999999994</v>
      </c>
      <c r="R155" s="86"/>
    </row>
    <row r="156" spans="1:18" x14ac:dyDescent="0.25">
      <c r="A156" s="51" t="s">
        <v>76</v>
      </c>
      <c r="B156" s="21" t="s">
        <v>175</v>
      </c>
      <c r="C156" s="110">
        <v>67</v>
      </c>
      <c r="D156" s="34">
        <v>63.29</v>
      </c>
      <c r="E156" s="34">
        <v>70.459999999999994</v>
      </c>
      <c r="F156" s="112">
        <v>3.7100000000000009</v>
      </c>
      <c r="G156" s="34">
        <v>3.4599999999999937</v>
      </c>
      <c r="R156" s="86"/>
    </row>
    <row r="157" spans="1:18" x14ac:dyDescent="0.25">
      <c r="A157" s="51" t="s">
        <v>76</v>
      </c>
      <c r="B157" s="21" t="s">
        <v>156</v>
      </c>
      <c r="C157" s="110">
        <v>54.1</v>
      </c>
      <c r="D157" s="34">
        <v>48.6</v>
      </c>
      <c r="E157" s="34">
        <v>59.53</v>
      </c>
      <c r="F157" s="112">
        <v>5.5</v>
      </c>
      <c r="G157" s="34">
        <v>5.43</v>
      </c>
      <c r="R157" s="86"/>
    </row>
    <row r="158" spans="1:18" x14ac:dyDescent="0.25">
      <c r="A158" s="21" t="s">
        <v>76</v>
      </c>
      <c r="B158" s="21" t="s">
        <v>168</v>
      </c>
      <c r="C158" s="110">
        <v>59.7</v>
      </c>
      <c r="D158" s="34">
        <v>55.41</v>
      </c>
      <c r="E158" s="34">
        <v>63.9</v>
      </c>
      <c r="F158" s="112">
        <v>4.2900000000000063</v>
      </c>
      <c r="G158" s="34">
        <v>4.1999999999999957</v>
      </c>
      <c r="R158" s="86"/>
    </row>
    <row r="159" spans="1:18" x14ac:dyDescent="0.25">
      <c r="A159" s="21" t="s">
        <v>76</v>
      </c>
      <c r="B159" s="21" t="s">
        <v>164</v>
      </c>
      <c r="C159" s="110">
        <v>57.2</v>
      </c>
      <c r="D159" s="34">
        <v>51.39</v>
      </c>
      <c r="E159" s="34">
        <v>62.8</v>
      </c>
      <c r="F159" s="112">
        <v>5.8100000000000023</v>
      </c>
      <c r="G159" s="34">
        <v>5.5999999999999943</v>
      </c>
      <c r="R159" s="86"/>
    </row>
    <row r="160" spans="1:18" x14ac:dyDescent="0.25">
      <c r="A160" s="21" t="s">
        <v>76</v>
      </c>
      <c r="B160" s="21" t="s">
        <v>172</v>
      </c>
      <c r="C160" s="110">
        <v>41.4</v>
      </c>
      <c r="D160" s="34">
        <v>36.950000000000003</v>
      </c>
      <c r="E160" s="34">
        <v>46.08</v>
      </c>
      <c r="F160" s="112">
        <v>4.4499999999999957</v>
      </c>
      <c r="G160" s="34">
        <v>4.68</v>
      </c>
      <c r="R160" s="86"/>
    </row>
    <row r="161" spans="1:18" x14ac:dyDescent="0.25">
      <c r="A161" s="21" t="s">
        <v>76</v>
      </c>
      <c r="B161" s="21" t="s">
        <v>157</v>
      </c>
      <c r="C161" s="110">
        <v>49.8</v>
      </c>
      <c r="D161" s="34">
        <v>45.43</v>
      </c>
      <c r="E161" s="34">
        <v>54.18</v>
      </c>
      <c r="F161" s="112">
        <v>4.3699999999999974</v>
      </c>
      <c r="G161" s="34">
        <v>4.3800000000000026</v>
      </c>
      <c r="R161" s="86"/>
    </row>
    <row r="162" spans="1:18" s="32" customFormat="1" ht="14.25" x14ac:dyDescent="0.2">
      <c r="A162" s="2" t="s">
        <v>76</v>
      </c>
      <c r="B162" s="21" t="s">
        <v>170</v>
      </c>
      <c r="C162" s="110">
        <v>55.1</v>
      </c>
      <c r="D162" s="34">
        <v>50.37</v>
      </c>
      <c r="E162" s="34">
        <v>59.68</v>
      </c>
      <c r="F162" s="112">
        <v>4.730000000000004</v>
      </c>
      <c r="G162" s="34">
        <v>4.5799999999999983</v>
      </c>
    </row>
    <row r="163" spans="1:18" s="32" customFormat="1" ht="14.25" x14ac:dyDescent="0.2">
      <c r="A163" s="32" t="s">
        <v>76</v>
      </c>
      <c r="B163" s="21" t="s">
        <v>176</v>
      </c>
      <c r="C163" s="110">
        <v>53.4</v>
      </c>
      <c r="D163" s="34">
        <v>49.57</v>
      </c>
      <c r="E163" s="34">
        <v>57.1</v>
      </c>
      <c r="F163" s="112">
        <v>3.8299999999999983</v>
      </c>
      <c r="G163" s="34">
        <v>3.7000000000000028</v>
      </c>
    </row>
    <row r="164" spans="1:18" s="32" customFormat="1" ht="14.25" x14ac:dyDescent="0.2">
      <c r="A164" s="2" t="s">
        <v>76</v>
      </c>
      <c r="B164" s="21" t="s">
        <v>152</v>
      </c>
      <c r="C164" s="110">
        <v>53.3</v>
      </c>
      <c r="D164" s="34">
        <v>47.02</v>
      </c>
      <c r="E164" s="34">
        <v>59.39</v>
      </c>
      <c r="F164" s="112">
        <v>6.279999999999994</v>
      </c>
      <c r="G164" s="34">
        <v>6.0900000000000034</v>
      </c>
    </row>
    <row r="165" spans="1:18" s="32" customFormat="1" ht="14.25" x14ac:dyDescent="0.2">
      <c r="A165" s="32" t="s">
        <v>76</v>
      </c>
      <c r="B165" s="21" t="s">
        <v>150</v>
      </c>
      <c r="C165" s="110">
        <v>49</v>
      </c>
      <c r="D165" s="34">
        <v>42.11</v>
      </c>
      <c r="E165" s="34">
        <v>55.91</v>
      </c>
      <c r="F165" s="112">
        <v>6.8900000000000006</v>
      </c>
      <c r="G165" s="34">
        <v>6.9099999999999966</v>
      </c>
    </row>
    <row r="166" spans="1:18" s="32" customFormat="1" ht="14.25" x14ac:dyDescent="0.2">
      <c r="A166" s="2" t="s">
        <v>76</v>
      </c>
      <c r="B166" s="21" t="s">
        <v>163</v>
      </c>
      <c r="C166" s="110">
        <v>55.9</v>
      </c>
      <c r="D166" s="34">
        <v>52.48</v>
      </c>
      <c r="E166" s="34">
        <v>59.35</v>
      </c>
      <c r="F166" s="112">
        <v>3.4200000000000017</v>
      </c>
      <c r="G166" s="34">
        <v>3.4500000000000028</v>
      </c>
    </row>
    <row r="167" spans="1:18" s="32" customFormat="1" ht="14.25" x14ac:dyDescent="0.2">
      <c r="A167" s="2" t="s">
        <v>76</v>
      </c>
      <c r="B167" s="21" t="s">
        <v>180</v>
      </c>
      <c r="C167" s="110">
        <v>57.5</v>
      </c>
      <c r="D167" s="34">
        <v>53.09</v>
      </c>
      <c r="E167" s="34">
        <v>61.78</v>
      </c>
      <c r="F167" s="112">
        <v>4.4099999999999966</v>
      </c>
      <c r="G167" s="34">
        <v>4.2800000000000011</v>
      </c>
    </row>
    <row r="168" spans="1:18" s="32" customFormat="1" ht="14.25" x14ac:dyDescent="0.2">
      <c r="A168" s="2" t="s">
        <v>76</v>
      </c>
      <c r="B168" s="21" t="s">
        <v>154</v>
      </c>
      <c r="C168" s="110">
        <v>55.2</v>
      </c>
      <c r="D168" s="34">
        <v>50.19</v>
      </c>
      <c r="E168" s="34">
        <v>60.07</v>
      </c>
      <c r="F168" s="112">
        <v>5.0100000000000051</v>
      </c>
      <c r="G168" s="34">
        <v>4.8699999999999974</v>
      </c>
    </row>
    <row r="169" spans="1:18" x14ac:dyDescent="0.25">
      <c r="A169" s="51" t="s">
        <v>76</v>
      </c>
      <c r="B169" s="21" t="s">
        <v>173</v>
      </c>
      <c r="C169" s="110">
        <v>64.3</v>
      </c>
      <c r="D169" s="34">
        <v>61.12</v>
      </c>
      <c r="E169" s="34">
        <v>67.42</v>
      </c>
      <c r="F169" s="112">
        <v>3.1799999999999997</v>
      </c>
      <c r="G169" s="34">
        <v>3.1200000000000045</v>
      </c>
      <c r="R169" s="86"/>
    </row>
    <row r="170" spans="1:18" x14ac:dyDescent="0.25">
      <c r="A170" s="51" t="s">
        <v>76</v>
      </c>
      <c r="B170" s="21" t="s">
        <v>165</v>
      </c>
      <c r="C170" s="110">
        <v>58.2</v>
      </c>
      <c r="D170" s="34">
        <v>52.86</v>
      </c>
      <c r="E170" s="34">
        <v>63.37</v>
      </c>
      <c r="F170" s="112">
        <v>5.3400000000000034</v>
      </c>
      <c r="G170" s="34">
        <v>5.1699999999999946</v>
      </c>
      <c r="R170" s="86"/>
    </row>
    <row r="171" spans="1:18" x14ac:dyDescent="0.25">
      <c r="A171" s="21" t="s">
        <v>76</v>
      </c>
      <c r="B171" s="21" t="s">
        <v>149</v>
      </c>
      <c r="C171" s="110">
        <v>46.6</v>
      </c>
      <c r="D171" s="34">
        <v>39.85</v>
      </c>
      <c r="E171" s="34">
        <v>53.41</v>
      </c>
      <c r="F171" s="112">
        <v>6.75</v>
      </c>
      <c r="G171" s="34">
        <v>6.8099999999999952</v>
      </c>
      <c r="R171" s="86"/>
    </row>
    <row r="172" spans="1:18" x14ac:dyDescent="0.25">
      <c r="A172" s="21" t="s">
        <v>76</v>
      </c>
      <c r="B172" s="21" t="s">
        <v>177</v>
      </c>
      <c r="C172" s="110">
        <v>57.8</v>
      </c>
      <c r="D172" s="34">
        <v>54.44</v>
      </c>
      <c r="E172" s="34">
        <v>61.05</v>
      </c>
      <c r="F172" s="112">
        <v>3.3599999999999994</v>
      </c>
      <c r="G172" s="34">
        <v>3.25</v>
      </c>
      <c r="R172" s="86"/>
    </row>
    <row r="173" spans="1:18" x14ac:dyDescent="0.25">
      <c r="A173" s="21" t="s">
        <v>76</v>
      </c>
      <c r="B173" s="21" t="s">
        <v>153</v>
      </c>
      <c r="C173" s="110">
        <v>53.8</v>
      </c>
      <c r="D173" s="34">
        <v>48.04</v>
      </c>
      <c r="E173" s="34">
        <v>59.44</v>
      </c>
      <c r="F173" s="112">
        <v>5.759999999999998</v>
      </c>
      <c r="G173" s="34">
        <v>5.6400000000000006</v>
      </c>
      <c r="R173" s="86"/>
    </row>
    <row r="174" spans="1:18" x14ac:dyDescent="0.25">
      <c r="A174" s="21" t="s">
        <v>76</v>
      </c>
      <c r="B174" s="21" t="s">
        <v>179</v>
      </c>
      <c r="C174" s="110">
        <v>54.7</v>
      </c>
      <c r="D174" s="34">
        <v>51.38</v>
      </c>
      <c r="E174" s="34">
        <v>57.98</v>
      </c>
      <c r="F174" s="112">
        <v>3.3200000000000003</v>
      </c>
      <c r="G174" s="34">
        <v>3.279999999999994</v>
      </c>
      <c r="R174" s="86"/>
    </row>
    <row r="175" spans="1:18" x14ac:dyDescent="0.25">
      <c r="A175" s="51" t="s">
        <v>76</v>
      </c>
      <c r="B175" s="21" t="s">
        <v>161</v>
      </c>
      <c r="C175" s="110">
        <v>60.3</v>
      </c>
      <c r="D175" s="34">
        <v>56.14</v>
      </c>
      <c r="E175" s="34">
        <v>64.39</v>
      </c>
      <c r="F175" s="112">
        <v>4.1599999999999966</v>
      </c>
      <c r="G175" s="34">
        <v>4.0900000000000034</v>
      </c>
      <c r="R175" s="86"/>
    </row>
    <row r="176" spans="1:18" x14ac:dyDescent="0.25">
      <c r="A176" s="51" t="s">
        <v>76</v>
      </c>
      <c r="B176" s="21" t="s">
        <v>158</v>
      </c>
      <c r="C176" s="110">
        <v>57.1</v>
      </c>
      <c r="D176" s="34">
        <v>52.76</v>
      </c>
      <c r="E176" s="34">
        <v>61.26</v>
      </c>
      <c r="F176" s="112">
        <v>4.3400000000000034</v>
      </c>
      <c r="G176" s="34">
        <v>4.1599999999999966</v>
      </c>
      <c r="R176" s="86"/>
    </row>
    <row r="177" spans="1:18" x14ac:dyDescent="0.25">
      <c r="A177" s="21" t="s">
        <v>76</v>
      </c>
      <c r="B177" s="21" t="s">
        <v>169</v>
      </c>
      <c r="C177" s="110">
        <v>58.3</v>
      </c>
      <c r="D177" s="34">
        <v>52.96</v>
      </c>
      <c r="E177" s="34">
        <v>63.42</v>
      </c>
      <c r="F177" s="112">
        <v>5.3399999999999963</v>
      </c>
      <c r="G177" s="34">
        <v>5.1200000000000045</v>
      </c>
      <c r="R177" s="86"/>
    </row>
    <row r="178" spans="1:18" x14ac:dyDescent="0.25">
      <c r="A178" s="21" t="s">
        <v>83</v>
      </c>
      <c r="B178" s="21" t="s">
        <v>166</v>
      </c>
      <c r="C178" s="110">
        <v>57.76</v>
      </c>
      <c r="D178" s="34">
        <v>53.79</v>
      </c>
      <c r="E178" s="34">
        <v>61.63</v>
      </c>
      <c r="F178" s="112">
        <v>3.9699999999999989</v>
      </c>
      <c r="G178" s="34">
        <v>3.8700000000000045</v>
      </c>
      <c r="R178" s="86"/>
    </row>
    <row r="179" spans="1:18" s="32" customFormat="1" ht="14.25" x14ac:dyDescent="0.2">
      <c r="A179" s="32" t="s">
        <v>83</v>
      </c>
      <c r="B179" s="21" t="s">
        <v>160</v>
      </c>
      <c r="C179" s="110">
        <v>56.81</v>
      </c>
      <c r="D179" s="34">
        <v>52.8</v>
      </c>
      <c r="E179" s="34">
        <v>60.73</v>
      </c>
      <c r="F179" s="112">
        <v>4.0100000000000051</v>
      </c>
      <c r="G179" s="34">
        <v>3.9199999999999946</v>
      </c>
    </row>
    <row r="180" spans="1:18" s="32" customFormat="1" ht="14.25" x14ac:dyDescent="0.2">
      <c r="A180" s="32" t="s">
        <v>83</v>
      </c>
      <c r="B180" s="21" t="s">
        <v>162</v>
      </c>
      <c r="C180" s="110">
        <v>56.58</v>
      </c>
      <c r="D180" s="34">
        <v>51.7</v>
      </c>
      <c r="E180" s="34">
        <v>61.33</v>
      </c>
      <c r="F180" s="112">
        <v>4.8799999999999955</v>
      </c>
      <c r="G180" s="34">
        <v>4.75</v>
      </c>
    </row>
    <row r="181" spans="1:18" s="32" customFormat="1" ht="14.25" x14ac:dyDescent="0.2">
      <c r="A181" s="32" t="s">
        <v>83</v>
      </c>
      <c r="B181" s="21" t="s">
        <v>155</v>
      </c>
      <c r="C181" s="110">
        <v>56.71</v>
      </c>
      <c r="D181" s="34">
        <v>51.96</v>
      </c>
      <c r="E181" s="34">
        <v>61.34</v>
      </c>
      <c r="F181" s="112">
        <v>4.75</v>
      </c>
      <c r="G181" s="34">
        <v>4.6300000000000026</v>
      </c>
    </row>
    <row r="182" spans="1:18" s="32" customFormat="1" ht="14.25" x14ac:dyDescent="0.2">
      <c r="A182" s="32" t="s">
        <v>83</v>
      </c>
      <c r="B182" s="21" t="s">
        <v>151</v>
      </c>
      <c r="C182" s="110">
        <v>48.28</v>
      </c>
      <c r="D182" s="34">
        <v>43.63</v>
      </c>
      <c r="E182" s="34">
        <v>52.96</v>
      </c>
      <c r="F182" s="112">
        <v>4.6499999999999986</v>
      </c>
      <c r="G182" s="34">
        <v>4.68</v>
      </c>
    </row>
    <row r="183" spans="1:18" s="32" customFormat="1" ht="14.25" x14ac:dyDescent="0.2">
      <c r="A183" s="32" t="s">
        <v>83</v>
      </c>
      <c r="B183" s="21" t="s">
        <v>167</v>
      </c>
      <c r="C183" s="110">
        <v>58.47</v>
      </c>
      <c r="D183" s="34">
        <v>54.03</v>
      </c>
      <c r="E183" s="34">
        <v>62.78</v>
      </c>
      <c r="F183" s="112">
        <v>4.4399999999999977</v>
      </c>
      <c r="G183" s="34">
        <v>4.3100000000000023</v>
      </c>
    </row>
    <row r="184" spans="1:18" s="32" customFormat="1" ht="14.25" x14ac:dyDescent="0.2">
      <c r="A184" s="32" t="s">
        <v>83</v>
      </c>
      <c r="B184" s="21" t="s">
        <v>181</v>
      </c>
      <c r="C184" s="110">
        <v>80</v>
      </c>
      <c r="D184" s="34">
        <v>37.549999999999997</v>
      </c>
      <c r="E184" s="34">
        <v>96.38</v>
      </c>
      <c r="F184" s="112">
        <v>42.45</v>
      </c>
      <c r="G184" s="34">
        <v>16.379999999999995</v>
      </c>
    </row>
    <row r="185" spans="1:18" s="32" customFormat="1" ht="14.25" x14ac:dyDescent="0.2">
      <c r="A185" s="32" t="s">
        <v>83</v>
      </c>
      <c r="B185" s="21" t="s">
        <v>171</v>
      </c>
      <c r="C185" s="110">
        <v>59.44</v>
      </c>
      <c r="D185" s="34">
        <v>56.25</v>
      </c>
      <c r="E185" s="34">
        <v>62.55</v>
      </c>
      <c r="F185" s="112">
        <v>3.1899999999999977</v>
      </c>
      <c r="G185" s="34">
        <v>3.1099999999999994</v>
      </c>
    </row>
    <row r="186" spans="1:18" x14ac:dyDescent="0.25">
      <c r="A186" s="21" t="s">
        <v>83</v>
      </c>
      <c r="B186" s="21" t="s">
        <v>159</v>
      </c>
      <c r="C186" s="110">
        <v>56.54</v>
      </c>
      <c r="D186" s="34">
        <v>52.53</v>
      </c>
      <c r="E186" s="34">
        <v>60.47</v>
      </c>
      <c r="F186" s="112">
        <v>4.009999999999998</v>
      </c>
      <c r="G186" s="34">
        <v>3.9299999999999997</v>
      </c>
      <c r="R186" s="86"/>
    </row>
    <row r="187" spans="1:18" x14ac:dyDescent="0.25">
      <c r="A187" s="21" t="s">
        <v>83</v>
      </c>
      <c r="B187" s="21" t="s">
        <v>174</v>
      </c>
      <c r="C187" s="110">
        <v>55.33</v>
      </c>
      <c r="D187" s="34">
        <v>52.24</v>
      </c>
      <c r="E187" s="34">
        <v>58.38</v>
      </c>
      <c r="F187" s="112">
        <v>3.0899999999999963</v>
      </c>
      <c r="G187" s="34">
        <v>3.0500000000000043</v>
      </c>
      <c r="R187" s="86"/>
    </row>
    <row r="188" spans="1:18" x14ac:dyDescent="0.25">
      <c r="A188" s="21" t="s">
        <v>83</v>
      </c>
      <c r="B188" s="21" t="s">
        <v>178</v>
      </c>
      <c r="C188" s="110">
        <v>63.05</v>
      </c>
      <c r="D188" s="34">
        <v>59.48</v>
      </c>
      <c r="E188" s="34">
        <v>66.48</v>
      </c>
      <c r="F188" s="112">
        <v>3.5700000000000003</v>
      </c>
      <c r="G188" s="34">
        <v>3.4300000000000068</v>
      </c>
      <c r="R188" s="86"/>
    </row>
    <row r="189" spans="1:18" x14ac:dyDescent="0.25">
      <c r="A189" s="21" t="s">
        <v>83</v>
      </c>
      <c r="B189" s="21" t="s">
        <v>175</v>
      </c>
      <c r="C189" s="110">
        <v>70.11</v>
      </c>
      <c r="D189" s="34">
        <v>66.5</v>
      </c>
      <c r="E189" s="34">
        <v>73.48</v>
      </c>
      <c r="F189" s="112">
        <v>3.6099999999999994</v>
      </c>
      <c r="G189" s="34">
        <v>3.3700000000000045</v>
      </c>
      <c r="R189" s="86"/>
    </row>
    <row r="190" spans="1:18" x14ac:dyDescent="0.25">
      <c r="A190" s="21" t="s">
        <v>83</v>
      </c>
      <c r="B190" s="21" t="s">
        <v>156</v>
      </c>
      <c r="C190" s="110">
        <v>55.22</v>
      </c>
      <c r="D190" s="34">
        <v>49.53</v>
      </c>
      <c r="E190" s="34">
        <v>60.77</v>
      </c>
      <c r="F190" s="112">
        <v>5.6899999999999977</v>
      </c>
      <c r="G190" s="34">
        <v>5.5500000000000043</v>
      </c>
      <c r="R190" s="86"/>
    </row>
    <row r="191" spans="1:18" x14ac:dyDescent="0.25">
      <c r="A191" s="21" t="s">
        <v>83</v>
      </c>
      <c r="B191" s="21" t="s">
        <v>168</v>
      </c>
      <c r="C191" s="110">
        <v>60.09</v>
      </c>
      <c r="D191" s="34">
        <v>55.53</v>
      </c>
      <c r="E191" s="34">
        <v>64.48</v>
      </c>
      <c r="F191" s="112">
        <v>4.5600000000000023</v>
      </c>
      <c r="G191" s="34">
        <v>4.3900000000000006</v>
      </c>
      <c r="R191" s="86"/>
    </row>
    <row r="192" spans="1:18" x14ac:dyDescent="0.25">
      <c r="A192" s="21" t="s">
        <v>83</v>
      </c>
      <c r="B192" s="21" t="s">
        <v>164</v>
      </c>
      <c r="C192" s="110">
        <v>52.04</v>
      </c>
      <c r="D192" s="34">
        <v>46.09</v>
      </c>
      <c r="E192" s="34">
        <v>57.94</v>
      </c>
      <c r="F192" s="112">
        <v>5.9499999999999957</v>
      </c>
      <c r="G192" s="34">
        <v>5.8999999999999986</v>
      </c>
      <c r="R192" s="86"/>
    </row>
    <row r="193" spans="1:18" x14ac:dyDescent="0.25">
      <c r="A193" s="21" t="s">
        <v>83</v>
      </c>
      <c r="B193" s="21" t="s">
        <v>172</v>
      </c>
      <c r="C193" s="110">
        <v>47.34</v>
      </c>
      <c r="D193" s="34">
        <v>42.47</v>
      </c>
      <c r="E193" s="34">
        <v>52.27</v>
      </c>
      <c r="F193" s="112">
        <v>4.8700000000000045</v>
      </c>
      <c r="G193" s="34">
        <v>4.93</v>
      </c>
      <c r="R193" s="86"/>
    </row>
    <row r="194" spans="1:18" x14ac:dyDescent="0.25">
      <c r="A194" s="21" t="s">
        <v>83</v>
      </c>
      <c r="B194" s="21" t="s">
        <v>157</v>
      </c>
      <c r="C194" s="110">
        <v>53.39</v>
      </c>
      <c r="D194" s="34">
        <v>49.45</v>
      </c>
      <c r="E194" s="34">
        <v>57.28</v>
      </c>
      <c r="F194" s="112">
        <v>3.9399999999999977</v>
      </c>
      <c r="G194" s="34">
        <v>3.8900000000000006</v>
      </c>
      <c r="R194" s="86"/>
    </row>
    <row r="195" spans="1:18" x14ac:dyDescent="0.25">
      <c r="A195" s="21" t="s">
        <v>83</v>
      </c>
      <c r="B195" s="21" t="s">
        <v>170</v>
      </c>
      <c r="C195" s="110">
        <v>54.98</v>
      </c>
      <c r="D195" s="34">
        <v>50.21</v>
      </c>
      <c r="E195" s="34">
        <v>59.66</v>
      </c>
      <c r="F195" s="112">
        <v>4.769999999999996</v>
      </c>
      <c r="G195" s="34">
        <v>4.68</v>
      </c>
      <c r="R195" s="86"/>
    </row>
    <row r="196" spans="1:18" s="32" customFormat="1" ht="14.25" x14ac:dyDescent="0.2">
      <c r="A196" s="32" t="s">
        <v>83</v>
      </c>
      <c r="B196" s="21" t="s">
        <v>176</v>
      </c>
      <c r="C196" s="110">
        <v>57.12</v>
      </c>
      <c r="D196" s="34">
        <v>53.21</v>
      </c>
      <c r="E196" s="34">
        <v>60.94</v>
      </c>
      <c r="F196" s="112">
        <v>3.9099999999999966</v>
      </c>
      <c r="G196" s="34">
        <v>3.8200000000000003</v>
      </c>
    </row>
    <row r="197" spans="1:18" s="32" customFormat="1" ht="14.25" x14ac:dyDescent="0.2">
      <c r="A197" s="32" t="s">
        <v>83</v>
      </c>
      <c r="B197" s="21" t="s">
        <v>152</v>
      </c>
      <c r="C197" s="110">
        <v>54.93</v>
      </c>
      <c r="D197" s="34">
        <v>48.22</v>
      </c>
      <c r="E197" s="34">
        <v>61.47</v>
      </c>
      <c r="F197" s="112">
        <v>6.7100000000000009</v>
      </c>
      <c r="G197" s="34">
        <v>6.5399999999999991</v>
      </c>
    </row>
    <row r="198" spans="1:18" s="32" customFormat="1" ht="14.25" x14ac:dyDescent="0.2">
      <c r="A198" s="32" t="s">
        <v>83</v>
      </c>
      <c r="B198" s="21" t="s">
        <v>150</v>
      </c>
      <c r="C198" s="110">
        <v>55.86</v>
      </c>
      <c r="D198" s="34">
        <v>49.28</v>
      </c>
      <c r="E198" s="34">
        <v>62.23</v>
      </c>
      <c r="F198" s="112">
        <v>6.5799999999999983</v>
      </c>
      <c r="G198" s="34">
        <v>6.3699999999999974</v>
      </c>
    </row>
    <row r="199" spans="1:18" s="32" customFormat="1" ht="14.25" x14ac:dyDescent="0.2">
      <c r="A199" s="32" t="s">
        <v>83</v>
      </c>
      <c r="B199" s="21" t="s">
        <v>163</v>
      </c>
      <c r="C199" s="110">
        <v>55.87</v>
      </c>
      <c r="D199" s="34">
        <v>52.34</v>
      </c>
      <c r="E199" s="34">
        <v>59.35</v>
      </c>
      <c r="F199" s="112">
        <v>3.529999999999994</v>
      </c>
      <c r="G199" s="34">
        <v>3.480000000000004</v>
      </c>
    </row>
    <row r="200" spans="1:18" s="32" customFormat="1" ht="14.25" x14ac:dyDescent="0.2">
      <c r="A200" s="32" t="s">
        <v>83</v>
      </c>
      <c r="B200" s="21" t="s">
        <v>180</v>
      </c>
      <c r="C200" s="110">
        <v>57.59</v>
      </c>
      <c r="D200" s="34">
        <v>53.39</v>
      </c>
      <c r="E200" s="34">
        <v>61.69</v>
      </c>
      <c r="F200" s="112">
        <v>4.2000000000000028</v>
      </c>
      <c r="G200" s="34">
        <v>4.0999999999999943</v>
      </c>
    </row>
    <row r="201" spans="1:18" s="32" customFormat="1" ht="14.25" x14ac:dyDescent="0.2">
      <c r="A201" s="32" t="s">
        <v>83</v>
      </c>
      <c r="B201" s="21" t="s">
        <v>154</v>
      </c>
      <c r="C201" s="110">
        <v>50.54</v>
      </c>
      <c r="D201" s="34">
        <v>45.46</v>
      </c>
      <c r="E201" s="34">
        <v>55.62</v>
      </c>
      <c r="F201" s="112">
        <v>5.0799999999999983</v>
      </c>
      <c r="G201" s="34">
        <v>5.0799999999999983</v>
      </c>
    </row>
    <row r="202" spans="1:18" s="32" customFormat="1" ht="14.25" x14ac:dyDescent="0.2">
      <c r="A202" s="32" t="s">
        <v>83</v>
      </c>
      <c r="B202" s="21" t="s">
        <v>173</v>
      </c>
      <c r="C202" s="110">
        <v>64.41</v>
      </c>
      <c r="D202" s="34">
        <v>60.89</v>
      </c>
      <c r="E202" s="34">
        <v>67.78</v>
      </c>
      <c r="F202" s="112">
        <v>3.519999999999996</v>
      </c>
      <c r="G202" s="34">
        <v>3.3700000000000045</v>
      </c>
    </row>
    <row r="203" spans="1:18" x14ac:dyDescent="0.25">
      <c r="A203" s="21" t="s">
        <v>83</v>
      </c>
      <c r="B203" s="21" t="s">
        <v>165</v>
      </c>
      <c r="C203" s="110">
        <v>59.52</v>
      </c>
      <c r="D203" s="34">
        <v>54.15</v>
      </c>
      <c r="E203" s="34">
        <v>64.67</v>
      </c>
      <c r="F203" s="112">
        <v>5.3700000000000045</v>
      </c>
      <c r="G203" s="34">
        <v>5.1499999999999986</v>
      </c>
      <c r="R203" s="86"/>
    </row>
    <row r="204" spans="1:18" x14ac:dyDescent="0.25">
      <c r="A204" s="21" t="s">
        <v>83</v>
      </c>
      <c r="B204" s="21" t="s">
        <v>149</v>
      </c>
      <c r="C204" s="110">
        <v>52.43</v>
      </c>
      <c r="D204" s="34">
        <v>45.26</v>
      </c>
      <c r="E204" s="34">
        <v>59.51</v>
      </c>
      <c r="F204" s="112">
        <v>7.1700000000000017</v>
      </c>
      <c r="G204" s="34">
        <v>7.0799999999999983</v>
      </c>
      <c r="R204" s="86"/>
    </row>
    <row r="205" spans="1:18" x14ac:dyDescent="0.25">
      <c r="A205" s="21" t="s">
        <v>83</v>
      </c>
      <c r="B205" s="21" t="s">
        <v>177</v>
      </c>
      <c r="C205" s="110">
        <v>59.34</v>
      </c>
      <c r="D205" s="34">
        <v>55.93</v>
      </c>
      <c r="E205" s="34">
        <v>62.66</v>
      </c>
      <c r="F205" s="112">
        <v>3.4100000000000037</v>
      </c>
      <c r="G205" s="34">
        <v>3.3199999999999932</v>
      </c>
      <c r="R205" s="86"/>
    </row>
    <row r="206" spans="1:18" x14ac:dyDescent="0.25">
      <c r="A206" s="21" t="s">
        <v>83</v>
      </c>
      <c r="B206" s="21" t="s">
        <v>153</v>
      </c>
      <c r="C206" s="110">
        <v>49.82</v>
      </c>
      <c r="D206" s="34">
        <v>44.06</v>
      </c>
      <c r="E206" s="34">
        <v>55.59</v>
      </c>
      <c r="F206" s="112">
        <v>5.759999999999998</v>
      </c>
      <c r="G206" s="34">
        <v>5.7700000000000031</v>
      </c>
      <c r="R206" s="86"/>
    </row>
    <row r="207" spans="1:18" x14ac:dyDescent="0.25">
      <c r="A207" s="21" t="s">
        <v>83</v>
      </c>
      <c r="B207" s="21" t="s">
        <v>179</v>
      </c>
      <c r="C207" s="110">
        <v>59.06</v>
      </c>
      <c r="D207" s="34">
        <v>55.83</v>
      </c>
      <c r="E207" s="34">
        <v>62.2</v>
      </c>
      <c r="F207" s="112">
        <v>3.230000000000004</v>
      </c>
      <c r="G207" s="34">
        <v>3.1400000000000006</v>
      </c>
      <c r="R207" s="86"/>
    </row>
    <row r="208" spans="1:18" x14ac:dyDescent="0.25">
      <c r="A208" s="21" t="s">
        <v>83</v>
      </c>
      <c r="B208" s="21" t="s">
        <v>161</v>
      </c>
      <c r="C208" s="110">
        <v>68.31</v>
      </c>
      <c r="D208" s="34">
        <v>63.85</v>
      </c>
      <c r="E208" s="34">
        <v>72.459999999999994</v>
      </c>
      <c r="F208" s="112">
        <v>4.4600000000000009</v>
      </c>
      <c r="G208" s="34">
        <v>4.1499999999999915</v>
      </c>
      <c r="R208" s="86"/>
    </row>
    <row r="209" spans="1:18" x14ac:dyDescent="0.25">
      <c r="A209" s="21" t="s">
        <v>83</v>
      </c>
      <c r="B209" s="21" t="s">
        <v>158</v>
      </c>
      <c r="C209" s="110">
        <v>57.66</v>
      </c>
      <c r="D209" s="34">
        <v>53.38</v>
      </c>
      <c r="E209" s="34">
        <v>61.83</v>
      </c>
      <c r="F209" s="112">
        <v>4.279999999999994</v>
      </c>
      <c r="G209" s="34">
        <v>4.1700000000000017</v>
      </c>
      <c r="R209" s="86"/>
    </row>
    <row r="210" spans="1:18" x14ac:dyDescent="0.25">
      <c r="A210" s="21" t="s">
        <v>83</v>
      </c>
      <c r="B210" s="21" t="s">
        <v>169</v>
      </c>
      <c r="C210" s="110">
        <v>59.54</v>
      </c>
      <c r="D210" s="34">
        <v>54.33</v>
      </c>
      <c r="E210" s="34">
        <v>64.55</v>
      </c>
      <c r="F210" s="112">
        <v>5.2100000000000009</v>
      </c>
      <c r="G210" s="34">
        <v>5.009999999999998</v>
      </c>
      <c r="R210" s="86"/>
    </row>
    <row r="211" spans="1:18" x14ac:dyDescent="0.25">
      <c r="A211" s="21" t="s">
        <v>1490</v>
      </c>
      <c r="B211" s="21" t="s">
        <v>166</v>
      </c>
      <c r="C211" s="110">
        <v>59.737400000000001</v>
      </c>
      <c r="D211" s="34">
        <v>55.177900000000001</v>
      </c>
      <c r="E211" s="34">
        <v>64.134600000000006</v>
      </c>
      <c r="F211" s="112">
        <v>4.5594999999999999</v>
      </c>
      <c r="G211" s="34">
        <v>4.3972000000000051</v>
      </c>
      <c r="R211" s="86"/>
    </row>
    <row r="212" spans="1:18" s="32" customFormat="1" ht="14.25" x14ac:dyDescent="0.2">
      <c r="A212" s="32" t="s">
        <v>1490</v>
      </c>
      <c r="B212" s="21" t="s">
        <v>160</v>
      </c>
      <c r="C212" s="110">
        <v>57.068100000000001</v>
      </c>
      <c r="D212" s="34">
        <v>52.981400000000001</v>
      </c>
      <c r="E212" s="34">
        <v>61.060600000000001</v>
      </c>
      <c r="F212" s="112">
        <v>4.0867000000000004</v>
      </c>
      <c r="G212" s="34">
        <v>3.9924999999999997</v>
      </c>
    </row>
    <row r="213" spans="1:18" s="32" customFormat="1" ht="14.25" x14ac:dyDescent="0.2">
      <c r="A213" s="32" t="s">
        <v>1490</v>
      </c>
      <c r="B213" s="21" t="s">
        <v>162</v>
      </c>
      <c r="C213" s="110">
        <v>52.849699999999999</v>
      </c>
      <c r="D213" s="34">
        <v>47.866300000000003</v>
      </c>
      <c r="E213" s="34">
        <v>57.777000000000001</v>
      </c>
      <c r="F213" s="112">
        <v>4.9833999999999961</v>
      </c>
      <c r="G213" s="34">
        <v>4.9273000000000025</v>
      </c>
    </row>
    <row r="214" spans="1:18" s="32" customFormat="1" ht="14.25" x14ac:dyDescent="0.2">
      <c r="A214" s="32" t="s">
        <v>1490</v>
      </c>
      <c r="B214" s="21" t="s">
        <v>155</v>
      </c>
      <c r="C214" s="110">
        <v>57.190600000000003</v>
      </c>
      <c r="D214" s="34">
        <v>53.191400000000002</v>
      </c>
      <c r="E214" s="34">
        <v>61.098100000000002</v>
      </c>
      <c r="F214" s="112">
        <v>3.9992000000000019</v>
      </c>
      <c r="G214" s="34">
        <v>3.9074999999999989</v>
      </c>
    </row>
    <row r="215" spans="1:18" s="32" customFormat="1" ht="14.25" x14ac:dyDescent="0.2">
      <c r="A215" s="32" t="s">
        <v>1490</v>
      </c>
      <c r="B215" s="21" t="s">
        <v>151</v>
      </c>
      <c r="C215" s="110">
        <v>54.6584</v>
      </c>
      <c r="D215" s="34">
        <v>49.197899999999997</v>
      </c>
      <c r="E215" s="34">
        <v>60.009099999999997</v>
      </c>
      <c r="F215" s="112">
        <v>5.4605000000000032</v>
      </c>
      <c r="G215" s="34">
        <v>5.3506999999999962</v>
      </c>
    </row>
    <row r="216" spans="1:18" s="32" customFormat="1" ht="14.25" x14ac:dyDescent="0.2">
      <c r="A216" s="32" t="s">
        <v>1490</v>
      </c>
      <c r="B216" s="21" t="s">
        <v>167</v>
      </c>
      <c r="C216" s="110">
        <v>60.1751</v>
      </c>
      <c r="D216" s="34">
        <v>55.619900000000001</v>
      </c>
      <c r="E216" s="34">
        <v>64.560500000000005</v>
      </c>
      <c r="F216" s="112">
        <v>4.5551999999999992</v>
      </c>
      <c r="G216" s="34">
        <v>4.3854000000000042</v>
      </c>
    </row>
    <row r="217" spans="1:18" s="32" customFormat="1" ht="14.25" x14ac:dyDescent="0.2">
      <c r="A217" s="32" t="s">
        <v>1490</v>
      </c>
      <c r="B217" s="21" t="s">
        <v>181</v>
      </c>
      <c r="C217" s="110">
        <v>100</v>
      </c>
      <c r="D217" s="34">
        <v>56.5518</v>
      </c>
      <c r="E217" s="34">
        <v>100</v>
      </c>
      <c r="F217" s="112">
        <v>43.4482</v>
      </c>
      <c r="G217" s="34">
        <v>0</v>
      </c>
    </row>
    <row r="218" spans="1:18" s="32" customFormat="1" ht="14.25" x14ac:dyDescent="0.2">
      <c r="A218" s="32" t="s">
        <v>1490</v>
      </c>
      <c r="B218" s="21" t="s">
        <v>171</v>
      </c>
      <c r="C218" s="110">
        <v>57.608699999999999</v>
      </c>
      <c r="D218" s="34">
        <v>54.2151</v>
      </c>
      <c r="E218" s="34">
        <v>60.932000000000002</v>
      </c>
      <c r="F218" s="112">
        <v>3.3935999999999993</v>
      </c>
      <c r="G218" s="34">
        <v>3.3233000000000033</v>
      </c>
    </row>
    <row r="219" spans="1:18" x14ac:dyDescent="0.25">
      <c r="A219" s="21" t="s">
        <v>1490</v>
      </c>
      <c r="B219" s="21" t="s">
        <v>159</v>
      </c>
      <c r="C219" s="110">
        <v>55.689700000000002</v>
      </c>
      <c r="D219" s="34">
        <v>51.622599999999998</v>
      </c>
      <c r="E219" s="34">
        <v>59.681800000000003</v>
      </c>
      <c r="F219" s="112">
        <v>4.0671000000000035</v>
      </c>
      <c r="G219" s="34">
        <v>3.9921000000000006</v>
      </c>
      <c r="R219" s="86"/>
    </row>
    <row r="220" spans="1:18" x14ac:dyDescent="0.25">
      <c r="A220" s="21" t="s">
        <v>1490</v>
      </c>
      <c r="B220" s="21" t="s">
        <v>174</v>
      </c>
      <c r="C220" s="110">
        <v>58.720199999999998</v>
      </c>
      <c r="D220" s="34">
        <v>55.2682</v>
      </c>
      <c r="E220" s="34">
        <v>62.088500000000003</v>
      </c>
      <c r="F220" s="112">
        <v>3.4519999999999982</v>
      </c>
      <c r="G220" s="34">
        <v>3.368300000000005</v>
      </c>
      <c r="R220" s="86"/>
    </row>
    <row r="221" spans="1:18" x14ac:dyDescent="0.25">
      <c r="A221" s="21" t="s">
        <v>1490</v>
      </c>
      <c r="B221" s="21" t="s">
        <v>178</v>
      </c>
      <c r="C221" s="110">
        <v>61.569699999999997</v>
      </c>
      <c r="D221" s="34">
        <v>58.011299999999999</v>
      </c>
      <c r="E221" s="34">
        <v>65.008399999999995</v>
      </c>
      <c r="F221" s="112">
        <v>3.5583999999999989</v>
      </c>
      <c r="G221" s="34">
        <v>3.4386999999999972</v>
      </c>
      <c r="R221" s="86"/>
    </row>
    <row r="222" spans="1:18" x14ac:dyDescent="0.25">
      <c r="A222" s="21" t="s">
        <v>1490</v>
      </c>
      <c r="B222" s="21" t="s">
        <v>175</v>
      </c>
      <c r="C222" s="110">
        <v>65.5989</v>
      </c>
      <c r="D222" s="34">
        <v>62.049399999999999</v>
      </c>
      <c r="E222" s="34">
        <v>68.982299999999995</v>
      </c>
      <c r="F222" s="112">
        <v>3.5495000000000019</v>
      </c>
      <c r="G222" s="34">
        <v>3.3833999999999946</v>
      </c>
      <c r="R222" s="86"/>
    </row>
    <row r="223" spans="1:18" x14ac:dyDescent="0.25">
      <c r="A223" s="21" t="s">
        <v>1490</v>
      </c>
      <c r="B223" s="21" t="s">
        <v>156</v>
      </c>
      <c r="C223" s="110">
        <v>57.088099999999997</v>
      </c>
      <c r="D223" s="34">
        <v>51.023499999999999</v>
      </c>
      <c r="E223" s="34">
        <v>62.947200000000002</v>
      </c>
      <c r="F223" s="112">
        <v>6.0645999999999987</v>
      </c>
      <c r="G223" s="34">
        <v>5.8591000000000051</v>
      </c>
      <c r="R223" s="86"/>
    </row>
    <row r="224" spans="1:18" x14ac:dyDescent="0.25">
      <c r="A224" s="21" t="s">
        <v>1490</v>
      </c>
      <c r="B224" s="21" t="s">
        <v>168</v>
      </c>
      <c r="C224" s="110">
        <v>63.169199999999996</v>
      </c>
      <c r="D224" s="34">
        <v>58.703600000000002</v>
      </c>
      <c r="E224" s="34">
        <v>67.419899999999998</v>
      </c>
      <c r="F224" s="112">
        <v>4.4655999999999949</v>
      </c>
      <c r="G224" s="34">
        <v>4.2507000000000019</v>
      </c>
      <c r="R224" s="86"/>
    </row>
    <row r="225" spans="1:18" x14ac:dyDescent="0.25">
      <c r="A225" s="21" t="s">
        <v>1490</v>
      </c>
      <c r="B225" s="21" t="s">
        <v>164</v>
      </c>
      <c r="C225" s="110">
        <v>50.6173</v>
      </c>
      <c r="D225" s="34">
        <v>44.370699999999999</v>
      </c>
      <c r="E225" s="34">
        <v>56.844700000000003</v>
      </c>
      <c r="F225" s="112">
        <v>6.2466000000000008</v>
      </c>
      <c r="G225" s="34">
        <v>6.2274000000000029</v>
      </c>
      <c r="R225" s="86"/>
    </row>
    <row r="226" spans="1:18" x14ac:dyDescent="0.25">
      <c r="A226" s="21" t="s">
        <v>1490</v>
      </c>
      <c r="B226" s="21" t="s">
        <v>172</v>
      </c>
      <c r="C226" s="110">
        <v>45.301200000000001</v>
      </c>
      <c r="D226" s="34">
        <v>40.576900000000002</v>
      </c>
      <c r="E226" s="34">
        <v>50.111699999999999</v>
      </c>
      <c r="F226" s="112">
        <v>4.7242999999999995</v>
      </c>
      <c r="G226" s="34">
        <v>4.8104999999999976</v>
      </c>
      <c r="R226" s="86"/>
    </row>
    <row r="227" spans="1:18" x14ac:dyDescent="0.25">
      <c r="A227" s="21" t="s">
        <v>1490</v>
      </c>
      <c r="B227" s="21" t="s">
        <v>157</v>
      </c>
      <c r="C227" s="110">
        <v>52.299799999999998</v>
      </c>
      <c r="D227" s="34">
        <v>48.2575</v>
      </c>
      <c r="E227" s="34">
        <v>56.3123</v>
      </c>
      <c r="F227" s="112">
        <v>4.0422999999999973</v>
      </c>
      <c r="G227" s="34">
        <v>4.0125000000000028</v>
      </c>
      <c r="R227" s="86"/>
    </row>
    <row r="228" spans="1:18" x14ac:dyDescent="0.25">
      <c r="A228" s="21" t="s">
        <v>1490</v>
      </c>
      <c r="B228" s="21" t="s">
        <v>170</v>
      </c>
      <c r="C228" s="110">
        <v>51.79</v>
      </c>
      <c r="D228" s="34">
        <v>47.011000000000003</v>
      </c>
      <c r="E228" s="34">
        <v>56.5364</v>
      </c>
      <c r="F228" s="112">
        <v>4.7789999999999964</v>
      </c>
      <c r="G228" s="34">
        <v>4.7464000000000013</v>
      </c>
      <c r="R228" s="86"/>
    </row>
    <row r="229" spans="1:18" s="32" customFormat="1" ht="14.25" x14ac:dyDescent="0.2">
      <c r="A229" s="32" t="s">
        <v>1490</v>
      </c>
      <c r="B229" s="21" t="s">
        <v>176</v>
      </c>
      <c r="C229" s="110">
        <v>57.117400000000004</v>
      </c>
      <c r="D229" s="34">
        <v>52.991</v>
      </c>
      <c r="E229" s="34">
        <v>61.147199999999998</v>
      </c>
      <c r="F229" s="112">
        <v>4.1264000000000038</v>
      </c>
      <c r="G229" s="34">
        <v>4.0297999999999945</v>
      </c>
    </row>
    <row r="230" spans="1:18" s="32" customFormat="1" ht="14.25" x14ac:dyDescent="0.2">
      <c r="A230" s="32" t="s">
        <v>1490</v>
      </c>
      <c r="B230" s="21" t="s">
        <v>152</v>
      </c>
      <c r="C230" s="110">
        <v>60.9649</v>
      </c>
      <c r="D230" s="34">
        <v>54.501199999999997</v>
      </c>
      <c r="E230" s="34">
        <v>67.065299999999993</v>
      </c>
      <c r="F230" s="112">
        <v>6.4637000000000029</v>
      </c>
      <c r="G230" s="34">
        <v>6.1003999999999934</v>
      </c>
    </row>
    <row r="231" spans="1:18" s="32" customFormat="1" ht="14.25" x14ac:dyDescent="0.2">
      <c r="A231" s="32" t="s">
        <v>1490</v>
      </c>
      <c r="B231" s="21" t="s">
        <v>150</v>
      </c>
      <c r="C231" s="110">
        <v>43.604700000000001</v>
      </c>
      <c r="D231" s="34">
        <v>36.413499999999999</v>
      </c>
      <c r="E231" s="34">
        <v>51.075200000000002</v>
      </c>
      <c r="F231" s="112">
        <v>7.191200000000002</v>
      </c>
      <c r="G231" s="34">
        <v>7.4705000000000013</v>
      </c>
    </row>
    <row r="232" spans="1:18" s="32" customFormat="1" ht="14.25" x14ac:dyDescent="0.2">
      <c r="A232" s="32" t="s">
        <v>1490</v>
      </c>
      <c r="B232" s="21" t="s">
        <v>163</v>
      </c>
      <c r="C232" s="110">
        <v>58.843499999999999</v>
      </c>
      <c r="D232" s="34">
        <v>54.820999999999998</v>
      </c>
      <c r="E232" s="34">
        <v>62.751300000000001</v>
      </c>
      <c r="F232" s="112">
        <v>4.0225000000000009</v>
      </c>
      <c r="G232" s="34">
        <v>3.9078000000000017</v>
      </c>
    </row>
    <row r="233" spans="1:18" s="32" customFormat="1" ht="14.25" x14ac:dyDescent="0.2">
      <c r="A233" s="32" t="s">
        <v>1490</v>
      </c>
      <c r="B233" s="21" t="s">
        <v>180</v>
      </c>
      <c r="C233" s="110">
        <v>57.358499999999999</v>
      </c>
      <c r="D233" s="34">
        <v>53.11</v>
      </c>
      <c r="E233" s="34">
        <v>61.501100000000001</v>
      </c>
      <c r="F233" s="112">
        <v>4.2484999999999999</v>
      </c>
      <c r="G233" s="34">
        <v>4.1426000000000016</v>
      </c>
    </row>
    <row r="234" spans="1:18" s="32" customFormat="1" ht="14.25" x14ac:dyDescent="0.2">
      <c r="A234" s="32" t="s">
        <v>1490</v>
      </c>
      <c r="B234" s="21" t="s">
        <v>154</v>
      </c>
      <c r="C234" s="110">
        <v>56.976700000000001</v>
      </c>
      <c r="D234" s="34">
        <v>51.696100000000001</v>
      </c>
      <c r="E234" s="34">
        <v>62.103299999999997</v>
      </c>
      <c r="F234" s="112">
        <v>5.2805999999999997</v>
      </c>
      <c r="G234" s="34">
        <v>5.1265999999999963</v>
      </c>
    </row>
    <row r="235" spans="1:18" s="32" customFormat="1" ht="14.25" x14ac:dyDescent="0.2">
      <c r="A235" s="32" t="s">
        <v>1490</v>
      </c>
      <c r="B235" s="21" t="s">
        <v>173</v>
      </c>
      <c r="C235" s="110">
        <v>66.820300000000003</v>
      </c>
      <c r="D235" s="34">
        <v>63.619799999999998</v>
      </c>
      <c r="E235" s="34">
        <v>69.872500000000002</v>
      </c>
      <c r="F235" s="112">
        <v>3.2005000000000052</v>
      </c>
      <c r="G235" s="34">
        <v>3.0521999999999991</v>
      </c>
    </row>
    <row r="236" spans="1:18" x14ac:dyDescent="0.25">
      <c r="A236" s="21" t="s">
        <v>1490</v>
      </c>
      <c r="B236" s="21" t="s">
        <v>165</v>
      </c>
      <c r="C236" s="110">
        <v>57.230800000000002</v>
      </c>
      <c r="D236" s="34">
        <v>51.798299999999998</v>
      </c>
      <c r="E236" s="34">
        <v>62.494300000000003</v>
      </c>
      <c r="F236" s="112">
        <v>5.4325000000000045</v>
      </c>
      <c r="G236" s="34">
        <v>5.2635000000000005</v>
      </c>
      <c r="R236" s="86"/>
    </row>
    <row r="237" spans="1:18" x14ac:dyDescent="0.25">
      <c r="A237" s="21" t="s">
        <v>1490</v>
      </c>
      <c r="B237" s="21" t="s">
        <v>149</v>
      </c>
      <c r="C237" s="110">
        <v>54.9133</v>
      </c>
      <c r="D237" s="34">
        <v>47.472200000000001</v>
      </c>
      <c r="E237" s="34">
        <v>62.140999999999998</v>
      </c>
      <c r="F237" s="112">
        <v>7.4410999999999987</v>
      </c>
      <c r="G237" s="34">
        <v>7.2276999999999987</v>
      </c>
      <c r="R237" s="86"/>
    </row>
    <row r="238" spans="1:18" x14ac:dyDescent="0.25">
      <c r="A238" s="21" t="s">
        <v>1490</v>
      </c>
      <c r="B238" s="21" t="s">
        <v>177</v>
      </c>
      <c r="C238" s="110">
        <v>61.4724</v>
      </c>
      <c r="D238" s="34">
        <v>58.084800000000001</v>
      </c>
      <c r="E238" s="34">
        <v>64.752300000000005</v>
      </c>
      <c r="F238" s="112">
        <v>3.3875999999999991</v>
      </c>
      <c r="G238" s="34">
        <v>3.2799000000000049</v>
      </c>
      <c r="R238" s="86"/>
    </row>
    <row r="239" spans="1:18" x14ac:dyDescent="0.25">
      <c r="A239" s="21" t="s">
        <v>1490</v>
      </c>
      <c r="B239" s="21" t="s">
        <v>153</v>
      </c>
      <c r="C239" s="110">
        <v>50.5747</v>
      </c>
      <c r="D239" s="34">
        <v>44.545000000000002</v>
      </c>
      <c r="E239" s="34">
        <v>56.587800000000001</v>
      </c>
      <c r="F239" s="112">
        <v>6.0296999999999983</v>
      </c>
      <c r="G239" s="34">
        <v>6.0131000000000014</v>
      </c>
      <c r="R239" s="86"/>
    </row>
    <row r="240" spans="1:18" x14ac:dyDescent="0.25">
      <c r="A240" s="21" t="s">
        <v>1490</v>
      </c>
      <c r="B240" s="21" t="s">
        <v>179</v>
      </c>
      <c r="C240" s="110">
        <v>61.865600000000001</v>
      </c>
      <c r="D240" s="34">
        <v>58.286200000000001</v>
      </c>
      <c r="E240" s="34">
        <v>65.320499999999996</v>
      </c>
      <c r="F240" s="112">
        <v>3.5793999999999997</v>
      </c>
      <c r="G240" s="34">
        <v>3.454899999999995</v>
      </c>
      <c r="R240" s="86"/>
    </row>
    <row r="241" spans="1:18" x14ac:dyDescent="0.25">
      <c r="A241" s="21" t="s">
        <v>1490</v>
      </c>
      <c r="B241" s="21" t="s">
        <v>161</v>
      </c>
      <c r="C241" s="110">
        <v>60.730600000000003</v>
      </c>
      <c r="D241" s="34">
        <v>56.082799999999999</v>
      </c>
      <c r="E241" s="34">
        <v>65.191800000000001</v>
      </c>
      <c r="F241" s="112">
        <v>4.6478000000000037</v>
      </c>
      <c r="G241" s="34">
        <v>4.4611999999999981</v>
      </c>
      <c r="R241" s="86"/>
    </row>
    <row r="242" spans="1:18" x14ac:dyDescent="0.25">
      <c r="A242" s="21" t="s">
        <v>1490</v>
      </c>
      <c r="B242" s="21" t="s">
        <v>158</v>
      </c>
      <c r="C242" s="110">
        <v>59.767899999999997</v>
      </c>
      <c r="D242" s="34">
        <v>55.483899999999998</v>
      </c>
      <c r="E242" s="34">
        <v>63.907800000000002</v>
      </c>
      <c r="F242" s="112">
        <v>4.2839999999999989</v>
      </c>
      <c r="G242" s="34">
        <v>4.1399000000000044</v>
      </c>
      <c r="R242" s="86"/>
    </row>
    <row r="243" spans="1:18" x14ac:dyDescent="0.25">
      <c r="A243" s="21" t="s">
        <v>1490</v>
      </c>
      <c r="B243" s="21" t="s">
        <v>169</v>
      </c>
      <c r="C243" s="110">
        <v>59.3264</v>
      </c>
      <c r="D243" s="34">
        <v>54.357399999999998</v>
      </c>
      <c r="E243" s="34">
        <v>64.111599999999996</v>
      </c>
      <c r="F243" s="112">
        <v>4.9690000000000012</v>
      </c>
      <c r="G243" s="34">
        <v>4.7851999999999961</v>
      </c>
      <c r="R243" s="86"/>
    </row>
    <row r="244" spans="1:18" s="32" customFormat="1" ht="14.25" x14ac:dyDescent="0.2">
      <c r="A244" s="32" t="s">
        <v>70</v>
      </c>
      <c r="B244" s="21" t="s">
        <v>160</v>
      </c>
      <c r="C244" s="110">
        <v>55</v>
      </c>
      <c r="D244" s="34">
        <v>51.065199999999997</v>
      </c>
      <c r="E244" s="34">
        <v>58.873199999999997</v>
      </c>
      <c r="F244" s="112">
        <v>3.9348000000000027</v>
      </c>
      <c r="G244" s="34">
        <v>3.8731999999999971</v>
      </c>
    </row>
    <row r="245" spans="1:18" s="32" customFormat="1" ht="14.25" x14ac:dyDescent="0.2">
      <c r="A245" s="32" t="s">
        <v>70</v>
      </c>
      <c r="B245" s="21" t="s">
        <v>162</v>
      </c>
      <c r="C245" s="110">
        <v>56.901400000000002</v>
      </c>
      <c r="D245" s="34">
        <v>51.703200000000002</v>
      </c>
      <c r="E245" s="34">
        <v>61.951799999999999</v>
      </c>
      <c r="F245" s="112">
        <v>5.1981999999999999</v>
      </c>
      <c r="G245" s="34">
        <v>5.0503999999999962</v>
      </c>
    </row>
    <row r="246" spans="1:18" s="32" customFormat="1" ht="14.25" x14ac:dyDescent="0.2">
      <c r="A246" s="32" t="s">
        <v>70</v>
      </c>
      <c r="B246" s="21" t="s">
        <v>155</v>
      </c>
      <c r="C246" s="110">
        <v>61.283999999999999</v>
      </c>
      <c r="D246" s="34">
        <v>57.004199999999997</v>
      </c>
      <c r="E246" s="34">
        <v>65.396500000000003</v>
      </c>
      <c r="F246" s="112">
        <v>4.2798000000000016</v>
      </c>
      <c r="G246" s="34">
        <v>4.1125000000000043</v>
      </c>
    </row>
    <row r="247" spans="1:18" s="32" customFormat="1" ht="14.25" x14ac:dyDescent="0.2">
      <c r="A247" s="32" t="s">
        <v>70</v>
      </c>
      <c r="B247" s="21" t="s">
        <v>151</v>
      </c>
      <c r="C247" s="110">
        <v>52.339199999999998</v>
      </c>
      <c r="D247" s="34">
        <v>47.049300000000002</v>
      </c>
      <c r="E247" s="34">
        <v>57.577100000000002</v>
      </c>
      <c r="F247" s="112">
        <v>5.2898999999999958</v>
      </c>
      <c r="G247" s="34">
        <v>5.2379000000000033</v>
      </c>
    </row>
    <row r="248" spans="1:18" s="32" customFormat="1" ht="14.25" x14ac:dyDescent="0.2">
      <c r="A248" s="32" t="s">
        <v>70</v>
      </c>
      <c r="B248" s="21" t="s">
        <v>167</v>
      </c>
      <c r="C248" s="110">
        <v>63.145499999999998</v>
      </c>
      <c r="D248" s="34">
        <v>58.466099999999997</v>
      </c>
      <c r="E248" s="34">
        <v>67.59</v>
      </c>
      <c r="F248" s="112">
        <v>4.6794000000000011</v>
      </c>
      <c r="G248" s="34">
        <v>4.444500000000005</v>
      </c>
    </row>
    <row r="249" spans="1:18" s="32" customFormat="1" ht="14.25" x14ac:dyDescent="0.2">
      <c r="A249" s="32" t="s">
        <v>70</v>
      </c>
      <c r="B249" s="21" t="s">
        <v>181</v>
      </c>
      <c r="C249" s="110">
        <v>100</v>
      </c>
      <c r="D249" s="34">
        <v>56.5518</v>
      </c>
      <c r="E249" s="34">
        <v>100</v>
      </c>
      <c r="F249" s="112">
        <v>43.4482</v>
      </c>
      <c r="G249" s="34">
        <v>0</v>
      </c>
    </row>
    <row r="250" spans="1:18" s="32" customFormat="1" ht="14.25" x14ac:dyDescent="0.2">
      <c r="A250" s="32" t="s">
        <v>70</v>
      </c>
      <c r="B250" s="21" t="s">
        <v>171</v>
      </c>
      <c r="C250" s="110">
        <v>60.216299999999997</v>
      </c>
      <c r="D250" s="34">
        <v>56.850900000000003</v>
      </c>
      <c r="E250" s="34">
        <v>63.487900000000003</v>
      </c>
      <c r="F250" s="112">
        <v>3.365399999999994</v>
      </c>
      <c r="G250" s="34">
        <v>3.2716000000000065</v>
      </c>
    </row>
    <row r="251" spans="1:18" x14ac:dyDescent="0.25">
      <c r="A251" s="21" t="s">
        <v>70</v>
      </c>
      <c r="B251" s="21" t="s">
        <v>159</v>
      </c>
      <c r="C251" s="110">
        <v>55.555599999999998</v>
      </c>
      <c r="D251" s="34">
        <v>51.441699999999997</v>
      </c>
      <c r="E251" s="34">
        <v>59.5946</v>
      </c>
      <c r="F251" s="112">
        <v>4.113900000000001</v>
      </c>
      <c r="G251" s="34">
        <v>4.0390000000000015</v>
      </c>
      <c r="R251" s="86"/>
    </row>
    <row r="252" spans="1:18" x14ac:dyDescent="0.25">
      <c r="A252" s="21" t="s">
        <v>70</v>
      </c>
      <c r="B252" s="21" t="s">
        <v>174</v>
      </c>
      <c r="C252" s="110">
        <v>62.331800000000001</v>
      </c>
      <c r="D252" s="34">
        <v>59.105499999999999</v>
      </c>
      <c r="E252" s="34">
        <v>65.452399999999997</v>
      </c>
      <c r="F252" s="112">
        <v>3.2263000000000019</v>
      </c>
      <c r="G252" s="34">
        <v>3.120599999999996</v>
      </c>
      <c r="R252" s="86"/>
    </row>
    <row r="253" spans="1:18" x14ac:dyDescent="0.25">
      <c r="A253" s="21" t="s">
        <v>70</v>
      </c>
      <c r="B253" s="21" t="s">
        <v>178</v>
      </c>
      <c r="C253" s="110">
        <v>61.021900000000002</v>
      </c>
      <c r="D253" s="34">
        <v>57.317900000000002</v>
      </c>
      <c r="E253" s="34">
        <v>64.602999999999994</v>
      </c>
      <c r="F253" s="112">
        <v>3.7040000000000006</v>
      </c>
      <c r="G253" s="34">
        <v>3.5810999999999922</v>
      </c>
      <c r="R253" s="86"/>
    </row>
    <row r="254" spans="1:18" x14ac:dyDescent="0.25">
      <c r="A254" s="21" t="s">
        <v>70</v>
      </c>
      <c r="B254" s="21" t="s">
        <v>175</v>
      </c>
      <c r="C254" s="110">
        <v>65.905799999999999</v>
      </c>
      <c r="D254" s="34">
        <v>62.318600000000004</v>
      </c>
      <c r="E254" s="34">
        <v>69.319699999999997</v>
      </c>
      <c r="F254" s="112">
        <v>3.5871999999999957</v>
      </c>
      <c r="G254" s="34">
        <v>3.4138999999999982</v>
      </c>
      <c r="R254" s="86"/>
    </row>
    <row r="255" spans="1:18" x14ac:dyDescent="0.25">
      <c r="A255" s="21" t="s">
        <v>70</v>
      </c>
      <c r="B255" s="21" t="s">
        <v>156</v>
      </c>
      <c r="C255" s="110">
        <v>59.745800000000003</v>
      </c>
      <c r="D255" s="34">
        <v>53.3812</v>
      </c>
      <c r="E255" s="34">
        <v>65.798100000000005</v>
      </c>
      <c r="F255" s="112">
        <v>6.3646000000000029</v>
      </c>
      <c r="G255" s="34">
        <v>6.0523000000000025</v>
      </c>
      <c r="R255" s="86"/>
    </row>
    <row r="256" spans="1:18" x14ac:dyDescent="0.25">
      <c r="A256" s="21" t="s">
        <v>70</v>
      </c>
      <c r="B256" s="21" t="s">
        <v>168</v>
      </c>
      <c r="C256" s="110">
        <v>60.411900000000003</v>
      </c>
      <c r="D256" s="34">
        <v>55.755200000000002</v>
      </c>
      <c r="E256" s="34">
        <v>64.887200000000007</v>
      </c>
      <c r="F256" s="112">
        <v>4.6567000000000007</v>
      </c>
      <c r="G256" s="34">
        <v>4.4753000000000043</v>
      </c>
      <c r="R256" s="86"/>
    </row>
    <row r="257" spans="1:18" x14ac:dyDescent="0.25">
      <c r="A257" s="21" t="s">
        <v>70</v>
      </c>
      <c r="B257" s="21" t="s">
        <v>164</v>
      </c>
      <c r="C257" s="110">
        <v>48.736499999999999</v>
      </c>
      <c r="D257" s="34">
        <v>42.907899999999998</v>
      </c>
      <c r="E257" s="34">
        <v>54.599600000000002</v>
      </c>
      <c r="F257" s="112">
        <v>5.8286000000000016</v>
      </c>
      <c r="G257" s="34">
        <v>5.8631000000000029</v>
      </c>
      <c r="R257" s="86"/>
    </row>
    <row r="258" spans="1:18" x14ac:dyDescent="0.25">
      <c r="A258" s="21" t="s">
        <v>70</v>
      </c>
      <c r="B258" s="21" t="s">
        <v>172</v>
      </c>
      <c r="C258" s="110">
        <v>55.6995</v>
      </c>
      <c r="D258" s="34">
        <v>50.712000000000003</v>
      </c>
      <c r="E258" s="34">
        <v>60.574599999999997</v>
      </c>
      <c r="F258" s="112">
        <v>4.9874999999999972</v>
      </c>
      <c r="G258" s="34">
        <v>4.8750999999999962</v>
      </c>
      <c r="R258" s="86"/>
    </row>
    <row r="259" spans="1:18" x14ac:dyDescent="0.25">
      <c r="A259" s="21" t="s">
        <v>70</v>
      </c>
      <c r="B259" s="21" t="s">
        <v>157</v>
      </c>
      <c r="C259" s="110">
        <v>58.134900000000002</v>
      </c>
      <c r="D259" s="34">
        <v>53.782200000000003</v>
      </c>
      <c r="E259" s="34">
        <v>62.3645</v>
      </c>
      <c r="F259" s="112">
        <v>4.3526999999999987</v>
      </c>
      <c r="G259" s="34">
        <v>4.2295999999999978</v>
      </c>
      <c r="R259" s="86"/>
    </row>
    <row r="260" spans="1:18" x14ac:dyDescent="0.25">
      <c r="A260" s="21" t="s">
        <v>70</v>
      </c>
      <c r="B260" s="21" t="s">
        <v>170</v>
      </c>
      <c r="C260" s="110">
        <v>55.0914</v>
      </c>
      <c r="D260" s="34">
        <v>50.0839</v>
      </c>
      <c r="E260" s="34">
        <v>59.997700000000002</v>
      </c>
      <c r="F260" s="112">
        <v>5.0075000000000003</v>
      </c>
      <c r="G260" s="34">
        <v>4.9063000000000017</v>
      </c>
      <c r="R260" s="86"/>
    </row>
    <row r="261" spans="1:18" s="32" customFormat="1" ht="14.25" x14ac:dyDescent="0.2">
      <c r="A261" s="32" t="s">
        <v>70</v>
      </c>
      <c r="B261" s="21" t="s">
        <v>176</v>
      </c>
      <c r="C261" s="110">
        <v>57.009300000000003</v>
      </c>
      <c r="D261" s="34">
        <v>52.7791</v>
      </c>
      <c r="E261" s="34">
        <v>61.139699999999998</v>
      </c>
      <c r="F261" s="112">
        <v>4.2302000000000035</v>
      </c>
      <c r="G261" s="34">
        <v>4.1303999999999945</v>
      </c>
    </row>
    <row r="262" spans="1:18" s="32" customFormat="1" ht="14.25" x14ac:dyDescent="0.2">
      <c r="A262" s="32" t="s">
        <v>70</v>
      </c>
      <c r="B262" s="21" t="s">
        <v>152</v>
      </c>
      <c r="C262" s="110">
        <v>55.814</v>
      </c>
      <c r="D262" s="34">
        <v>49.131500000000003</v>
      </c>
      <c r="E262" s="34">
        <v>62.292299999999997</v>
      </c>
      <c r="F262" s="112">
        <v>6.6824999999999974</v>
      </c>
      <c r="G262" s="34">
        <v>6.4782999999999973</v>
      </c>
    </row>
    <row r="263" spans="1:18" s="32" customFormat="1" ht="14.25" x14ac:dyDescent="0.2">
      <c r="A263" s="32" t="s">
        <v>70</v>
      </c>
      <c r="B263" s="21" t="s">
        <v>150</v>
      </c>
      <c r="C263" s="110">
        <v>49.710999999999999</v>
      </c>
      <c r="D263" s="34">
        <v>42.348100000000002</v>
      </c>
      <c r="E263" s="34">
        <v>57.086399999999998</v>
      </c>
      <c r="F263" s="112">
        <v>7.3628999999999962</v>
      </c>
      <c r="G263" s="34">
        <v>7.3753999999999991</v>
      </c>
    </row>
    <row r="264" spans="1:18" s="32" customFormat="1" ht="14.25" x14ac:dyDescent="0.2">
      <c r="A264" s="32" t="s">
        <v>70</v>
      </c>
      <c r="B264" s="21" t="s">
        <v>163</v>
      </c>
      <c r="C264" s="110">
        <v>59.128999999999998</v>
      </c>
      <c r="D264" s="34">
        <v>55.139400000000002</v>
      </c>
      <c r="E264" s="34">
        <v>63.001800000000003</v>
      </c>
      <c r="F264" s="112">
        <v>3.9895999999999958</v>
      </c>
      <c r="G264" s="34">
        <v>3.8728000000000051</v>
      </c>
    </row>
    <row r="265" spans="1:18" s="32" customFormat="1" ht="14.25" x14ac:dyDescent="0.2">
      <c r="A265" s="32" t="s">
        <v>70</v>
      </c>
      <c r="B265" s="21" t="s">
        <v>180</v>
      </c>
      <c r="C265" s="110">
        <v>58.070500000000003</v>
      </c>
      <c r="D265" s="34">
        <v>53.862000000000002</v>
      </c>
      <c r="E265" s="34">
        <v>62.164700000000003</v>
      </c>
      <c r="F265" s="112">
        <v>4.2085000000000008</v>
      </c>
      <c r="G265" s="34">
        <v>4.0942000000000007</v>
      </c>
    </row>
    <row r="266" spans="1:18" s="32" customFormat="1" ht="14.25" x14ac:dyDescent="0.2">
      <c r="A266" s="32" t="s">
        <v>70</v>
      </c>
      <c r="B266" s="21" t="s">
        <v>154</v>
      </c>
      <c r="C266" s="110">
        <v>53.6145</v>
      </c>
      <c r="D266" s="34">
        <v>48.239400000000003</v>
      </c>
      <c r="E266" s="34">
        <v>58.906799999999997</v>
      </c>
      <c r="F266" s="112">
        <v>5.3750999999999962</v>
      </c>
      <c r="G266" s="34">
        <v>5.2922999999999973</v>
      </c>
    </row>
    <row r="267" spans="1:18" s="32" customFormat="1" ht="14.25" x14ac:dyDescent="0.2">
      <c r="A267" s="32" t="s">
        <v>70</v>
      </c>
      <c r="B267" s="21" t="s">
        <v>173</v>
      </c>
      <c r="C267" s="110">
        <v>64.182400000000001</v>
      </c>
      <c r="D267" s="34">
        <v>60.994</v>
      </c>
      <c r="E267" s="34">
        <v>67.250200000000007</v>
      </c>
      <c r="F267" s="112">
        <v>3.1884000000000015</v>
      </c>
      <c r="G267" s="34">
        <v>3.0678000000000054</v>
      </c>
    </row>
    <row r="268" spans="1:18" x14ac:dyDescent="0.25">
      <c r="A268" s="21" t="s">
        <v>70</v>
      </c>
      <c r="B268" s="21" t="s">
        <v>165</v>
      </c>
      <c r="C268" s="110">
        <v>63.636400000000002</v>
      </c>
      <c r="D268" s="34">
        <v>59.0989</v>
      </c>
      <c r="E268" s="34">
        <v>67.9435</v>
      </c>
      <c r="F268" s="112">
        <v>4.5375000000000014</v>
      </c>
      <c r="G268" s="34">
        <v>4.3070999999999984</v>
      </c>
      <c r="R268" s="86"/>
    </row>
    <row r="269" spans="1:18" x14ac:dyDescent="0.25">
      <c r="A269" s="21" t="s">
        <v>70</v>
      </c>
      <c r="B269" s="21" t="s">
        <v>149</v>
      </c>
      <c r="C269" s="110">
        <v>52.040799999999997</v>
      </c>
      <c r="D269" s="34">
        <v>45.075000000000003</v>
      </c>
      <c r="E269" s="34">
        <v>58.928199999999997</v>
      </c>
      <c r="F269" s="112">
        <v>6.9657999999999944</v>
      </c>
      <c r="G269" s="34">
        <v>6.8873999999999995</v>
      </c>
      <c r="R269" s="86"/>
    </row>
    <row r="270" spans="1:18" x14ac:dyDescent="0.25">
      <c r="A270" s="21" t="s">
        <v>70</v>
      </c>
      <c r="B270" s="21" t="s">
        <v>177</v>
      </c>
      <c r="C270" s="110">
        <v>57.1235</v>
      </c>
      <c r="D270" s="34">
        <v>53.522599999999997</v>
      </c>
      <c r="E270" s="34">
        <v>60.650399999999998</v>
      </c>
      <c r="F270" s="112">
        <v>3.6009000000000029</v>
      </c>
      <c r="G270" s="34">
        <v>3.5268999999999977</v>
      </c>
      <c r="R270" s="86"/>
    </row>
    <row r="271" spans="1:18" x14ac:dyDescent="0.25">
      <c r="A271" s="21" t="s">
        <v>70</v>
      </c>
      <c r="B271" s="21" t="s">
        <v>153</v>
      </c>
      <c r="C271" s="110">
        <v>48.7395</v>
      </c>
      <c r="D271" s="34">
        <v>42.459899999999998</v>
      </c>
      <c r="E271" s="34">
        <v>55.059199999999997</v>
      </c>
      <c r="F271" s="112">
        <v>6.2796000000000021</v>
      </c>
      <c r="G271" s="34">
        <v>6.3196999999999974</v>
      </c>
      <c r="R271" s="86"/>
    </row>
    <row r="272" spans="1:18" x14ac:dyDescent="0.25">
      <c r="A272" s="21" t="s">
        <v>70</v>
      </c>
      <c r="B272" s="21" t="s">
        <v>179</v>
      </c>
      <c r="C272" s="110">
        <v>60.020800000000001</v>
      </c>
      <c r="D272" s="34">
        <v>56.893000000000001</v>
      </c>
      <c r="E272" s="34">
        <v>63.068899999999999</v>
      </c>
      <c r="F272" s="112">
        <v>3.1278000000000006</v>
      </c>
      <c r="G272" s="34">
        <v>3.048099999999998</v>
      </c>
      <c r="R272" s="86"/>
    </row>
    <row r="273" spans="1:18" x14ac:dyDescent="0.25">
      <c r="A273" s="21" t="s">
        <v>70</v>
      </c>
      <c r="B273" s="21" t="s">
        <v>161</v>
      </c>
      <c r="C273" s="110">
        <v>61.927700000000002</v>
      </c>
      <c r="D273" s="34">
        <v>57.166800000000002</v>
      </c>
      <c r="E273" s="34">
        <v>66.469800000000006</v>
      </c>
      <c r="F273" s="112">
        <v>4.7608999999999995</v>
      </c>
      <c r="G273" s="34">
        <v>4.5421000000000049</v>
      </c>
      <c r="R273" s="86"/>
    </row>
    <row r="274" spans="1:18" x14ac:dyDescent="0.25">
      <c r="A274" s="21" t="s">
        <v>70</v>
      </c>
      <c r="B274" s="21" t="s">
        <v>158</v>
      </c>
      <c r="C274" s="110">
        <v>56.530200000000001</v>
      </c>
      <c r="D274" s="34">
        <v>52.207700000000003</v>
      </c>
      <c r="E274" s="34">
        <v>60.755600000000001</v>
      </c>
      <c r="F274" s="112">
        <v>4.322499999999998</v>
      </c>
      <c r="G274" s="34">
        <v>4.2254000000000005</v>
      </c>
      <c r="R274" s="86"/>
    </row>
    <row r="275" spans="1:18" x14ac:dyDescent="0.25">
      <c r="A275" s="21" t="s">
        <v>70</v>
      </c>
      <c r="B275" s="21" t="s">
        <v>169</v>
      </c>
      <c r="C275" s="110">
        <v>64.379099999999994</v>
      </c>
      <c r="D275" s="34">
        <v>58.865699999999997</v>
      </c>
      <c r="E275" s="34">
        <v>69.536000000000001</v>
      </c>
      <c r="F275" s="112">
        <v>5.5133999999999972</v>
      </c>
      <c r="G275" s="34">
        <v>5.1569000000000074</v>
      </c>
      <c r="R275" s="86"/>
    </row>
    <row r="276" spans="1:18" x14ac:dyDescent="0.25">
      <c r="A276" s="21"/>
      <c r="B276" s="21"/>
      <c r="C276" s="110"/>
      <c r="D276" s="34"/>
      <c r="E276" s="34"/>
      <c r="F276" s="112"/>
      <c r="G276" s="34"/>
      <c r="R276" s="86"/>
    </row>
    <row r="277" spans="1:18" x14ac:dyDescent="0.25">
      <c r="A277" s="24"/>
      <c r="B277" s="24"/>
      <c r="C277" s="30"/>
      <c r="D277" s="25"/>
      <c r="E277" s="25"/>
      <c r="F277" s="21"/>
      <c r="G277" s="21"/>
      <c r="R277" s="86"/>
    </row>
    <row r="278" spans="1:18" x14ac:dyDescent="0.25">
      <c r="A278" s="24"/>
      <c r="B278" s="24"/>
      <c r="C278" s="30"/>
      <c r="D278" s="25"/>
      <c r="E278" s="25"/>
      <c r="F278" s="21"/>
      <c r="G278" s="21"/>
      <c r="R278" s="86"/>
    </row>
    <row r="279" spans="1:18" x14ac:dyDescent="0.25">
      <c r="R279" s="86"/>
    </row>
    <row r="280" spans="1:18" x14ac:dyDescent="0.25">
      <c r="R280" s="86"/>
    </row>
    <row r="281" spans="1:18" x14ac:dyDescent="0.25">
      <c r="B281" t="s">
        <v>184</v>
      </c>
      <c r="C281" t="s">
        <v>185</v>
      </c>
      <c r="D281" t="s">
        <v>186</v>
      </c>
      <c r="R281" s="86"/>
    </row>
    <row r="282" spans="1:18" x14ac:dyDescent="0.25">
      <c r="A282" s="24" t="s">
        <v>76</v>
      </c>
      <c r="B282" s="113">
        <v>25.6</v>
      </c>
      <c r="C282" s="78">
        <v>67</v>
      </c>
      <c r="D282" s="78">
        <v>41.4</v>
      </c>
      <c r="R282" s="86"/>
    </row>
    <row r="283" spans="1:18" x14ac:dyDescent="0.25">
      <c r="A283" s="24" t="s">
        <v>83</v>
      </c>
      <c r="B283" s="113">
        <v>32.659999999999997</v>
      </c>
      <c r="C283" s="78">
        <v>80</v>
      </c>
      <c r="D283" s="78">
        <v>47.34</v>
      </c>
      <c r="R283" s="86"/>
    </row>
    <row r="284" spans="1:18" x14ac:dyDescent="0.25">
      <c r="A284" s="24" t="s">
        <v>1490</v>
      </c>
      <c r="B284" s="113">
        <v>56.395299999999999</v>
      </c>
      <c r="C284" s="78">
        <v>100</v>
      </c>
      <c r="D284" s="78">
        <v>43.604700000000001</v>
      </c>
      <c r="R284" s="86"/>
    </row>
    <row r="285" spans="1:18" x14ac:dyDescent="0.25">
      <c r="A285" s="24" t="s">
        <v>70</v>
      </c>
      <c r="B285" s="113">
        <v>51.263500000000001</v>
      </c>
      <c r="C285" s="78">
        <v>100</v>
      </c>
      <c r="D285" s="78">
        <v>48.736499999999999</v>
      </c>
      <c r="R285" s="86"/>
    </row>
    <row r="286" spans="1:18" x14ac:dyDescent="0.25">
      <c r="A286" s="24"/>
      <c r="B286" s="113"/>
      <c r="C286" s="78"/>
      <c r="D286" s="78"/>
      <c r="R286" s="86"/>
    </row>
    <row r="287" spans="1:18" x14ac:dyDescent="0.25">
      <c r="A287" s="24"/>
      <c r="B287" s="113"/>
      <c r="C287" s="78"/>
      <c r="D287" s="78"/>
      <c r="R287" s="86"/>
    </row>
    <row r="288" spans="1:18" x14ac:dyDescent="0.25">
      <c r="A288" s="24"/>
      <c r="B288" s="113"/>
      <c r="C288" s="78"/>
      <c r="D288" s="78"/>
      <c r="R288" s="86"/>
    </row>
    <row r="289" spans="1:18" x14ac:dyDescent="0.25">
      <c r="A289" s="24"/>
      <c r="B289" s="113"/>
      <c r="C289" s="78"/>
      <c r="D289" s="78"/>
      <c r="R289" s="86"/>
    </row>
    <row r="290" spans="1:18" x14ac:dyDescent="0.25">
      <c r="A290" s="24"/>
      <c r="B290" s="113"/>
      <c r="C290" s="78"/>
      <c r="D290" s="78"/>
      <c r="R290" s="86"/>
    </row>
    <row r="291" spans="1:18" x14ac:dyDescent="0.25">
      <c r="A291" s="24"/>
      <c r="B291" s="113"/>
      <c r="C291" s="78"/>
      <c r="D291" s="78"/>
      <c r="R291" s="86"/>
    </row>
    <row r="292" spans="1:18" x14ac:dyDescent="0.25">
      <c r="B292" s="113"/>
      <c r="C292" s="78"/>
      <c r="D292" s="78"/>
      <c r="R292" s="86"/>
    </row>
    <row r="293" spans="1:18" x14ac:dyDescent="0.25">
      <c r="A293" s="35"/>
      <c r="B293" s="113"/>
      <c r="C293" s="78"/>
      <c r="D293" s="78"/>
    </row>
    <row r="294" spans="1:18" x14ac:dyDescent="0.25">
      <c r="A294" s="35"/>
      <c r="B294" s="113"/>
      <c r="C294" s="78"/>
      <c r="D294" s="78"/>
    </row>
    <row r="295" spans="1:18" x14ac:dyDescent="0.25">
      <c r="A295" s="35"/>
      <c r="B295" s="113"/>
      <c r="C295" s="78"/>
      <c r="D295" s="78"/>
    </row>
    <row r="296" spans="1:18" x14ac:dyDescent="0.25">
      <c r="A296" s="35"/>
      <c r="B296" s="113"/>
      <c r="C296" s="78"/>
      <c r="D296" s="78"/>
    </row>
    <row r="297" spans="1:18" x14ac:dyDescent="0.25">
      <c r="A297" s="35"/>
      <c r="B297" s="113"/>
      <c r="C297" s="78"/>
      <c r="D297" s="78"/>
    </row>
    <row r="298" spans="1:18" x14ac:dyDescent="0.25">
      <c r="A298" s="35"/>
      <c r="B298" s="113"/>
      <c r="C298" s="78"/>
      <c r="D298" s="78"/>
    </row>
  </sheetData>
  <sortState xmlns:xlrd2="http://schemas.microsoft.com/office/spreadsheetml/2017/richdata2" ref="B31:G63">
    <sortCondition descending="1" ref="C31:C63"/>
  </sortState>
  <mergeCells count="4">
    <mergeCell ref="A5:G5"/>
    <mergeCell ref="A29:G29"/>
    <mergeCell ref="A66:G66"/>
    <mergeCell ref="A67:G67"/>
  </mergeCells>
  <phoneticPr fontId="11" type="noConversion"/>
  <hyperlinks>
    <hyperlink ref="A3" location="Index!A1" display="Back to index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Z754"/>
  <sheetViews>
    <sheetView showGridLines="0" zoomScale="80" zoomScaleNormal="80" workbookViewId="0"/>
  </sheetViews>
  <sheetFormatPr defaultColWidth="10.85546875" defaultRowHeight="15" x14ac:dyDescent="0.25"/>
  <cols>
    <col min="1" max="1" width="15" customWidth="1"/>
    <col min="2" max="2" width="49.42578125" bestFit="1" customWidth="1"/>
    <col min="3" max="3" width="15" customWidth="1"/>
    <col min="4" max="4" width="14.85546875" customWidth="1"/>
    <col min="5" max="5" width="15.42578125" customWidth="1"/>
    <col min="6" max="6" width="23.140625" customWidth="1"/>
    <col min="7" max="7" width="24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1" max="21" width="43.140625" bestFit="1" customWidth="1"/>
    <col min="25" max="25" width="23" customWidth="1"/>
  </cols>
  <sheetData>
    <row r="1" spans="1:26" ht="15" customHeight="1" x14ac:dyDescent="0.3">
      <c r="A1" s="67" t="s">
        <v>1586</v>
      </c>
      <c r="Z1" s="85"/>
    </row>
    <row r="2" spans="1:26" ht="15" customHeight="1" x14ac:dyDescent="0.25">
      <c r="E2" s="1"/>
      <c r="G2" s="1"/>
    </row>
    <row r="3" spans="1:26" x14ac:dyDescent="0.25">
      <c r="A3" s="29" t="s">
        <v>192</v>
      </c>
      <c r="B3" s="42"/>
    </row>
    <row r="4" spans="1:26" ht="14.1" customHeight="1" x14ac:dyDescent="0.25"/>
    <row r="5" spans="1:26" ht="18" x14ac:dyDescent="0.25">
      <c r="A5" s="160" t="s">
        <v>1494</v>
      </c>
      <c r="B5" s="162"/>
      <c r="C5" s="162"/>
      <c r="D5" s="162"/>
      <c r="E5" s="162"/>
      <c r="F5" s="162"/>
      <c r="G5" s="162"/>
      <c r="U5" s="72"/>
    </row>
    <row r="6" spans="1:26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</row>
    <row r="7" spans="1:26" ht="14.1" customHeight="1" x14ac:dyDescent="0.25">
      <c r="A7" s="32" t="s">
        <v>1495</v>
      </c>
      <c r="B7" s="2" t="s">
        <v>110</v>
      </c>
      <c r="C7" s="77">
        <v>31.653279999999999</v>
      </c>
      <c r="D7" s="2">
        <v>31.51596</v>
      </c>
      <c r="E7" s="2">
        <v>31.79092</v>
      </c>
      <c r="F7" s="2">
        <v>0.137319999999999</v>
      </c>
      <c r="G7" s="2">
        <v>0.13764000000000109</v>
      </c>
    </row>
    <row r="8" spans="1:26" ht="14.1" customHeight="1" x14ac:dyDescent="0.25">
      <c r="A8" s="32" t="s">
        <v>1496</v>
      </c>
      <c r="B8" s="2" t="s">
        <v>110</v>
      </c>
      <c r="C8" s="77">
        <v>32.59066</v>
      </c>
      <c r="D8" s="2">
        <v>32.460259999999998</v>
      </c>
      <c r="E8" s="2">
        <v>32.721330000000002</v>
      </c>
      <c r="F8" s="2">
        <v>0.13040000000000163</v>
      </c>
      <c r="G8" s="2">
        <v>0.13067000000000206</v>
      </c>
    </row>
    <row r="9" spans="1:26" ht="14.1" customHeight="1" x14ac:dyDescent="0.25">
      <c r="A9" s="32" t="s">
        <v>1497</v>
      </c>
      <c r="B9" s="2" t="s">
        <v>110</v>
      </c>
      <c r="C9" s="77">
        <v>32.639119999999998</v>
      </c>
      <c r="D9" s="2">
        <v>32.508989999999997</v>
      </c>
      <c r="E9" s="2">
        <v>32.769509999999997</v>
      </c>
      <c r="F9" s="2">
        <v>0.13013000000000119</v>
      </c>
      <c r="G9" s="2">
        <v>0.13038999999999845</v>
      </c>
    </row>
    <row r="10" spans="1:26" ht="14.1" customHeight="1" x14ac:dyDescent="0.25">
      <c r="A10" s="32" t="s">
        <v>1498</v>
      </c>
      <c r="B10" s="2" t="s">
        <v>110</v>
      </c>
      <c r="C10" s="77">
        <v>33.361139999999999</v>
      </c>
      <c r="D10" s="2">
        <v>33.230559999999997</v>
      </c>
      <c r="E10" s="2">
        <v>33.491979999999998</v>
      </c>
      <c r="F10" s="2">
        <v>0.13058000000000192</v>
      </c>
      <c r="G10" s="2">
        <v>0.13083999999999918</v>
      </c>
    </row>
    <row r="11" spans="1:26" ht="14.1" customHeight="1" x14ac:dyDescent="0.25">
      <c r="A11" s="32" t="s">
        <v>1499</v>
      </c>
      <c r="B11" s="2" t="s">
        <v>110</v>
      </c>
      <c r="C11" s="77">
        <v>33.407890000000002</v>
      </c>
      <c r="D11" s="2">
        <v>33.276670000000003</v>
      </c>
      <c r="E11" s="2">
        <v>33.539369999999998</v>
      </c>
      <c r="F11" s="2">
        <v>0.131219999999999</v>
      </c>
      <c r="G11" s="2">
        <v>0.13147999999999627</v>
      </c>
    </row>
    <row r="12" spans="1:26" ht="14.1" customHeight="1" x14ac:dyDescent="0.25">
      <c r="A12" s="32" t="s">
        <v>1500</v>
      </c>
      <c r="B12" s="2" t="s">
        <v>110</v>
      </c>
      <c r="C12" s="77">
        <v>33.893479999999997</v>
      </c>
      <c r="D12" s="2">
        <v>33.761229999999998</v>
      </c>
      <c r="E12" s="2">
        <v>34.02599</v>
      </c>
      <c r="F12" s="2">
        <v>0.13224999999999909</v>
      </c>
      <c r="G12" s="2">
        <v>0.13251000000000346</v>
      </c>
    </row>
    <row r="13" spans="1:26" ht="14.1" customHeight="1" x14ac:dyDescent="0.25">
      <c r="A13" s="32" t="s">
        <v>1501</v>
      </c>
      <c r="B13" s="2" t="s">
        <v>110</v>
      </c>
      <c r="C13" s="77">
        <v>33.320729999999998</v>
      </c>
      <c r="D13" s="2">
        <v>33.188760000000002</v>
      </c>
      <c r="E13" s="2">
        <v>33.452950000000001</v>
      </c>
      <c r="F13" s="2">
        <v>0.13196999999999548</v>
      </c>
      <c r="G13" s="2">
        <v>0.13222000000000378</v>
      </c>
    </row>
    <row r="14" spans="1:26" ht="14.1" customHeight="1" x14ac:dyDescent="0.25">
      <c r="A14" s="32" t="s">
        <v>1502</v>
      </c>
      <c r="B14" s="2" t="s">
        <v>110</v>
      </c>
      <c r="C14" s="77">
        <v>33.523890000000002</v>
      </c>
      <c r="D14" s="2">
        <v>33.395000000000003</v>
      </c>
      <c r="E14" s="2">
        <v>33.653039999999997</v>
      </c>
      <c r="F14" s="2">
        <v>0.12888999999999839</v>
      </c>
      <c r="G14" s="2">
        <v>0.12914999999999566</v>
      </c>
    </row>
    <row r="15" spans="1:26" ht="14.1" customHeight="1" x14ac:dyDescent="0.25">
      <c r="A15" s="32" t="s">
        <v>87</v>
      </c>
      <c r="B15" s="2" t="s">
        <v>110</v>
      </c>
      <c r="C15" s="77">
        <v>33.239710000000002</v>
      </c>
      <c r="D15" s="2">
        <v>33.113160000000001</v>
      </c>
      <c r="E15" s="2">
        <v>33.366509999999998</v>
      </c>
      <c r="F15" s="2">
        <v>0.12655000000000172</v>
      </c>
      <c r="G15" s="2">
        <v>0.1267999999999958</v>
      </c>
    </row>
    <row r="16" spans="1:26" ht="14.1" customHeight="1" x14ac:dyDescent="0.25">
      <c r="A16" s="32" t="s">
        <v>1503</v>
      </c>
      <c r="B16" s="2" t="s">
        <v>110</v>
      </c>
      <c r="C16" s="77">
        <v>34.166150000000002</v>
      </c>
      <c r="D16" s="2">
        <v>34.040309999999998</v>
      </c>
      <c r="E16" s="2">
        <v>34.29222</v>
      </c>
      <c r="F16" s="2">
        <v>0.12584000000000373</v>
      </c>
      <c r="G16" s="2">
        <v>0.12606999999999857</v>
      </c>
    </row>
    <row r="17" spans="1:7" ht="14.1" customHeight="1" x14ac:dyDescent="0.25">
      <c r="A17" s="32" t="s">
        <v>11</v>
      </c>
      <c r="B17" s="2" t="s">
        <v>110</v>
      </c>
      <c r="C17" s="77">
        <v>34.248060000000002</v>
      </c>
      <c r="D17" s="2">
        <v>34.123480000000001</v>
      </c>
      <c r="E17" s="2">
        <v>34.37285</v>
      </c>
      <c r="F17" s="2">
        <v>0.12458000000000169</v>
      </c>
      <c r="G17" s="2">
        <v>0.12478999999999729</v>
      </c>
    </row>
    <row r="18" spans="1:7" ht="14.1" customHeight="1" x14ac:dyDescent="0.25">
      <c r="A18" s="32" t="s">
        <v>91</v>
      </c>
      <c r="B18" s="2" t="s">
        <v>110</v>
      </c>
      <c r="C18" s="77">
        <v>34.321350000000002</v>
      </c>
      <c r="D18" s="2">
        <v>34.198909999999998</v>
      </c>
      <c r="E18" s="2">
        <v>34.444009999999999</v>
      </c>
      <c r="F18" s="2">
        <v>0.12244000000000455</v>
      </c>
      <c r="G18" s="2">
        <v>0.12265999999999622</v>
      </c>
    </row>
    <row r="19" spans="1:7" ht="14.1" customHeight="1" x14ac:dyDescent="0.25">
      <c r="A19" s="32" t="s">
        <v>1504</v>
      </c>
      <c r="B19" s="2" t="s">
        <v>110</v>
      </c>
      <c r="C19" s="77">
        <v>34.294840000000001</v>
      </c>
      <c r="D19" s="2">
        <v>34.174869999999999</v>
      </c>
      <c r="E19" s="2">
        <v>34.414999999999999</v>
      </c>
      <c r="F19" s="2">
        <v>0.11997000000000213</v>
      </c>
      <c r="G19" s="2">
        <v>0.12015999999999849</v>
      </c>
    </row>
    <row r="20" spans="1:7" ht="14.1" customHeight="1" x14ac:dyDescent="0.25">
      <c r="A20" s="50" t="s">
        <v>1505</v>
      </c>
      <c r="B20" s="20" t="s">
        <v>110</v>
      </c>
      <c r="C20" s="77">
        <v>35.189909999999998</v>
      </c>
      <c r="D20" s="2">
        <v>35.056460000000001</v>
      </c>
      <c r="E20" s="2">
        <v>35.32358</v>
      </c>
      <c r="F20" s="2">
        <v>0.13344999999999629</v>
      </c>
      <c r="G20" s="2">
        <v>0.13367000000000218</v>
      </c>
    </row>
    <row r="21" spans="1:7" ht="14.1" customHeight="1" x14ac:dyDescent="0.25">
      <c r="A21" s="51" t="s">
        <v>1506</v>
      </c>
      <c r="B21" s="20" t="s">
        <v>110</v>
      </c>
      <c r="C21" s="77">
        <v>40.9144933937283</v>
      </c>
      <c r="D21" s="2">
        <v>40.641369109591103</v>
      </c>
      <c r="E21" s="2">
        <v>41.188179545662898</v>
      </c>
      <c r="F21" s="2">
        <v>0.27312428413719658</v>
      </c>
      <c r="G21" s="2">
        <v>0.27368615193459789</v>
      </c>
    </row>
    <row r="22" spans="1:7" ht="14.1" customHeight="1" x14ac:dyDescent="0.25">
      <c r="A22" s="51" t="s">
        <v>76</v>
      </c>
      <c r="B22" s="20" t="s">
        <v>110</v>
      </c>
      <c r="C22" s="77">
        <v>37.759799999999998</v>
      </c>
      <c r="D22" s="2">
        <v>37.637419999999999</v>
      </c>
      <c r="E22" s="2">
        <v>37.882339999999999</v>
      </c>
      <c r="F22" s="2">
        <v>0.12237999999999971</v>
      </c>
      <c r="G22" s="2">
        <v>0.12254000000000076</v>
      </c>
    </row>
    <row r="23" spans="1:7" ht="14.1" customHeight="1" x14ac:dyDescent="0.25">
      <c r="A23" s="51" t="s">
        <v>83</v>
      </c>
      <c r="B23" s="20" t="s">
        <v>110</v>
      </c>
      <c r="C23" s="77">
        <v>36.56832</v>
      </c>
      <c r="D23" s="2">
        <v>36.447850000000003</v>
      </c>
      <c r="E23" s="2">
        <v>36.688960000000002</v>
      </c>
      <c r="F23" s="2">
        <v>0.12046999999999741</v>
      </c>
      <c r="G23" s="2">
        <v>0.12064000000000163</v>
      </c>
    </row>
    <row r="24" spans="1:7" ht="14.1" customHeight="1" x14ac:dyDescent="0.25">
      <c r="A24" s="51" t="s">
        <v>1490</v>
      </c>
      <c r="B24" s="20" t="s">
        <v>110</v>
      </c>
      <c r="C24" s="77">
        <v>35.845320000000001</v>
      </c>
      <c r="D24" s="2">
        <v>35.724760000000003</v>
      </c>
      <c r="E24" s="2">
        <v>35.966059999999999</v>
      </c>
      <c r="F24" s="2">
        <v>0.12055999999999756</v>
      </c>
      <c r="G24" s="2">
        <v>0.12073999999999785</v>
      </c>
    </row>
    <row r="25" spans="1:7" ht="14.1" customHeight="1" x14ac:dyDescent="0.25">
      <c r="A25" s="51" t="s">
        <v>70</v>
      </c>
      <c r="B25" s="20" t="s">
        <v>110</v>
      </c>
      <c r="C25" s="77">
        <v>36.16451</v>
      </c>
      <c r="D25" s="2">
        <v>36.043050000000001</v>
      </c>
      <c r="E25" s="2">
        <v>36.286140000000003</v>
      </c>
      <c r="F25" s="2">
        <v>0.12145999999999901</v>
      </c>
      <c r="G25" s="2">
        <v>0.12163000000000324</v>
      </c>
    </row>
    <row r="26" spans="1:7" ht="15" customHeight="1" x14ac:dyDescent="0.25">
      <c r="A26" s="51"/>
      <c r="B26" s="21"/>
      <c r="C26" s="82"/>
      <c r="D26" s="21"/>
      <c r="E26" s="21"/>
      <c r="F26" s="21"/>
      <c r="G26" s="21"/>
    </row>
    <row r="27" spans="1:7" ht="14.1" customHeight="1" x14ac:dyDescent="0.25">
      <c r="A27" s="51"/>
      <c r="B27" s="21"/>
      <c r="C27" s="82"/>
      <c r="D27" s="21"/>
      <c r="E27" s="21"/>
      <c r="F27" s="21"/>
      <c r="G27" s="21"/>
    </row>
    <row r="28" spans="1:7" ht="14.1" customHeight="1" x14ac:dyDescent="0.25">
      <c r="A28" s="51" t="s">
        <v>1495</v>
      </c>
      <c r="B28" s="21" t="s">
        <v>133</v>
      </c>
      <c r="C28" s="77"/>
      <c r="D28" s="2"/>
      <c r="E28" s="2"/>
      <c r="F28" s="2"/>
      <c r="G28" s="2"/>
    </row>
    <row r="29" spans="1:7" ht="14.1" customHeight="1" x14ac:dyDescent="0.25">
      <c r="A29" s="51" t="s">
        <v>1496</v>
      </c>
      <c r="B29" s="21" t="s">
        <v>133</v>
      </c>
      <c r="C29" s="77">
        <v>36.310639999999999</v>
      </c>
      <c r="D29" s="2">
        <v>35.951329999999999</v>
      </c>
      <c r="E29" s="2">
        <v>36.666490000000003</v>
      </c>
      <c r="F29" s="2">
        <v>0.35931000000000068</v>
      </c>
      <c r="G29" s="2">
        <v>0.35585000000000377</v>
      </c>
    </row>
    <row r="30" spans="1:7" ht="14.1" customHeight="1" x14ac:dyDescent="0.25">
      <c r="A30" s="51" t="s">
        <v>1497</v>
      </c>
      <c r="B30" s="21" t="s">
        <v>133</v>
      </c>
      <c r="C30" s="77">
        <v>36.013339999999999</v>
      </c>
      <c r="D30" s="2">
        <v>35.661589999999997</v>
      </c>
      <c r="E30" s="2">
        <v>36.370480000000001</v>
      </c>
      <c r="F30" s="2">
        <v>0.35175000000000267</v>
      </c>
      <c r="G30" s="2">
        <v>0.35714000000000112</v>
      </c>
    </row>
    <row r="31" spans="1:7" ht="14.1" customHeight="1" x14ac:dyDescent="0.25">
      <c r="A31" s="51" t="s">
        <v>1498</v>
      </c>
      <c r="B31" s="21" t="s">
        <v>133</v>
      </c>
      <c r="C31" s="77">
        <v>36.907499999999999</v>
      </c>
      <c r="D31" s="2">
        <v>36.555329999999998</v>
      </c>
      <c r="E31" s="2">
        <v>37.26211</v>
      </c>
      <c r="F31" s="2">
        <v>0.35217000000000098</v>
      </c>
      <c r="G31" s="2">
        <v>0.35461000000000098</v>
      </c>
    </row>
    <row r="32" spans="1:7" ht="14.1" customHeight="1" x14ac:dyDescent="0.25">
      <c r="A32" s="51" t="s">
        <v>1499</v>
      </c>
      <c r="B32" s="21" t="s">
        <v>133</v>
      </c>
      <c r="C32" s="77">
        <v>37.079970000000003</v>
      </c>
      <c r="D32" s="2">
        <v>36.726590000000002</v>
      </c>
      <c r="E32" s="2">
        <v>37.42991</v>
      </c>
      <c r="F32" s="2">
        <v>0.35338000000000136</v>
      </c>
      <c r="G32" s="2">
        <v>0.34993999999999659</v>
      </c>
    </row>
    <row r="33" spans="1:7" ht="14.1" customHeight="1" x14ac:dyDescent="0.25">
      <c r="A33" s="51" t="s">
        <v>1500</v>
      </c>
      <c r="B33" s="21" t="s">
        <v>133</v>
      </c>
      <c r="C33" s="77">
        <v>37.538690000000003</v>
      </c>
      <c r="D33" s="2">
        <v>37.188200000000002</v>
      </c>
      <c r="E33" s="2">
        <v>37.892229999999998</v>
      </c>
      <c r="F33" s="2">
        <v>0.35049000000000063</v>
      </c>
      <c r="G33" s="2">
        <v>0.3535399999999953</v>
      </c>
    </row>
    <row r="34" spans="1:7" ht="14.1" customHeight="1" x14ac:dyDescent="0.25">
      <c r="A34" s="51" t="s">
        <v>1501</v>
      </c>
      <c r="B34" s="21" t="s">
        <v>133</v>
      </c>
      <c r="C34" s="77">
        <v>37.431420000000003</v>
      </c>
      <c r="D34" s="2">
        <v>37.08567</v>
      </c>
      <c r="E34" s="2">
        <v>37.78389</v>
      </c>
      <c r="F34" s="2">
        <v>0.34575000000000244</v>
      </c>
      <c r="G34" s="2">
        <v>0.35246999999999673</v>
      </c>
    </row>
    <row r="35" spans="1:7" ht="14.1" customHeight="1" x14ac:dyDescent="0.25">
      <c r="A35" s="51" t="s">
        <v>1502</v>
      </c>
      <c r="B35" s="21" t="s">
        <v>133</v>
      </c>
      <c r="C35" s="77">
        <v>37.62256</v>
      </c>
      <c r="D35" s="2">
        <v>37.282780000000002</v>
      </c>
      <c r="E35" s="2">
        <v>37.962589999999999</v>
      </c>
      <c r="F35" s="2">
        <v>0.33977999999999753</v>
      </c>
      <c r="G35" s="2">
        <v>0.34002999999999872</v>
      </c>
    </row>
    <row r="36" spans="1:7" ht="14.1" customHeight="1" x14ac:dyDescent="0.25">
      <c r="A36" s="51" t="s">
        <v>87</v>
      </c>
      <c r="B36" s="21" t="s">
        <v>133</v>
      </c>
      <c r="C36" s="77">
        <v>37.208440000000003</v>
      </c>
      <c r="D36" s="2">
        <v>36.875039999999998</v>
      </c>
      <c r="E36" s="2">
        <v>37.54242</v>
      </c>
      <c r="F36" s="2">
        <v>0.33340000000000458</v>
      </c>
      <c r="G36" s="2">
        <v>0.33397999999999683</v>
      </c>
    </row>
    <row r="37" spans="1:7" ht="14.1" customHeight="1" x14ac:dyDescent="0.25">
      <c r="A37" s="51" t="s">
        <v>1503</v>
      </c>
      <c r="B37" s="21" t="s">
        <v>133</v>
      </c>
      <c r="C37" s="77">
        <v>38.068730000000002</v>
      </c>
      <c r="D37" s="2">
        <v>37.737589999999997</v>
      </c>
      <c r="E37" s="2">
        <v>38.396169999999998</v>
      </c>
      <c r="F37" s="2">
        <v>0.33114000000000487</v>
      </c>
      <c r="G37" s="2">
        <v>0.32743999999999573</v>
      </c>
    </row>
    <row r="38" spans="1:7" ht="14.1" customHeight="1" x14ac:dyDescent="0.25">
      <c r="A38" s="51" t="s">
        <v>11</v>
      </c>
      <c r="B38" s="21" t="s">
        <v>133</v>
      </c>
      <c r="C38" s="77">
        <v>38.551139999999997</v>
      </c>
      <c r="D38" s="2">
        <v>38.225020000000001</v>
      </c>
      <c r="E38" s="2">
        <v>38.874549999999999</v>
      </c>
      <c r="F38" s="2">
        <v>0.32611999999999597</v>
      </c>
      <c r="G38" s="2">
        <v>0.32341000000000264</v>
      </c>
    </row>
    <row r="39" spans="1:7" ht="14.1" customHeight="1" x14ac:dyDescent="0.25">
      <c r="A39" s="51" t="s">
        <v>91</v>
      </c>
      <c r="B39" s="21" t="s">
        <v>133</v>
      </c>
      <c r="C39" s="77">
        <v>37.719349999999999</v>
      </c>
      <c r="D39" s="2">
        <v>37.402000000000001</v>
      </c>
      <c r="E39" s="2">
        <v>38.034149999999997</v>
      </c>
      <c r="F39" s="2">
        <v>0.31734999999999758</v>
      </c>
      <c r="G39" s="2">
        <v>0.31479999999999819</v>
      </c>
    </row>
    <row r="40" spans="1:7" ht="14.1" customHeight="1" x14ac:dyDescent="0.25">
      <c r="A40" s="51" t="s">
        <v>1504</v>
      </c>
      <c r="B40" s="21" t="s">
        <v>133</v>
      </c>
      <c r="C40" s="77">
        <v>37.943550000000002</v>
      </c>
      <c r="D40" s="2">
        <v>37.635890000000003</v>
      </c>
      <c r="E40" s="2">
        <v>38.257269999999998</v>
      </c>
      <c r="F40" s="2">
        <v>0.30765999999999849</v>
      </c>
      <c r="G40" s="2">
        <v>0.31371999999999645</v>
      </c>
    </row>
    <row r="41" spans="1:7" ht="14.1" customHeight="1" x14ac:dyDescent="0.25">
      <c r="A41" s="51" t="s">
        <v>1505</v>
      </c>
      <c r="B41" s="21" t="s">
        <v>133</v>
      </c>
      <c r="C41" s="77">
        <v>38.245040000000003</v>
      </c>
      <c r="D41" s="2">
        <v>37.904310000000002</v>
      </c>
      <c r="E41" s="2">
        <v>38.591160000000002</v>
      </c>
      <c r="F41" s="2">
        <v>0.34073000000000064</v>
      </c>
      <c r="G41" s="2">
        <v>0.3461199999999991</v>
      </c>
    </row>
    <row r="42" spans="1:7" ht="14.1" customHeight="1" x14ac:dyDescent="0.25">
      <c r="A42" s="51" t="s">
        <v>1506</v>
      </c>
      <c r="B42" s="21" t="s">
        <v>133</v>
      </c>
      <c r="C42" s="77">
        <v>45.186104218362303</v>
      </c>
      <c r="D42" s="2">
        <v>44.500908497685899</v>
      </c>
      <c r="E42" s="2">
        <v>45.875157896729803</v>
      </c>
      <c r="F42" s="2">
        <v>0.68519572067640411</v>
      </c>
      <c r="G42" s="2">
        <v>0.68905367836750031</v>
      </c>
    </row>
    <row r="43" spans="1:7" ht="14.1" customHeight="1" x14ac:dyDescent="0.25">
      <c r="A43" s="51" t="s">
        <v>76</v>
      </c>
      <c r="B43" s="21" t="s">
        <v>133</v>
      </c>
      <c r="C43" s="77">
        <v>40.453560000000003</v>
      </c>
      <c r="D43" s="2">
        <v>40.133240000000001</v>
      </c>
      <c r="E43" s="2">
        <v>40.77469</v>
      </c>
      <c r="F43" s="2">
        <v>0.32032000000000238</v>
      </c>
      <c r="G43" s="2">
        <v>0.32112999999999658</v>
      </c>
    </row>
    <row r="44" spans="1:7" ht="14.1" customHeight="1" x14ac:dyDescent="0.25">
      <c r="A44" s="33" t="s">
        <v>83</v>
      </c>
      <c r="B44" s="21" t="s">
        <v>133</v>
      </c>
      <c r="C44" s="77">
        <v>38.807040000000001</v>
      </c>
      <c r="D44" s="2">
        <v>38.491010000000003</v>
      </c>
      <c r="E44" s="2">
        <v>39.126750000000001</v>
      </c>
      <c r="F44" s="2">
        <v>0.31602999999999781</v>
      </c>
      <c r="G44" s="2">
        <v>0.3197100000000006</v>
      </c>
    </row>
    <row r="45" spans="1:7" ht="14.1" customHeight="1" x14ac:dyDescent="0.25">
      <c r="A45" s="33" t="s">
        <v>1490</v>
      </c>
      <c r="B45" s="21" t="s">
        <v>133</v>
      </c>
      <c r="C45" s="77">
        <v>37.783659999999998</v>
      </c>
      <c r="D45" s="2">
        <v>37.463320000000003</v>
      </c>
      <c r="E45" s="2">
        <v>38.101100000000002</v>
      </c>
      <c r="F45" s="2">
        <v>0.32033999999999452</v>
      </c>
      <c r="G45" s="2">
        <v>0.31744000000000483</v>
      </c>
    </row>
    <row r="46" spans="1:7" ht="14.1" customHeight="1" x14ac:dyDescent="0.25">
      <c r="A46" s="33" t="s">
        <v>70</v>
      </c>
      <c r="B46" s="21" t="s">
        <v>133</v>
      </c>
      <c r="C46" s="77">
        <v>37.250070000000001</v>
      </c>
      <c r="D46" s="2">
        <v>36.930599999999998</v>
      </c>
      <c r="E46" s="2">
        <v>37.572099999999999</v>
      </c>
      <c r="F46" s="2">
        <v>0.31947000000000259</v>
      </c>
      <c r="G46" s="2">
        <v>0.32202999999999804</v>
      </c>
    </row>
    <row r="47" spans="1:7" ht="14.1" customHeight="1" x14ac:dyDescent="0.25">
      <c r="D47" s="2"/>
      <c r="E47" s="2"/>
      <c r="F47" s="2"/>
      <c r="G47" s="2"/>
    </row>
    <row r="48" spans="1:7" ht="14.1" customHeight="1" x14ac:dyDescent="0.25"/>
    <row r="49" spans="1:7" ht="18" x14ac:dyDescent="0.25">
      <c r="A49" s="160" t="s">
        <v>1507</v>
      </c>
      <c r="B49" s="162"/>
      <c r="C49" s="162"/>
      <c r="D49" s="162"/>
      <c r="E49" s="162"/>
      <c r="F49" s="162"/>
      <c r="G49" s="162"/>
    </row>
    <row r="50" spans="1:7" ht="14.1" customHeight="1" x14ac:dyDescent="0.25">
      <c r="A50" s="69" t="s">
        <v>101</v>
      </c>
      <c r="B50" s="69" t="s">
        <v>102</v>
      </c>
      <c r="C50" s="69" t="s">
        <v>103</v>
      </c>
      <c r="D50" s="69" t="s">
        <v>104</v>
      </c>
      <c r="E50" s="69" t="s">
        <v>105</v>
      </c>
      <c r="F50" s="69" t="s">
        <v>106</v>
      </c>
      <c r="G50" s="69" t="s">
        <v>107</v>
      </c>
    </row>
    <row r="51" spans="1:7" ht="14.1" customHeight="1" x14ac:dyDescent="0.25">
      <c r="A51" s="42" t="s">
        <v>70</v>
      </c>
      <c r="B51" s="49" t="s">
        <v>177</v>
      </c>
      <c r="C51" s="77">
        <v>44.315989999999999</v>
      </c>
      <c r="D51" s="2">
        <v>42.474490000000003</v>
      </c>
      <c r="E51" s="2">
        <v>46.294060000000002</v>
      </c>
      <c r="F51" s="2">
        <v>1.8414999999999964</v>
      </c>
      <c r="G51" s="2">
        <v>1.9780700000000024</v>
      </c>
    </row>
    <row r="52" spans="1:7" ht="14.1" customHeight="1" x14ac:dyDescent="0.25">
      <c r="A52" s="42" t="s">
        <v>70</v>
      </c>
      <c r="B52" s="2" t="s">
        <v>173</v>
      </c>
      <c r="C52" s="77">
        <v>43.69847</v>
      </c>
      <c r="D52" s="2">
        <v>42.269689999999997</v>
      </c>
      <c r="E52" s="2">
        <v>45.25338</v>
      </c>
      <c r="F52" s="2">
        <v>1.4287800000000033</v>
      </c>
      <c r="G52" s="2">
        <v>1.5549099999999996</v>
      </c>
    </row>
    <row r="53" spans="1:7" ht="14.1" customHeight="1" x14ac:dyDescent="0.25">
      <c r="A53" s="42" t="s">
        <v>70</v>
      </c>
      <c r="B53" s="2" t="s">
        <v>179</v>
      </c>
      <c r="C53" s="77">
        <v>42.808799999999998</v>
      </c>
      <c r="D53" s="2">
        <v>41.040669999999999</v>
      </c>
      <c r="E53" s="2">
        <v>44.6053</v>
      </c>
      <c r="F53" s="2">
        <v>1.7681299999999993</v>
      </c>
      <c r="G53" s="2">
        <v>1.7965000000000018</v>
      </c>
    </row>
    <row r="54" spans="1:7" ht="14.1" customHeight="1" x14ac:dyDescent="0.25">
      <c r="A54" s="42" t="s">
        <v>70</v>
      </c>
      <c r="B54" s="2" t="s">
        <v>166</v>
      </c>
      <c r="C54" s="77">
        <v>42.21557</v>
      </c>
      <c r="D54" s="2">
        <v>40.562759999999997</v>
      </c>
      <c r="E54" s="2">
        <v>43.911529999999999</v>
      </c>
      <c r="F54" s="2">
        <v>1.6528100000000023</v>
      </c>
      <c r="G54" s="2">
        <v>1.6959599999999995</v>
      </c>
    </row>
    <row r="55" spans="1:7" ht="14.1" customHeight="1" x14ac:dyDescent="0.25">
      <c r="A55" s="42" t="s">
        <v>70</v>
      </c>
      <c r="B55" s="2" t="s">
        <v>174</v>
      </c>
      <c r="C55" s="77">
        <v>41.836730000000003</v>
      </c>
      <c r="D55" s="2">
        <v>40.305770000000003</v>
      </c>
      <c r="E55" s="2">
        <v>43.39199</v>
      </c>
      <c r="F55" s="2">
        <v>1.5309600000000003</v>
      </c>
      <c r="G55" s="2">
        <v>1.555259999999997</v>
      </c>
    </row>
    <row r="56" spans="1:7" ht="14.1" customHeight="1" x14ac:dyDescent="0.25">
      <c r="A56" s="42" t="s">
        <v>70</v>
      </c>
      <c r="B56" s="2" t="s">
        <v>178</v>
      </c>
      <c r="C56" s="77">
        <v>40.031149999999997</v>
      </c>
      <c r="D56" s="2">
        <v>38.336979999999997</v>
      </c>
      <c r="E56" s="2">
        <v>41.724240000000002</v>
      </c>
      <c r="F56" s="2">
        <v>1.6941699999999997</v>
      </c>
      <c r="G56" s="2">
        <v>1.6930900000000051</v>
      </c>
    </row>
    <row r="57" spans="1:7" ht="14.1" customHeight="1" x14ac:dyDescent="0.25">
      <c r="A57" s="42" t="s">
        <v>70</v>
      </c>
      <c r="B57" s="2" t="s">
        <v>170</v>
      </c>
      <c r="C57" s="77">
        <v>39.331209999999999</v>
      </c>
      <c r="D57" s="2">
        <v>37.561410000000002</v>
      </c>
      <c r="E57" s="2">
        <v>40.974870000000003</v>
      </c>
      <c r="F57" s="2">
        <v>1.7697999999999965</v>
      </c>
      <c r="G57" s="2">
        <v>1.6436600000000041</v>
      </c>
    </row>
    <row r="58" spans="1:7" ht="14.1" customHeight="1" x14ac:dyDescent="0.25">
      <c r="A58" s="42" t="s">
        <v>70</v>
      </c>
      <c r="B58" s="2" t="s">
        <v>180</v>
      </c>
      <c r="C58" s="77">
        <v>38.957059999999998</v>
      </c>
      <c r="D58" s="2">
        <v>37.213079999999998</v>
      </c>
      <c r="E58" s="2">
        <v>40.556820000000002</v>
      </c>
      <c r="F58" s="2">
        <v>1.7439800000000005</v>
      </c>
      <c r="G58" s="2">
        <v>1.5997600000000034</v>
      </c>
    </row>
    <row r="59" spans="1:7" ht="14.1" customHeight="1" x14ac:dyDescent="0.25">
      <c r="A59" s="42" t="s">
        <v>70</v>
      </c>
      <c r="B59" s="2" t="s">
        <v>163</v>
      </c>
      <c r="C59" s="77">
        <v>38.865549999999999</v>
      </c>
      <c r="D59" s="2">
        <v>36.900829999999999</v>
      </c>
      <c r="E59" s="2">
        <v>40.81485</v>
      </c>
      <c r="F59" s="2">
        <v>1.9647199999999998</v>
      </c>
      <c r="G59" s="2">
        <v>1.9493000000000009</v>
      </c>
    </row>
    <row r="60" spans="1:7" ht="14.1" customHeight="1" x14ac:dyDescent="0.25">
      <c r="A60" s="42" t="s">
        <v>70</v>
      </c>
      <c r="B60" s="2" t="s">
        <v>168</v>
      </c>
      <c r="C60" s="77">
        <v>38.424819999999997</v>
      </c>
      <c r="D60" s="2">
        <v>36.353020000000001</v>
      </c>
      <c r="E60" s="2">
        <v>40.516950000000001</v>
      </c>
      <c r="F60" s="2">
        <v>2.0717999999999961</v>
      </c>
      <c r="G60" s="2">
        <v>2.0921300000000045</v>
      </c>
    </row>
    <row r="61" spans="1:7" ht="14.1" customHeight="1" x14ac:dyDescent="0.25">
      <c r="A61" s="42" t="s">
        <v>70</v>
      </c>
      <c r="B61" s="2" t="s">
        <v>171</v>
      </c>
      <c r="C61" s="77">
        <v>38.300350000000002</v>
      </c>
      <c r="D61" s="2">
        <v>36.84892</v>
      </c>
      <c r="E61" s="2">
        <v>39.754860000000001</v>
      </c>
      <c r="F61" s="2">
        <v>1.451430000000002</v>
      </c>
      <c r="G61" s="2">
        <v>1.4545099999999991</v>
      </c>
    </row>
    <row r="62" spans="1:7" ht="14.1" customHeight="1" x14ac:dyDescent="0.25">
      <c r="A62" s="42" t="s">
        <v>70</v>
      </c>
      <c r="B62" s="2" t="s">
        <v>155</v>
      </c>
      <c r="C62" s="77">
        <v>38.081809999999997</v>
      </c>
      <c r="D62" s="2">
        <v>36.489930000000001</v>
      </c>
      <c r="E62" s="2">
        <v>39.686059999999998</v>
      </c>
      <c r="F62" s="2">
        <v>1.5918799999999962</v>
      </c>
      <c r="G62" s="2">
        <v>1.6042500000000004</v>
      </c>
    </row>
    <row r="63" spans="1:7" ht="14.1" customHeight="1" x14ac:dyDescent="0.25">
      <c r="A63" s="42" t="s">
        <v>70</v>
      </c>
      <c r="B63" s="2" t="s">
        <v>165</v>
      </c>
      <c r="C63" s="77">
        <v>37.801609999999997</v>
      </c>
      <c r="D63" s="2">
        <v>36.186039999999998</v>
      </c>
      <c r="E63" s="2">
        <v>39.294719999999998</v>
      </c>
      <c r="F63" s="2">
        <v>1.6155699999999982</v>
      </c>
      <c r="G63" s="2">
        <v>1.4931100000000015</v>
      </c>
    </row>
    <row r="64" spans="1:7" ht="14.1" customHeight="1" x14ac:dyDescent="0.25">
      <c r="A64" s="42" t="s">
        <v>70</v>
      </c>
      <c r="B64" s="2" t="s">
        <v>175</v>
      </c>
      <c r="C64" s="77">
        <v>37.799039999999998</v>
      </c>
      <c r="D64" s="2">
        <v>35.838900000000002</v>
      </c>
      <c r="E64" s="2">
        <v>39.994990000000001</v>
      </c>
      <c r="F64" s="2">
        <v>1.9601399999999956</v>
      </c>
      <c r="G64" s="2">
        <v>2.1959500000000034</v>
      </c>
    </row>
    <row r="65" spans="1:7" ht="14.1" customHeight="1" x14ac:dyDescent="0.25">
      <c r="A65" s="42" t="s">
        <v>70</v>
      </c>
      <c r="B65" s="2" t="s">
        <v>159</v>
      </c>
      <c r="C65" s="77">
        <v>37.533160000000002</v>
      </c>
      <c r="D65" s="2">
        <v>36.063180000000003</v>
      </c>
      <c r="E65" s="2">
        <v>39.154440000000001</v>
      </c>
      <c r="F65" s="2">
        <v>1.4699799999999996</v>
      </c>
      <c r="G65" s="2">
        <v>1.6212799999999987</v>
      </c>
    </row>
    <row r="66" spans="1:7" ht="14.1" customHeight="1" x14ac:dyDescent="0.25">
      <c r="A66" s="42" t="s">
        <v>70</v>
      </c>
      <c r="B66" s="2" t="s">
        <v>169</v>
      </c>
      <c r="C66" s="77">
        <v>37.362639999999999</v>
      </c>
      <c r="D66" s="2">
        <v>34.455240000000003</v>
      </c>
      <c r="E66" s="2">
        <v>40.731720000000003</v>
      </c>
      <c r="F66" s="2">
        <v>2.9073999999999955</v>
      </c>
      <c r="G66" s="2">
        <v>3.3690800000000038</v>
      </c>
    </row>
    <row r="67" spans="1:7" ht="14.1" customHeight="1" x14ac:dyDescent="0.25">
      <c r="A67" s="42" t="s">
        <v>70</v>
      </c>
      <c r="B67" s="2" t="s">
        <v>162</v>
      </c>
      <c r="C67" s="77">
        <v>37.355370000000001</v>
      </c>
      <c r="D67" s="2">
        <v>35.615850000000002</v>
      </c>
      <c r="E67" s="2">
        <v>39.060929999999999</v>
      </c>
      <c r="F67" s="2">
        <v>1.7395199999999988</v>
      </c>
      <c r="G67" s="2">
        <v>1.7055599999999984</v>
      </c>
    </row>
    <row r="68" spans="1:7" ht="14.1" customHeight="1" x14ac:dyDescent="0.25">
      <c r="A68" s="42" t="s">
        <v>70</v>
      </c>
      <c r="B68" s="2" t="s">
        <v>172</v>
      </c>
      <c r="C68" s="77">
        <v>36.882719999999999</v>
      </c>
      <c r="D68" s="2">
        <v>35.185279999999999</v>
      </c>
      <c r="E68" s="2">
        <v>38.504130000000004</v>
      </c>
      <c r="F68" s="2">
        <v>1.6974400000000003</v>
      </c>
      <c r="G68" s="2">
        <v>1.6214100000000045</v>
      </c>
    </row>
    <row r="69" spans="1:7" ht="14.1" customHeight="1" x14ac:dyDescent="0.25">
      <c r="A69" s="42" t="s">
        <v>70</v>
      </c>
      <c r="B69" s="2" t="s">
        <v>176</v>
      </c>
      <c r="C69" s="77">
        <v>36.423839999999998</v>
      </c>
      <c r="D69" s="2">
        <v>34.014699999999998</v>
      </c>
      <c r="E69" s="2">
        <v>38.866059999999997</v>
      </c>
      <c r="F69" s="2">
        <v>2.4091400000000007</v>
      </c>
      <c r="G69" s="2">
        <v>2.4422199999999989</v>
      </c>
    </row>
    <row r="70" spans="1:7" ht="14.1" customHeight="1" x14ac:dyDescent="0.25">
      <c r="A70" s="42" t="s">
        <v>70</v>
      </c>
      <c r="B70" s="2" t="s">
        <v>157</v>
      </c>
      <c r="C70" s="77">
        <v>36.19303</v>
      </c>
      <c r="D70" s="2">
        <v>34.656370000000003</v>
      </c>
      <c r="E70" s="2">
        <v>37.738709999999998</v>
      </c>
      <c r="F70" s="2">
        <v>1.5366599999999977</v>
      </c>
      <c r="G70" s="2">
        <v>1.5456799999999973</v>
      </c>
    </row>
    <row r="71" spans="1:7" ht="14.1" customHeight="1" x14ac:dyDescent="0.25">
      <c r="A71" s="42" t="s">
        <v>70</v>
      </c>
      <c r="B71" s="2" t="s">
        <v>161</v>
      </c>
      <c r="C71" s="77">
        <v>35.951129999999999</v>
      </c>
      <c r="D71" s="2">
        <v>34.13288</v>
      </c>
      <c r="E71" s="2">
        <v>37.642560000000003</v>
      </c>
      <c r="F71" s="2">
        <v>1.818249999999999</v>
      </c>
      <c r="G71" s="2">
        <v>1.691430000000004</v>
      </c>
    </row>
    <row r="72" spans="1:7" ht="14.1" customHeight="1" x14ac:dyDescent="0.25">
      <c r="A72" s="42" t="s">
        <v>70</v>
      </c>
      <c r="B72" s="2" t="s">
        <v>164</v>
      </c>
      <c r="C72" s="77">
        <v>35.766419999999997</v>
      </c>
      <c r="D72" s="2">
        <v>34.005369999999999</v>
      </c>
      <c r="E72" s="2">
        <v>37.593420000000002</v>
      </c>
      <c r="F72" s="2">
        <v>1.7610499999999973</v>
      </c>
      <c r="G72" s="2">
        <v>1.8270000000000053</v>
      </c>
    </row>
    <row r="73" spans="1:7" ht="14.1" customHeight="1" x14ac:dyDescent="0.25">
      <c r="A73" s="42" t="s">
        <v>70</v>
      </c>
      <c r="B73" s="2" t="s">
        <v>167</v>
      </c>
      <c r="C73" s="77">
        <v>34.033610000000003</v>
      </c>
      <c r="D73" s="2">
        <v>31.56108</v>
      </c>
      <c r="E73" s="2">
        <v>36.943950000000001</v>
      </c>
      <c r="F73" s="2">
        <v>2.4725300000000026</v>
      </c>
      <c r="G73" s="2">
        <v>2.9103399999999979</v>
      </c>
    </row>
    <row r="74" spans="1:7" ht="14.1" customHeight="1" x14ac:dyDescent="0.25">
      <c r="A74" s="42" t="s">
        <v>70</v>
      </c>
      <c r="B74" s="2" t="s">
        <v>160</v>
      </c>
      <c r="C74" s="77">
        <v>33.6646</v>
      </c>
      <c r="D74" s="2">
        <v>32.212499999999999</v>
      </c>
      <c r="E74" s="2">
        <v>35.131630000000001</v>
      </c>
      <c r="F74" s="2">
        <v>1.4521000000000015</v>
      </c>
      <c r="G74" s="2">
        <v>1.4670300000000012</v>
      </c>
    </row>
    <row r="75" spans="1:7" ht="14.1" customHeight="1" x14ac:dyDescent="0.25">
      <c r="A75" s="42" t="s">
        <v>70</v>
      </c>
      <c r="B75" s="2" t="s">
        <v>154</v>
      </c>
      <c r="C75" s="77">
        <v>33.333329999999997</v>
      </c>
      <c r="D75" s="2">
        <v>31.32328</v>
      </c>
      <c r="E75" s="2">
        <v>35.439979999999998</v>
      </c>
      <c r="F75" s="2">
        <v>2.0100499999999961</v>
      </c>
      <c r="G75" s="2">
        <v>2.1066500000000019</v>
      </c>
    </row>
    <row r="76" spans="1:7" ht="14.1" customHeight="1" x14ac:dyDescent="0.25">
      <c r="A76" s="42" t="s">
        <v>70</v>
      </c>
      <c r="B76" s="2" t="s">
        <v>153</v>
      </c>
      <c r="C76" s="77">
        <v>33.001989999999999</v>
      </c>
      <c r="D76" s="2">
        <v>31.088090000000001</v>
      </c>
      <c r="E76" s="2">
        <v>34.75665</v>
      </c>
      <c r="F76" s="2">
        <v>1.9138999999999982</v>
      </c>
      <c r="G76" s="2">
        <v>1.7546600000000012</v>
      </c>
    </row>
    <row r="77" spans="1:7" ht="14.1" customHeight="1" x14ac:dyDescent="0.25">
      <c r="A77" s="42" t="s">
        <v>70</v>
      </c>
      <c r="B77" s="2" t="s">
        <v>151</v>
      </c>
      <c r="C77" s="77">
        <v>31.9209</v>
      </c>
      <c r="D77" s="2">
        <v>30.358519999999999</v>
      </c>
      <c r="E77" s="2">
        <v>33.427610000000001</v>
      </c>
      <c r="F77" s="2">
        <v>1.562380000000001</v>
      </c>
      <c r="G77" s="2">
        <v>1.5067100000000018</v>
      </c>
    </row>
    <row r="78" spans="1:7" ht="14.1" customHeight="1" x14ac:dyDescent="0.25">
      <c r="A78" s="42" t="s">
        <v>70</v>
      </c>
      <c r="B78" s="2" t="s">
        <v>152</v>
      </c>
      <c r="C78" s="77">
        <v>31.53153</v>
      </c>
      <c r="D78" s="2">
        <v>28.046710000000001</v>
      </c>
      <c r="E78" s="2">
        <v>35.757680000000001</v>
      </c>
      <c r="F78" s="2">
        <v>3.4848199999999991</v>
      </c>
      <c r="G78" s="2">
        <v>4.2261500000000005</v>
      </c>
    </row>
    <row r="79" spans="1:7" ht="14.1" customHeight="1" x14ac:dyDescent="0.25">
      <c r="A79" s="42" t="s">
        <v>70</v>
      </c>
      <c r="B79" s="2" t="s">
        <v>158</v>
      </c>
      <c r="C79" s="77">
        <v>31.25</v>
      </c>
      <c r="D79" s="2">
        <v>29.211770000000001</v>
      </c>
      <c r="E79" s="2">
        <v>33.112340000000003</v>
      </c>
      <c r="F79" s="2">
        <v>2.0382299999999987</v>
      </c>
      <c r="G79" s="2">
        <v>1.8623400000000032</v>
      </c>
    </row>
    <row r="80" spans="1:7" ht="14.1" customHeight="1" x14ac:dyDescent="0.25">
      <c r="A80" s="42" t="s">
        <v>70</v>
      </c>
      <c r="B80" s="2" t="s">
        <v>156</v>
      </c>
      <c r="C80" s="77">
        <v>30.97345</v>
      </c>
      <c r="D80" s="2">
        <v>28.45749</v>
      </c>
      <c r="E80" s="2">
        <v>33.849690000000002</v>
      </c>
      <c r="F80" s="2">
        <v>2.5159599999999998</v>
      </c>
      <c r="G80" s="2">
        <v>2.8762400000000028</v>
      </c>
    </row>
    <row r="81" spans="1:7" ht="14.1" customHeight="1" x14ac:dyDescent="0.25">
      <c r="A81" s="42" t="s">
        <v>70</v>
      </c>
      <c r="B81" s="2" t="s">
        <v>150</v>
      </c>
      <c r="C81" s="77">
        <v>26.760560000000002</v>
      </c>
      <c r="D81" s="2">
        <v>24.890940000000001</v>
      </c>
      <c r="E81" s="2">
        <v>29.01604</v>
      </c>
      <c r="F81" s="2">
        <v>1.8696200000000012</v>
      </c>
      <c r="G81" s="2">
        <v>2.2554799999999986</v>
      </c>
    </row>
    <row r="82" spans="1:7" ht="14.1" customHeight="1" x14ac:dyDescent="0.25">
      <c r="A82" s="42" t="s">
        <v>70</v>
      </c>
      <c r="B82" s="2" t="s">
        <v>149</v>
      </c>
      <c r="C82" s="77">
        <v>23.595510000000001</v>
      </c>
      <c r="D82" s="2">
        <v>21.814889999999998</v>
      </c>
      <c r="E82" s="2">
        <v>25.767430000000001</v>
      </c>
      <c r="F82" s="2">
        <v>1.7806200000000025</v>
      </c>
      <c r="G82" s="2">
        <v>2.1719200000000001</v>
      </c>
    </row>
    <row r="83" spans="1:7" ht="14.1" customHeight="1" x14ac:dyDescent="0.25">
      <c r="A83" s="42" t="s">
        <v>70</v>
      </c>
      <c r="B83" s="2" t="s">
        <v>181</v>
      </c>
      <c r="C83" s="77"/>
      <c r="D83" s="2"/>
      <c r="E83" s="2"/>
      <c r="F83" s="2"/>
      <c r="G83" s="2"/>
    </row>
    <row r="84" spans="1:7" ht="14.1" customHeight="1" x14ac:dyDescent="0.25"/>
    <row r="85" spans="1:7" ht="14.1" customHeight="1" x14ac:dyDescent="0.25">
      <c r="A85" s="11"/>
      <c r="B85" s="89" t="s">
        <v>1486</v>
      </c>
      <c r="C85" s="90">
        <v>23.595510000000001</v>
      </c>
      <c r="D85" s="11"/>
      <c r="E85" s="11"/>
      <c r="F85" s="11"/>
      <c r="G85" s="11"/>
    </row>
    <row r="86" spans="1:7" ht="14.1" customHeight="1" x14ac:dyDescent="0.25">
      <c r="A86" s="11"/>
      <c r="B86" s="89" t="s">
        <v>1485</v>
      </c>
      <c r="C86" s="90">
        <v>44.315989999999999</v>
      </c>
      <c r="D86" s="11"/>
      <c r="E86" s="11"/>
      <c r="F86" s="11"/>
      <c r="G86" s="11"/>
    </row>
    <row r="87" spans="1:7" ht="14.1" customHeight="1" x14ac:dyDescent="0.25">
      <c r="A87" s="11"/>
      <c r="B87" s="89" t="s">
        <v>217</v>
      </c>
      <c r="C87" s="90">
        <v>20.720479999999998</v>
      </c>
      <c r="D87" s="11"/>
      <c r="E87" s="11"/>
      <c r="F87" s="11"/>
      <c r="G87" s="11"/>
    </row>
    <row r="88" spans="1:7" ht="14.1" customHeight="1" x14ac:dyDescent="0.25">
      <c r="A88" s="11"/>
      <c r="B88" s="11"/>
      <c r="C88" s="11"/>
      <c r="D88" s="11"/>
      <c r="E88" s="11"/>
      <c r="F88" s="11"/>
      <c r="G88" s="11"/>
    </row>
    <row r="89" spans="1:7" ht="14.1" customHeight="1" x14ac:dyDescent="0.25">
      <c r="A89" s="11"/>
      <c r="B89" s="11"/>
      <c r="C89" s="11"/>
      <c r="D89" s="11"/>
      <c r="E89" s="11"/>
      <c r="F89" s="11"/>
      <c r="G89" s="11"/>
    </row>
    <row r="90" spans="1:7" ht="14.1" customHeight="1" x14ac:dyDescent="0.25">
      <c r="A90" s="11"/>
      <c r="B90" s="11"/>
      <c r="C90" s="11"/>
      <c r="D90" s="11"/>
      <c r="E90" s="11"/>
      <c r="F90" s="11"/>
      <c r="G90" s="11"/>
    </row>
    <row r="91" spans="1:7" ht="18" customHeight="1" x14ac:dyDescent="0.25">
      <c r="A91" s="47" t="s">
        <v>187</v>
      </c>
      <c r="B91" s="11"/>
      <c r="C91" s="11"/>
      <c r="D91" s="11"/>
      <c r="E91" s="11"/>
      <c r="F91" s="11"/>
      <c r="G91" s="11"/>
    </row>
    <row r="92" spans="1:7" ht="14.1" customHeight="1" x14ac:dyDescent="0.25">
      <c r="A92" s="11"/>
      <c r="B92" s="11"/>
      <c r="C92" s="11"/>
      <c r="D92" s="11"/>
      <c r="E92" s="11"/>
      <c r="F92" s="11"/>
      <c r="G92" s="11"/>
    </row>
    <row r="93" spans="1:7" ht="14.1" customHeight="1" x14ac:dyDescent="0.25">
      <c r="A93" s="11"/>
      <c r="B93" s="11"/>
      <c r="C93" s="11"/>
      <c r="D93" s="11"/>
      <c r="E93" s="11"/>
      <c r="F93" s="11"/>
      <c r="G93" s="11"/>
    </row>
    <row r="94" spans="1:7" ht="14.1" customHeight="1" x14ac:dyDescent="0.25">
      <c r="A94" s="52" t="s">
        <v>101</v>
      </c>
      <c r="B94" s="52" t="s">
        <v>10</v>
      </c>
      <c r="C94" s="11"/>
      <c r="D94" s="11"/>
      <c r="E94" s="11"/>
      <c r="F94" s="11"/>
      <c r="G94" s="11"/>
    </row>
    <row r="95" spans="1:7" ht="14.1" customHeight="1" x14ac:dyDescent="0.25">
      <c r="A95" s="52" t="s">
        <v>1495</v>
      </c>
      <c r="B95" s="88">
        <v>15.034960000000002</v>
      </c>
      <c r="C95" s="11"/>
      <c r="D95" s="11"/>
      <c r="E95" s="11"/>
      <c r="F95" s="11"/>
      <c r="G95" s="11"/>
    </row>
    <row r="96" spans="1:7" ht="14.1" customHeight="1" x14ac:dyDescent="0.25">
      <c r="A96" s="52" t="s">
        <v>1496</v>
      </c>
      <c r="B96" s="88">
        <v>13.99579</v>
      </c>
      <c r="C96" s="11"/>
      <c r="D96" s="11"/>
      <c r="E96" s="11"/>
      <c r="F96" s="11"/>
      <c r="G96" s="11"/>
    </row>
    <row r="97" spans="1:7" ht="14.1" customHeight="1" x14ac:dyDescent="0.25">
      <c r="A97" s="52" t="s">
        <v>1497</v>
      </c>
      <c r="B97" s="88">
        <v>17.319109999999998</v>
      </c>
      <c r="C97" s="11"/>
      <c r="D97" s="11"/>
      <c r="E97" s="11"/>
      <c r="F97" s="11"/>
      <c r="G97" s="11"/>
    </row>
    <row r="98" spans="1:7" ht="14.1" customHeight="1" x14ac:dyDescent="0.25">
      <c r="A98" s="52" t="s">
        <v>1498</v>
      </c>
      <c r="B98" s="88">
        <v>16.274490000000004</v>
      </c>
      <c r="C98" s="11"/>
      <c r="D98" s="11"/>
      <c r="E98" s="11"/>
      <c r="F98" s="11"/>
      <c r="G98" s="11"/>
    </row>
    <row r="99" spans="1:7" ht="14.1" customHeight="1" x14ac:dyDescent="0.25">
      <c r="A99" s="52" t="s">
        <v>1499</v>
      </c>
      <c r="B99" s="88">
        <v>17.869829999999997</v>
      </c>
      <c r="C99" s="11"/>
      <c r="D99" s="11"/>
      <c r="E99" s="11"/>
      <c r="F99" s="11"/>
      <c r="G99" s="11"/>
    </row>
    <row r="100" spans="1:7" ht="14.1" customHeight="1" x14ac:dyDescent="0.25">
      <c r="A100" s="52" t="s">
        <v>1500</v>
      </c>
      <c r="B100" s="88">
        <v>17.395890000000001</v>
      </c>
      <c r="C100" s="11"/>
      <c r="D100" s="11"/>
      <c r="E100" s="11"/>
      <c r="F100" s="11"/>
      <c r="G100" s="11"/>
    </row>
    <row r="101" spans="1:7" ht="14.1" customHeight="1" x14ac:dyDescent="0.25">
      <c r="A101" s="52" t="s">
        <v>1501</v>
      </c>
      <c r="B101" s="88">
        <v>19.116610000000001</v>
      </c>
      <c r="C101" s="11"/>
      <c r="D101" s="11"/>
      <c r="E101" s="11"/>
      <c r="F101" s="11"/>
      <c r="G101" s="11"/>
    </row>
    <row r="102" spans="1:7" ht="14.1" customHeight="1" x14ac:dyDescent="0.25">
      <c r="A102" s="52" t="s">
        <v>1502</v>
      </c>
      <c r="B102" s="88">
        <v>20.334720000000001</v>
      </c>
      <c r="C102" s="11"/>
      <c r="D102" s="11"/>
      <c r="E102" s="11"/>
      <c r="F102" s="11"/>
      <c r="G102" s="11"/>
    </row>
    <row r="103" spans="1:7" ht="14.1" customHeight="1" x14ac:dyDescent="0.25">
      <c r="A103" s="52" t="s">
        <v>87</v>
      </c>
      <c r="B103" s="88">
        <v>21.90869</v>
      </c>
      <c r="C103" s="11"/>
      <c r="D103" s="11"/>
      <c r="E103" s="11"/>
      <c r="F103" s="11"/>
      <c r="G103" s="11"/>
    </row>
    <row r="104" spans="1:7" ht="14.1" customHeight="1" x14ac:dyDescent="0.25">
      <c r="A104" s="52" t="s">
        <v>1503</v>
      </c>
      <c r="B104" s="88">
        <v>20.522859999999998</v>
      </c>
      <c r="C104" s="11"/>
      <c r="D104" s="11"/>
      <c r="E104" s="11"/>
      <c r="F104" s="11"/>
      <c r="G104" s="11"/>
    </row>
    <row r="105" spans="1:7" ht="14.1" customHeight="1" x14ac:dyDescent="0.25">
      <c r="A105" s="52" t="s">
        <v>11</v>
      </c>
      <c r="B105" s="88">
        <v>18.587280000000003</v>
      </c>
      <c r="C105" s="11"/>
      <c r="D105" s="11"/>
      <c r="E105" s="11"/>
      <c r="F105" s="11"/>
      <c r="G105" s="11"/>
    </row>
    <row r="106" spans="1:7" ht="14.1" customHeight="1" x14ac:dyDescent="0.25">
      <c r="A106" s="52" t="s">
        <v>91</v>
      </c>
      <c r="B106" s="88">
        <v>22.692670000000003</v>
      </c>
      <c r="C106" s="11"/>
      <c r="D106" s="11"/>
      <c r="E106" s="11"/>
      <c r="F106" s="11"/>
      <c r="G106" s="11"/>
    </row>
    <row r="107" spans="1:7" ht="14.1" customHeight="1" x14ac:dyDescent="0.25">
      <c r="A107" s="52" t="s">
        <v>1504</v>
      </c>
      <c r="B107" s="88">
        <v>22.422980000000003</v>
      </c>
      <c r="C107" s="11"/>
      <c r="D107" s="11"/>
      <c r="E107" s="11"/>
      <c r="F107" s="11"/>
      <c r="G107" s="11"/>
    </row>
    <row r="108" spans="1:7" ht="14.1" customHeight="1" x14ac:dyDescent="0.25">
      <c r="A108" s="52" t="s">
        <v>1505</v>
      </c>
      <c r="B108" s="88">
        <v>22.678660000000001</v>
      </c>
      <c r="C108" s="11"/>
      <c r="D108" s="11"/>
      <c r="E108" s="11"/>
      <c r="F108" s="11"/>
      <c r="G108" s="11"/>
    </row>
    <row r="109" spans="1:7" ht="14.1" customHeight="1" x14ac:dyDescent="0.25">
      <c r="A109" s="52" t="s">
        <v>1506</v>
      </c>
      <c r="B109" s="88"/>
      <c r="C109" s="11" t="s">
        <v>1508</v>
      </c>
      <c r="D109" s="11"/>
      <c r="E109" s="11"/>
      <c r="F109" s="11"/>
      <c r="G109" s="11"/>
    </row>
    <row r="110" spans="1:7" ht="14.1" customHeight="1" x14ac:dyDescent="0.25">
      <c r="A110" s="52" t="s">
        <v>76</v>
      </c>
      <c r="B110" s="88">
        <v>24.572749999999999</v>
      </c>
      <c r="C110" s="11"/>
      <c r="D110" s="11"/>
      <c r="E110" s="11"/>
      <c r="F110" s="11"/>
      <c r="G110" s="11"/>
    </row>
    <row r="111" spans="1:7" ht="14.1" customHeight="1" x14ac:dyDescent="0.25">
      <c r="A111" s="52" t="s">
        <v>83</v>
      </c>
      <c r="B111" s="88">
        <v>22.196560000000002</v>
      </c>
      <c r="C111" s="11"/>
      <c r="D111" s="11"/>
      <c r="E111" s="11"/>
      <c r="F111" s="11"/>
      <c r="G111" s="11"/>
    </row>
    <row r="112" spans="1:7" ht="14.1" customHeight="1" x14ac:dyDescent="0.25">
      <c r="A112" s="52" t="s">
        <v>1490</v>
      </c>
      <c r="B112" s="88">
        <v>18.747800000000002</v>
      </c>
      <c r="C112" s="11"/>
      <c r="D112" s="11"/>
      <c r="E112" s="11"/>
      <c r="F112" s="11"/>
      <c r="G112" s="11"/>
    </row>
    <row r="113" spans="1:22" ht="14.1" customHeight="1" x14ac:dyDescent="0.25">
      <c r="A113" s="52" t="s">
        <v>70</v>
      </c>
      <c r="B113" s="88">
        <v>20.720479999999998</v>
      </c>
      <c r="C113" s="11"/>
      <c r="D113" s="11"/>
      <c r="E113" s="11"/>
      <c r="F113" s="11"/>
      <c r="G113" s="11"/>
    </row>
    <row r="114" spans="1:22" ht="14.1" customHeight="1" x14ac:dyDescent="0.25">
      <c r="A114" s="52"/>
      <c r="B114" s="54"/>
      <c r="C114" s="11"/>
      <c r="D114" s="11"/>
      <c r="E114" s="11"/>
      <c r="F114" s="11"/>
      <c r="G114" s="11"/>
    </row>
    <row r="115" spans="1:22" x14ac:dyDescent="0.25">
      <c r="A115" s="45"/>
      <c r="B115" s="45"/>
      <c r="C115" s="45"/>
      <c r="D115" s="45"/>
      <c r="E115" s="45"/>
      <c r="F115" s="45"/>
      <c r="G115" s="45"/>
    </row>
    <row r="116" spans="1:22" x14ac:dyDescent="0.25">
      <c r="A116" s="45"/>
      <c r="B116" s="45"/>
      <c r="C116" s="45"/>
      <c r="D116" s="45"/>
      <c r="E116" s="45"/>
      <c r="F116" s="45"/>
      <c r="G116" s="45"/>
    </row>
    <row r="117" spans="1:22" ht="18" x14ac:dyDescent="0.25">
      <c r="A117" s="68" t="s">
        <v>183</v>
      </c>
      <c r="B117" s="3"/>
      <c r="C117" s="3"/>
      <c r="D117" s="3"/>
      <c r="E117" s="3"/>
      <c r="F117" s="3"/>
      <c r="G117" s="3"/>
      <c r="V117" s="86"/>
    </row>
    <row r="118" spans="1:22" x14ac:dyDescent="0.25">
      <c r="A118" s="69" t="s">
        <v>101</v>
      </c>
      <c r="B118" s="69" t="s">
        <v>102</v>
      </c>
      <c r="C118" s="69" t="s">
        <v>103</v>
      </c>
      <c r="D118" s="69" t="s">
        <v>104</v>
      </c>
      <c r="E118" s="69" t="s">
        <v>105</v>
      </c>
      <c r="F118" s="69" t="s">
        <v>106</v>
      </c>
      <c r="G118" s="69" t="s">
        <v>107</v>
      </c>
      <c r="V118" s="86"/>
    </row>
    <row r="119" spans="1:22" s="32" customFormat="1" ht="14.25" x14ac:dyDescent="0.2">
      <c r="A119" s="32" t="s">
        <v>1495</v>
      </c>
      <c r="B119" s="2" t="s">
        <v>166</v>
      </c>
      <c r="C119" s="77" t="s">
        <v>1574</v>
      </c>
      <c r="D119" s="34">
        <v>0</v>
      </c>
      <c r="E119" s="34">
        <v>0</v>
      </c>
      <c r="F119" s="112" t="e">
        <v>#VALUE!</v>
      </c>
      <c r="G119" s="34" t="e">
        <v>#VALUE!</v>
      </c>
    </row>
    <row r="120" spans="1:22" s="32" customFormat="1" ht="14.25" x14ac:dyDescent="0.2">
      <c r="A120" s="32" t="s">
        <v>1495</v>
      </c>
      <c r="B120" s="2" t="s">
        <v>160</v>
      </c>
      <c r="C120" s="77">
        <v>31.931170000000002</v>
      </c>
      <c r="D120" s="34">
        <v>30.197839999999999</v>
      </c>
      <c r="E120" s="34">
        <v>33.769449999999999</v>
      </c>
      <c r="F120" s="112">
        <v>1.7333300000000023</v>
      </c>
      <c r="G120" s="34">
        <v>1.8382799999999975</v>
      </c>
    </row>
    <row r="121" spans="1:22" s="32" customFormat="1" ht="14.25" x14ac:dyDescent="0.2">
      <c r="A121" s="32" t="s">
        <v>1495</v>
      </c>
      <c r="B121" s="2" t="s">
        <v>162</v>
      </c>
      <c r="C121" s="77">
        <v>36.363639999999997</v>
      </c>
      <c r="D121" s="34">
        <v>23.823</v>
      </c>
      <c r="E121" s="34">
        <v>48.515180000000001</v>
      </c>
      <c r="F121" s="112">
        <v>12.540639999999996</v>
      </c>
      <c r="G121" s="34">
        <v>12.151540000000004</v>
      </c>
    </row>
    <row r="122" spans="1:22" s="32" customFormat="1" ht="14.25" x14ac:dyDescent="0.2">
      <c r="A122" s="32" t="s">
        <v>1495</v>
      </c>
      <c r="B122" s="2" t="s">
        <v>155</v>
      </c>
      <c r="C122" s="77" t="s">
        <v>1574</v>
      </c>
      <c r="D122" s="34">
        <v>0</v>
      </c>
      <c r="E122" s="34">
        <v>0</v>
      </c>
      <c r="F122" s="112" t="e">
        <v>#VALUE!</v>
      </c>
      <c r="G122" s="34" t="e">
        <v>#VALUE!</v>
      </c>
    </row>
    <row r="123" spans="1:22" s="32" customFormat="1" ht="14.25" x14ac:dyDescent="0.2">
      <c r="A123" s="32" t="s">
        <v>1495</v>
      </c>
      <c r="B123" s="2" t="s">
        <v>151</v>
      </c>
      <c r="C123" s="77">
        <v>27.893740000000001</v>
      </c>
      <c r="D123" s="34">
        <v>26.160209999999999</v>
      </c>
      <c r="E123" s="34">
        <v>29.5823</v>
      </c>
      <c r="F123" s="112">
        <v>1.7335300000000018</v>
      </c>
      <c r="G123" s="34">
        <v>1.688559999999999</v>
      </c>
    </row>
    <row r="124" spans="1:22" s="32" customFormat="1" ht="14.25" x14ac:dyDescent="0.2">
      <c r="A124" s="32" t="s">
        <v>1495</v>
      </c>
      <c r="B124" s="2" t="s">
        <v>167</v>
      </c>
      <c r="C124" s="77">
        <v>35.087719999999997</v>
      </c>
      <c r="D124" s="34">
        <v>32.400620000000004</v>
      </c>
      <c r="E124" s="34">
        <v>37.93647</v>
      </c>
      <c r="F124" s="112">
        <v>2.6870999999999938</v>
      </c>
      <c r="G124" s="34">
        <v>2.8487500000000026</v>
      </c>
    </row>
    <row r="125" spans="1:22" s="32" customFormat="1" ht="14.25" x14ac:dyDescent="0.2">
      <c r="A125" s="32" t="s">
        <v>1495</v>
      </c>
      <c r="B125" s="2" t="s">
        <v>171</v>
      </c>
      <c r="C125" s="77" t="s">
        <v>1574</v>
      </c>
      <c r="D125" s="34">
        <v>0</v>
      </c>
      <c r="E125" s="34">
        <v>0</v>
      </c>
      <c r="F125" s="112" t="e">
        <v>#VALUE!</v>
      </c>
      <c r="G125" s="34" t="e">
        <v>#VALUE!</v>
      </c>
    </row>
    <row r="126" spans="1:22" x14ac:dyDescent="0.25">
      <c r="A126" s="32" t="s">
        <v>1495</v>
      </c>
      <c r="B126" s="2" t="s">
        <v>159</v>
      </c>
      <c r="C126" s="77">
        <v>36.943910000000002</v>
      </c>
      <c r="D126" s="34">
        <v>35.090200000000003</v>
      </c>
      <c r="E126" s="34">
        <v>38.80782</v>
      </c>
      <c r="F126" s="112">
        <v>1.8537099999999995</v>
      </c>
      <c r="G126" s="34">
        <v>1.8639099999999971</v>
      </c>
      <c r="V126" s="86"/>
    </row>
    <row r="127" spans="1:22" x14ac:dyDescent="0.25">
      <c r="A127" s="50" t="s">
        <v>1495</v>
      </c>
      <c r="B127" s="20" t="s">
        <v>174</v>
      </c>
      <c r="C127" s="77">
        <v>36.28472</v>
      </c>
      <c r="D127" s="34">
        <v>34.558019999999999</v>
      </c>
      <c r="E127" s="34">
        <v>38.066949999999999</v>
      </c>
      <c r="F127" s="112">
        <v>1.726700000000001</v>
      </c>
      <c r="G127" s="34">
        <v>1.7822299999999984</v>
      </c>
      <c r="V127" s="86"/>
    </row>
    <row r="128" spans="1:22" x14ac:dyDescent="0.25">
      <c r="A128" s="51" t="s">
        <v>1495</v>
      </c>
      <c r="B128" s="21" t="s">
        <v>178</v>
      </c>
      <c r="C128" s="77">
        <v>35.060980000000001</v>
      </c>
      <c r="D128" s="34">
        <v>32.929209999999998</v>
      </c>
      <c r="E128" s="34">
        <v>37.548769999999998</v>
      </c>
      <c r="F128" s="112">
        <v>2.1317700000000031</v>
      </c>
      <c r="G128" s="34">
        <v>2.4877899999999968</v>
      </c>
      <c r="V128" s="86"/>
    </row>
    <row r="129" spans="1:22" x14ac:dyDescent="0.25">
      <c r="A129" s="51" t="s">
        <v>1495</v>
      </c>
      <c r="B129" s="21" t="s">
        <v>175</v>
      </c>
      <c r="C129" s="77">
        <v>40.789470000000001</v>
      </c>
      <c r="D129" s="34">
        <v>38.673250000000003</v>
      </c>
      <c r="E129" s="34">
        <v>43.090859999999999</v>
      </c>
      <c r="F129" s="112">
        <v>2.1162199999999984</v>
      </c>
      <c r="G129" s="34">
        <v>2.3013899999999978</v>
      </c>
      <c r="V129" s="86"/>
    </row>
    <row r="130" spans="1:22" x14ac:dyDescent="0.25">
      <c r="A130" s="51" t="s">
        <v>1495</v>
      </c>
      <c r="B130" s="21" t="s">
        <v>156</v>
      </c>
      <c r="C130" s="77">
        <v>35</v>
      </c>
      <c r="D130" s="34">
        <v>26.986650000000001</v>
      </c>
      <c r="E130" s="34">
        <v>45.352539999999998</v>
      </c>
      <c r="F130" s="112">
        <v>8.0133499999999991</v>
      </c>
      <c r="G130" s="34">
        <v>10.352539999999998</v>
      </c>
      <c r="V130" s="86"/>
    </row>
    <row r="131" spans="1:22" x14ac:dyDescent="0.25">
      <c r="A131" s="51" t="s">
        <v>1495</v>
      </c>
      <c r="B131" s="21" t="s">
        <v>168</v>
      </c>
      <c r="C131" s="77">
        <v>39.275770000000001</v>
      </c>
      <c r="D131" s="34">
        <v>36.931690000000003</v>
      </c>
      <c r="E131" s="34">
        <v>41.443280000000001</v>
      </c>
      <c r="F131" s="112">
        <v>2.3440799999999982</v>
      </c>
      <c r="G131" s="34">
        <v>2.16751</v>
      </c>
      <c r="V131" s="86"/>
    </row>
    <row r="132" spans="1:22" x14ac:dyDescent="0.25">
      <c r="A132" s="51" t="s">
        <v>1495</v>
      </c>
      <c r="B132" s="21" t="s">
        <v>164</v>
      </c>
      <c r="C132" s="77">
        <v>28.571429999999999</v>
      </c>
      <c r="D132" s="34">
        <v>21.126629999999999</v>
      </c>
      <c r="E132" s="34">
        <v>41.954250000000002</v>
      </c>
      <c r="F132" s="112">
        <v>7.4448000000000008</v>
      </c>
      <c r="G132" s="34">
        <v>13.382820000000002</v>
      </c>
      <c r="V132" s="86"/>
    </row>
    <row r="133" spans="1:22" x14ac:dyDescent="0.25">
      <c r="A133" s="51" t="s">
        <v>1495</v>
      </c>
      <c r="B133" s="21" t="s">
        <v>172</v>
      </c>
      <c r="C133" s="77">
        <v>27.272729999999999</v>
      </c>
      <c r="D133" s="34">
        <v>18.418769999999999</v>
      </c>
      <c r="E133" s="34">
        <v>41.475250000000003</v>
      </c>
      <c r="F133" s="112">
        <v>8.8539600000000007</v>
      </c>
      <c r="G133" s="34">
        <v>14.202520000000003</v>
      </c>
      <c r="V133" s="86"/>
    </row>
    <row r="134" spans="1:22" x14ac:dyDescent="0.25">
      <c r="A134" s="51" t="s">
        <v>1495</v>
      </c>
      <c r="B134" s="21" t="s">
        <v>157</v>
      </c>
      <c r="C134" s="77">
        <v>34.782609999999998</v>
      </c>
      <c r="D134" s="34">
        <v>28.004249999999999</v>
      </c>
      <c r="E134" s="34">
        <v>45.46407</v>
      </c>
      <c r="F134" s="112">
        <v>6.7783599999999993</v>
      </c>
      <c r="G134" s="34">
        <v>10.681460000000001</v>
      </c>
      <c r="V134" s="86"/>
    </row>
    <row r="135" spans="1:22" x14ac:dyDescent="0.25">
      <c r="A135" s="51" t="s">
        <v>1495</v>
      </c>
      <c r="B135" s="22" t="s">
        <v>170</v>
      </c>
      <c r="C135" s="77">
        <v>36.781610000000001</v>
      </c>
      <c r="D135" s="34">
        <v>34.870759999999997</v>
      </c>
      <c r="E135" s="34">
        <v>38.922649999999997</v>
      </c>
      <c r="F135" s="112">
        <v>1.9108500000000035</v>
      </c>
      <c r="G135" s="34">
        <v>2.1410399999999967</v>
      </c>
      <c r="V135" s="86"/>
    </row>
    <row r="136" spans="1:22" x14ac:dyDescent="0.25">
      <c r="A136" s="33" t="s">
        <v>1495</v>
      </c>
      <c r="B136" s="22" t="s">
        <v>176</v>
      </c>
      <c r="C136" s="77">
        <v>42.307690000000001</v>
      </c>
      <c r="D136" s="34">
        <v>32.18186</v>
      </c>
      <c r="E136" s="34">
        <v>48.678179999999998</v>
      </c>
      <c r="F136" s="112">
        <v>10.125830000000001</v>
      </c>
      <c r="G136" s="34">
        <v>6.3704899999999967</v>
      </c>
      <c r="V136" s="86"/>
    </row>
    <row r="137" spans="1:22" x14ac:dyDescent="0.25">
      <c r="A137" s="33" t="s">
        <v>1495</v>
      </c>
      <c r="B137" s="22" t="s">
        <v>152</v>
      </c>
      <c r="C137" s="77" t="s">
        <v>1574</v>
      </c>
      <c r="D137" s="34">
        <v>0</v>
      </c>
      <c r="E137" s="34">
        <v>0</v>
      </c>
      <c r="F137" s="112" t="e">
        <v>#VALUE!</v>
      </c>
      <c r="G137" s="34" t="e">
        <v>#VALUE!</v>
      </c>
      <c r="V137" s="86"/>
    </row>
    <row r="138" spans="1:22" s="32" customFormat="1" ht="14.25" x14ac:dyDescent="0.2">
      <c r="A138" s="32" t="s">
        <v>1495</v>
      </c>
      <c r="B138" s="22" t="s">
        <v>150</v>
      </c>
      <c r="C138" s="77">
        <v>30.08475</v>
      </c>
      <c r="D138" s="34">
        <v>27.501069999999999</v>
      </c>
      <c r="E138" s="34">
        <v>32.73048</v>
      </c>
      <c r="F138" s="112">
        <v>2.5836800000000011</v>
      </c>
      <c r="G138" s="34">
        <v>2.6457300000000004</v>
      </c>
    </row>
    <row r="139" spans="1:22" s="32" customFormat="1" ht="14.25" x14ac:dyDescent="0.2">
      <c r="A139" s="32" t="s">
        <v>1495</v>
      </c>
      <c r="B139" s="22" t="s">
        <v>163</v>
      </c>
      <c r="C139" s="77">
        <v>31.37255</v>
      </c>
      <c r="D139" s="34">
        <v>25.884589999999999</v>
      </c>
      <c r="E139" s="34">
        <v>37.169809999999998</v>
      </c>
      <c r="F139" s="112">
        <v>5.4879600000000011</v>
      </c>
      <c r="G139" s="34">
        <v>5.7972599999999979</v>
      </c>
    </row>
    <row r="140" spans="1:22" s="32" customFormat="1" ht="14.25" x14ac:dyDescent="0.2">
      <c r="A140" s="32" t="s">
        <v>1495</v>
      </c>
      <c r="B140" s="22" t="s">
        <v>180</v>
      </c>
      <c r="C140" s="77">
        <v>40.909089999999999</v>
      </c>
      <c r="D140" s="34">
        <v>34.62229</v>
      </c>
      <c r="E140" s="34">
        <v>47.507919999999999</v>
      </c>
      <c r="F140" s="112">
        <v>6.2867999999999995</v>
      </c>
      <c r="G140" s="34">
        <v>6.5988299999999995</v>
      </c>
    </row>
    <row r="141" spans="1:22" s="32" customFormat="1" ht="14.25" x14ac:dyDescent="0.2">
      <c r="A141" s="32" t="s">
        <v>1495</v>
      </c>
      <c r="B141" s="22" t="s">
        <v>154</v>
      </c>
      <c r="C141" s="77">
        <v>33.333329999999997</v>
      </c>
      <c r="D141" s="34">
        <v>25.459859999999999</v>
      </c>
      <c r="E141" s="34">
        <v>41.168469999999999</v>
      </c>
      <c r="F141" s="112">
        <v>7.8734699999999975</v>
      </c>
      <c r="G141" s="34">
        <v>7.8351400000000027</v>
      </c>
    </row>
    <row r="142" spans="1:22" s="32" customFormat="1" ht="14.25" x14ac:dyDescent="0.2">
      <c r="A142" s="32" t="s">
        <v>1495</v>
      </c>
      <c r="B142" s="22" t="s">
        <v>173</v>
      </c>
      <c r="C142" s="77">
        <v>38.473050000000001</v>
      </c>
      <c r="D142" s="34">
        <v>36.79636</v>
      </c>
      <c r="E142" s="34">
        <v>40.093429999999998</v>
      </c>
      <c r="F142" s="112">
        <v>1.6766900000000007</v>
      </c>
      <c r="G142" s="34">
        <v>1.6203799999999973</v>
      </c>
    </row>
    <row r="143" spans="1:22" s="32" customFormat="1" ht="14.25" x14ac:dyDescent="0.2">
      <c r="A143" s="32" t="s">
        <v>1495</v>
      </c>
      <c r="B143" s="22" t="s">
        <v>165</v>
      </c>
      <c r="C143" s="77">
        <v>34.826880000000003</v>
      </c>
      <c r="D143" s="34">
        <v>32.954389999999997</v>
      </c>
      <c r="E143" s="34">
        <v>36.722119999999997</v>
      </c>
      <c r="F143" s="112">
        <v>1.8724900000000062</v>
      </c>
      <c r="G143" s="34">
        <v>1.895239999999994</v>
      </c>
    </row>
    <row r="144" spans="1:22" s="32" customFormat="1" ht="14.25" x14ac:dyDescent="0.2">
      <c r="A144" s="32" t="s">
        <v>1495</v>
      </c>
      <c r="B144" s="22" t="s">
        <v>149</v>
      </c>
      <c r="C144" s="77" t="s">
        <v>1574</v>
      </c>
      <c r="D144" s="34">
        <v>0</v>
      </c>
      <c r="E144" s="34">
        <v>0</v>
      </c>
      <c r="F144" s="112" t="e">
        <v>#VALUE!</v>
      </c>
      <c r="G144" s="34" t="e">
        <v>#VALUE!</v>
      </c>
    </row>
    <row r="145" spans="1:22" x14ac:dyDescent="0.25">
      <c r="A145" s="51" t="s">
        <v>1495</v>
      </c>
      <c r="B145" s="22" t="s">
        <v>177</v>
      </c>
      <c r="C145" s="77">
        <v>40.934069999999998</v>
      </c>
      <c r="D145" s="34">
        <v>38.598880000000001</v>
      </c>
      <c r="E145" s="34">
        <v>43.10819</v>
      </c>
      <c r="F145" s="112">
        <v>2.3351899999999972</v>
      </c>
      <c r="G145" s="34">
        <v>2.1741200000000021</v>
      </c>
      <c r="V145" s="86"/>
    </row>
    <row r="146" spans="1:22" x14ac:dyDescent="0.25">
      <c r="A146" s="51" t="s">
        <v>1495</v>
      </c>
      <c r="B146" s="22" t="s">
        <v>153</v>
      </c>
      <c r="C146" s="77" t="s">
        <v>1574</v>
      </c>
      <c r="D146" s="34">
        <v>0</v>
      </c>
      <c r="E146" s="34">
        <v>0</v>
      </c>
      <c r="F146" s="112" t="e">
        <v>#VALUE!</v>
      </c>
      <c r="G146" s="34" t="e">
        <v>#VALUE!</v>
      </c>
      <c r="V146" s="86"/>
    </row>
    <row r="147" spans="1:22" x14ac:dyDescent="0.25">
      <c r="A147" s="51" t="s">
        <v>1495</v>
      </c>
      <c r="B147" s="22" t="s">
        <v>179</v>
      </c>
      <c r="C147" s="77" t="s">
        <v>1574</v>
      </c>
      <c r="D147" s="34">
        <v>0</v>
      </c>
      <c r="E147" s="34">
        <v>0</v>
      </c>
      <c r="F147" s="112" t="e">
        <v>#VALUE!</v>
      </c>
      <c r="G147" s="34" t="e">
        <v>#VALUE!</v>
      </c>
      <c r="V147" s="86"/>
    </row>
    <row r="148" spans="1:22" x14ac:dyDescent="0.25">
      <c r="A148" s="51" t="s">
        <v>1495</v>
      </c>
      <c r="B148" s="22" t="s">
        <v>161</v>
      </c>
      <c r="C148" s="77">
        <v>37.329700000000003</v>
      </c>
      <c r="D148" s="34">
        <v>35.199019999999997</v>
      </c>
      <c r="E148" s="34">
        <v>39.622079999999997</v>
      </c>
      <c r="F148" s="112">
        <v>2.1306800000000052</v>
      </c>
      <c r="G148" s="34">
        <v>2.2923799999999943</v>
      </c>
      <c r="V148" s="86"/>
    </row>
    <row r="149" spans="1:22" x14ac:dyDescent="0.25">
      <c r="A149" s="51" t="s">
        <v>1495</v>
      </c>
      <c r="B149" s="22" t="s">
        <v>158</v>
      </c>
      <c r="C149" s="77" t="s">
        <v>1574</v>
      </c>
      <c r="D149" s="34">
        <v>0</v>
      </c>
      <c r="E149" s="34">
        <v>0</v>
      </c>
      <c r="F149" s="112" t="e">
        <v>#VALUE!</v>
      </c>
      <c r="G149" s="34" t="e">
        <v>#VALUE!</v>
      </c>
      <c r="V149" s="86"/>
    </row>
    <row r="150" spans="1:22" x14ac:dyDescent="0.25">
      <c r="A150" s="51" t="s">
        <v>1495</v>
      </c>
      <c r="B150" s="22" t="s">
        <v>169</v>
      </c>
      <c r="C150" s="77" t="s">
        <v>1574</v>
      </c>
      <c r="D150" s="34">
        <v>0</v>
      </c>
      <c r="E150" s="34">
        <v>0</v>
      </c>
      <c r="F150" s="112" t="e">
        <v>#VALUE!</v>
      </c>
      <c r="G150" s="34" t="e">
        <v>#VALUE!</v>
      </c>
      <c r="V150" s="86"/>
    </row>
    <row r="151" spans="1:22" x14ac:dyDescent="0.25">
      <c r="A151" s="51" t="s">
        <v>1496</v>
      </c>
      <c r="B151" s="21" t="s">
        <v>166</v>
      </c>
      <c r="C151" s="77">
        <v>40.198509999999999</v>
      </c>
      <c r="D151" s="34">
        <v>38.215119999999999</v>
      </c>
      <c r="E151" s="34">
        <v>42.49729</v>
      </c>
      <c r="F151" s="112">
        <v>1.98339</v>
      </c>
      <c r="G151" s="34">
        <v>2.2987800000000007</v>
      </c>
      <c r="V151" s="86"/>
    </row>
    <row r="152" spans="1:22" x14ac:dyDescent="0.25">
      <c r="A152" s="51" t="s">
        <v>1496</v>
      </c>
      <c r="B152" s="21" t="s">
        <v>160</v>
      </c>
      <c r="C152" s="77">
        <v>32.405889999999999</v>
      </c>
      <c r="D152" s="34">
        <v>30.833780000000001</v>
      </c>
      <c r="E152" s="34">
        <v>34.152970000000003</v>
      </c>
      <c r="F152" s="112">
        <v>1.5721099999999986</v>
      </c>
      <c r="G152" s="34">
        <v>1.747080000000004</v>
      </c>
      <c r="V152" s="86"/>
    </row>
    <row r="153" spans="1:22" x14ac:dyDescent="0.25">
      <c r="A153" s="51" t="s">
        <v>1496</v>
      </c>
      <c r="B153" s="21" t="s">
        <v>162</v>
      </c>
      <c r="C153" s="77">
        <v>35.761589999999998</v>
      </c>
      <c r="D153" s="34">
        <v>33.900419999999997</v>
      </c>
      <c r="E153" s="34">
        <v>37.847270000000002</v>
      </c>
      <c r="F153" s="112">
        <v>1.8611700000000013</v>
      </c>
      <c r="G153" s="34">
        <v>2.0856800000000035</v>
      </c>
      <c r="V153" s="86"/>
    </row>
    <row r="154" spans="1:22" x14ac:dyDescent="0.25">
      <c r="A154" s="51" t="s">
        <v>1496</v>
      </c>
      <c r="B154" s="21" t="s">
        <v>155</v>
      </c>
      <c r="C154" s="77">
        <v>37.153419999999997</v>
      </c>
      <c r="D154" s="34">
        <v>35.28886</v>
      </c>
      <c r="E154" s="34">
        <v>38.925789999999999</v>
      </c>
      <c r="F154" s="112">
        <v>1.8645599999999973</v>
      </c>
      <c r="G154" s="34">
        <v>1.7723700000000022</v>
      </c>
      <c r="V154" s="86"/>
    </row>
    <row r="155" spans="1:22" x14ac:dyDescent="0.25">
      <c r="A155" s="33" t="s">
        <v>1496</v>
      </c>
      <c r="B155" s="21" t="s">
        <v>151</v>
      </c>
      <c r="C155" s="77">
        <v>28.27225</v>
      </c>
      <c r="D155" s="34">
        <v>26.740590000000001</v>
      </c>
      <c r="E155" s="34">
        <v>30.04111</v>
      </c>
      <c r="F155" s="112">
        <v>1.5316599999999987</v>
      </c>
      <c r="G155" s="34">
        <v>1.7688600000000001</v>
      </c>
      <c r="V155" s="86"/>
    </row>
    <row r="156" spans="1:22" x14ac:dyDescent="0.25">
      <c r="A156" s="33" t="s">
        <v>1496</v>
      </c>
      <c r="B156" s="21" t="s">
        <v>167</v>
      </c>
      <c r="C156" s="77">
        <v>37.795279999999998</v>
      </c>
      <c r="D156" s="34">
        <v>35.295639999999999</v>
      </c>
      <c r="E156" s="34">
        <v>40.62294</v>
      </c>
      <c r="F156" s="112">
        <v>2.4996399999999994</v>
      </c>
      <c r="G156" s="34">
        <v>2.8276600000000016</v>
      </c>
      <c r="V156" s="86"/>
    </row>
    <row r="157" spans="1:22" s="32" customFormat="1" ht="14.25" x14ac:dyDescent="0.2">
      <c r="A157" s="32" t="s">
        <v>1496</v>
      </c>
      <c r="B157" s="21" t="s">
        <v>171</v>
      </c>
      <c r="C157" s="77">
        <v>35.163200000000003</v>
      </c>
      <c r="D157" s="34">
        <v>33.61741</v>
      </c>
      <c r="E157" s="34">
        <v>36.84046</v>
      </c>
      <c r="F157" s="112">
        <v>1.5457900000000038</v>
      </c>
      <c r="G157" s="34">
        <v>1.6772599999999969</v>
      </c>
    </row>
    <row r="158" spans="1:22" s="32" customFormat="1" ht="14.25" x14ac:dyDescent="0.2">
      <c r="A158" s="32" t="s">
        <v>1496</v>
      </c>
      <c r="B158" s="21" t="s">
        <v>159</v>
      </c>
      <c r="C158" s="77">
        <v>36.44068</v>
      </c>
      <c r="D158" s="34">
        <v>34.677250000000001</v>
      </c>
      <c r="E158" s="34">
        <v>38.147010000000002</v>
      </c>
      <c r="F158" s="112">
        <v>1.7634299999999996</v>
      </c>
      <c r="G158" s="34">
        <v>1.7063300000000012</v>
      </c>
    </row>
    <row r="159" spans="1:22" s="32" customFormat="1" ht="14.25" x14ac:dyDescent="0.2">
      <c r="A159" s="32" t="s">
        <v>1496</v>
      </c>
      <c r="B159" s="21" t="s">
        <v>174</v>
      </c>
      <c r="C159" s="77">
        <v>38.255029999999998</v>
      </c>
      <c r="D159" s="34">
        <v>36.480620000000002</v>
      </c>
      <c r="E159" s="34">
        <v>39.967039999999997</v>
      </c>
      <c r="F159" s="112">
        <v>1.774409999999996</v>
      </c>
      <c r="G159" s="34">
        <v>1.7120099999999994</v>
      </c>
    </row>
    <row r="160" spans="1:22" s="32" customFormat="1" ht="14.25" x14ac:dyDescent="0.2">
      <c r="A160" s="32" t="s">
        <v>1496</v>
      </c>
      <c r="B160" s="21" t="s">
        <v>178</v>
      </c>
      <c r="C160" s="77">
        <v>37.154989999999998</v>
      </c>
      <c r="D160" s="34">
        <v>35.172190000000001</v>
      </c>
      <c r="E160" s="34">
        <v>39.073</v>
      </c>
      <c r="F160" s="112">
        <v>1.9827999999999975</v>
      </c>
      <c r="G160" s="34">
        <v>1.9180100000000024</v>
      </c>
    </row>
    <row r="161" spans="1:22" s="32" customFormat="1" ht="14.25" x14ac:dyDescent="0.2">
      <c r="A161" s="32" t="s">
        <v>1496</v>
      </c>
      <c r="B161" s="21" t="s">
        <v>175</v>
      </c>
      <c r="C161" s="77">
        <v>37.905239999999999</v>
      </c>
      <c r="D161" s="34">
        <v>35.886980000000001</v>
      </c>
      <c r="E161" s="34">
        <v>40.131019999999999</v>
      </c>
      <c r="F161" s="112">
        <v>2.0182599999999979</v>
      </c>
      <c r="G161" s="34">
        <v>2.2257800000000003</v>
      </c>
    </row>
    <row r="162" spans="1:22" s="32" customFormat="1" ht="14.25" x14ac:dyDescent="0.2">
      <c r="A162" s="32" t="s">
        <v>1496</v>
      </c>
      <c r="B162" s="21" t="s">
        <v>156</v>
      </c>
      <c r="C162" s="77">
        <v>36.818179999999998</v>
      </c>
      <c r="D162" s="34">
        <v>34.075940000000003</v>
      </c>
      <c r="E162" s="34">
        <v>39.766460000000002</v>
      </c>
      <c r="F162" s="112">
        <v>2.7422399999999953</v>
      </c>
      <c r="G162" s="34">
        <v>2.948280000000004</v>
      </c>
    </row>
    <row r="163" spans="1:22" s="32" customFormat="1" ht="14.25" x14ac:dyDescent="0.2">
      <c r="A163" s="32" t="s">
        <v>1496</v>
      </c>
      <c r="B163" s="21" t="s">
        <v>168</v>
      </c>
      <c r="C163" s="77">
        <v>38.377189999999999</v>
      </c>
      <c r="D163" s="34">
        <v>36.478050000000003</v>
      </c>
      <c r="E163" s="34">
        <v>40.470399999999998</v>
      </c>
      <c r="F163" s="112">
        <v>1.8991399999999956</v>
      </c>
      <c r="G163" s="34">
        <v>2.0932099999999991</v>
      </c>
    </row>
    <row r="164" spans="1:22" x14ac:dyDescent="0.25">
      <c r="A164" s="51" t="s">
        <v>1496</v>
      </c>
      <c r="B164" s="21" t="s">
        <v>164</v>
      </c>
      <c r="C164" s="77">
        <v>34.204279999999997</v>
      </c>
      <c r="D164" s="34">
        <v>32.208120000000001</v>
      </c>
      <c r="E164" s="34">
        <v>36.257980000000003</v>
      </c>
      <c r="F164" s="112">
        <v>1.9961599999999962</v>
      </c>
      <c r="G164" s="34">
        <v>2.0537000000000063</v>
      </c>
      <c r="V164" s="86"/>
    </row>
    <row r="165" spans="1:22" x14ac:dyDescent="0.25">
      <c r="A165" s="51" t="s">
        <v>1496</v>
      </c>
      <c r="B165" s="21" t="s">
        <v>172</v>
      </c>
      <c r="C165" s="77">
        <v>32.90598</v>
      </c>
      <c r="D165" s="34">
        <v>31.002949999999998</v>
      </c>
      <c r="E165" s="34">
        <v>34.8078</v>
      </c>
      <c r="F165" s="112">
        <v>1.9030300000000011</v>
      </c>
      <c r="G165" s="34">
        <v>1.9018200000000007</v>
      </c>
      <c r="V165" s="86"/>
    </row>
    <row r="166" spans="1:22" x14ac:dyDescent="0.25">
      <c r="A166" s="51" t="s">
        <v>1496</v>
      </c>
      <c r="B166" s="21" t="s">
        <v>157</v>
      </c>
      <c r="C166" s="77">
        <v>32.075470000000003</v>
      </c>
      <c r="D166" s="34">
        <v>30.411239999999999</v>
      </c>
      <c r="E166" s="34">
        <v>33.96658</v>
      </c>
      <c r="F166" s="112">
        <v>1.6642300000000034</v>
      </c>
      <c r="G166" s="34">
        <v>1.8911099999999976</v>
      </c>
      <c r="V166" s="86"/>
    </row>
    <row r="167" spans="1:22" x14ac:dyDescent="0.25">
      <c r="A167" s="51" t="s">
        <v>1496</v>
      </c>
      <c r="B167" s="22" t="s">
        <v>170</v>
      </c>
      <c r="C167" s="77">
        <v>36.951979999999999</v>
      </c>
      <c r="D167" s="34">
        <v>35.138590000000001</v>
      </c>
      <c r="E167" s="34">
        <v>39.004820000000002</v>
      </c>
      <c r="F167" s="112">
        <v>1.8133899999999983</v>
      </c>
      <c r="G167" s="34">
        <v>2.0528400000000033</v>
      </c>
      <c r="V167" s="86"/>
    </row>
    <row r="168" spans="1:22" x14ac:dyDescent="0.25">
      <c r="A168" s="51" t="s">
        <v>1496</v>
      </c>
      <c r="B168" s="22" t="s">
        <v>176</v>
      </c>
      <c r="C168" s="77">
        <v>39.361699999999999</v>
      </c>
      <c r="D168" s="34">
        <v>36.930300000000003</v>
      </c>
      <c r="E168" s="34">
        <v>42.02214</v>
      </c>
      <c r="F168" s="112">
        <v>2.4313999999999965</v>
      </c>
      <c r="G168" s="34">
        <v>2.6604400000000012</v>
      </c>
      <c r="V168" s="86"/>
    </row>
    <row r="169" spans="1:22" x14ac:dyDescent="0.25">
      <c r="A169" s="51" t="s">
        <v>1496</v>
      </c>
      <c r="B169" s="22" t="s">
        <v>152</v>
      </c>
      <c r="C169" s="77">
        <v>40.336129999999997</v>
      </c>
      <c r="D169" s="34">
        <v>36.797319999999999</v>
      </c>
      <c r="E169" s="34">
        <v>44.666890000000002</v>
      </c>
      <c r="F169" s="112">
        <v>3.538809999999998</v>
      </c>
      <c r="G169" s="34">
        <v>4.330760000000005</v>
      </c>
      <c r="V169" s="86"/>
    </row>
    <row r="170" spans="1:22" x14ac:dyDescent="0.25">
      <c r="A170" s="51" t="s">
        <v>1496</v>
      </c>
      <c r="B170" s="22" t="s">
        <v>150</v>
      </c>
      <c r="C170" s="77">
        <v>31.2</v>
      </c>
      <c r="D170" s="34">
        <v>28.591249999999999</v>
      </c>
      <c r="E170" s="34">
        <v>33.714739999999999</v>
      </c>
      <c r="F170" s="112">
        <v>2.6087500000000006</v>
      </c>
      <c r="G170" s="34">
        <v>2.5147399999999998</v>
      </c>
      <c r="V170" s="86"/>
    </row>
    <row r="171" spans="1:22" x14ac:dyDescent="0.25">
      <c r="A171" s="51" t="s">
        <v>1496</v>
      </c>
      <c r="B171" s="22" t="s">
        <v>163</v>
      </c>
      <c r="C171" s="77">
        <v>38.78407</v>
      </c>
      <c r="D171" s="34">
        <v>36.879469999999998</v>
      </c>
      <c r="E171" s="34">
        <v>40.789769999999997</v>
      </c>
      <c r="F171" s="112">
        <v>1.9046000000000021</v>
      </c>
      <c r="G171" s="34">
        <v>2.0056999999999974</v>
      </c>
      <c r="V171" s="86"/>
    </row>
    <row r="172" spans="1:22" x14ac:dyDescent="0.25">
      <c r="A172" s="51" t="s">
        <v>1496</v>
      </c>
      <c r="B172" s="22" t="s">
        <v>180</v>
      </c>
      <c r="C172" s="77">
        <v>40.310079999999999</v>
      </c>
      <c r="D172" s="34">
        <v>38.509889999999999</v>
      </c>
      <c r="E172" s="34">
        <v>42.293880000000001</v>
      </c>
      <c r="F172" s="112">
        <v>1.8001900000000006</v>
      </c>
      <c r="G172" s="34">
        <v>1.9838000000000022</v>
      </c>
      <c r="V172" s="86"/>
    </row>
    <row r="173" spans="1:22" x14ac:dyDescent="0.25">
      <c r="A173" s="51" t="s">
        <v>1496</v>
      </c>
      <c r="B173" s="22" t="s">
        <v>154</v>
      </c>
      <c r="C173" s="77">
        <v>36.904760000000003</v>
      </c>
      <c r="D173" s="34">
        <v>34.767919999999997</v>
      </c>
      <c r="E173" s="34">
        <v>39.382950000000001</v>
      </c>
      <c r="F173" s="112">
        <v>2.1368400000000065</v>
      </c>
      <c r="G173" s="34">
        <v>2.4781899999999979</v>
      </c>
      <c r="V173" s="86"/>
    </row>
    <row r="174" spans="1:22" s="32" customFormat="1" ht="14.25" x14ac:dyDescent="0.2">
      <c r="A174" s="32" t="s">
        <v>1496</v>
      </c>
      <c r="B174" s="22" t="s">
        <v>173</v>
      </c>
      <c r="C174" s="77">
        <v>40.11544</v>
      </c>
      <c r="D174" s="34">
        <v>38.51267</v>
      </c>
      <c r="E174" s="34">
        <v>41.774619999999999</v>
      </c>
      <c r="F174" s="112">
        <v>1.6027699999999996</v>
      </c>
      <c r="G174" s="34">
        <v>1.6591799999999992</v>
      </c>
    </row>
    <row r="175" spans="1:22" x14ac:dyDescent="0.25">
      <c r="A175" s="33" t="s">
        <v>1496</v>
      </c>
      <c r="B175" s="22" t="s">
        <v>165</v>
      </c>
      <c r="C175" s="77">
        <v>34.32056</v>
      </c>
      <c r="D175" s="34">
        <v>32.697380000000003</v>
      </c>
      <c r="E175" s="34">
        <v>36.17277</v>
      </c>
      <c r="F175" s="112">
        <v>1.6231799999999978</v>
      </c>
      <c r="G175" s="34">
        <v>1.8522099999999995</v>
      </c>
      <c r="V175" s="86"/>
    </row>
    <row r="176" spans="1:22" s="32" customFormat="1" ht="14.25" x14ac:dyDescent="0.2">
      <c r="A176" s="32" t="s">
        <v>1496</v>
      </c>
      <c r="B176" s="22" t="s">
        <v>149</v>
      </c>
      <c r="C176" s="77" t="s">
        <v>1574</v>
      </c>
      <c r="D176" s="34">
        <v>0</v>
      </c>
      <c r="E176" s="34">
        <v>0</v>
      </c>
      <c r="F176" s="112" t="e">
        <v>#VALUE!</v>
      </c>
      <c r="G176" s="34" t="e">
        <v>#VALUE!</v>
      </c>
    </row>
    <row r="177" spans="1:22" s="32" customFormat="1" ht="14.25" x14ac:dyDescent="0.2">
      <c r="A177" s="32" t="s">
        <v>1496</v>
      </c>
      <c r="B177" s="22" t="s">
        <v>177</v>
      </c>
      <c r="C177" s="77">
        <v>42.268039999999999</v>
      </c>
      <c r="D177" s="34">
        <v>40.380589999999998</v>
      </c>
      <c r="E177" s="34">
        <v>44.309759999999997</v>
      </c>
      <c r="F177" s="112">
        <v>1.8874500000000012</v>
      </c>
      <c r="G177" s="34">
        <v>2.041719999999998</v>
      </c>
    </row>
    <row r="178" spans="1:22" s="32" customFormat="1" ht="14.25" x14ac:dyDescent="0.2">
      <c r="A178" s="32" t="s">
        <v>1496</v>
      </c>
      <c r="B178" s="22" t="s">
        <v>153</v>
      </c>
      <c r="C178" s="77">
        <v>30.183730000000001</v>
      </c>
      <c r="D178" s="34">
        <v>28.266629999999999</v>
      </c>
      <c r="E178" s="34">
        <v>32.390129999999999</v>
      </c>
      <c r="F178" s="112">
        <v>1.9171000000000014</v>
      </c>
      <c r="G178" s="34">
        <v>2.2063999999999986</v>
      </c>
    </row>
    <row r="179" spans="1:22" s="32" customFormat="1" ht="14.25" x14ac:dyDescent="0.2">
      <c r="A179" s="32" t="s">
        <v>1496</v>
      </c>
      <c r="B179" s="22" t="s">
        <v>179</v>
      </c>
      <c r="C179" s="77">
        <v>39.270389999999999</v>
      </c>
      <c r="D179" s="34">
        <v>37.424250000000001</v>
      </c>
      <c r="E179" s="34">
        <v>41.390779999999999</v>
      </c>
      <c r="F179" s="112">
        <v>1.8461399999999983</v>
      </c>
      <c r="G179" s="34">
        <v>2.1203900000000004</v>
      </c>
    </row>
    <row r="180" spans="1:22" s="32" customFormat="1" ht="14.25" x14ac:dyDescent="0.2">
      <c r="A180" s="32" t="s">
        <v>1496</v>
      </c>
      <c r="B180" s="22" t="s">
        <v>161</v>
      </c>
      <c r="C180" s="77">
        <v>36.991869999999999</v>
      </c>
      <c r="D180" s="34">
        <v>35.171550000000003</v>
      </c>
      <c r="E180" s="34">
        <v>38.985010000000003</v>
      </c>
      <c r="F180" s="112">
        <v>1.8203199999999953</v>
      </c>
      <c r="G180" s="34">
        <v>1.9931400000000039</v>
      </c>
    </row>
    <row r="181" spans="1:22" s="32" customFormat="1" ht="14.25" x14ac:dyDescent="0.2">
      <c r="A181" s="32" t="s">
        <v>1496</v>
      </c>
      <c r="B181" s="22" t="s">
        <v>158</v>
      </c>
      <c r="C181" s="77">
        <v>36.877079999999999</v>
      </c>
      <c r="D181" s="34">
        <v>34.51784</v>
      </c>
      <c r="E181" s="34">
        <v>39.386699999999998</v>
      </c>
      <c r="F181" s="112">
        <v>2.3592399999999998</v>
      </c>
      <c r="G181" s="34">
        <v>2.5096199999999982</v>
      </c>
    </row>
    <row r="182" spans="1:22" s="32" customFormat="1" ht="14.25" x14ac:dyDescent="0.2">
      <c r="A182" s="32" t="s">
        <v>1496</v>
      </c>
      <c r="B182" s="22" t="s">
        <v>169</v>
      </c>
      <c r="C182" s="77">
        <v>38.743459999999999</v>
      </c>
      <c r="D182" s="34">
        <v>35.884349999999998</v>
      </c>
      <c r="E182" s="34">
        <v>42.063929999999999</v>
      </c>
      <c r="F182" s="112">
        <v>2.8591100000000012</v>
      </c>
      <c r="G182" s="34">
        <v>3.3204700000000003</v>
      </c>
    </row>
    <row r="183" spans="1:22" x14ac:dyDescent="0.25">
      <c r="A183" s="51" t="s">
        <v>1497</v>
      </c>
      <c r="B183" s="21" t="s">
        <v>166</v>
      </c>
      <c r="C183" s="77">
        <v>40.30227</v>
      </c>
      <c r="D183" s="34">
        <v>38.134900000000002</v>
      </c>
      <c r="E183" s="34">
        <v>42.44706</v>
      </c>
      <c r="F183" s="112">
        <v>2.1673699999999982</v>
      </c>
      <c r="G183" s="34">
        <v>2.1447900000000004</v>
      </c>
      <c r="V183" s="86"/>
    </row>
    <row r="184" spans="1:22" x14ac:dyDescent="0.25">
      <c r="A184" s="51" t="s">
        <v>1497</v>
      </c>
      <c r="B184" s="21" t="s">
        <v>160</v>
      </c>
      <c r="C184" s="77">
        <v>32.57329</v>
      </c>
      <c r="D184" s="34">
        <v>30.916270000000001</v>
      </c>
      <c r="E184" s="34">
        <v>34.229999999999997</v>
      </c>
      <c r="F184" s="112">
        <v>1.6570199999999993</v>
      </c>
      <c r="G184" s="34">
        <v>1.6567099999999968</v>
      </c>
      <c r="V184" s="86"/>
    </row>
    <row r="185" spans="1:22" x14ac:dyDescent="0.25">
      <c r="A185" s="51" t="s">
        <v>1497</v>
      </c>
      <c r="B185" s="21" t="s">
        <v>162</v>
      </c>
      <c r="C185" s="77">
        <v>38.17427</v>
      </c>
      <c r="D185" s="34">
        <v>36.32658</v>
      </c>
      <c r="E185" s="34">
        <v>40.205869999999997</v>
      </c>
      <c r="F185" s="112">
        <v>1.8476900000000001</v>
      </c>
      <c r="G185" s="34">
        <v>2.0315999999999974</v>
      </c>
      <c r="V185" s="86"/>
    </row>
    <row r="186" spans="1:22" x14ac:dyDescent="0.25">
      <c r="A186" s="51" t="s">
        <v>1497</v>
      </c>
      <c r="B186" s="21" t="s">
        <v>155</v>
      </c>
      <c r="C186" s="77">
        <v>37.342910000000003</v>
      </c>
      <c r="D186" s="34">
        <v>35.539140000000003</v>
      </c>
      <c r="E186" s="34">
        <v>39.128</v>
      </c>
      <c r="F186" s="112">
        <v>1.8037700000000001</v>
      </c>
      <c r="G186" s="34">
        <v>1.7850899999999967</v>
      </c>
      <c r="V186" s="86"/>
    </row>
    <row r="187" spans="1:22" x14ac:dyDescent="0.25">
      <c r="A187" s="51" t="s">
        <v>1497</v>
      </c>
      <c r="B187" s="21" t="s">
        <v>151</v>
      </c>
      <c r="C187" s="77">
        <v>30.72824</v>
      </c>
      <c r="D187" s="34">
        <v>29.08605</v>
      </c>
      <c r="E187" s="34">
        <v>32.49391</v>
      </c>
      <c r="F187" s="112">
        <v>1.6421899999999994</v>
      </c>
      <c r="G187" s="34">
        <v>1.7656700000000001</v>
      </c>
      <c r="V187" s="86"/>
    </row>
    <row r="188" spans="1:22" x14ac:dyDescent="0.25">
      <c r="A188" s="51" t="s">
        <v>1497</v>
      </c>
      <c r="B188" s="21" t="s">
        <v>167</v>
      </c>
      <c r="C188" s="77">
        <v>36.111109999999996</v>
      </c>
      <c r="D188" s="34">
        <v>33.53201</v>
      </c>
      <c r="E188" s="34">
        <v>38.831899999999997</v>
      </c>
      <c r="F188" s="112">
        <v>2.5790999999999968</v>
      </c>
      <c r="G188" s="34">
        <v>2.7207900000000009</v>
      </c>
      <c r="V188" s="86"/>
    </row>
    <row r="189" spans="1:22" x14ac:dyDescent="0.25">
      <c r="A189" s="51" t="s">
        <v>1497</v>
      </c>
      <c r="B189" s="21" t="s">
        <v>171</v>
      </c>
      <c r="C189" s="77">
        <v>36.017569999999999</v>
      </c>
      <c r="D189" s="34">
        <v>34.395090000000003</v>
      </c>
      <c r="E189" s="34">
        <v>37.612969999999997</v>
      </c>
      <c r="F189" s="112">
        <v>1.6224799999999959</v>
      </c>
      <c r="G189" s="34">
        <v>1.5953999999999979</v>
      </c>
      <c r="V189" s="86"/>
    </row>
    <row r="190" spans="1:22" x14ac:dyDescent="0.25">
      <c r="A190" s="51" t="s">
        <v>1497</v>
      </c>
      <c r="B190" s="21" t="s">
        <v>159</v>
      </c>
      <c r="C190" s="77">
        <v>36.32</v>
      </c>
      <c r="D190" s="34">
        <v>34.671999999999997</v>
      </c>
      <c r="E190" s="34">
        <v>38.042270000000002</v>
      </c>
      <c r="F190" s="112">
        <v>1.6480000000000032</v>
      </c>
      <c r="G190" s="34">
        <v>1.7222700000000017</v>
      </c>
      <c r="V190" s="86"/>
    </row>
    <row r="191" spans="1:22" x14ac:dyDescent="0.25">
      <c r="A191" s="51" t="s">
        <v>1497</v>
      </c>
      <c r="B191" s="21" t="s">
        <v>174</v>
      </c>
      <c r="C191" s="77">
        <v>38.335810000000002</v>
      </c>
      <c r="D191" s="34">
        <v>36.677790000000002</v>
      </c>
      <c r="E191" s="34">
        <v>39.961069999999999</v>
      </c>
      <c r="F191" s="112">
        <v>1.6580200000000005</v>
      </c>
      <c r="G191" s="34">
        <v>1.6252599999999973</v>
      </c>
      <c r="V191" s="86"/>
    </row>
    <row r="192" spans="1:22" x14ac:dyDescent="0.25">
      <c r="A192" s="51" t="s">
        <v>1497</v>
      </c>
      <c r="B192" s="21" t="s">
        <v>178</v>
      </c>
      <c r="C192" s="77">
        <v>36.9863</v>
      </c>
      <c r="D192" s="34">
        <v>35.149160000000002</v>
      </c>
      <c r="E192" s="34">
        <v>38.891449999999999</v>
      </c>
      <c r="F192" s="112">
        <v>1.837139999999998</v>
      </c>
      <c r="G192" s="34">
        <v>1.905149999999999</v>
      </c>
      <c r="V192" s="86"/>
    </row>
    <row r="193" spans="1:22" s="32" customFormat="1" ht="14.25" x14ac:dyDescent="0.2">
      <c r="A193" s="32" t="s">
        <v>1497</v>
      </c>
      <c r="B193" s="21" t="s">
        <v>175</v>
      </c>
      <c r="C193" s="77">
        <v>38.96396</v>
      </c>
      <c r="D193" s="34">
        <v>37.062139999999999</v>
      </c>
      <c r="E193" s="34">
        <v>41.118940000000002</v>
      </c>
      <c r="F193" s="112">
        <v>1.9018200000000007</v>
      </c>
      <c r="G193" s="34">
        <v>2.1549800000000019</v>
      </c>
    </row>
    <row r="194" spans="1:22" x14ac:dyDescent="0.25">
      <c r="A194" s="33" t="s">
        <v>1497</v>
      </c>
      <c r="B194" s="21" t="s">
        <v>156</v>
      </c>
      <c r="C194" s="77">
        <v>36.492890000000003</v>
      </c>
      <c r="D194" s="34">
        <v>33.794820000000001</v>
      </c>
      <c r="E194" s="34">
        <v>39.59742</v>
      </c>
      <c r="F194" s="112">
        <v>2.6980700000000013</v>
      </c>
      <c r="G194" s="34">
        <v>3.1045299999999969</v>
      </c>
      <c r="V194" s="86"/>
    </row>
    <row r="195" spans="1:22" s="32" customFormat="1" ht="14.25" x14ac:dyDescent="0.2">
      <c r="A195" s="32" t="s">
        <v>1497</v>
      </c>
      <c r="B195" s="21" t="s">
        <v>168</v>
      </c>
      <c r="C195" s="77">
        <v>36.622810000000001</v>
      </c>
      <c r="D195" s="34">
        <v>34.724980000000002</v>
      </c>
      <c r="E195" s="34">
        <v>38.676499999999997</v>
      </c>
      <c r="F195" s="112">
        <v>1.897829999999999</v>
      </c>
      <c r="G195" s="34">
        <v>2.053689999999996</v>
      </c>
    </row>
    <row r="196" spans="1:22" s="32" customFormat="1" ht="14.25" x14ac:dyDescent="0.2">
      <c r="A196" s="32" t="s">
        <v>1497</v>
      </c>
      <c r="B196" s="21" t="s">
        <v>164</v>
      </c>
      <c r="C196" s="77">
        <v>32.710279999999997</v>
      </c>
      <c r="D196" s="34">
        <v>30.74051</v>
      </c>
      <c r="E196" s="34">
        <v>34.711489999999998</v>
      </c>
      <c r="F196" s="112">
        <v>1.9697699999999969</v>
      </c>
      <c r="G196" s="34">
        <v>2.0012100000000004</v>
      </c>
    </row>
    <row r="197" spans="1:22" s="32" customFormat="1" ht="14.25" x14ac:dyDescent="0.2">
      <c r="A197" s="32" t="s">
        <v>1497</v>
      </c>
      <c r="B197" s="21" t="s">
        <v>172</v>
      </c>
      <c r="C197" s="77">
        <v>32.352939999999997</v>
      </c>
      <c r="D197" s="34">
        <v>30.529170000000001</v>
      </c>
      <c r="E197" s="34">
        <v>34.287959999999998</v>
      </c>
      <c r="F197" s="112">
        <v>1.8237699999999961</v>
      </c>
      <c r="G197" s="34">
        <v>1.9350200000000015</v>
      </c>
    </row>
    <row r="198" spans="1:22" s="32" customFormat="1" ht="14.25" x14ac:dyDescent="0.2">
      <c r="A198" s="32" t="s">
        <v>1497</v>
      </c>
      <c r="B198" s="21" t="s">
        <v>157</v>
      </c>
      <c r="C198" s="77">
        <v>32.446809999999999</v>
      </c>
      <c r="D198" s="34">
        <v>30.662890000000001</v>
      </c>
      <c r="E198" s="34">
        <v>34.113889999999998</v>
      </c>
      <c r="F198" s="112">
        <v>1.7839199999999984</v>
      </c>
      <c r="G198" s="34">
        <v>1.6670799999999986</v>
      </c>
    </row>
    <row r="199" spans="1:22" s="32" customFormat="1" ht="14.25" x14ac:dyDescent="0.2">
      <c r="A199" s="32" t="s">
        <v>1497</v>
      </c>
      <c r="B199" s="22" t="s">
        <v>170</v>
      </c>
      <c r="C199" s="77">
        <v>37.473230000000001</v>
      </c>
      <c r="D199" s="34">
        <v>35.589739999999999</v>
      </c>
      <c r="E199" s="34">
        <v>39.515500000000003</v>
      </c>
      <c r="F199" s="112">
        <v>1.8834900000000019</v>
      </c>
      <c r="G199" s="34">
        <v>2.042270000000002</v>
      </c>
    </row>
    <row r="200" spans="1:22" s="32" customFormat="1" ht="14.25" x14ac:dyDescent="0.2">
      <c r="A200" s="32" t="s">
        <v>1497</v>
      </c>
      <c r="B200" s="22" t="s">
        <v>176</v>
      </c>
      <c r="C200" s="77">
        <v>37.943260000000002</v>
      </c>
      <c r="D200" s="34">
        <v>35.357939999999999</v>
      </c>
      <c r="E200" s="34">
        <v>40.418370000000003</v>
      </c>
      <c r="F200" s="112">
        <v>2.5853200000000029</v>
      </c>
      <c r="G200" s="34">
        <v>2.4751100000000008</v>
      </c>
    </row>
    <row r="201" spans="1:22" x14ac:dyDescent="0.25">
      <c r="A201" s="51" t="s">
        <v>1497</v>
      </c>
      <c r="B201" s="22" t="s">
        <v>152</v>
      </c>
      <c r="C201" s="77">
        <v>37.209299999999999</v>
      </c>
      <c r="D201" s="34">
        <v>33.511690000000002</v>
      </c>
      <c r="E201" s="34">
        <v>40.943620000000003</v>
      </c>
      <c r="F201" s="112">
        <v>3.6976099999999974</v>
      </c>
      <c r="G201" s="34">
        <v>3.7343200000000039</v>
      </c>
      <c r="V201" s="86"/>
    </row>
    <row r="202" spans="1:22" x14ac:dyDescent="0.25">
      <c r="A202" s="51" t="s">
        <v>1497</v>
      </c>
      <c r="B202" s="22" t="s">
        <v>150</v>
      </c>
      <c r="C202" s="77">
        <v>29.545449999999999</v>
      </c>
      <c r="D202" s="34">
        <v>27.03106</v>
      </c>
      <c r="E202" s="34">
        <v>31.938389999999998</v>
      </c>
      <c r="F202" s="112">
        <v>2.5143899999999988</v>
      </c>
      <c r="G202" s="34">
        <v>2.3929399999999994</v>
      </c>
      <c r="V202" s="86"/>
    </row>
    <row r="203" spans="1:22" x14ac:dyDescent="0.25">
      <c r="A203" s="51" t="s">
        <v>1497</v>
      </c>
      <c r="B203" s="22" t="s">
        <v>163</v>
      </c>
      <c r="C203" s="77">
        <v>41.304349999999999</v>
      </c>
      <c r="D203" s="34">
        <v>39.290849999999999</v>
      </c>
      <c r="E203" s="34">
        <v>43.310989999999997</v>
      </c>
      <c r="F203" s="112">
        <v>2.0135000000000005</v>
      </c>
      <c r="G203" s="34">
        <v>2.0066399999999973</v>
      </c>
      <c r="V203" s="86"/>
    </row>
    <row r="204" spans="1:22" x14ac:dyDescent="0.25">
      <c r="A204" s="51" t="s">
        <v>1497</v>
      </c>
      <c r="B204" s="22" t="s">
        <v>180</v>
      </c>
      <c r="C204" s="77">
        <v>38.132300000000001</v>
      </c>
      <c r="D204" s="34">
        <v>36.263620000000003</v>
      </c>
      <c r="E204" s="34">
        <v>40.017960000000002</v>
      </c>
      <c r="F204" s="112">
        <v>1.8686799999999977</v>
      </c>
      <c r="G204" s="34">
        <v>1.8856600000000014</v>
      </c>
      <c r="V204" s="86"/>
    </row>
    <row r="205" spans="1:22" x14ac:dyDescent="0.25">
      <c r="A205" s="51" t="s">
        <v>1497</v>
      </c>
      <c r="B205" s="22" t="s">
        <v>154</v>
      </c>
      <c r="C205" s="77">
        <v>34.237290000000002</v>
      </c>
      <c r="D205" s="34">
        <v>31.859490000000001</v>
      </c>
      <c r="E205" s="34">
        <v>36.69697</v>
      </c>
      <c r="F205" s="112">
        <v>2.3778000000000006</v>
      </c>
      <c r="G205" s="34">
        <v>2.4596799999999988</v>
      </c>
      <c r="V205" s="86"/>
    </row>
    <row r="206" spans="1:22" x14ac:dyDescent="0.25">
      <c r="A206" s="51" t="s">
        <v>1497</v>
      </c>
      <c r="B206" s="22" t="s">
        <v>173</v>
      </c>
      <c r="C206" s="77">
        <v>39.253729999999997</v>
      </c>
      <c r="D206" s="34">
        <v>37.665730000000003</v>
      </c>
      <c r="E206" s="34">
        <v>40.97287</v>
      </c>
      <c r="F206" s="112">
        <v>1.5879999999999939</v>
      </c>
      <c r="G206" s="34">
        <v>1.719140000000003</v>
      </c>
      <c r="V206" s="86"/>
    </row>
    <row r="207" spans="1:22" x14ac:dyDescent="0.25">
      <c r="A207" s="51" t="s">
        <v>1497</v>
      </c>
      <c r="B207" s="22" t="s">
        <v>165</v>
      </c>
      <c r="C207" s="77">
        <v>35.663080000000001</v>
      </c>
      <c r="D207" s="34">
        <v>33.823430000000002</v>
      </c>
      <c r="E207" s="34">
        <v>37.3735</v>
      </c>
      <c r="F207" s="112">
        <v>1.8396499999999989</v>
      </c>
      <c r="G207" s="34">
        <v>1.7104199999999992</v>
      </c>
      <c r="V207" s="86"/>
    </row>
    <row r="208" spans="1:22" x14ac:dyDescent="0.25">
      <c r="A208" s="51" t="s">
        <v>1497</v>
      </c>
      <c r="B208" s="22" t="s">
        <v>149</v>
      </c>
      <c r="C208" s="77">
        <v>23.985240000000001</v>
      </c>
      <c r="D208" s="34">
        <v>21.699850000000001</v>
      </c>
      <c r="E208" s="34">
        <v>26.23526</v>
      </c>
      <c r="F208" s="112">
        <v>2.2853899999999996</v>
      </c>
      <c r="G208" s="34">
        <v>2.2500199999999992</v>
      </c>
      <c r="V208" s="86"/>
    </row>
    <row r="209" spans="1:22" x14ac:dyDescent="0.25">
      <c r="A209" s="51" t="s">
        <v>1497</v>
      </c>
      <c r="B209" s="22" t="s">
        <v>177</v>
      </c>
      <c r="C209" s="77">
        <v>38.938049999999997</v>
      </c>
      <c r="D209" s="34">
        <v>37.018999999999998</v>
      </c>
      <c r="E209" s="34">
        <v>41.036859999999997</v>
      </c>
      <c r="F209" s="112">
        <v>1.9190499999999986</v>
      </c>
      <c r="G209" s="34">
        <v>2.0988100000000003</v>
      </c>
      <c r="V209" s="86"/>
    </row>
    <row r="210" spans="1:22" x14ac:dyDescent="0.25">
      <c r="A210" s="51" t="s">
        <v>1497</v>
      </c>
      <c r="B210" s="22" t="s">
        <v>153</v>
      </c>
      <c r="C210" s="77">
        <v>32.590530000000001</v>
      </c>
      <c r="D210" s="34">
        <v>30.441179999999999</v>
      </c>
      <c r="E210" s="34">
        <v>34.775559999999999</v>
      </c>
      <c r="F210" s="112">
        <v>2.1493500000000019</v>
      </c>
      <c r="G210" s="34">
        <v>2.1850299999999976</v>
      </c>
      <c r="V210" s="86"/>
    </row>
    <row r="211" spans="1:22" x14ac:dyDescent="0.25">
      <c r="A211" s="33" t="s">
        <v>1497</v>
      </c>
      <c r="B211" s="22" t="s">
        <v>179</v>
      </c>
      <c r="C211" s="77">
        <v>39.60613</v>
      </c>
      <c r="D211" s="34">
        <v>37.533250000000002</v>
      </c>
      <c r="E211" s="34">
        <v>41.539140000000003</v>
      </c>
      <c r="F211" s="112">
        <v>2.0728799999999978</v>
      </c>
      <c r="G211" s="34">
        <v>1.933010000000003</v>
      </c>
      <c r="V211" s="86"/>
    </row>
    <row r="212" spans="1:22" x14ac:dyDescent="0.25">
      <c r="A212" s="33" t="s">
        <v>1497</v>
      </c>
      <c r="B212" s="22" t="s">
        <v>161</v>
      </c>
      <c r="C212" s="77">
        <v>34.352939999999997</v>
      </c>
      <c r="D212" s="34">
        <v>32.440989999999999</v>
      </c>
      <c r="E212" s="34">
        <v>36.480060000000002</v>
      </c>
      <c r="F212" s="112">
        <v>1.9119499999999974</v>
      </c>
      <c r="G212" s="34">
        <v>2.127120000000005</v>
      </c>
      <c r="V212" s="86"/>
    </row>
    <row r="213" spans="1:22" x14ac:dyDescent="0.25">
      <c r="A213" s="33" t="s">
        <v>1497</v>
      </c>
      <c r="B213" s="22" t="s">
        <v>158</v>
      </c>
      <c r="C213" s="77">
        <v>34.393059999999998</v>
      </c>
      <c r="D213" s="34">
        <v>32.115830000000003</v>
      </c>
      <c r="E213" s="34">
        <v>36.584479999999999</v>
      </c>
      <c r="F213" s="112">
        <v>2.2772299999999959</v>
      </c>
      <c r="G213" s="34">
        <v>2.1914200000000008</v>
      </c>
      <c r="V213" s="86"/>
    </row>
    <row r="214" spans="1:22" s="32" customFormat="1" ht="14.25" x14ac:dyDescent="0.2">
      <c r="A214" s="32" t="s">
        <v>1497</v>
      </c>
      <c r="B214" s="22" t="s">
        <v>169</v>
      </c>
      <c r="C214" s="77">
        <v>40.865380000000002</v>
      </c>
      <c r="D214" s="34">
        <v>37.896520000000002</v>
      </c>
      <c r="E214" s="34">
        <v>43.866540000000001</v>
      </c>
      <c r="F214" s="112">
        <v>2.9688599999999994</v>
      </c>
      <c r="G214" s="34">
        <v>3.0011599999999987</v>
      </c>
    </row>
    <row r="215" spans="1:22" s="32" customFormat="1" ht="14.25" x14ac:dyDescent="0.2">
      <c r="A215" s="32" t="s">
        <v>1498</v>
      </c>
      <c r="B215" s="21" t="s">
        <v>166</v>
      </c>
      <c r="C215" s="77">
        <v>39.371980000000001</v>
      </c>
      <c r="D215" s="34">
        <v>37.347670000000001</v>
      </c>
      <c r="E215" s="34">
        <v>41.55245</v>
      </c>
      <c r="F215" s="112">
        <v>2.0243099999999998</v>
      </c>
      <c r="G215" s="34">
        <v>2.1804699999999997</v>
      </c>
    </row>
    <row r="216" spans="1:22" s="32" customFormat="1" ht="14.25" x14ac:dyDescent="0.2">
      <c r="A216" s="32" t="s">
        <v>1498</v>
      </c>
      <c r="B216" s="21" t="s">
        <v>160</v>
      </c>
      <c r="C216" s="77">
        <v>32.701419999999999</v>
      </c>
      <c r="D216" s="34">
        <v>31.110099999999999</v>
      </c>
      <c r="E216" s="34">
        <v>34.377130000000001</v>
      </c>
      <c r="F216" s="112">
        <v>1.5913199999999996</v>
      </c>
      <c r="G216" s="34">
        <v>1.6757100000000023</v>
      </c>
    </row>
    <row r="217" spans="1:22" s="32" customFormat="1" ht="14.25" x14ac:dyDescent="0.2">
      <c r="A217" s="32" t="s">
        <v>1498</v>
      </c>
      <c r="B217" s="21" t="s">
        <v>162</v>
      </c>
      <c r="C217" s="77">
        <v>36.153849999999998</v>
      </c>
      <c r="D217" s="34">
        <v>34.25282</v>
      </c>
      <c r="E217" s="34">
        <v>37.942100000000003</v>
      </c>
      <c r="F217" s="112">
        <v>1.9010299999999987</v>
      </c>
      <c r="G217" s="34">
        <v>1.788250000000005</v>
      </c>
    </row>
    <row r="218" spans="1:22" s="32" customFormat="1" ht="14.25" x14ac:dyDescent="0.2">
      <c r="A218" s="32" t="s">
        <v>1498</v>
      </c>
      <c r="B218" s="21" t="s">
        <v>155</v>
      </c>
      <c r="C218" s="77">
        <v>37.318840000000002</v>
      </c>
      <c r="D218" s="34">
        <v>35.520220000000002</v>
      </c>
      <c r="E218" s="34">
        <v>39.125709999999998</v>
      </c>
      <c r="F218" s="112">
        <v>1.7986199999999997</v>
      </c>
      <c r="G218" s="34">
        <v>1.8068699999999964</v>
      </c>
    </row>
    <row r="219" spans="1:22" s="32" customFormat="1" ht="14.25" x14ac:dyDescent="0.2">
      <c r="A219" s="32" t="s">
        <v>1498</v>
      </c>
      <c r="B219" s="21" t="s">
        <v>151</v>
      </c>
      <c r="C219" s="77">
        <v>31.38298</v>
      </c>
      <c r="D219" s="34">
        <v>29.616160000000001</v>
      </c>
      <c r="E219" s="34">
        <v>33.036610000000003</v>
      </c>
      <c r="F219" s="112">
        <v>1.7668199999999992</v>
      </c>
      <c r="G219" s="34">
        <v>1.6536300000000033</v>
      </c>
    </row>
    <row r="220" spans="1:22" s="32" customFormat="1" ht="14.25" x14ac:dyDescent="0.2">
      <c r="A220" s="32" t="s">
        <v>1498</v>
      </c>
      <c r="B220" s="21" t="s">
        <v>167</v>
      </c>
      <c r="C220" s="77">
        <v>37.547890000000002</v>
      </c>
      <c r="D220" s="34">
        <v>34.94</v>
      </c>
      <c r="E220" s="34">
        <v>40.19088</v>
      </c>
      <c r="F220" s="112">
        <v>2.6078900000000047</v>
      </c>
      <c r="G220" s="34">
        <v>2.6429899999999975</v>
      </c>
    </row>
    <row r="221" spans="1:22" x14ac:dyDescent="0.25">
      <c r="A221" s="51" t="s">
        <v>1498</v>
      </c>
      <c r="B221" s="21" t="s">
        <v>171</v>
      </c>
      <c r="C221" s="77">
        <v>36.166919999999998</v>
      </c>
      <c r="D221" s="34">
        <v>34.580710000000003</v>
      </c>
      <c r="E221" s="34">
        <v>37.892449999999997</v>
      </c>
      <c r="F221" s="112">
        <v>1.5862099999999941</v>
      </c>
      <c r="G221" s="34">
        <v>1.7255299999999991</v>
      </c>
      <c r="V221" s="86"/>
    </row>
    <row r="222" spans="1:22" x14ac:dyDescent="0.25">
      <c r="A222" s="51" t="s">
        <v>1498</v>
      </c>
      <c r="B222" s="21" t="s">
        <v>159</v>
      </c>
      <c r="C222" s="77">
        <v>35.955060000000003</v>
      </c>
      <c r="D222" s="34">
        <v>34.277000000000001</v>
      </c>
      <c r="E222" s="34">
        <v>37.644649999999999</v>
      </c>
      <c r="F222" s="112">
        <v>1.6780600000000021</v>
      </c>
      <c r="G222" s="34">
        <v>1.6895899999999955</v>
      </c>
      <c r="V222" s="86"/>
    </row>
    <row r="223" spans="1:22" x14ac:dyDescent="0.25">
      <c r="A223" s="51" t="s">
        <v>1498</v>
      </c>
      <c r="B223" s="21" t="s">
        <v>174</v>
      </c>
      <c r="C223" s="77">
        <v>39.097740000000002</v>
      </c>
      <c r="D223" s="34">
        <v>37.489400000000003</v>
      </c>
      <c r="E223" s="34">
        <v>40.804369999999999</v>
      </c>
      <c r="F223" s="112">
        <v>1.6083399999999983</v>
      </c>
      <c r="G223" s="34">
        <v>1.706629999999997</v>
      </c>
      <c r="V223" s="86"/>
    </row>
    <row r="224" spans="1:22" x14ac:dyDescent="0.25">
      <c r="A224" s="51" t="s">
        <v>1498</v>
      </c>
      <c r="B224" s="21" t="s">
        <v>178</v>
      </c>
      <c r="C224" s="77">
        <v>37.848610000000001</v>
      </c>
      <c r="D224" s="34">
        <v>35.985669999999999</v>
      </c>
      <c r="E224" s="34">
        <v>39.778820000000003</v>
      </c>
      <c r="F224" s="112">
        <v>1.8629400000000018</v>
      </c>
      <c r="G224" s="34">
        <v>1.9302100000000024</v>
      </c>
      <c r="V224" s="86"/>
    </row>
    <row r="225" spans="1:22" x14ac:dyDescent="0.25">
      <c r="A225" s="51" t="s">
        <v>1498</v>
      </c>
      <c r="B225" s="21" t="s">
        <v>175</v>
      </c>
      <c r="C225" s="77">
        <v>40</v>
      </c>
      <c r="D225" s="34">
        <v>38.058869999999999</v>
      </c>
      <c r="E225" s="34">
        <v>42.199770000000001</v>
      </c>
      <c r="F225" s="112">
        <v>1.9411300000000011</v>
      </c>
      <c r="G225" s="34">
        <v>2.1997700000000009</v>
      </c>
      <c r="V225" s="86"/>
    </row>
    <row r="226" spans="1:22" x14ac:dyDescent="0.25">
      <c r="A226" s="51" t="s">
        <v>1498</v>
      </c>
      <c r="B226" s="21" t="s">
        <v>156</v>
      </c>
      <c r="C226" s="77">
        <v>41.818179999999998</v>
      </c>
      <c r="D226" s="34">
        <v>38.864350000000002</v>
      </c>
      <c r="E226" s="34">
        <v>44.677590000000002</v>
      </c>
      <c r="F226" s="112">
        <v>2.9538299999999964</v>
      </c>
      <c r="G226" s="34">
        <v>2.859410000000004</v>
      </c>
      <c r="V226" s="86"/>
    </row>
    <row r="227" spans="1:22" x14ac:dyDescent="0.25">
      <c r="A227" s="51" t="s">
        <v>1498</v>
      </c>
      <c r="B227" s="21" t="s">
        <v>168</v>
      </c>
      <c r="C227" s="77">
        <v>38.095239999999997</v>
      </c>
      <c r="D227" s="34">
        <v>36.045850000000002</v>
      </c>
      <c r="E227" s="34">
        <v>40.095489999999998</v>
      </c>
      <c r="F227" s="112">
        <v>2.0493899999999954</v>
      </c>
      <c r="G227" s="34">
        <v>2.0002500000000012</v>
      </c>
      <c r="V227" s="86"/>
    </row>
    <row r="228" spans="1:22" x14ac:dyDescent="0.25">
      <c r="A228" s="51" t="s">
        <v>1498</v>
      </c>
      <c r="B228" s="21" t="s">
        <v>164</v>
      </c>
      <c r="C228" s="77">
        <v>33.568080000000002</v>
      </c>
      <c r="D228" s="34">
        <v>31.701250000000002</v>
      </c>
      <c r="E228" s="34">
        <v>35.713120000000004</v>
      </c>
      <c r="F228" s="112">
        <v>1.8668300000000002</v>
      </c>
      <c r="G228" s="34">
        <v>2.1450400000000016</v>
      </c>
      <c r="V228" s="86"/>
    </row>
    <row r="229" spans="1:22" x14ac:dyDescent="0.25">
      <c r="A229" s="51" t="s">
        <v>1498</v>
      </c>
      <c r="B229" s="21" t="s">
        <v>172</v>
      </c>
      <c r="C229" s="77">
        <v>34.80885</v>
      </c>
      <c r="D229" s="34">
        <v>32.973439999999997</v>
      </c>
      <c r="E229" s="34">
        <v>36.715519999999998</v>
      </c>
      <c r="F229" s="112">
        <v>1.8354100000000031</v>
      </c>
      <c r="G229" s="34">
        <v>1.9066699999999983</v>
      </c>
      <c r="V229" s="86"/>
    </row>
    <row r="230" spans="1:22" x14ac:dyDescent="0.25">
      <c r="A230" s="51" t="s">
        <v>1498</v>
      </c>
      <c r="B230" s="21" t="s">
        <v>157</v>
      </c>
      <c r="C230" s="77">
        <v>33.156970000000001</v>
      </c>
      <c r="D230" s="34">
        <v>31.378299999999999</v>
      </c>
      <c r="E230" s="34">
        <v>34.840310000000002</v>
      </c>
      <c r="F230" s="112">
        <v>1.7786700000000017</v>
      </c>
      <c r="G230" s="34">
        <v>1.6833400000000012</v>
      </c>
      <c r="V230" s="86"/>
    </row>
    <row r="231" spans="1:22" x14ac:dyDescent="0.25">
      <c r="A231" s="33" t="s">
        <v>1498</v>
      </c>
      <c r="B231" s="22" t="s">
        <v>170</v>
      </c>
      <c r="C231" s="77">
        <v>39.754100000000001</v>
      </c>
      <c r="D231" s="34">
        <v>37.717300000000002</v>
      </c>
      <c r="E231" s="34">
        <v>41.594520000000003</v>
      </c>
      <c r="F231" s="112">
        <v>2.0367999999999995</v>
      </c>
      <c r="G231" s="34">
        <v>1.8404200000000017</v>
      </c>
      <c r="V231" s="86"/>
    </row>
    <row r="232" spans="1:22" x14ac:dyDescent="0.25">
      <c r="A232" s="33" t="s">
        <v>1498</v>
      </c>
      <c r="B232" s="22" t="s">
        <v>176</v>
      </c>
      <c r="C232" s="77">
        <v>38.17568</v>
      </c>
      <c r="D232" s="34">
        <v>35.643129999999999</v>
      </c>
      <c r="E232" s="34">
        <v>40.583289999999998</v>
      </c>
      <c r="F232" s="112">
        <v>2.5325500000000005</v>
      </c>
      <c r="G232" s="34">
        <v>2.4076099999999983</v>
      </c>
      <c r="V232" s="86"/>
    </row>
    <row r="233" spans="1:22" s="32" customFormat="1" ht="14.25" x14ac:dyDescent="0.2">
      <c r="A233" s="32" t="s">
        <v>1498</v>
      </c>
      <c r="B233" s="22" t="s">
        <v>152</v>
      </c>
      <c r="C233" s="77">
        <v>41.803280000000001</v>
      </c>
      <c r="D233" s="34">
        <v>38.273969999999998</v>
      </c>
      <c r="E233" s="34">
        <v>46.08681</v>
      </c>
      <c r="F233" s="112">
        <v>3.5293100000000024</v>
      </c>
      <c r="G233" s="34">
        <v>4.2835299999999989</v>
      </c>
    </row>
    <row r="234" spans="1:22" s="32" customFormat="1" ht="14.25" x14ac:dyDescent="0.2">
      <c r="A234" s="32" t="s">
        <v>1498</v>
      </c>
      <c r="B234" s="22" t="s">
        <v>150</v>
      </c>
      <c r="C234" s="77">
        <v>30.76923</v>
      </c>
      <c r="D234" s="34">
        <v>28.519760000000002</v>
      </c>
      <c r="E234" s="34">
        <v>33.304349999999999</v>
      </c>
      <c r="F234" s="112">
        <v>2.2494699999999987</v>
      </c>
      <c r="G234" s="34">
        <v>2.5351199999999992</v>
      </c>
    </row>
    <row r="235" spans="1:22" s="32" customFormat="1" ht="14.25" x14ac:dyDescent="0.2">
      <c r="A235" s="32" t="s">
        <v>1498</v>
      </c>
      <c r="B235" s="22" t="s">
        <v>163</v>
      </c>
      <c r="C235" s="77">
        <v>41.684669999999997</v>
      </c>
      <c r="D235" s="34">
        <v>39.751930000000002</v>
      </c>
      <c r="E235" s="34">
        <v>43.767220000000002</v>
      </c>
      <c r="F235" s="112">
        <v>1.9327399999999955</v>
      </c>
      <c r="G235" s="34">
        <v>2.0825500000000048</v>
      </c>
    </row>
    <row r="236" spans="1:22" s="32" customFormat="1" ht="14.25" x14ac:dyDescent="0.2">
      <c r="A236" s="32" t="s">
        <v>1498</v>
      </c>
      <c r="B236" s="22" t="s">
        <v>180</v>
      </c>
      <c r="C236" s="77">
        <v>40.567950000000003</v>
      </c>
      <c r="D236" s="34">
        <v>38.758020000000002</v>
      </c>
      <c r="E236" s="34">
        <v>42.635190000000001</v>
      </c>
      <c r="F236" s="112">
        <v>1.8099300000000014</v>
      </c>
      <c r="G236" s="34">
        <v>2.0672399999999982</v>
      </c>
    </row>
    <row r="237" spans="1:22" s="32" customFormat="1" ht="14.25" x14ac:dyDescent="0.2">
      <c r="A237" s="32" t="s">
        <v>1498</v>
      </c>
      <c r="B237" s="22" t="s">
        <v>154</v>
      </c>
      <c r="C237" s="77">
        <v>34.384860000000003</v>
      </c>
      <c r="D237" s="34">
        <v>32.004289999999997</v>
      </c>
      <c r="E237" s="34">
        <v>36.67183</v>
      </c>
      <c r="F237" s="112">
        <v>2.3805700000000058</v>
      </c>
      <c r="G237" s="34">
        <v>2.2869699999999966</v>
      </c>
    </row>
    <row r="238" spans="1:22" s="32" customFormat="1" ht="14.25" x14ac:dyDescent="0.2">
      <c r="A238" s="32" t="s">
        <v>1498</v>
      </c>
      <c r="B238" s="22" t="s">
        <v>173</v>
      </c>
      <c r="C238" s="77">
        <v>40.056019999999997</v>
      </c>
      <c r="D238" s="34">
        <v>38.498869999999997</v>
      </c>
      <c r="E238" s="34">
        <v>41.712960000000002</v>
      </c>
      <c r="F238" s="112">
        <v>1.55715</v>
      </c>
      <c r="G238" s="34">
        <v>1.6569400000000059</v>
      </c>
    </row>
    <row r="239" spans="1:22" s="32" customFormat="1" ht="14.25" x14ac:dyDescent="0.2">
      <c r="A239" s="32" t="s">
        <v>1498</v>
      </c>
      <c r="B239" s="22" t="s">
        <v>165</v>
      </c>
      <c r="C239" s="77">
        <v>36.22184</v>
      </c>
      <c r="D239" s="34">
        <v>34.465209999999999</v>
      </c>
      <c r="E239" s="34">
        <v>37.970950000000002</v>
      </c>
      <c r="F239" s="112">
        <v>1.7566300000000012</v>
      </c>
      <c r="G239" s="34">
        <v>1.7491100000000017</v>
      </c>
    </row>
    <row r="240" spans="1:22" x14ac:dyDescent="0.25">
      <c r="A240" s="51" t="s">
        <v>1498</v>
      </c>
      <c r="B240" s="22" t="s">
        <v>149</v>
      </c>
      <c r="C240" s="77">
        <v>26.016259999999999</v>
      </c>
      <c r="D240" s="34">
        <v>23.6813</v>
      </c>
      <c r="E240" s="34">
        <v>28.577950000000001</v>
      </c>
      <c r="F240" s="112">
        <v>2.3349599999999988</v>
      </c>
      <c r="G240" s="34">
        <v>2.5616900000000022</v>
      </c>
      <c r="V240" s="86"/>
    </row>
    <row r="241" spans="1:22" x14ac:dyDescent="0.25">
      <c r="A241" s="51" t="s">
        <v>1498</v>
      </c>
      <c r="B241" s="22" t="s">
        <v>177</v>
      </c>
      <c r="C241" s="77">
        <v>40.929200000000002</v>
      </c>
      <c r="D241" s="34">
        <v>38.866340000000001</v>
      </c>
      <c r="E241" s="34">
        <v>42.918410000000002</v>
      </c>
      <c r="F241" s="112">
        <v>2.0628600000000006</v>
      </c>
      <c r="G241" s="34">
        <v>1.9892099999999999</v>
      </c>
      <c r="V241" s="86"/>
    </row>
    <row r="242" spans="1:22" x14ac:dyDescent="0.25">
      <c r="A242" s="51" t="s">
        <v>1498</v>
      </c>
      <c r="B242" s="22" t="s">
        <v>153</v>
      </c>
      <c r="C242" s="77">
        <v>32.526879999999998</v>
      </c>
      <c r="D242" s="34">
        <v>30.488520000000001</v>
      </c>
      <c r="E242" s="34">
        <v>34.744579999999999</v>
      </c>
      <c r="F242" s="112">
        <v>2.0383599999999973</v>
      </c>
      <c r="G242" s="34">
        <v>2.2177000000000007</v>
      </c>
      <c r="V242" s="86"/>
    </row>
    <row r="243" spans="1:22" x14ac:dyDescent="0.25">
      <c r="A243" s="51" t="s">
        <v>1498</v>
      </c>
      <c r="B243" s="22" t="s">
        <v>179</v>
      </c>
      <c r="C243" s="77">
        <v>41.505380000000002</v>
      </c>
      <c r="D243" s="34">
        <v>39.441029999999998</v>
      </c>
      <c r="E243" s="34">
        <v>43.440689999999996</v>
      </c>
      <c r="F243" s="112">
        <v>2.0643500000000046</v>
      </c>
      <c r="G243" s="34">
        <v>1.9353099999999941</v>
      </c>
      <c r="V243" s="86"/>
    </row>
    <row r="244" spans="1:22" x14ac:dyDescent="0.25">
      <c r="A244" s="51" t="s">
        <v>1498</v>
      </c>
      <c r="B244" s="22" t="s">
        <v>161</v>
      </c>
      <c r="C244" s="77">
        <v>35.864980000000003</v>
      </c>
      <c r="D244" s="34">
        <v>33.929349999999999</v>
      </c>
      <c r="E244" s="34">
        <v>37.78593</v>
      </c>
      <c r="F244" s="112">
        <v>1.9356300000000033</v>
      </c>
      <c r="G244" s="34">
        <v>1.9209499999999977</v>
      </c>
      <c r="V244" s="86"/>
    </row>
    <row r="245" spans="1:22" x14ac:dyDescent="0.25">
      <c r="A245" s="51" t="s">
        <v>1498</v>
      </c>
      <c r="B245" s="22" t="s">
        <v>158</v>
      </c>
      <c r="C245" s="77">
        <v>35.405410000000003</v>
      </c>
      <c r="D245" s="34">
        <v>33.223559999999999</v>
      </c>
      <c r="E245" s="34">
        <v>37.578049999999998</v>
      </c>
      <c r="F245" s="112">
        <v>2.1818500000000043</v>
      </c>
      <c r="G245" s="34">
        <v>2.1726399999999941</v>
      </c>
      <c r="V245" s="86"/>
    </row>
    <row r="246" spans="1:22" x14ac:dyDescent="0.25">
      <c r="A246" s="51" t="s">
        <v>1498</v>
      </c>
      <c r="B246" s="22" t="s">
        <v>169</v>
      </c>
      <c r="C246" s="77">
        <v>42.290750000000003</v>
      </c>
      <c r="D246" s="34">
        <v>39.693040000000003</v>
      </c>
      <c r="E246" s="34">
        <v>45.441209999999998</v>
      </c>
      <c r="F246" s="112">
        <v>2.5977099999999993</v>
      </c>
      <c r="G246" s="34">
        <v>3.1504599999999954</v>
      </c>
      <c r="V246" s="86"/>
    </row>
    <row r="247" spans="1:22" x14ac:dyDescent="0.25">
      <c r="A247" s="51" t="s">
        <v>1499</v>
      </c>
      <c r="B247" s="21" t="s">
        <v>166</v>
      </c>
      <c r="C247" s="77">
        <v>41.395350000000001</v>
      </c>
      <c r="D247" s="34">
        <v>39.219830000000002</v>
      </c>
      <c r="E247" s="34">
        <v>43.377499999999998</v>
      </c>
      <c r="F247" s="112">
        <v>2.1755199999999988</v>
      </c>
      <c r="G247" s="34">
        <v>1.9821499999999972</v>
      </c>
      <c r="V247" s="86"/>
    </row>
    <row r="248" spans="1:22" x14ac:dyDescent="0.25">
      <c r="A248" s="51" t="s">
        <v>1499</v>
      </c>
      <c r="B248" s="21" t="s">
        <v>160</v>
      </c>
      <c r="C248" s="77">
        <v>33.163269999999997</v>
      </c>
      <c r="D248" s="34">
        <v>31.484400000000001</v>
      </c>
      <c r="E248" s="34">
        <v>34.88608</v>
      </c>
      <c r="F248" s="112">
        <v>1.6788699999999963</v>
      </c>
      <c r="G248" s="34">
        <v>1.7228100000000026</v>
      </c>
      <c r="V248" s="86"/>
    </row>
    <row r="249" spans="1:22" x14ac:dyDescent="0.25">
      <c r="A249" s="51" t="s">
        <v>1499</v>
      </c>
      <c r="B249" s="21" t="s">
        <v>162</v>
      </c>
      <c r="C249" s="77">
        <v>37.449390000000001</v>
      </c>
      <c r="D249" s="34">
        <v>35.492400000000004</v>
      </c>
      <c r="E249" s="34">
        <v>39.304049999999997</v>
      </c>
      <c r="F249" s="112">
        <v>1.9569899999999976</v>
      </c>
      <c r="G249" s="34">
        <v>1.8546599999999955</v>
      </c>
      <c r="V249" s="86"/>
    </row>
    <row r="250" spans="1:22" x14ac:dyDescent="0.25">
      <c r="A250" s="33" t="s">
        <v>1499</v>
      </c>
      <c r="B250" s="21" t="s">
        <v>155</v>
      </c>
      <c r="C250" s="77">
        <v>38.394419999999997</v>
      </c>
      <c r="D250" s="34">
        <v>36.677750000000003</v>
      </c>
      <c r="E250" s="34">
        <v>40.238689999999998</v>
      </c>
      <c r="F250" s="112">
        <v>1.7166699999999935</v>
      </c>
      <c r="G250" s="34">
        <v>1.8442700000000016</v>
      </c>
      <c r="V250" s="86"/>
    </row>
    <row r="251" spans="1:22" x14ac:dyDescent="0.25">
      <c r="A251" s="33" t="s">
        <v>1499</v>
      </c>
      <c r="B251" s="21" t="s">
        <v>151</v>
      </c>
      <c r="C251" s="77">
        <v>30.83942</v>
      </c>
      <c r="D251" s="34">
        <v>29.116499999999998</v>
      </c>
      <c r="E251" s="34">
        <v>32.571019999999997</v>
      </c>
      <c r="F251" s="112">
        <v>1.722920000000002</v>
      </c>
      <c r="G251" s="34">
        <v>1.7315999999999967</v>
      </c>
      <c r="V251" s="86"/>
    </row>
    <row r="252" spans="1:22" s="32" customFormat="1" ht="14.25" x14ac:dyDescent="0.2">
      <c r="A252" s="32" t="s">
        <v>1499</v>
      </c>
      <c r="B252" s="21" t="s">
        <v>167</v>
      </c>
      <c r="C252" s="77">
        <v>36</v>
      </c>
      <c r="D252" s="34">
        <v>33.623060000000002</v>
      </c>
      <c r="E252" s="34">
        <v>38.692599999999999</v>
      </c>
      <c r="F252" s="112">
        <v>2.3769399999999976</v>
      </c>
      <c r="G252" s="34">
        <v>2.6925999999999988</v>
      </c>
    </row>
    <row r="253" spans="1:22" s="32" customFormat="1" ht="14.25" x14ac:dyDescent="0.2">
      <c r="A253" s="32" t="s">
        <v>1499</v>
      </c>
      <c r="B253" s="21" t="s">
        <v>171</v>
      </c>
      <c r="C253" s="77">
        <v>38.342700000000001</v>
      </c>
      <c r="D253" s="34">
        <v>36.692770000000003</v>
      </c>
      <c r="E253" s="34">
        <v>39.884030000000003</v>
      </c>
      <c r="F253" s="112">
        <v>1.6499299999999977</v>
      </c>
      <c r="G253" s="34">
        <v>1.5413300000000021</v>
      </c>
    </row>
    <row r="254" spans="1:22" s="32" customFormat="1" ht="14.25" x14ac:dyDescent="0.2">
      <c r="A254" s="32" t="s">
        <v>1499</v>
      </c>
      <c r="B254" s="21" t="s">
        <v>159</v>
      </c>
      <c r="C254" s="77">
        <v>36.760120000000001</v>
      </c>
      <c r="D254" s="34">
        <v>35.159480000000002</v>
      </c>
      <c r="E254" s="34">
        <v>38.493960000000001</v>
      </c>
      <c r="F254" s="112">
        <v>1.6006399999999985</v>
      </c>
      <c r="G254" s="34">
        <v>1.7338400000000007</v>
      </c>
    </row>
    <row r="255" spans="1:22" s="32" customFormat="1" ht="14.25" x14ac:dyDescent="0.2">
      <c r="A255" s="32" t="s">
        <v>1499</v>
      </c>
      <c r="B255" s="21" t="s">
        <v>174</v>
      </c>
      <c r="C255" s="77">
        <v>41.486069999999998</v>
      </c>
      <c r="D255" s="34">
        <v>39.742339999999999</v>
      </c>
      <c r="E255" s="34">
        <v>43.136920000000003</v>
      </c>
      <c r="F255" s="112">
        <v>1.7437299999999993</v>
      </c>
      <c r="G255" s="34">
        <v>1.6508500000000055</v>
      </c>
    </row>
    <row r="256" spans="1:22" s="32" customFormat="1" ht="14.25" x14ac:dyDescent="0.2">
      <c r="A256" s="32" t="s">
        <v>1499</v>
      </c>
      <c r="B256" s="21" t="s">
        <v>178</v>
      </c>
      <c r="C256" s="77">
        <v>41.014800000000001</v>
      </c>
      <c r="D256" s="34">
        <v>39.149230000000003</v>
      </c>
      <c r="E256" s="34">
        <v>43.11309</v>
      </c>
      <c r="F256" s="112">
        <v>1.8655699999999982</v>
      </c>
      <c r="G256" s="34">
        <v>2.0982899999999987</v>
      </c>
    </row>
    <row r="257" spans="1:22" s="32" customFormat="1" ht="14.25" x14ac:dyDescent="0.2">
      <c r="A257" s="32" t="s">
        <v>1499</v>
      </c>
      <c r="B257" s="21" t="s">
        <v>175</v>
      </c>
      <c r="C257" s="77">
        <v>40.326340000000002</v>
      </c>
      <c r="D257" s="34">
        <v>38.343580000000003</v>
      </c>
      <c r="E257" s="34">
        <v>42.49221</v>
      </c>
      <c r="F257" s="112">
        <v>1.982759999999999</v>
      </c>
      <c r="G257" s="34">
        <v>2.1658699999999982</v>
      </c>
    </row>
    <row r="258" spans="1:22" s="32" customFormat="1" ht="14.25" x14ac:dyDescent="0.2">
      <c r="A258" s="32" t="s">
        <v>1499</v>
      </c>
      <c r="B258" s="21" t="s">
        <v>156</v>
      </c>
      <c r="C258" s="77">
        <v>39.055790000000002</v>
      </c>
      <c r="D258" s="34">
        <v>36.157420000000002</v>
      </c>
      <c r="E258" s="34">
        <v>41.750540000000001</v>
      </c>
      <c r="F258" s="112">
        <v>2.8983699999999999</v>
      </c>
      <c r="G258" s="34">
        <v>2.6947499999999991</v>
      </c>
    </row>
    <row r="259" spans="1:22" x14ac:dyDescent="0.25">
      <c r="A259" s="51" t="s">
        <v>1499</v>
      </c>
      <c r="B259" s="21" t="s">
        <v>168</v>
      </c>
      <c r="C259" s="77">
        <v>36.170209999999997</v>
      </c>
      <c r="D259" s="34">
        <v>34.135379999999998</v>
      </c>
      <c r="E259" s="34">
        <v>38.229109999999999</v>
      </c>
      <c r="F259" s="112">
        <v>2.0348299999999995</v>
      </c>
      <c r="G259" s="34">
        <v>2.0589000000000013</v>
      </c>
      <c r="V259" s="86"/>
    </row>
    <row r="260" spans="1:22" x14ac:dyDescent="0.25">
      <c r="A260" s="51" t="s">
        <v>1499</v>
      </c>
      <c r="B260" s="21" t="s">
        <v>164</v>
      </c>
      <c r="C260" s="77">
        <v>32.488480000000003</v>
      </c>
      <c r="D260" s="34">
        <v>30.612400000000001</v>
      </c>
      <c r="E260" s="34">
        <v>34.5505</v>
      </c>
      <c r="F260" s="112">
        <v>1.8760800000000017</v>
      </c>
      <c r="G260" s="34">
        <v>2.0620199999999969</v>
      </c>
      <c r="V260" s="86"/>
    </row>
    <row r="261" spans="1:22" x14ac:dyDescent="0.25">
      <c r="A261" s="51" t="s">
        <v>1499</v>
      </c>
      <c r="B261" s="21" t="s">
        <v>172</v>
      </c>
      <c r="C261" s="77">
        <v>35.196689999999997</v>
      </c>
      <c r="D261" s="34">
        <v>33.235149999999997</v>
      </c>
      <c r="E261" s="34">
        <v>37.039879999999997</v>
      </c>
      <c r="F261" s="112">
        <v>1.9615399999999994</v>
      </c>
      <c r="G261" s="34">
        <v>1.8431899999999999</v>
      </c>
      <c r="V261" s="86"/>
    </row>
    <row r="262" spans="1:22" x14ac:dyDescent="0.25">
      <c r="A262" s="51" t="s">
        <v>1499</v>
      </c>
      <c r="B262" s="21" t="s">
        <v>157</v>
      </c>
      <c r="C262" s="77">
        <v>35.304349999999999</v>
      </c>
      <c r="D262" s="34">
        <v>33.64676</v>
      </c>
      <c r="E262" s="34">
        <v>37.140099999999997</v>
      </c>
      <c r="F262" s="112">
        <v>1.657589999999999</v>
      </c>
      <c r="G262" s="34">
        <v>1.8357499999999973</v>
      </c>
      <c r="V262" s="86"/>
    </row>
    <row r="263" spans="1:22" x14ac:dyDescent="0.25">
      <c r="A263" s="51" t="s">
        <v>1499</v>
      </c>
      <c r="B263" s="22" t="s">
        <v>170</v>
      </c>
      <c r="C263" s="77">
        <v>38.413359999999997</v>
      </c>
      <c r="D263" s="34">
        <v>36.387430000000002</v>
      </c>
      <c r="E263" s="34">
        <v>40.27769</v>
      </c>
      <c r="F263" s="112">
        <v>2.0259299999999953</v>
      </c>
      <c r="G263" s="34">
        <v>1.8643300000000025</v>
      </c>
      <c r="V263" s="86"/>
    </row>
    <row r="264" spans="1:22" x14ac:dyDescent="0.25">
      <c r="A264" s="51" t="s">
        <v>1499</v>
      </c>
      <c r="B264" s="22" t="s">
        <v>176</v>
      </c>
      <c r="C264" s="77">
        <v>39.024389999999997</v>
      </c>
      <c r="D264" s="34">
        <v>36.39564</v>
      </c>
      <c r="E264" s="34">
        <v>41.43374</v>
      </c>
      <c r="F264" s="112">
        <v>2.6287499999999966</v>
      </c>
      <c r="G264" s="34">
        <v>2.4093500000000034</v>
      </c>
      <c r="V264" s="86"/>
    </row>
    <row r="265" spans="1:22" x14ac:dyDescent="0.25">
      <c r="A265" s="51" t="s">
        <v>1499</v>
      </c>
      <c r="B265" s="22" t="s">
        <v>152</v>
      </c>
      <c r="C265" s="77">
        <v>36.923079999999999</v>
      </c>
      <c r="D265" s="34">
        <v>33.555779999999999</v>
      </c>
      <c r="E265" s="34">
        <v>40.977899999999998</v>
      </c>
      <c r="F265" s="112">
        <v>3.3673000000000002</v>
      </c>
      <c r="G265" s="34">
        <v>4.0548199999999994</v>
      </c>
      <c r="V265" s="86"/>
    </row>
    <row r="266" spans="1:22" x14ac:dyDescent="0.25">
      <c r="A266" s="51" t="s">
        <v>1499</v>
      </c>
      <c r="B266" s="22" t="s">
        <v>150</v>
      </c>
      <c r="C266" s="77">
        <v>30.465949999999999</v>
      </c>
      <c r="D266" s="34">
        <v>28.086580000000001</v>
      </c>
      <c r="E266" s="34">
        <v>32.908999999999999</v>
      </c>
      <c r="F266" s="112">
        <v>2.379369999999998</v>
      </c>
      <c r="G266" s="34">
        <v>2.4430499999999995</v>
      </c>
      <c r="V266" s="86"/>
    </row>
    <row r="267" spans="1:22" x14ac:dyDescent="0.25">
      <c r="A267" s="51" t="s">
        <v>1499</v>
      </c>
      <c r="B267" s="22" t="s">
        <v>163</v>
      </c>
      <c r="C267" s="77">
        <v>39.793810000000001</v>
      </c>
      <c r="D267" s="34">
        <v>37.904119999999999</v>
      </c>
      <c r="E267" s="34">
        <v>41.798139999999997</v>
      </c>
      <c r="F267" s="112">
        <v>1.8896900000000016</v>
      </c>
      <c r="G267" s="34">
        <v>2.0043299999999959</v>
      </c>
      <c r="V267" s="86"/>
    </row>
    <row r="268" spans="1:22" x14ac:dyDescent="0.25">
      <c r="A268" s="51" t="s">
        <v>1499</v>
      </c>
      <c r="B268" s="22" t="s">
        <v>180</v>
      </c>
      <c r="C268" s="77">
        <v>39.33464</v>
      </c>
      <c r="D268" s="34">
        <v>37.380369999999999</v>
      </c>
      <c r="E268" s="34">
        <v>41.164610000000003</v>
      </c>
      <c r="F268" s="112">
        <v>1.9542700000000011</v>
      </c>
      <c r="G268" s="34">
        <v>1.829970000000003</v>
      </c>
      <c r="V268" s="86"/>
    </row>
    <row r="269" spans="1:22" x14ac:dyDescent="0.25">
      <c r="A269" s="33" t="s">
        <v>1499</v>
      </c>
      <c r="B269" s="22" t="s">
        <v>154</v>
      </c>
      <c r="C269" s="77">
        <v>36.024839999999998</v>
      </c>
      <c r="D269" s="34">
        <v>33.758319999999998</v>
      </c>
      <c r="E269" s="34">
        <v>38.447380000000003</v>
      </c>
      <c r="F269" s="112">
        <v>2.2665199999999999</v>
      </c>
      <c r="G269" s="34">
        <v>2.422540000000005</v>
      </c>
      <c r="V269" s="86"/>
    </row>
    <row r="270" spans="1:22" x14ac:dyDescent="0.25">
      <c r="A270" s="33" t="s">
        <v>1499</v>
      </c>
      <c r="B270" s="22" t="s">
        <v>173</v>
      </c>
      <c r="C270" s="77">
        <v>39.633290000000002</v>
      </c>
      <c r="D270" s="34">
        <v>37.996339999999996</v>
      </c>
      <c r="E270" s="34">
        <v>41.213990000000003</v>
      </c>
      <c r="F270" s="112">
        <v>1.6369500000000059</v>
      </c>
      <c r="G270" s="34">
        <v>1.5807000000000002</v>
      </c>
      <c r="V270" s="86"/>
    </row>
    <row r="271" spans="1:22" s="32" customFormat="1" ht="14.25" x14ac:dyDescent="0.2">
      <c r="A271" s="32" t="s">
        <v>1499</v>
      </c>
      <c r="B271" s="22" t="s">
        <v>165</v>
      </c>
      <c r="C271" s="77">
        <v>37.048670000000001</v>
      </c>
      <c r="D271" s="34">
        <v>35.36553</v>
      </c>
      <c r="E271" s="34">
        <v>38.716549999999998</v>
      </c>
      <c r="F271" s="112">
        <v>1.6831400000000016</v>
      </c>
      <c r="G271" s="34">
        <v>1.6678799999999967</v>
      </c>
    </row>
    <row r="272" spans="1:22" s="32" customFormat="1" ht="14.25" x14ac:dyDescent="0.2">
      <c r="A272" s="32" t="s">
        <v>1499</v>
      </c>
      <c r="B272" s="22" t="s">
        <v>149</v>
      </c>
      <c r="C272" s="77">
        <v>23.616240000000001</v>
      </c>
      <c r="D272" s="34">
        <v>21.28905</v>
      </c>
      <c r="E272" s="34">
        <v>25.79823</v>
      </c>
      <c r="F272" s="112">
        <v>2.3271900000000016</v>
      </c>
      <c r="G272" s="34">
        <v>2.181989999999999</v>
      </c>
    </row>
    <row r="273" spans="1:22" s="32" customFormat="1" ht="14.25" x14ac:dyDescent="0.2">
      <c r="A273" s="32" t="s">
        <v>1499</v>
      </c>
      <c r="B273" s="22" t="s">
        <v>177</v>
      </c>
      <c r="C273" s="77">
        <v>40.929200000000002</v>
      </c>
      <c r="D273" s="34">
        <v>38.857750000000003</v>
      </c>
      <c r="E273" s="34">
        <v>42.906979999999997</v>
      </c>
      <c r="F273" s="112">
        <v>2.0714499999999987</v>
      </c>
      <c r="G273" s="34">
        <v>1.9777799999999957</v>
      </c>
    </row>
    <row r="274" spans="1:22" s="32" customFormat="1" ht="14.25" x14ac:dyDescent="0.2">
      <c r="A274" s="32" t="s">
        <v>1499</v>
      </c>
      <c r="B274" s="22" t="s">
        <v>153</v>
      </c>
      <c r="C274" s="77">
        <v>32.453830000000004</v>
      </c>
      <c r="D274" s="34">
        <v>30.519369999999999</v>
      </c>
      <c r="E274" s="34">
        <v>34.738669999999999</v>
      </c>
      <c r="F274" s="112">
        <v>1.934460000000005</v>
      </c>
      <c r="G274" s="34">
        <v>2.2848399999999955</v>
      </c>
    </row>
    <row r="275" spans="1:22" s="32" customFormat="1" ht="14.25" x14ac:dyDescent="0.2">
      <c r="A275" s="32" t="s">
        <v>1499</v>
      </c>
      <c r="B275" s="22" t="s">
        <v>179</v>
      </c>
      <c r="C275" s="77">
        <v>40.29851</v>
      </c>
      <c r="D275" s="34">
        <v>38.255319999999998</v>
      </c>
      <c r="E275" s="34">
        <v>42.219760000000001</v>
      </c>
      <c r="F275" s="112">
        <v>2.0431900000000027</v>
      </c>
      <c r="G275" s="34">
        <v>1.9212500000000006</v>
      </c>
    </row>
    <row r="276" spans="1:22" s="32" customFormat="1" ht="14.25" x14ac:dyDescent="0.2">
      <c r="A276" s="32" t="s">
        <v>1499</v>
      </c>
      <c r="B276" s="22" t="s">
        <v>161</v>
      </c>
      <c r="C276" s="77">
        <v>35.13514</v>
      </c>
      <c r="D276" s="34">
        <v>33.319839999999999</v>
      </c>
      <c r="E276" s="34">
        <v>36.994459999999997</v>
      </c>
      <c r="F276" s="112">
        <v>1.8153000000000006</v>
      </c>
      <c r="G276" s="34">
        <v>1.8593199999999968</v>
      </c>
    </row>
    <row r="277" spans="1:22" s="32" customFormat="1" ht="14.25" x14ac:dyDescent="0.2">
      <c r="A277" s="32" t="s">
        <v>1499</v>
      </c>
      <c r="B277" s="22" t="s">
        <v>158</v>
      </c>
      <c r="C277" s="77">
        <v>35.933149999999998</v>
      </c>
      <c r="D277" s="34">
        <v>33.655110000000001</v>
      </c>
      <c r="E277" s="34">
        <v>38.08878</v>
      </c>
      <c r="F277" s="112">
        <v>2.2780399999999972</v>
      </c>
      <c r="G277" s="34">
        <v>2.1556300000000022</v>
      </c>
    </row>
    <row r="278" spans="1:22" x14ac:dyDescent="0.25">
      <c r="A278" s="51" t="s">
        <v>1499</v>
      </c>
      <c r="B278" s="22" t="s">
        <v>169</v>
      </c>
      <c r="C278" s="77">
        <v>40.080970000000001</v>
      </c>
      <c r="D278" s="34">
        <v>37.524500000000003</v>
      </c>
      <c r="E278" s="34">
        <v>42.990380000000002</v>
      </c>
      <c r="F278" s="112">
        <v>2.5564699999999974</v>
      </c>
      <c r="G278" s="34">
        <v>2.9094100000000012</v>
      </c>
      <c r="V278" s="86"/>
    </row>
    <row r="279" spans="1:22" x14ac:dyDescent="0.25">
      <c r="A279" s="51" t="s">
        <v>1500</v>
      </c>
      <c r="B279" s="21" t="s">
        <v>166</v>
      </c>
      <c r="C279" s="77">
        <v>42.324559999999998</v>
      </c>
      <c r="D279" s="34">
        <v>40.336640000000003</v>
      </c>
      <c r="E279" s="34">
        <v>44.388779999999997</v>
      </c>
      <c r="F279" s="112">
        <v>1.9879199999999955</v>
      </c>
      <c r="G279" s="34">
        <v>2.0642199999999988</v>
      </c>
      <c r="V279" s="86"/>
    </row>
    <row r="280" spans="1:22" x14ac:dyDescent="0.25">
      <c r="A280" s="51" t="s">
        <v>1500</v>
      </c>
      <c r="B280" s="21" t="s">
        <v>160</v>
      </c>
      <c r="C280" s="77">
        <v>33.21555</v>
      </c>
      <c r="D280" s="34">
        <v>31.58502</v>
      </c>
      <c r="E280" s="34">
        <v>35.056249999999999</v>
      </c>
      <c r="F280" s="112">
        <v>1.6305300000000003</v>
      </c>
      <c r="G280" s="34">
        <v>1.8406999999999982</v>
      </c>
      <c r="V280" s="86"/>
    </row>
    <row r="281" spans="1:22" x14ac:dyDescent="0.25">
      <c r="A281" s="51" t="s">
        <v>1500</v>
      </c>
      <c r="B281" s="21" t="s">
        <v>162</v>
      </c>
      <c r="C281" s="77">
        <v>38.016530000000003</v>
      </c>
      <c r="D281" s="34">
        <v>36.128630000000001</v>
      </c>
      <c r="E281" s="34">
        <v>39.993519999999997</v>
      </c>
      <c r="F281" s="112">
        <v>1.8879000000000019</v>
      </c>
      <c r="G281" s="34">
        <v>1.9769899999999936</v>
      </c>
      <c r="V281" s="86"/>
    </row>
    <row r="282" spans="1:22" x14ac:dyDescent="0.25">
      <c r="A282" s="51" t="s">
        <v>1500</v>
      </c>
      <c r="B282" s="21" t="s">
        <v>155</v>
      </c>
      <c r="C282" s="77">
        <v>37.774030000000003</v>
      </c>
      <c r="D282" s="34">
        <v>36.091529999999999</v>
      </c>
      <c r="E282" s="34">
        <v>39.581029999999998</v>
      </c>
      <c r="F282" s="112">
        <v>1.6825000000000045</v>
      </c>
      <c r="G282" s="34">
        <v>1.8069999999999951</v>
      </c>
      <c r="V282" s="86"/>
    </row>
    <row r="283" spans="1:22" x14ac:dyDescent="0.25">
      <c r="A283" s="51" t="s">
        <v>1500</v>
      </c>
      <c r="B283" s="21" t="s">
        <v>151</v>
      </c>
      <c r="C283" s="77">
        <v>31.32743</v>
      </c>
      <c r="D283" s="34">
        <v>29.563140000000001</v>
      </c>
      <c r="E283" s="34">
        <v>32.978929999999998</v>
      </c>
      <c r="F283" s="112">
        <v>1.764289999999999</v>
      </c>
      <c r="G283" s="34">
        <v>1.6514999999999986</v>
      </c>
      <c r="V283" s="86"/>
    </row>
    <row r="284" spans="1:22" x14ac:dyDescent="0.25">
      <c r="A284" s="51" t="s">
        <v>1500</v>
      </c>
      <c r="B284" s="21" t="s">
        <v>167</v>
      </c>
      <c r="C284" s="77">
        <v>36.397060000000003</v>
      </c>
      <c r="D284" s="34">
        <v>33.906970000000001</v>
      </c>
      <c r="E284" s="34">
        <v>39.017249999999997</v>
      </c>
      <c r="F284" s="112">
        <v>2.4900900000000021</v>
      </c>
      <c r="G284" s="34">
        <v>2.6201899999999938</v>
      </c>
      <c r="V284" s="86"/>
    </row>
    <row r="285" spans="1:22" x14ac:dyDescent="0.25">
      <c r="A285" s="51" t="s">
        <v>1500</v>
      </c>
      <c r="B285" s="21" t="s">
        <v>171</v>
      </c>
      <c r="C285" s="77">
        <v>37.464790000000001</v>
      </c>
      <c r="D285" s="34">
        <v>35.952950000000001</v>
      </c>
      <c r="E285" s="34">
        <v>39.137410000000003</v>
      </c>
      <c r="F285" s="112">
        <v>1.5118399999999994</v>
      </c>
      <c r="G285" s="34">
        <v>1.672620000000002</v>
      </c>
      <c r="V285" s="86"/>
    </row>
    <row r="286" spans="1:22" x14ac:dyDescent="0.25">
      <c r="A286" s="51" t="s">
        <v>1500</v>
      </c>
      <c r="B286" s="21" t="s">
        <v>159</v>
      </c>
      <c r="C286" s="77">
        <v>36.405529999999999</v>
      </c>
      <c r="D286" s="34">
        <v>34.830249999999999</v>
      </c>
      <c r="E286" s="34">
        <v>38.135599999999997</v>
      </c>
      <c r="F286" s="112">
        <v>1.5752799999999993</v>
      </c>
      <c r="G286" s="34">
        <v>1.7300699999999978</v>
      </c>
      <c r="V286" s="86"/>
    </row>
    <row r="287" spans="1:22" x14ac:dyDescent="0.25">
      <c r="A287" s="51" t="s">
        <v>1500</v>
      </c>
      <c r="B287" s="21" t="s">
        <v>174</v>
      </c>
      <c r="C287" s="77">
        <v>40.592590000000001</v>
      </c>
      <c r="D287" s="34">
        <v>39.029699999999998</v>
      </c>
      <c r="E287" s="34">
        <v>42.343420000000002</v>
      </c>
      <c r="F287" s="112">
        <v>1.562890000000003</v>
      </c>
      <c r="G287" s="34">
        <v>1.7508300000000006</v>
      </c>
      <c r="V287" s="86"/>
    </row>
    <row r="288" spans="1:22" x14ac:dyDescent="0.25">
      <c r="A288" s="33" t="s">
        <v>1500</v>
      </c>
      <c r="B288" s="21" t="s">
        <v>178</v>
      </c>
      <c r="C288" s="77">
        <v>41.247480000000003</v>
      </c>
      <c r="D288" s="34">
        <v>39.359099999999998</v>
      </c>
      <c r="E288" s="34">
        <v>43.229259999999996</v>
      </c>
      <c r="F288" s="112">
        <v>1.8883800000000051</v>
      </c>
      <c r="G288" s="34">
        <v>1.9817799999999934</v>
      </c>
      <c r="V288" s="86"/>
    </row>
    <row r="289" spans="1:22" x14ac:dyDescent="0.25">
      <c r="A289" s="33" t="s">
        <v>1500</v>
      </c>
      <c r="B289" s="21" t="s">
        <v>175</v>
      </c>
      <c r="C289" s="77">
        <v>41.741070000000001</v>
      </c>
      <c r="D289" s="34">
        <v>39.714759999999998</v>
      </c>
      <c r="E289" s="34">
        <v>43.795659999999998</v>
      </c>
      <c r="F289" s="112">
        <v>2.0263100000000023</v>
      </c>
      <c r="G289" s="34">
        <v>2.0545899999999975</v>
      </c>
      <c r="V289" s="86"/>
    </row>
    <row r="290" spans="1:22" s="32" customFormat="1" ht="14.25" x14ac:dyDescent="0.2">
      <c r="A290" s="32" t="s">
        <v>1500</v>
      </c>
      <c r="B290" s="21" t="s">
        <v>156</v>
      </c>
      <c r="C290" s="77">
        <v>40.625</v>
      </c>
      <c r="D290" s="34">
        <v>37.6783</v>
      </c>
      <c r="E290" s="34">
        <v>43.424199999999999</v>
      </c>
      <c r="F290" s="112">
        <v>2.9466999999999999</v>
      </c>
      <c r="G290" s="34">
        <v>2.799199999999999</v>
      </c>
    </row>
    <row r="291" spans="1:22" s="32" customFormat="1" ht="14.25" x14ac:dyDescent="0.2">
      <c r="A291" s="32" t="s">
        <v>1500</v>
      </c>
      <c r="B291" s="21" t="s">
        <v>168</v>
      </c>
      <c r="C291" s="77">
        <v>38.799079999999996</v>
      </c>
      <c r="D291" s="34">
        <v>36.779159999999997</v>
      </c>
      <c r="E291" s="34">
        <v>40.879269999999998</v>
      </c>
      <c r="F291" s="112">
        <v>2.019919999999999</v>
      </c>
      <c r="G291" s="34">
        <v>2.0801900000000018</v>
      </c>
    </row>
    <row r="292" spans="1:22" s="32" customFormat="1" ht="14.25" x14ac:dyDescent="0.2">
      <c r="A292" s="32" t="s">
        <v>1500</v>
      </c>
      <c r="B292" s="21" t="s">
        <v>164</v>
      </c>
      <c r="C292" s="77">
        <v>35.980150000000002</v>
      </c>
      <c r="D292" s="34">
        <v>34.02805</v>
      </c>
      <c r="E292" s="34">
        <v>38.219520000000003</v>
      </c>
      <c r="F292" s="112">
        <v>1.9521000000000015</v>
      </c>
      <c r="G292" s="34">
        <v>2.239370000000001</v>
      </c>
    </row>
    <row r="293" spans="1:22" s="32" customFormat="1" ht="14.25" x14ac:dyDescent="0.2">
      <c r="A293" s="32" t="s">
        <v>1500</v>
      </c>
      <c r="B293" s="21" t="s">
        <v>172</v>
      </c>
      <c r="C293" s="77">
        <v>34.873950000000001</v>
      </c>
      <c r="D293" s="34">
        <v>33.082000000000001</v>
      </c>
      <c r="E293" s="34">
        <v>36.911810000000003</v>
      </c>
      <c r="F293" s="112">
        <v>1.7919499999999999</v>
      </c>
      <c r="G293" s="34">
        <v>2.037860000000002</v>
      </c>
    </row>
    <row r="294" spans="1:22" s="32" customFormat="1" ht="14.25" x14ac:dyDescent="0.2">
      <c r="A294" s="32" t="s">
        <v>1500</v>
      </c>
      <c r="B294" s="21" t="s">
        <v>157</v>
      </c>
      <c r="C294" s="77">
        <v>35.54007</v>
      </c>
      <c r="D294" s="34">
        <v>33.76437</v>
      </c>
      <c r="E294" s="34">
        <v>37.264670000000002</v>
      </c>
      <c r="F294" s="112">
        <v>1.7757000000000005</v>
      </c>
      <c r="G294" s="34">
        <v>1.7246000000000024</v>
      </c>
    </row>
    <row r="295" spans="1:22" s="32" customFormat="1" ht="14.25" x14ac:dyDescent="0.2">
      <c r="A295" s="32" t="s">
        <v>1500</v>
      </c>
      <c r="B295" s="22" t="s">
        <v>170</v>
      </c>
      <c r="C295" s="77">
        <v>38.571429999999999</v>
      </c>
      <c r="D295" s="34">
        <v>36.703670000000002</v>
      </c>
      <c r="E295" s="34">
        <v>40.556469999999997</v>
      </c>
      <c r="F295" s="112">
        <v>1.867759999999997</v>
      </c>
      <c r="G295" s="34">
        <v>1.9850399999999979</v>
      </c>
    </row>
    <row r="296" spans="1:22" s="32" customFormat="1" ht="14.25" x14ac:dyDescent="0.2">
      <c r="A296" s="32" t="s">
        <v>1500</v>
      </c>
      <c r="B296" s="22" t="s">
        <v>176</v>
      </c>
      <c r="C296" s="77">
        <v>38.541670000000003</v>
      </c>
      <c r="D296" s="34">
        <v>36.07891</v>
      </c>
      <c r="E296" s="34">
        <v>41.097009999999997</v>
      </c>
      <c r="F296" s="112">
        <v>2.4627600000000029</v>
      </c>
      <c r="G296" s="34">
        <v>2.5553399999999939</v>
      </c>
    </row>
    <row r="297" spans="1:22" x14ac:dyDescent="0.25">
      <c r="A297" s="51" t="s">
        <v>1500</v>
      </c>
      <c r="B297" s="22" t="s">
        <v>152</v>
      </c>
      <c r="C297" s="77">
        <v>37.301589999999997</v>
      </c>
      <c r="D297" s="34">
        <v>33.55818</v>
      </c>
      <c r="E297" s="34">
        <v>41.081150000000001</v>
      </c>
      <c r="F297" s="112">
        <v>3.7434099999999972</v>
      </c>
      <c r="G297" s="34">
        <v>3.7795600000000036</v>
      </c>
      <c r="V297" s="86"/>
    </row>
    <row r="298" spans="1:22" x14ac:dyDescent="0.25">
      <c r="A298" s="51" t="s">
        <v>1500</v>
      </c>
      <c r="B298" s="22" t="s">
        <v>150</v>
      </c>
      <c r="C298" s="77">
        <v>27.272729999999999</v>
      </c>
      <c r="D298" s="34">
        <v>25.07771</v>
      </c>
      <c r="E298" s="34">
        <v>29.690809999999999</v>
      </c>
      <c r="F298" s="112">
        <v>2.1950199999999995</v>
      </c>
      <c r="G298" s="34">
        <v>2.4180799999999998</v>
      </c>
      <c r="V298" s="86"/>
    </row>
    <row r="299" spans="1:22" x14ac:dyDescent="0.25">
      <c r="A299" s="51" t="s">
        <v>1500</v>
      </c>
      <c r="B299" s="22" t="s">
        <v>163</v>
      </c>
      <c r="C299" s="77">
        <v>38.979590000000002</v>
      </c>
      <c r="D299" s="34">
        <v>37.001660000000001</v>
      </c>
      <c r="E299" s="34">
        <v>40.860750000000003</v>
      </c>
      <c r="F299" s="112">
        <v>1.9779300000000006</v>
      </c>
      <c r="G299" s="34">
        <v>1.8811600000000013</v>
      </c>
      <c r="V299" s="86"/>
    </row>
    <row r="300" spans="1:22" x14ac:dyDescent="0.25">
      <c r="A300" s="51" t="s">
        <v>1500</v>
      </c>
      <c r="B300" s="22" t="s">
        <v>180</v>
      </c>
      <c r="C300" s="77">
        <v>40.039450000000002</v>
      </c>
      <c r="D300" s="34">
        <v>38.179110000000001</v>
      </c>
      <c r="E300" s="34">
        <v>41.993090000000002</v>
      </c>
      <c r="F300" s="112">
        <v>1.8603400000000008</v>
      </c>
      <c r="G300" s="34">
        <v>1.95364</v>
      </c>
      <c r="V300" s="86"/>
    </row>
    <row r="301" spans="1:22" x14ac:dyDescent="0.25">
      <c r="A301" s="51" t="s">
        <v>1500</v>
      </c>
      <c r="B301" s="22" t="s">
        <v>154</v>
      </c>
      <c r="C301" s="77">
        <v>35.522390000000001</v>
      </c>
      <c r="D301" s="34">
        <v>33.306429999999999</v>
      </c>
      <c r="E301" s="34">
        <v>37.889420000000001</v>
      </c>
      <c r="F301" s="112">
        <v>2.2159600000000026</v>
      </c>
      <c r="G301" s="34">
        <v>2.3670299999999997</v>
      </c>
      <c r="V301" s="86"/>
    </row>
    <row r="302" spans="1:22" x14ac:dyDescent="0.25">
      <c r="A302" s="51" t="s">
        <v>1500</v>
      </c>
      <c r="B302" s="22" t="s">
        <v>173</v>
      </c>
      <c r="C302" s="77">
        <v>39.619880000000002</v>
      </c>
      <c r="D302" s="34">
        <v>37.970689999999998</v>
      </c>
      <c r="E302" s="34">
        <v>41.246099999999998</v>
      </c>
      <c r="F302" s="112">
        <v>1.6491900000000044</v>
      </c>
      <c r="G302" s="34">
        <v>1.6262199999999964</v>
      </c>
      <c r="V302" s="86"/>
    </row>
    <row r="303" spans="1:22" x14ac:dyDescent="0.25">
      <c r="A303" s="51" t="s">
        <v>1500</v>
      </c>
      <c r="B303" s="22" t="s">
        <v>165</v>
      </c>
      <c r="C303" s="77">
        <v>38.510300000000001</v>
      </c>
      <c r="D303" s="34">
        <v>36.827249999999999</v>
      </c>
      <c r="E303" s="34">
        <v>40.221299999999999</v>
      </c>
      <c r="F303" s="112">
        <v>1.6830500000000015</v>
      </c>
      <c r="G303" s="34">
        <v>1.7109999999999985</v>
      </c>
      <c r="V303" s="86"/>
    </row>
    <row r="304" spans="1:22" x14ac:dyDescent="0.25">
      <c r="A304" s="51" t="s">
        <v>1500</v>
      </c>
      <c r="B304" s="22" t="s">
        <v>149</v>
      </c>
      <c r="C304" s="77">
        <v>25.46125</v>
      </c>
      <c r="D304" s="34">
        <v>23.249880000000001</v>
      </c>
      <c r="E304" s="34">
        <v>27.883299999999998</v>
      </c>
      <c r="F304" s="112">
        <v>2.2113699999999987</v>
      </c>
      <c r="G304" s="34">
        <v>2.4220499999999987</v>
      </c>
      <c r="V304" s="86"/>
    </row>
    <row r="305" spans="1:22" x14ac:dyDescent="0.25">
      <c r="A305" s="51" t="s">
        <v>1500</v>
      </c>
      <c r="B305" s="22" t="s">
        <v>177</v>
      </c>
      <c r="C305" s="77">
        <v>42.857140000000001</v>
      </c>
      <c r="D305" s="34">
        <v>40.760770000000001</v>
      </c>
      <c r="E305" s="34">
        <v>44.887810000000002</v>
      </c>
      <c r="F305" s="112">
        <v>2.0963700000000003</v>
      </c>
      <c r="G305" s="34">
        <v>2.0306700000000006</v>
      </c>
      <c r="V305" s="86"/>
    </row>
    <row r="306" spans="1:22" x14ac:dyDescent="0.25">
      <c r="A306" s="51" t="s">
        <v>1500</v>
      </c>
      <c r="B306" s="22" t="s">
        <v>153</v>
      </c>
      <c r="C306" s="77">
        <v>33.875340000000001</v>
      </c>
      <c r="D306" s="34">
        <v>31.76951</v>
      </c>
      <c r="E306" s="34">
        <v>36.082949999999997</v>
      </c>
      <c r="F306" s="112">
        <v>2.105830000000001</v>
      </c>
      <c r="G306" s="34">
        <v>2.2076099999999954</v>
      </c>
      <c r="V306" s="86"/>
    </row>
    <row r="307" spans="1:22" x14ac:dyDescent="0.25">
      <c r="A307" s="33" t="s">
        <v>1500</v>
      </c>
      <c r="B307" s="22" t="s">
        <v>179</v>
      </c>
      <c r="C307" s="77">
        <v>40.329219999999999</v>
      </c>
      <c r="D307" s="34">
        <v>38.45234</v>
      </c>
      <c r="E307" s="34">
        <v>42.351999999999997</v>
      </c>
      <c r="F307" s="112">
        <v>1.8768799999999999</v>
      </c>
      <c r="G307" s="34">
        <v>2.0227799999999974</v>
      </c>
      <c r="V307" s="86"/>
    </row>
    <row r="308" spans="1:22" x14ac:dyDescent="0.25">
      <c r="A308" s="33" t="s">
        <v>1500</v>
      </c>
      <c r="B308" s="22" t="s">
        <v>161</v>
      </c>
      <c r="C308" s="77">
        <v>38.264299999999999</v>
      </c>
      <c r="D308" s="34">
        <v>36.352370000000001</v>
      </c>
      <c r="E308" s="34">
        <v>40.132959999999997</v>
      </c>
      <c r="F308" s="112">
        <v>1.9119299999999981</v>
      </c>
      <c r="G308" s="34">
        <v>1.8686599999999984</v>
      </c>
      <c r="V308" s="86"/>
    </row>
    <row r="309" spans="1:22" s="32" customFormat="1" ht="14.25" x14ac:dyDescent="0.2">
      <c r="A309" s="32" t="s">
        <v>1500</v>
      </c>
      <c r="B309" s="22" t="s">
        <v>158</v>
      </c>
      <c r="C309" s="77">
        <v>34.782609999999998</v>
      </c>
      <c r="D309" s="34">
        <v>32.728960000000001</v>
      </c>
      <c r="E309" s="34">
        <v>37.078740000000003</v>
      </c>
      <c r="F309" s="112">
        <v>2.0536499999999975</v>
      </c>
      <c r="G309" s="34">
        <v>2.2961300000000051</v>
      </c>
    </row>
    <row r="310" spans="1:22" s="32" customFormat="1" ht="14.25" x14ac:dyDescent="0.2">
      <c r="A310" s="32" t="s">
        <v>1500</v>
      </c>
      <c r="B310" s="22" t="s">
        <v>169</v>
      </c>
      <c r="C310" s="77">
        <v>40.086210000000001</v>
      </c>
      <c r="D310" s="34">
        <v>37.473059999999997</v>
      </c>
      <c r="E310" s="34">
        <v>43.108490000000003</v>
      </c>
      <c r="F310" s="112">
        <v>2.6131500000000045</v>
      </c>
      <c r="G310" s="34">
        <v>3.0222800000000021</v>
      </c>
    </row>
    <row r="311" spans="1:22" s="32" customFormat="1" ht="14.25" x14ac:dyDescent="0.2">
      <c r="A311" s="32" t="s">
        <v>1501</v>
      </c>
      <c r="B311" s="21" t="s">
        <v>166</v>
      </c>
      <c r="C311" s="77">
        <v>40.124740000000003</v>
      </c>
      <c r="D311" s="34">
        <v>38.199179999999998</v>
      </c>
      <c r="E311" s="34">
        <v>42.115139999999997</v>
      </c>
      <c r="F311" s="112">
        <v>1.9255600000000044</v>
      </c>
      <c r="G311" s="34">
        <v>1.990399999999994</v>
      </c>
    </row>
    <row r="312" spans="1:22" s="32" customFormat="1" ht="14.25" x14ac:dyDescent="0.2">
      <c r="A312" s="32" t="s">
        <v>1501</v>
      </c>
      <c r="B312" s="21" t="s">
        <v>160</v>
      </c>
      <c r="C312" s="77">
        <v>33.440510000000003</v>
      </c>
      <c r="D312" s="34">
        <v>31.8141</v>
      </c>
      <c r="E312" s="34">
        <v>35.129289999999997</v>
      </c>
      <c r="F312" s="112">
        <v>1.6264100000000035</v>
      </c>
      <c r="G312" s="34">
        <v>1.6887799999999942</v>
      </c>
    </row>
    <row r="313" spans="1:22" s="32" customFormat="1" ht="14.25" x14ac:dyDescent="0.2">
      <c r="A313" s="32" t="s">
        <v>1501</v>
      </c>
      <c r="B313" s="21" t="s">
        <v>162</v>
      </c>
      <c r="C313" s="77">
        <v>40.325870000000002</v>
      </c>
      <c r="D313" s="34">
        <v>38.289589999999997</v>
      </c>
      <c r="E313" s="34">
        <v>42.164250000000003</v>
      </c>
      <c r="F313" s="112">
        <v>2.036280000000005</v>
      </c>
      <c r="G313" s="34">
        <v>1.8383800000000008</v>
      </c>
    </row>
    <row r="314" spans="1:22" s="32" customFormat="1" ht="14.25" x14ac:dyDescent="0.2">
      <c r="A314" s="32" t="s">
        <v>1501</v>
      </c>
      <c r="B314" s="21" t="s">
        <v>155</v>
      </c>
      <c r="C314" s="77">
        <v>40.327869999999997</v>
      </c>
      <c r="D314" s="34">
        <v>38.574489999999997</v>
      </c>
      <c r="E314" s="34">
        <v>42.052779999999998</v>
      </c>
      <c r="F314" s="112">
        <v>1.7533799999999999</v>
      </c>
      <c r="G314" s="34">
        <v>1.7249100000000013</v>
      </c>
    </row>
    <row r="315" spans="1:22" s="32" customFormat="1" ht="14.25" x14ac:dyDescent="0.2">
      <c r="A315" s="2" t="s">
        <v>1501</v>
      </c>
      <c r="B315" s="21" t="s">
        <v>151</v>
      </c>
      <c r="C315" s="77">
        <v>32.111690000000003</v>
      </c>
      <c r="D315" s="34">
        <v>30.484909999999999</v>
      </c>
      <c r="E315" s="34">
        <v>33.903359999999999</v>
      </c>
      <c r="F315" s="112">
        <v>1.6267800000000037</v>
      </c>
      <c r="G315" s="34">
        <v>1.7916699999999963</v>
      </c>
    </row>
    <row r="316" spans="1:22" x14ac:dyDescent="0.25">
      <c r="A316" s="51" t="s">
        <v>1501</v>
      </c>
      <c r="B316" s="21" t="s">
        <v>167</v>
      </c>
      <c r="C316" s="77">
        <v>36.397060000000003</v>
      </c>
      <c r="D316" s="34">
        <v>33.809350000000002</v>
      </c>
      <c r="E316" s="34">
        <v>38.914749999999998</v>
      </c>
      <c r="F316" s="112">
        <v>2.5877100000000013</v>
      </c>
      <c r="G316" s="34">
        <v>2.5176899999999947</v>
      </c>
      <c r="V316" s="86"/>
    </row>
    <row r="317" spans="1:22" x14ac:dyDescent="0.25">
      <c r="A317" s="51" t="s">
        <v>1501</v>
      </c>
      <c r="B317" s="21" t="s">
        <v>171</v>
      </c>
      <c r="C317" s="77">
        <v>37.955179999999999</v>
      </c>
      <c r="D317" s="34">
        <v>36.432589999999998</v>
      </c>
      <c r="E317" s="34">
        <v>39.615589999999997</v>
      </c>
      <c r="F317" s="112">
        <v>1.522590000000001</v>
      </c>
      <c r="G317" s="34">
        <v>1.6604099999999988</v>
      </c>
      <c r="V317" s="86"/>
    </row>
    <row r="318" spans="1:22" x14ac:dyDescent="0.25">
      <c r="A318" s="51" t="s">
        <v>1501</v>
      </c>
      <c r="B318" s="21" t="s">
        <v>159</v>
      </c>
      <c r="C318" s="77">
        <v>37.275449999999999</v>
      </c>
      <c r="D318" s="34">
        <v>35.629489999999997</v>
      </c>
      <c r="E318" s="34">
        <v>38.90607</v>
      </c>
      <c r="F318" s="112">
        <v>1.6459600000000023</v>
      </c>
      <c r="G318" s="34">
        <v>1.6306200000000004</v>
      </c>
      <c r="V318" s="86"/>
    </row>
    <row r="319" spans="1:22" x14ac:dyDescent="0.25">
      <c r="A319" s="51" t="s">
        <v>1501</v>
      </c>
      <c r="B319" s="21" t="s">
        <v>174</v>
      </c>
      <c r="C319" s="77">
        <v>39.420290000000001</v>
      </c>
      <c r="D319" s="34">
        <v>37.859760000000001</v>
      </c>
      <c r="E319" s="34">
        <v>41.120170000000002</v>
      </c>
      <c r="F319" s="112">
        <v>1.56053</v>
      </c>
      <c r="G319" s="34">
        <v>1.6998800000000003</v>
      </c>
      <c r="V319" s="86"/>
    </row>
    <row r="320" spans="1:22" x14ac:dyDescent="0.25">
      <c r="A320" s="51" t="s">
        <v>1501</v>
      </c>
      <c r="B320" s="21" t="s">
        <v>178</v>
      </c>
      <c r="C320" s="77">
        <v>38.551859999999998</v>
      </c>
      <c r="D320" s="34">
        <v>36.736449999999998</v>
      </c>
      <c r="E320" s="34">
        <v>40.509990000000002</v>
      </c>
      <c r="F320" s="112">
        <v>1.81541</v>
      </c>
      <c r="G320" s="34">
        <v>1.9581300000000041</v>
      </c>
      <c r="V320" s="86"/>
    </row>
    <row r="321" spans="1:22" x14ac:dyDescent="0.25">
      <c r="A321" s="51" t="s">
        <v>1501</v>
      </c>
      <c r="B321" s="21" t="s">
        <v>175</v>
      </c>
      <c r="C321" s="77">
        <v>41.747570000000003</v>
      </c>
      <c r="D321" s="34">
        <v>39.703029999999998</v>
      </c>
      <c r="E321" s="34">
        <v>43.960279999999997</v>
      </c>
      <c r="F321" s="112">
        <v>2.0445400000000049</v>
      </c>
      <c r="G321" s="34">
        <v>2.2127099999999942</v>
      </c>
      <c r="V321" s="86"/>
    </row>
    <row r="322" spans="1:22" x14ac:dyDescent="0.25">
      <c r="A322" s="51" t="s">
        <v>1501</v>
      </c>
      <c r="B322" s="21" t="s">
        <v>156</v>
      </c>
      <c r="C322" s="77">
        <v>37.037039999999998</v>
      </c>
      <c r="D322" s="34">
        <v>34.149189999999997</v>
      </c>
      <c r="E322" s="34">
        <v>39.900559999999999</v>
      </c>
      <c r="F322" s="112">
        <v>2.8878500000000003</v>
      </c>
      <c r="G322" s="34">
        <v>2.8635200000000012</v>
      </c>
      <c r="V322" s="86"/>
    </row>
    <row r="323" spans="1:22" x14ac:dyDescent="0.25">
      <c r="A323" s="51" t="s">
        <v>1501</v>
      </c>
      <c r="B323" s="21" t="s">
        <v>168</v>
      </c>
      <c r="C323" s="77">
        <v>39.198219999999999</v>
      </c>
      <c r="D323" s="34">
        <v>37.138010000000001</v>
      </c>
      <c r="E323" s="34">
        <v>41.171579999999999</v>
      </c>
      <c r="F323" s="112">
        <v>2.0602099999999979</v>
      </c>
      <c r="G323" s="34">
        <v>1.9733599999999996</v>
      </c>
      <c r="V323" s="86"/>
    </row>
    <row r="324" spans="1:22" x14ac:dyDescent="0.25">
      <c r="A324" s="51" t="s">
        <v>1501</v>
      </c>
      <c r="B324" s="21" t="s">
        <v>164</v>
      </c>
      <c r="C324" s="77">
        <v>34.292569999999998</v>
      </c>
      <c r="D324" s="34">
        <v>32.175559999999997</v>
      </c>
      <c r="E324" s="34">
        <v>36.243099999999998</v>
      </c>
      <c r="F324" s="112">
        <v>2.1170100000000005</v>
      </c>
      <c r="G324" s="34">
        <v>1.9505300000000005</v>
      </c>
      <c r="V324" s="86"/>
    </row>
    <row r="325" spans="1:22" x14ac:dyDescent="0.25">
      <c r="A325" s="51" t="s">
        <v>1501</v>
      </c>
      <c r="B325" s="21" t="s">
        <v>172</v>
      </c>
      <c r="C325" s="77">
        <v>34.716160000000002</v>
      </c>
      <c r="D325" s="34">
        <v>32.764360000000003</v>
      </c>
      <c r="E325" s="34">
        <v>36.658619999999999</v>
      </c>
      <c r="F325" s="112">
        <v>1.9517999999999986</v>
      </c>
      <c r="G325" s="34">
        <v>1.942459999999997</v>
      </c>
      <c r="V325" s="86"/>
    </row>
    <row r="326" spans="1:22" x14ac:dyDescent="0.25">
      <c r="A326" s="33" t="s">
        <v>1501</v>
      </c>
      <c r="B326" s="21" t="s">
        <v>157</v>
      </c>
      <c r="C326" s="77">
        <v>34.275620000000004</v>
      </c>
      <c r="D326" s="34">
        <v>32.560859999999998</v>
      </c>
      <c r="E326" s="34">
        <v>36.055149999999998</v>
      </c>
      <c r="F326" s="112">
        <v>1.7147600000000054</v>
      </c>
      <c r="G326" s="34">
        <v>1.7795299999999941</v>
      </c>
      <c r="V326" s="86"/>
    </row>
    <row r="327" spans="1:22" x14ac:dyDescent="0.25">
      <c r="A327" s="33" t="s">
        <v>1501</v>
      </c>
      <c r="B327" s="22" t="s">
        <v>170</v>
      </c>
      <c r="C327" s="77">
        <v>39.357430000000001</v>
      </c>
      <c r="D327" s="34">
        <v>37.376829999999998</v>
      </c>
      <c r="E327" s="34">
        <v>41.210419999999999</v>
      </c>
      <c r="F327" s="112">
        <v>1.9806000000000026</v>
      </c>
      <c r="G327" s="34">
        <v>1.8529899999999984</v>
      </c>
      <c r="V327" s="86"/>
    </row>
    <row r="328" spans="1:22" s="32" customFormat="1" ht="14.25" x14ac:dyDescent="0.2">
      <c r="A328" s="32" t="s">
        <v>1501</v>
      </c>
      <c r="B328" s="22" t="s">
        <v>176</v>
      </c>
      <c r="C328" s="77">
        <v>35.40146</v>
      </c>
      <c r="D328" s="34">
        <v>32.913220000000003</v>
      </c>
      <c r="E328" s="34">
        <v>37.971339999999998</v>
      </c>
      <c r="F328" s="112">
        <v>2.4882399999999976</v>
      </c>
      <c r="G328" s="34">
        <v>2.5698799999999977</v>
      </c>
    </row>
    <row r="329" spans="1:22" s="32" customFormat="1" ht="14.25" x14ac:dyDescent="0.2">
      <c r="A329" s="32" t="s">
        <v>1501</v>
      </c>
      <c r="B329" s="22" t="s">
        <v>152</v>
      </c>
      <c r="C329" s="77">
        <v>34.615380000000002</v>
      </c>
      <c r="D329" s="34">
        <v>31.4557</v>
      </c>
      <c r="E329" s="34">
        <v>38.78246</v>
      </c>
      <c r="F329" s="112">
        <v>3.1596800000000016</v>
      </c>
      <c r="G329" s="34">
        <v>4.1670799999999986</v>
      </c>
    </row>
    <row r="330" spans="1:22" s="32" customFormat="1" ht="14.25" x14ac:dyDescent="0.2">
      <c r="A330" s="32" t="s">
        <v>1501</v>
      </c>
      <c r="B330" s="22" t="s">
        <v>150</v>
      </c>
      <c r="C330" s="77">
        <v>31.1828</v>
      </c>
      <c r="D330" s="34">
        <v>28.757349999999999</v>
      </c>
      <c r="E330" s="34">
        <v>33.613210000000002</v>
      </c>
      <c r="F330" s="112">
        <v>2.4254500000000014</v>
      </c>
      <c r="G330" s="34">
        <v>2.430410000000002</v>
      </c>
    </row>
    <row r="331" spans="1:22" s="32" customFormat="1" ht="14.25" x14ac:dyDescent="0.2">
      <c r="A331" s="32" t="s">
        <v>1501</v>
      </c>
      <c r="B331" s="22" t="s">
        <v>163</v>
      </c>
      <c r="C331" s="77">
        <v>40</v>
      </c>
      <c r="D331" s="34">
        <v>37.92501</v>
      </c>
      <c r="E331" s="34">
        <v>41.901940000000003</v>
      </c>
      <c r="F331" s="112">
        <v>2.0749899999999997</v>
      </c>
      <c r="G331" s="34">
        <v>1.9019400000000033</v>
      </c>
    </row>
    <row r="332" spans="1:22" s="32" customFormat="1" ht="14.25" x14ac:dyDescent="0.2">
      <c r="A332" s="32" t="s">
        <v>1501</v>
      </c>
      <c r="B332" s="22" t="s">
        <v>180</v>
      </c>
      <c r="C332" s="77">
        <v>39.043819999999997</v>
      </c>
      <c r="D332" s="34">
        <v>37.183500000000002</v>
      </c>
      <c r="E332" s="34">
        <v>40.999830000000003</v>
      </c>
      <c r="F332" s="112">
        <v>1.8603199999999944</v>
      </c>
      <c r="G332" s="34">
        <v>1.9560100000000062</v>
      </c>
    </row>
    <row r="333" spans="1:22" s="32" customFormat="1" ht="14.25" x14ac:dyDescent="0.2">
      <c r="A333" s="32" t="s">
        <v>1501</v>
      </c>
      <c r="B333" s="22" t="s">
        <v>154</v>
      </c>
      <c r="C333" s="77">
        <v>34.985419999999998</v>
      </c>
      <c r="D333" s="34">
        <v>32.610810000000001</v>
      </c>
      <c r="E333" s="34">
        <v>37.113300000000002</v>
      </c>
      <c r="F333" s="112">
        <v>2.374609999999997</v>
      </c>
      <c r="G333" s="34">
        <v>2.1278800000000047</v>
      </c>
    </row>
    <row r="334" spans="1:22" s="32" customFormat="1" ht="14.25" x14ac:dyDescent="0.2">
      <c r="A334" s="32" t="s">
        <v>1501</v>
      </c>
      <c r="B334" s="22" t="s">
        <v>173</v>
      </c>
      <c r="C334" s="77">
        <v>42.403309999999998</v>
      </c>
      <c r="D334" s="34">
        <v>40.790909999999997</v>
      </c>
      <c r="E334" s="34">
        <v>44.008429999999997</v>
      </c>
      <c r="F334" s="112">
        <v>1.6124000000000009</v>
      </c>
      <c r="G334" s="34">
        <v>1.6051199999999994</v>
      </c>
    </row>
    <row r="335" spans="1:22" x14ac:dyDescent="0.25">
      <c r="A335" s="51" t="s">
        <v>1501</v>
      </c>
      <c r="B335" s="22" t="s">
        <v>165</v>
      </c>
      <c r="C335" s="77">
        <v>36.529679999999999</v>
      </c>
      <c r="D335" s="34">
        <v>34.850209999999997</v>
      </c>
      <c r="E335" s="34">
        <v>38.141190000000002</v>
      </c>
      <c r="F335" s="112">
        <v>1.679470000000002</v>
      </c>
      <c r="G335" s="34">
        <v>1.6115100000000027</v>
      </c>
      <c r="V335" s="86"/>
    </row>
    <row r="336" spans="1:22" x14ac:dyDescent="0.25">
      <c r="A336" s="51" t="s">
        <v>1501</v>
      </c>
      <c r="B336" s="22" t="s">
        <v>149</v>
      </c>
      <c r="C336" s="77">
        <v>24.16357</v>
      </c>
      <c r="D336" s="34">
        <v>22.039850000000001</v>
      </c>
      <c r="E336" s="34">
        <v>26.6188</v>
      </c>
      <c r="F336" s="112">
        <v>2.1237199999999987</v>
      </c>
      <c r="G336" s="34">
        <v>2.4552300000000002</v>
      </c>
      <c r="V336" s="86"/>
    </row>
    <row r="337" spans="1:22" x14ac:dyDescent="0.25">
      <c r="A337" s="51" t="s">
        <v>1501</v>
      </c>
      <c r="B337" s="22" t="s">
        <v>177</v>
      </c>
      <c r="C337" s="77">
        <v>43.280180000000001</v>
      </c>
      <c r="D337" s="34">
        <v>41.220970000000001</v>
      </c>
      <c r="E337" s="34">
        <v>45.362879999999997</v>
      </c>
      <c r="F337" s="112">
        <v>2.0592100000000002</v>
      </c>
      <c r="G337" s="34">
        <v>2.0826999999999956</v>
      </c>
      <c r="V337" s="86"/>
    </row>
    <row r="338" spans="1:22" x14ac:dyDescent="0.25">
      <c r="A338" s="51" t="s">
        <v>1501</v>
      </c>
      <c r="B338" s="22" t="s">
        <v>153</v>
      </c>
      <c r="C338" s="77">
        <v>33.05556</v>
      </c>
      <c r="D338" s="34">
        <v>30.975010000000001</v>
      </c>
      <c r="E338" s="34">
        <v>35.319139999999997</v>
      </c>
      <c r="F338" s="112">
        <v>2.0805499999999988</v>
      </c>
      <c r="G338" s="34">
        <v>2.2635799999999975</v>
      </c>
      <c r="V338" s="86"/>
    </row>
    <row r="339" spans="1:22" x14ac:dyDescent="0.25">
      <c r="A339" s="51" t="s">
        <v>1501</v>
      </c>
      <c r="B339" s="22" t="s">
        <v>179</v>
      </c>
      <c r="C339" s="77">
        <v>40.66798</v>
      </c>
      <c r="D339" s="34">
        <v>38.805970000000002</v>
      </c>
      <c r="E339" s="34">
        <v>42.622010000000003</v>
      </c>
      <c r="F339" s="112">
        <v>1.8620099999999979</v>
      </c>
      <c r="G339" s="34">
        <v>1.954030000000003</v>
      </c>
      <c r="V339" s="86"/>
    </row>
    <row r="340" spans="1:22" x14ac:dyDescent="0.25">
      <c r="A340" s="51" t="s">
        <v>1501</v>
      </c>
      <c r="B340" s="22" t="s">
        <v>161</v>
      </c>
      <c r="C340" s="77">
        <v>37.822879999999998</v>
      </c>
      <c r="D340" s="34">
        <v>35.99248</v>
      </c>
      <c r="E340" s="34">
        <v>39.641919999999999</v>
      </c>
      <c r="F340" s="112">
        <v>1.8303999999999974</v>
      </c>
      <c r="G340" s="34">
        <v>1.8190400000000011</v>
      </c>
      <c r="V340" s="86"/>
    </row>
    <row r="341" spans="1:22" x14ac:dyDescent="0.25">
      <c r="A341" s="51" t="s">
        <v>1501</v>
      </c>
      <c r="B341" s="22" t="s">
        <v>158</v>
      </c>
      <c r="C341" s="77">
        <v>34.564639999999997</v>
      </c>
      <c r="D341" s="34">
        <v>32.525889999999997</v>
      </c>
      <c r="E341" s="34">
        <v>36.807690000000001</v>
      </c>
      <c r="F341" s="112">
        <v>2.0387500000000003</v>
      </c>
      <c r="G341" s="34">
        <v>2.2430500000000038</v>
      </c>
      <c r="V341" s="86"/>
    </row>
    <row r="342" spans="1:22" x14ac:dyDescent="0.25">
      <c r="A342" s="51" t="s">
        <v>1501</v>
      </c>
      <c r="B342" s="22" t="s">
        <v>169</v>
      </c>
      <c r="C342" s="77">
        <v>39.094650000000001</v>
      </c>
      <c r="D342" s="34">
        <v>36.419969999999999</v>
      </c>
      <c r="E342" s="34">
        <v>41.902329999999999</v>
      </c>
      <c r="F342" s="112">
        <v>2.6746800000000022</v>
      </c>
      <c r="G342" s="34">
        <v>2.8076799999999977</v>
      </c>
      <c r="V342" s="86"/>
    </row>
    <row r="343" spans="1:22" x14ac:dyDescent="0.25">
      <c r="A343" s="21" t="s">
        <v>1502</v>
      </c>
      <c r="B343" s="21" t="s">
        <v>166</v>
      </c>
      <c r="C343" s="77">
        <v>42.352939999999997</v>
      </c>
      <c r="D343" s="34">
        <v>40.519240000000003</v>
      </c>
      <c r="E343" s="34">
        <v>44.354430000000001</v>
      </c>
      <c r="F343" s="112">
        <v>1.8336999999999932</v>
      </c>
      <c r="G343" s="34">
        <v>2.001490000000004</v>
      </c>
      <c r="V343" s="86"/>
    </row>
    <row r="344" spans="1:22" x14ac:dyDescent="0.25">
      <c r="A344" s="21" t="s">
        <v>1502</v>
      </c>
      <c r="B344" s="21" t="s">
        <v>160</v>
      </c>
      <c r="C344" s="77">
        <v>33.590139999999998</v>
      </c>
      <c r="D344" s="34">
        <v>31.965420000000002</v>
      </c>
      <c r="E344" s="34">
        <v>35.212310000000002</v>
      </c>
      <c r="F344" s="112">
        <v>1.6247199999999964</v>
      </c>
      <c r="G344" s="34">
        <v>1.6221700000000041</v>
      </c>
      <c r="V344" s="86"/>
    </row>
    <row r="345" spans="1:22" x14ac:dyDescent="0.25">
      <c r="A345" s="11" t="s">
        <v>1502</v>
      </c>
      <c r="B345" s="21" t="s">
        <v>162</v>
      </c>
      <c r="C345" s="77">
        <v>38.247010000000003</v>
      </c>
      <c r="D345" s="34">
        <v>36.3504</v>
      </c>
      <c r="E345" s="34">
        <v>40.149120000000003</v>
      </c>
      <c r="F345" s="112">
        <v>1.8966100000000026</v>
      </c>
      <c r="G345" s="34">
        <v>1.9021100000000004</v>
      </c>
      <c r="V345" s="86"/>
    </row>
    <row r="346" spans="1:22" x14ac:dyDescent="0.25">
      <c r="A346" s="11" t="s">
        <v>1502</v>
      </c>
      <c r="B346" s="21" t="s">
        <v>155</v>
      </c>
      <c r="C346" s="77">
        <v>41.307580000000002</v>
      </c>
      <c r="D346" s="34">
        <v>39.625250000000001</v>
      </c>
      <c r="E346" s="34">
        <v>42.950360000000003</v>
      </c>
      <c r="F346" s="112">
        <v>1.6823300000000003</v>
      </c>
      <c r="G346" s="34">
        <v>1.6427800000000019</v>
      </c>
      <c r="V346" s="86"/>
    </row>
    <row r="347" spans="1:22" s="32" customFormat="1" ht="14.25" x14ac:dyDescent="0.2">
      <c r="A347" s="2" t="s">
        <v>1502</v>
      </c>
      <c r="B347" s="21" t="s">
        <v>151</v>
      </c>
      <c r="C347" s="77">
        <v>29.75207</v>
      </c>
      <c r="D347" s="34">
        <v>28.093830000000001</v>
      </c>
      <c r="E347" s="34">
        <v>31.349229999999999</v>
      </c>
      <c r="F347" s="112">
        <v>1.6582399999999993</v>
      </c>
      <c r="G347" s="34">
        <v>1.5971599999999988</v>
      </c>
    </row>
    <row r="348" spans="1:22" s="32" customFormat="1" ht="14.25" x14ac:dyDescent="0.2">
      <c r="A348" s="2" t="s">
        <v>1502</v>
      </c>
      <c r="B348" s="21" t="s">
        <v>167</v>
      </c>
      <c r="C348" s="77">
        <v>34.353740000000002</v>
      </c>
      <c r="D348" s="34">
        <v>32.080829999999999</v>
      </c>
      <c r="E348" s="34">
        <v>36.937570000000001</v>
      </c>
      <c r="F348" s="112">
        <v>2.2729100000000031</v>
      </c>
      <c r="G348" s="34">
        <v>2.583829999999999</v>
      </c>
    </row>
    <row r="349" spans="1:22" s="32" customFormat="1" ht="14.25" x14ac:dyDescent="0.2">
      <c r="A349" s="2" t="s">
        <v>1502</v>
      </c>
      <c r="B349" s="21" t="s">
        <v>171</v>
      </c>
      <c r="C349" s="77">
        <v>38.440860000000001</v>
      </c>
      <c r="D349" s="34">
        <v>36.863680000000002</v>
      </c>
      <c r="E349" s="34">
        <v>39.98818</v>
      </c>
      <c r="F349" s="112">
        <v>1.5771799999999985</v>
      </c>
      <c r="G349" s="34">
        <v>1.5473199999999991</v>
      </c>
    </row>
    <row r="350" spans="1:22" s="32" customFormat="1" ht="14.25" x14ac:dyDescent="0.2">
      <c r="A350" s="2" t="s">
        <v>1502</v>
      </c>
      <c r="B350" s="21" t="s">
        <v>159</v>
      </c>
      <c r="C350" s="77">
        <v>38.395420000000001</v>
      </c>
      <c r="D350" s="34">
        <v>36.823860000000003</v>
      </c>
      <c r="E350" s="34">
        <v>40.049729999999997</v>
      </c>
      <c r="F350" s="112">
        <v>1.5715599999999981</v>
      </c>
      <c r="G350" s="34">
        <v>1.6543099999999953</v>
      </c>
    </row>
    <row r="351" spans="1:22" s="32" customFormat="1" ht="14.25" x14ac:dyDescent="0.2">
      <c r="A351" s="2" t="s">
        <v>1502</v>
      </c>
      <c r="B351" s="21" t="s">
        <v>174</v>
      </c>
      <c r="C351" s="77">
        <v>39.943739999999998</v>
      </c>
      <c r="D351" s="34">
        <v>38.384250000000002</v>
      </c>
      <c r="E351" s="34">
        <v>41.603610000000003</v>
      </c>
      <c r="F351" s="112">
        <v>1.5594899999999967</v>
      </c>
      <c r="G351" s="34">
        <v>1.6598700000000051</v>
      </c>
    </row>
    <row r="352" spans="1:22" s="32" customFormat="1" ht="14.25" x14ac:dyDescent="0.2">
      <c r="A352" s="2" t="s">
        <v>1502</v>
      </c>
      <c r="B352" s="21" t="s">
        <v>178</v>
      </c>
      <c r="C352" s="77">
        <v>39.816510000000001</v>
      </c>
      <c r="D352" s="34">
        <v>38.066850000000002</v>
      </c>
      <c r="E352" s="34">
        <v>41.741430000000001</v>
      </c>
      <c r="F352" s="112">
        <v>1.7496599999999987</v>
      </c>
      <c r="G352" s="34">
        <v>1.9249200000000002</v>
      </c>
    </row>
    <row r="353" spans="1:22" s="32" customFormat="1" ht="14.25" x14ac:dyDescent="0.2">
      <c r="A353" s="2" t="s">
        <v>1502</v>
      </c>
      <c r="B353" s="21" t="s">
        <v>175</v>
      </c>
      <c r="C353" s="77">
        <v>40.268459999999997</v>
      </c>
      <c r="D353" s="34">
        <v>38.280459999999998</v>
      </c>
      <c r="E353" s="34">
        <v>42.343170000000001</v>
      </c>
      <c r="F353" s="112">
        <v>1.9879999999999995</v>
      </c>
      <c r="G353" s="34">
        <v>2.0747100000000032</v>
      </c>
    </row>
    <row r="354" spans="1:22" x14ac:dyDescent="0.25">
      <c r="A354" s="21" t="s">
        <v>1502</v>
      </c>
      <c r="B354" s="21" t="s">
        <v>156</v>
      </c>
      <c r="C354" s="77">
        <v>39.189190000000004</v>
      </c>
      <c r="D354" s="34">
        <v>36.359349999999999</v>
      </c>
      <c r="E354" s="34">
        <v>42.093600000000002</v>
      </c>
      <c r="F354" s="112">
        <v>2.8298400000000044</v>
      </c>
      <c r="G354" s="34">
        <v>2.9044099999999986</v>
      </c>
      <c r="V354" s="86"/>
    </row>
    <row r="355" spans="1:22" x14ac:dyDescent="0.25">
      <c r="A355" s="21" t="s">
        <v>1502</v>
      </c>
      <c r="B355" s="21" t="s">
        <v>168</v>
      </c>
      <c r="C355" s="77">
        <v>37.67821</v>
      </c>
      <c r="D355" s="34">
        <v>35.70149</v>
      </c>
      <c r="E355" s="34">
        <v>39.530749999999998</v>
      </c>
      <c r="F355" s="112">
        <v>1.9767200000000003</v>
      </c>
      <c r="G355" s="34">
        <v>1.8525399999999976</v>
      </c>
      <c r="V355" s="86"/>
    </row>
    <row r="356" spans="1:22" x14ac:dyDescent="0.25">
      <c r="A356" s="21" t="s">
        <v>1502</v>
      </c>
      <c r="B356" s="21" t="s">
        <v>164</v>
      </c>
      <c r="C356" s="77">
        <v>36.026200000000003</v>
      </c>
      <c r="D356" s="34">
        <v>34.127929999999999</v>
      </c>
      <c r="E356" s="34">
        <v>38.05847</v>
      </c>
      <c r="F356" s="112">
        <v>1.8982700000000037</v>
      </c>
      <c r="G356" s="34">
        <v>2.0322699999999969</v>
      </c>
      <c r="V356" s="86"/>
    </row>
    <row r="357" spans="1:22" x14ac:dyDescent="0.25">
      <c r="A357" s="21" t="s">
        <v>1502</v>
      </c>
      <c r="B357" s="21" t="s">
        <v>172</v>
      </c>
      <c r="C357" s="77">
        <v>35.403730000000003</v>
      </c>
      <c r="D357" s="34">
        <v>33.535069999999997</v>
      </c>
      <c r="E357" s="34">
        <v>37.348050000000001</v>
      </c>
      <c r="F357" s="112">
        <v>1.8686600000000055</v>
      </c>
      <c r="G357" s="34">
        <v>1.9443199999999976</v>
      </c>
      <c r="V357" s="86"/>
    </row>
    <row r="358" spans="1:22" x14ac:dyDescent="0.25">
      <c r="A358" s="21" t="s">
        <v>1502</v>
      </c>
      <c r="B358" s="21" t="s">
        <v>157</v>
      </c>
      <c r="C358" s="77">
        <v>34.621580000000002</v>
      </c>
      <c r="D358" s="34">
        <v>32.978369999999998</v>
      </c>
      <c r="E358" s="34">
        <v>36.322539999999996</v>
      </c>
      <c r="F358" s="112">
        <v>1.6432100000000034</v>
      </c>
      <c r="G358" s="34">
        <v>1.7009599999999949</v>
      </c>
      <c r="V358" s="86"/>
    </row>
    <row r="359" spans="1:22" x14ac:dyDescent="0.25">
      <c r="A359" s="21" t="s">
        <v>1502</v>
      </c>
      <c r="B359" s="22" t="s">
        <v>170</v>
      </c>
      <c r="C359" s="77">
        <v>38.65878</v>
      </c>
      <c r="D359" s="34">
        <v>36.752220000000001</v>
      </c>
      <c r="E359" s="34">
        <v>40.53877</v>
      </c>
      <c r="F359" s="112">
        <v>1.9065599999999989</v>
      </c>
      <c r="G359" s="34">
        <v>1.8799899999999994</v>
      </c>
      <c r="V359" s="86"/>
    </row>
    <row r="360" spans="1:22" x14ac:dyDescent="0.25">
      <c r="A360" s="21" t="s">
        <v>1502</v>
      </c>
      <c r="B360" s="22" t="s">
        <v>176</v>
      </c>
      <c r="C360" s="77">
        <v>38.275860000000002</v>
      </c>
      <c r="D360" s="34">
        <v>35.790520000000001</v>
      </c>
      <c r="E360" s="34">
        <v>40.790950000000002</v>
      </c>
      <c r="F360" s="112">
        <v>2.4853400000000008</v>
      </c>
      <c r="G360" s="34">
        <v>2.5150900000000007</v>
      </c>
      <c r="V360" s="86"/>
    </row>
    <row r="361" spans="1:22" x14ac:dyDescent="0.25">
      <c r="A361" s="21" t="s">
        <v>1502</v>
      </c>
      <c r="B361" s="22" t="s">
        <v>152</v>
      </c>
      <c r="C361" s="77">
        <v>36.363639999999997</v>
      </c>
      <c r="D361" s="34">
        <v>32.736750000000001</v>
      </c>
      <c r="E361" s="34">
        <v>40.066400000000002</v>
      </c>
      <c r="F361" s="112">
        <v>3.626889999999996</v>
      </c>
      <c r="G361" s="34">
        <v>3.7027600000000049</v>
      </c>
      <c r="V361" s="86"/>
    </row>
    <row r="362" spans="1:22" x14ac:dyDescent="0.25">
      <c r="A362" s="22" t="s">
        <v>1502</v>
      </c>
      <c r="B362" s="22" t="s">
        <v>150</v>
      </c>
      <c r="C362" s="77">
        <v>28.719719999999999</v>
      </c>
      <c r="D362" s="34">
        <v>26.348020000000002</v>
      </c>
      <c r="E362" s="34">
        <v>31.007359999999998</v>
      </c>
      <c r="F362" s="112">
        <v>2.371699999999997</v>
      </c>
      <c r="G362" s="34">
        <v>2.2876399999999997</v>
      </c>
      <c r="V362" s="86"/>
    </row>
    <row r="363" spans="1:22" x14ac:dyDescent="0.25">
      <c r="A363" s="22" t="s">
        <v>1502</v>
      </c>
      <c r="B363" s="22" t="s">
        <v>163</v>
      </c>
      <c r="C363" s="77">
        <v>41.304349999999999</v>
      </c>
      <c r="D363" s="34">
        <v>39.353529999999999</v>
      </c>
      <c r="E363" s="34">
        <v>43.18882</v>
      </c>
      <c r="F363" s="112">
        <v>1.9508200000000002</v>
      </c>
      <c r="G363" s="34">
        <v>1.8844700000000003</v>
      </c>
      <c r="V363" s="86"/>
    </row>
    <row r="364" spans="1:22" x14ac:dyDescent="0.25">
      <c r="A364" s="3" t="s">
        <v>1502</v>
      </c>
      <c r="B364" s="22" t="s">
        <v>180</v>
      </c>
      <c r="C364" s="77">
        <v>39.56044</v>
      </c>
      <c r="D364" s="34">
        <v>37.842790000000001</v>
      </c>
      <c r="E364" s="34">
        <v>41.511800000000001</v>
      </c>
      <c r="F364" s="112">
        <v>1.717649999999999</v>
      </c>
      <c r="G364" s="34">
        <v>1.9513600000000011</v>
      </c>
      <c r="V364" s="86"/>
    </row>
    <row r="365" spans="1:22" x14ac:dyDescent="0.25">
      <c r="A365" s="3" t="s">
        <v>1502</v>
      </c>
      <c r="B365" s="22" t="s">
        <v>154</v>
      </c>
      <c r="C365" s="77">
        <v>36.283189999999998</v>
      </c>
      <c r="D365" s="34">
        <v>34.06523</v>
      </c>
      <c r="E365" s="34">
        <v>38.638109999999998</v>
      </c>
      <c r="F365" s="112">
        <v>2.2179599999999979</v>
      </c>
      <c r="G365" s="34">
        <v>2.3549199999999999</v>
      </c>
      <c r="V365" s="86"/>
    </row>
    <row r="366" spans="1:22" s="32" customFormat="1" ht="14.25" x14ac:dyDescent="0.2">
      <c r="A366" s="60" t="s">
        <v>1502</v>
      </c>
      <c r="B366" s="22" t="s">
        <v>173</v>
      </c>
      <c r="C366" s="77">
        <v>39.701900000000002</v>
      </c>
      <c r="D366" s="34">
        <v>38.113799999999998</v>
      </c>
      <c r="E366" s="34">
        <v>41.268430000000002</v>
      </c>
      <c r="F366" s="112">
        <v>1.5881000000000043</v>
      </c>
      <c r="G366" s="34">
        <v>1.5665300000000002</v>
      </c>
    </row>
    <row r="367" spans="1:22" s="32" customFormat="1" ht="14.25" x14ac:dyDescent="0.2">
      <c r="A367" s="60" t="s">
        <v>1502</v>
      </c>
      <c r="B367" s="22" t="s">
        <v>165</v>
      </c>
      <c r="C367" s="77">
        <v>37.749290000000002</v>
      </c>
      <c r="D367" s="34">
        <v>36.180680000000002</v>
      </c>
      <c r="E367" s="34">
        <v>39.387689999999999</v>
      </c>
      <c r="F367" s="112">
        <v>1.5686099999999996</v>
      </c>
      <c r="G367" s="34">
        <v>1.6383999999999972</v>
      </c>
    </row>
    <row r="368" spans="1:22" s="32" customFormat="1" ht="14.25" x14ac:dyDescent="0.2">
      <c r="A368" s="60" t="s">
        <v>1502</v>
      </c>
      <c r="B368" s="22" t="s">
        <v>149</v>
      </c>
      <c r="C368" s="77">
        <v>23.376619999999999</v>
      </c>
      <c r="D368" s="34">
        <v>21.295950000000001</v>
      </c>
      <c r="E368" s="34">
        <v>25.520890000000001</v>
      </c>
      <c r="F368" s="112">
        <v>2.0806699999999978</v>
      </c>
      <c r="G368" s="34">
        <v>2.1442700000000023</v>
      </c>
    </row>
    <row r="369" spans="1:22" s="32" customFormat="1" ht="14.25" x14ac:dyDescent="0.2">
      <c r="A369" s="60" t="s">
        <v>1502</v>
      </c>
      <c r="B369" s="22" t="s">
        <v>177</v>
      </c>
      <c r="C369" s="77">
        <v>43.71134</v>
      </c>
      <c r="D369" s="34">
        <v>41.66666</v>
      </c>
      <c r="E369" s="34">
        <v>45.611229999999999</v>
      </c>
      <c r="F369" s="112">
        <v>2.0446799999999996</v>
      </c>
      <c r="G369" s="34">
        <v>1.8998899999999992</v>
      </c>
    </row>
    <row r="370" spans="1:22" s="32" customFormat="1" ht="14.25" x14ac:dyDescent="0.2">
      <c r="A370" s="60" t="s">
        <v>1502</v>
      </c>
      <c r="B370" s="22" t="s">
        <v>153</v>
      </c>
      <c r="C370" s="77">
        <v>34.545450000000002</v>
      </c>
      <c r="D370" s="34">
        <v>32.470759999999999</v>
      </c>
      <c r="E370" s="34">
        <v>36.713659999999997</v>
      </c>
      <c r="F370" s="112">
        <v>2.0746900000000039</v>
      </c>
      <c r="G370" s="34">
        <v>2.1682099999999949</v>
      </c>
    </row>
    <row r="371" spans="1:22" s="32" customFormat="1" ht="14.25" x14ac:dyDescent="0.2">
      <c r="A371" s="60" t="s">
        <v>1502</v>
      </c>
      <c r="B371" s="22" t="s">
        <v>179</v>
      </c>
      <c r="C371" s="77">
        <v>42.42991</v>
      </c>
      <c r="D371" s="34">
        <v>40.510300000000001</v>
      </c>
      <c r="E371" s="34">
        <v>44.253549999999997</v>
      </c>
      <c r="F371" s="112">
        <v>1.9196099999999987</v>
      </c>
      <c r="G371" s="34">
        <v>1.8236399999999975</v>
      </c>
    </row>
    <row r="372" spans="1:22" s="32" customFormat="1" ht="14.25" x14ac:dyDescent="0.2">
      <c r="A372" s="60" t="s">
        <v>1502</v>
      </c>
      <c r="B372" s="22" t="s">
        <v>161</v>
      </c>
      <c r="C372" s="77">
        <v>37.913040000000002</v>
      </c>
      <c r="D372" s="34">
        <v>36.096939999999996</v>
      </c>
      <c r="E372" s="34">
        <v>39.639319999999998</v>
      </c>
      <c r="F372" s="112">
        <v>1.8161000000000058</v>
      </c>
      <c r="G372" s="34">
        <v>1.7262799999999956</v>
      </c>
    </row>
    <row r="373" spans="1:22" x14ac:dyDescent="0.25">
      <c r="A373" s="22" t="s">
        <v>1502</v>
      </c>
      <c r="B373" s="22" t="s">
        <v>158</v>
      </c>
      <c r="C373" s="77">
        <v>33.933160000000001</v>
      </c>
      <c r="D373" s="34">
        <v>31.744800000000001</v>
      </c>
      <c r="E373" s="34">
        <v>35.944879999999998</v>
      </c>
      <c r="F373" s="112">
        <v>2.1883599999999994</v>
      </c>
      <c r="G373" s="34">
        <v>2.0117199999999968</v>
      </c>
      <c r="V373" s="86"/>
    </row>
    <row r="374" spans="1:22" x14ac:dyDescent="0.25">
      <c r="A374" s="22" t="s">
        <v>1502</v>
      </c>
      <c r="B374" s="22" t="s">
        <v>169</v>
      </c>
      <c r="C374" s="77">
        <v>40.08811</v>
      </c>
      <c r="D374" s="34">
        <v>37.381279999999997</v>
      </c>
      <c r="E374" s="34">
        <v>43.071739999999998</v>
      </c>
      <c r="F374" s="112">
        <v>2.7068300000000036</v>
      </c>
      <c r="G374" s="34">
        <v>2.983629999999998</v>
      </c>
      <c r="V374" s="86"/>
    </row>
    <row r="375" spans="1:22" x14ac:dyDescent="0.25">
      <c r="A375" s="21" t="s">
        <v>87</v>
      </c>
      <c r="B375" s="21" t="s">
        <v>166</v>
      </c>
      <c r="C375" s="77">
        <v>41.176470000000002</v>
      </c>
      <c r="D375" s="34">
        <v>39.318840000000002</v>
      </c>
      <c r="E375" s="34">
        <v>43.015790000000003</v>
      </c>
      <c r="F375" s="112">
        <v>1.8576300000000003</v>
      </c>
      <c r="G375" s="34">
        <v>1.8393200000000007</v>
      </c>
      <c r="V375" s="86"/>
    </row>
    <row r="376" spans="1:22" x14ac:dyDescent="0.25">
      <c r="A376" s="21" t="s">
        <v>87</v>
      </c>
      <c r="B376" s="21" t="s">
        <v>160</v>
      </c>
      <c r="C376" s="77">
        <v>32.595869999999998</v>
      </c>
      <c r="D376" s="34">
        <v>31.018619999999999</v>
      </c>
      <c r="E376" s="34">
        <v>34.172800000000002</v>
      </c>
      <c r="F376" s="112">
        <v>1.5772499999999994</v>
      </c>
      <c r="G376" s="34">
        <v>1.5769300000000044</v>
      </c>
      <c r="V376" s="86"/>
    </row>
    <row r="377" spans="1:22" x14ac:dyDescent="0.25">
      <c r="A377" s="21" t="s">
        <v>87</v>
      </c>
      <c r="B377" s="21" t="s">
        <v>162</v>
      </c>
      <c r="C377" s="77">
        <v>36.821710000000003</v>
      </c>
      <c r="D377" s="34">
        <v>35.071829999999999</v>
      </c>
      <c r="E377" s="34">
        <v>38.794159999999998</v>
      </c>
      <c r="F377" s="112">
        <v>1.7498800000000045</v>
      </c>
      <c r="G377" s="34">
        <v>1.9724499999999949</v>
      </c>
      <c r="V377" s="86"/>
    </row>
    <row r="378" spans="1:22" x14ac:dyDescent="0.25">
      <c r="A378" s="21" t="s">
        <v>87</v>
      </c>
      <c r="B378" s="21" t="s">
        <v>155</v>
      </c>
      <c r="C378" s="77">
        <v>37.77778</v>
      </c>
      <c r="D378" s="34">
        <v>36.138350000000003</v>
      </c>
      <c r="E378" s="34">
        <v>39.408169999999998</v>
      </c>
      <c r="F378" s="112">
        <v>1.6394299999999973</v>
      </c>
      <c r="G378" s="34">
        <v>1.6303899999999985</v>
      </c>
      <c r="V378" s="86"/>
    </row>
    <row r="379" spans="1:22" x14ac:dyDescent="0.25">
      <c r="A379" s="21" t="s">
        <v>87</v>
      </c>
      <c r="B379" s="21" t="s">
        <v>151</v>
      </c>
      <c r="C379" s="77">
        <v>31.16057</v>
      </c>
      <c r="D379" s="34">
        <v>29.543900000000001</v>
      </c>
      <c r="E379" s="34">
        <v>32.779490000000003</v>
      </c>
      <c r="F379" s="112">
        <v>1.6166699999999992</v>
      </c>
      <c r="G379" s="34">
        <v>1.6189200000000028</v>
      </c>
      <c r="V379" s="86"/>
    </row>
    <row r="380" spans="1:22" x14ac:dyDescent="0.25">
      <c r="A380" s="21" t="s">
        <v>87</v>
      </c>
      <c r="B380" s="21" t="s">
        <v>167</v>
      </c>
      <c r="C380" s="77">
        <v>34.317340000000002</v>
      </c>
      <c r="D380" s="34">
        <v>31.86139</v>
      </c>
      <c r="E380" s="34">
        <v>36.90793</v>
      </c>
      <c r="F380" s="112">
        <v>2.4559500000000014</v>
      </c>
      <c r="G380" s="34">
        <v>2.5905899999999988</v>
      </c>
      <c r="V380" s="86"/>
    </row>
    <row r="381" spans="1:22" x14ac:dyDescent="0.25">
      <c r="A381" s="21" t="s">
        <v>87</v>
      </c>
      <c r="B381" s="21" t="s">
        <v>171</v>
      </c>
      <c r="C381" s="77">
        <v>38.91001</v>
      </c>
      <c r="D381" s="34">
        <v>37.469630000000002</v>
      </c>
      <c r="E381" s="34">
        <v>40.512770000000003</v>
      </c>
      <c r="F381" s="112">
        <v>1.4403799999999976</v>
      </c>
      <c r="G381" s="34">
        <v>1.6027600000000035</v>
      </c>
      <c r="V381" s="86"/>
    </row>
    <row r="382" spans="1:22" x14ac:dyDescent="0.25">
      <c r="A382" s="21" t="s">
        <v>87</v>
      </c>
      <c r="B382" s="21" t="s">
        <v>159</v>
      </c>
      <c r="C382" s="77">
        <v>37.5</v>
      </c>
      <c r="D382" s="34">
        <v>35.875749999999996</v>
      </c>
      <c r="E382" s="34">
        <v>39.05303</v>
      </c>
      <c r="F382" s="112">
        <v>1.6242500000000035</v>
      </c>
      <c r="G382" s="34">
        <v>1.5530299999999997</v>
      </c>
      <c r="V382" s="86"/>
    </row>
    <row r="383" spans="1:22" x14ac:dyDescent="0.25">
      <c r="A383" s="11" t="s">
        <v>87</v>
      </c>
      <c r="B383" s="21" t="s">
        <v>174</v>
      </c>
      <c r="C383" s="77">
        <v>41.402119999999996</v>
      </c>
      <c r="D383" s="34">
        <v>39.8521</v>
      </c>
      <c r="E383" s="34">
        <v>42.991489999999999</v>
      </c>
      <c r="F383" s="112">
        <v>1.5500199999999964</v>
      </c>
      <c r="G383" s="34">
        <v>1.5893700000000024</v>
      </c>
      <c r="V383" s="86"/>
    </row>
    <row r="384" spans="1:22" x14ac:dyDescent="0.25">
      <c r="A384" s="11" t="s">
        <v>87</v>
      </c>
      <c r="B384" s="21" t="s">
        <v>178</v>
      </c>
      <c r="C384" s="77">
        <v>39.40455</v>
      </c>
      <c r="D384" s="34">
        <v>37.544789999999999</v>
      </c>
      <c r="E384" s="34">
        <v>41.125360000000001</v>
      </c>
      <c r="F384" s="112">
        <v>1.8597600000000014</v>
      </c>
      <c r="G384" s="34">
        <v>1.7208100000000002</v>
      </c>
      <c r="V384" s="86"/>
    </row>
    <row r="385" spans="1:22" s="32" customFormat="1" ht="14.25" x14ac:dyDescent="0.2">
      <c r="A385" s="2" t="s">
        <v>87</v>
      </c>
      <c r="B385" s="21" t="s">
        <v>175</v>
      </c>
      <c r="C385" s="77">
        <v>41.200830000000003</v>
      </c>
      <c r="D385" s="34">
        <v>39.318829999999998</v>
      </c>
      <c r="E385" s="34">
        <v>43.242010000000001</v>
      </c>
      <c r="F385" s="112">
        <v>1.882000000000005</v>
      </c>
      <c r="G385" s="34">
        <v>2.0411799999999971</v>
      </c>
    </row>
    <row r="386" spans="1:22" s="32" customFormat="1" ht="14.25" x14ac:dyDescent="0.2">
      <c r="A386" s="2" t="s">
        <v>87</v>
      </c>
      <c r="B386" s="21" t="s">
        <v>156</v>
      </c>
      <c r="C386" s="77">
        <v>39.035089999999997</v>
      </c>
      <c r="D386" s="34">
        <v>36.136830000000003</v>
      </c>
      <c r="E386" s="34">
        <v>41.793559999999999</v>
      </c>
      <c r="F386" s="112">
        <v>2.8982599999999934</v>
      </c>
      <c r="G386" s="34">
        <v>2.7584700000000026</v>
      </c>
    </row>
    <row r="387" spans="1:22" s="32" customFormat="1" ht="14.25" x14ac:dyDescent="0.2">
      <c r="A387" s="2" t="s">
        <v>87</v>
      </c>
      <c r="B387" s="21" t="s">
        <v>168</v>
      </c>
      <c r="C387" s="77">
        <v>37.148589999999999</v>
      </c>
      <c r="D387" s="34">
        <v>35.21781</v>
      </c>
      <c r="E387" s="34">
        <v>39.009010000000004</v>
      </c>
      <c r="F387" s="112">
        <v>1.9307799999999986</v>
      </c>
      <c r="G387" s="34">
        <v>1.8604200000000048</v>
      </c>
    </row>
    <row r="388" spans="1:22" s="32" customFormat="1" ht="14.25" x14ac:dyDescent="0.2">
      <c r="A388" s="2" t="s">
        <v>87</v>
      </c>
      <c r="B388" s="21" t="s">
        <v>164</v>
      </c>
      <c r="C388" s="77">
        <v>34.232370000000003</v>
      </c>
      <c r="D388" s="34">
        <v>32.418950000000002</v>
      </c>
      <c r="E388" s="34">
        <v>36.207259999999998</v>
      </c>
      <c r="F388" s="112">
        <v>1.8134200000000007</v>
      </c>
      <c r="G388" s="34">
        <v>1.9748899999999949</v>
      </c>
    </row>
    <row r="389" spans="1:22" s="32" customFormat="1" ht="14.25" x14ac:dyDescent="0.2">
      <c r="A389" s="2" t="s">
        <v>87</v>
      </c>
      <c r="B389" s="21" t="s">
        <v>172</v>
      </c>
      <c r="C389" s="77">
        <v>35.922330000000002</v>
      </c>
      <c r="D389" s="34">
        <v>34.064660000000003</v>
      </c>
      <c r="E389" s="34">
        <v>37.766240000000003</v>
      </c>
      <c r="F389" s="112">
        <v>1.8576699999999988</v>
      </c>
      <c r="G389" s="34">
        <v>1.843910000000001</v>
      </c>
    </row>
    <row r="390" spans="1:22" s="32" customFormat="1" ht="14.25" x14ac:dyDescent="0.2">
      <c r="A390" s="2" t="s">
        <v>87</v>
      </c>
      <c r="B390" s="21" t="s">
        <v>157</v>
      </c>
      <c r="C390" s="77">
        <v>32.682929999999999</v>
      </c>
      <c r="D390" s="34">
        <v>30.97326</v>
      </c>
      <c r="E390" s="34">
        <v>34.284689999999998</v>
      </c>
      <c r="F390" s="112">
        <v>1.7096699999999991</v>
      </c>
      <c r="G390" s="34">
        <v>1.6017599999999987</v>
      </c>
    </row>
    <row r="391" spans="1:22" s="32" customFormat="1" ht="14.25" x14ac:dyDescent="0.2">
      <c r="A391" s="2" t="s">
        <v>87</v>
      </c>
      <c r="B391" s="22" t="s">
        <v>170</v>
      </c>
      <c r="C391" s="77">
        <v>37.247709999999998</v>
      </c>
      <c r="D391" s="34">
        <v>35.464820000000003</v>
      </c>
      <c r="E391" s="34">
        <v>39.093820000000001</v>
      </c>
      <c r="F391" s="112">
        <v>1.7828899999999948</v>
      </c>
      <c r="G391" s="34">
        <v>1.846110000000003</v>
      </c>
    </row>
    <row r="392" spans="1:22" x14ac:dyDescent="0.25">
      <c r="A392" s="21" t="s">
        <v>87</v>
      </c>
      <c r="B392" s="22" t="s">
        <v>176</v>
      </c>
      <c r="C392" s="77">
        <v>38.047139999999999</v>
      </c>
      <c r="D392" s="34">
        <v>35.695349999999998</v>
      </c>
      <c r="E392" s="34">
        <v>40.626750000000001</v>
      </c>
      <c r="F392" s="112">
        <v>2.3517900000000012</v>
      </c>
      <c r="G392" s="34">
        <v>2.5796100000000024</v>
      </c>
      <c r="V392" s="86"/>
    </row>
    <row r="393" spans="1:22" x14ac:dyDescent="0.25">
      <c r="A393" s="21" t="s">
        <v>87</v>
      </c>
      <c r="B393" s="22" t="s">
        <v>152</v>
      </c>
      <c r="C393" s="77">
        <v>37.5</v>
      </c>
      <c r="D393" s="34">
        <v>33.889899999999997</v>
      </c>
      <c r="E393" s="34">
        <v>41.140819999999998</v>
      </c>
      <c r="F393" s="112">
        <v>3.6101000000000028</v>
      </c>
      <c r="G393" s="34">
        <v>3.6408199999999979</v>
      </c>
      <c r="V393" s="86"/>
    </row>
    <row r="394" spans="1:22" x14ac:dyDescent="0.25">
      <c r="A394" s="22" t="s">
        <v>87</v>
      </c>
      <c r="B394" s="22" t="s">
        <v>150</v>
      </c>
      <c r="C394" s="77">
        <v>30</v>
      </c>
      <c r="D394" s="34">
        <v>27.708500000000001</v>
      </c>
      <c r="E394" s="34">
        <v>32.187919999999998</v>
      </c>
      <c r="F394" s="112">
        <v>2.2914999999999992</v>
      </c>
      <c r="G394" s="34">
        <v>2.1879199999999983</v>
      </c>
      <c r="V394" s="86"/>
    </row>
    <row r="395" spans="1:22" x14ac:dyDescent="0.25">
      <c r="A395" s="22" t="s">
        <v>87</v>
      </c>
      <c r="B395" s="22" t="s">
        <v>163</v>
      </c>
      <c r="C395" s="77">
        <v>41.666670000000003</v>
      </c>
      <c r="D395" s="34">
        <v>39.886380000000003</v>
      </c>
      <c r="E395" s="34">
        <v>43.691229999999997</v>
      </c>
      <c r="F395" s="112">
        <v>1.7802900000000008</v>
      </c>
      <c r="G395" s="34">
        <v>2.0245599999999939</v>
      </c>
      <c r="V395" s="86"/>
    </row>
    <row r="396" spans="1:22" x14ac:dyDescent="0.25">
      <c r="A396" s="22" t="s">
        <v>87</v>
      </c>
      <c r="B396" s="22" t="s">
        <v>180</v>
      </c>
      <c r="C396" s="77">
        <v>39.310339999999997</v>
      </c>
      <c r="D396" s="34">
        <v>37.500630000000001</v>
      </c>
      <c r="E396" s="34">
        <v>41.052419999999998</v>
      </c>
      <c r="F396" s="112">
        <v>1.8097099999999955</v>
      </c>
      <c r="G396" s="34">
        <v>1.7420800000000014</v>
      </c>
      <c r="V396" s="86"/>
    </row>
    <row r="397" spans="1:22" x14ac:dyDescent="0.25">
      <c r="A397" s="22" t="s">
        <v>87</v>
      </c>
      <c r="B397" s="22" t="s">
        <v>154</v>
      </c>
      <c r="C397" s="77">
        <v>35.67568</v>
      </c>
      <c r="D397" s="34">
        <v>33.436459999999997</v>
      </c>
      <c r="E397" s="34">
        <v>37.796909999999997</v>
      </c>
      <c r="F397" s="112">
        <v>2.2392200000000031</v>
      </c>
      <c r="G397" s="34">
        <v>2.1212299999999971</v>
      </c>
      <c r="V397" s="86"/>
    </row>
    <row r="398" spans="1:22" x14ac:dyDescent="0.25">
      <c r="A398" s="22" t="s">
        <v>87</v>
      </c>
      <c r="B398" s="22" t="s">
        <v>173</v>
      </c>
      <c r="C398" s="77">
        <v>43.13984</v>
      </c>
      <c r="D398" s="34">
        <v>41.634410000000003</v>
      </c>
      <c r="E398" s="34">
        <v>44.787379999999999</v>
      </c>
      <c r="F398" s="112">
        <v>1.5054299999999969</v>
      </c>
      <c r="G398" s="34">
        <v>1.6475399999999993</v>
      </c>
      <c r="V398" s="86"/>
    </row>
    <row r="399" spans="1:22" x14ac:dyDescent="0.25">
      <c r="A399" s="22" t="s">
        <v>87</v>
      </c>
      <c r="B399" s="22" t="s">
        <v>165</v>
      </c>
      <c r="C399" s="77">
        <v>38.571429999999999</v>
      </c>
      <c r="D399" s="34">
        <v>36.950789999999998</v>
      </c>
      <c r="E399" s="34">
        <v>40.173099999999998</v>
      </c>
      <c r="F399" s="112">
        <v>1.6206400000000016</v>
      </c>
      <c r="G399" s="34">
        <v>1.6016699999999986</v>
      </c>
      <c r="V399" s="86"/>
    </row>
    <row r="400" spans="1:22" x14ac:dyDescent="0.25">
      <c r="A400" s="22" t="s">
        <v>87</v>
      </c>
      <c r="B400" s="22" t="s">
        <v>149</v>
      </c>
      <c r="C400" s="77">
        <v>21.404679999999999</v>
      </c>
      <c r="D400" s="34">
        <v>19.49098</v>
      </c>
      <c r="E400" s="34">
        <v>23.65597</v>
      </c>
      <c r="F400" s="112">
        <v>1.9136999999999986</v>
      </c>
      <c r="G400" s="34">
        <v>2.2512900000000009</v>
      </c>
      <c r="V400" s="86"/>
    </row>
    <row r="401" spans="1:22" x14ac:dyDescent="0.25">
      <c r="A401" s="22" t="s">
        <v>87</v>
      </c>
      <c r="B401" s="22" t="s">
        <v>177</v>
      </c>
      <c r="C401" s="77">
        <v>43.313369999999999</v>
      </c>
      <c r="D401" s="34">
        <v>41.27187</v>
      </c>
      <c r="E401" s="34">
        <v>45.147030000000001</v>
      </c>
      <c r="F401" s="112">
        <v>2.0414999999999992</v>
      </c>
      <c r="G401" s="34">
        <v>1.8336600000000018</v>
      </c>
      <c r="V401" s="86"/>
    </row>
    <row r="402" spans="1:22" x14ac:dyDescent="0.25">
      <c r="A402" s="3" t="s">
        <v>87</v>
      </c>
      <c r="B402" s="22" t="s">
        <v>153</v>
      </c>
      <c r="C402" s="77">
        <v>29.567309999999999</v>
      </c>
      <c r="D402" s="34">
        <v>27.56457</v>
      </c>
      <c r="E402" s="34">
        <v>31.481760000000001</v>
      </c>
      <c r="F402" s="112">
        <v>2.0027399999999993</v>
      </c>
      <c r="G402" s="34">
        <v>1.9144500000000022</v>
      </c>
      <c r="V402" s="86"/>
    </row>
    <row r="403" spans="1:22" x14ac:dyDescent="0.25">
      <c r="A403" s="3" t="s">
        <v>87</v>
      </c>
      <c r="B403" s="22" t="s">
        <v>179</v>
      </c>
      <c r="C403" s="77">
        <v>41.99288</v>
      </c>
      <c r="D403" s="34">
        <v>40.080590000000001</v>
      </c>
      <c r="E403" s="34">
        <v>43.725320000000004</v>
      </c>
      <c r="F403" s="112">
        <v>1.9122899999999987</v>
      </c>
      <c r="G403" s="34">
        <v>1.732440000000004</v>
      </c>
      <c r="V403" s="86"/>
    </row>
    <row r="404" spans="1:22" s="32" customFormat="1" ht="14.25" x14ac:dyDescent="0.2">
      <c r="A404" s="60" t="s">
        <v>87</v>
      </c>
      <c r="B404" s="22" t="s">
        <v>161</v>
      </c>
      <c r="C404" s="77">
        <v>35.648989999999998</v>
      </c>
      <c r="D404" s="34">
        <v>33.790520000000001</v>
      </c>
      <c r="E404" s="34">
        <v>37.375689999999999</v>
      </c>
      <c r="F404" s="112">
        <v>1.858469999999997</v>
      </c>
      <c r="G404" s="34">
        <v>1.726700000000001</v>
      </c>
    </row>
    <row r="405" spans="1:22" s="32" customFormat="1" ht="14.25" x14ac:dyDescent="0.2">
      <c r="A405" s="60" t="s">
        <v>87</v>
      </c>
      <c r="B405" s="22" t="s">
        <v>158</v>
      </c>
      <c r="C405" s="77">
        <v>33.333329999999997</v>
      </c>
      <c r="D405" s="34">
        <v>31.24147</v>
      </c>
      <c r="E405" s="34">
        <v>35.324860000000001</v>
      </c>
      <c r="F405" s="112">
        <v>2.0918599999999969</v>
      </c>
      <c r="G405" s="34">
        <v>1.9915300000000045</v>
      </c>
    </row>
    <row r="406" spans="1:22" s="32" customFormat="1" ht="14.25" x14ac:dyDescent="0.2">
      <c r="A406" s="60" t="s">
        <v>87</v>
      </c>
      <c r="B406" s="22" t="s">
        <v>169</v>
      </c>
      <c r="C406" s="77">
        <v>39.30348</v>
      </c>
      <c r="D406" s="34">
        <v>36.158619999999999</v>
      </c>
      <c r="E406" s="34">
        <v>42.176259999999999</v>
      </c>
      <c r="F406" s="112">
        <v>3.1448600000000013</v>
      </c>
      <c r="G406" s="34">
        <v>2.8727799999999988</v>
      </c>
    </row>
    <row r="407" spans="1:22" s="32" customFormat="1" ht="14.25" x14ac:dyDescent="0.2">
      <c r="A407" s="2" t="s">
        <v>1503</v>
      </c>
      <c r="B407" s="21" t="s">
        <v>166</v>
      </c>
      <c r="C407" s="77">
        <v>43.371519999999997</v>
      </c>
      <c r="D407" s="34">
        <v>41.6374</v>
      </c>
      <c r="E407" s="34">
        <v>45.150669999999998</v>
      </c>
      <c r="F407" s="112">
        <v>1.7341199999999972</v>
      </c>
      <c r="G407" s="34">
        <v>1.7791500000000013</v>
      </c>
    </row>
    <row r="408" spans="1:22" s="32" customFormat="1" ht="14.25" x14ac:dyDescent="0.2">
      <c r="A408" s="2" t="s">
        <v>1503</v>
      </c>
      <c r="B408" s="21" t="s">
        <v>160</v>
      </c>
      <c r="C408" s="77">
        <v>34.478020000000001</v>
      </c>
      <c r="D408" s="34">
        <v>32.905900000000003</v>
      </c>
      <c r="E408" s="34">
        <v>35.992010000000001</v>
      </c>
      <c r="F408" s="112">
        <v>1.5721199999999982</v>
      </c>
      <c r="G408" s="34">
        <v>1.5139899999999997</v>
      </c>
    </row>
    <row r="409" spans="1:22" s="32" customFormat="1" ht="14.25" x14ac:dyDescent="0.2">
      <c r="A409" s="2" t="s">
        <v>1503</v>
      </c>
      <c r="B409" s="21" t="s">
        <v>162</v>
      </c>
      <c r="C409" s="77">
        <v>38.404449999999997</v>
      </c>
      <c r="D409" s="34">
        <v>36.485030000000002</v>
      </c>
      <c r="E409" s="34">
        <v>40.151879999999998</v>
      </c>
      <c r="F409" s="112">
        <v>1.9194199999999952</v>
      </c>
      <c r="G409" s="34">
        <v>1.7474300000000014</v>
      </c>
    </row>
    <row r="410" spans="1:22" s="32" customFormat="1" ht="14.25" x14ac:dyDescent="0.2">
      <c r="A410" s="2" t="s">
        <v>1503</v>
      </c>
      <c r="B410" s="21" t="s">
        <v>155</v>
      </c>
      <c r="C410" s="77">
        <v>39.548020000000001</v>
      </c>
      <c r="D410" s="34">
        <v>38.00553</v>
      </c>
      <c r="E410" s="34">
        <v>41.226050000000001</v>
      </c>
      <c r="F410" s="112">
        <v>1.5424900000000008</v>
      </c>
      <c r="G410" s="34">
        <v>1.6780299999999997</v>
      </c>
    </row>
    <row r="411" spans="1:22" x14ac:dyDescent="0.25">
      <c r="A411" s="21" t="s">
        <v>1503</v>
      </c>
      <c r="B411" s="21" t="s">
        <v>151</v>
      </c>
      <c r="C411" s="77">
        <v>29.50311</v>
      </c>
      <c r="D411" s="34">
        <v>27.983599999999999</v>
      </c>
      <c r="E411" s="34">
        <v>31.133489999999998</v>
      </c>
      <c r="F411" s="112">
        <v>1.5195100000000004</v>
      </c>
      <c r="G411" s="34">
        <v>1.6303799999999988</v>
      </c>
      <c r="V411" s="86"/>
    </row>
    <row r="412" spans="1:22" x14ac:dyDescent="0.25">
      <c r="A412" s="21" t="s">
        <v>1503</v>
      </c>
      <c r="B412" s="21" t="s">
        <v>167</v>
      </c>
      <c r="C412" s="77">
        <v>37.809190000000001</v>
      </c>
      <c r="D412" s="34">
        <v>35.318829999999998</v>
      </c>
      <c r="E412" s="34">
        <v>40.365560000000002</v>
      </c>
      <c r="F412" s="112">
        <v>2.4903600000000026</v>
      </c>
      <c r="G412" s="34">
        <v>2.5563700000000011</v>
      </c>
      <c r="V412" s="86"/>
    </row>
    <row r="413" spans="1:22" x14ac:dyDescent="0.25">
      <c r="A413" s="21" t="s">
        <v>1503</v>
      </c>
      <c r="B413" s="21" t="s">
        <v>171</v>
      </c>
      <c r="C413" s="77">
        <v>38.895859999999999</v>
      </c>
      <c r="D413" s="34">
        <v>37.418500000000002</v>
      </c>
      <c r="E413" s="34">
        <v>40.444740000000003</v>
      </c>
      <c r="F413" s="112">
        <v>1.4773599999999973</v>
      </c>
      <c r="G413" s="34">
        <v>1.548880000000004</v>
      </c>
      <c r="V413" s="86"/>
    </row>
    <row r="414" spans="1:22" x14ac:dyDescent="0.25">
      <c r="A414" s="21" t="s">
        <v>1503</v>
      </c>
      <c r="B414" s="21" t="s">
        <v>159</v>
      </c>
      <c r="C414" s="77">
        <v>38.601399999999998</v>
      </c>
      <c r="D414" s="34">
        <v>37.03584</v>
      </c>
      <c r="E414" s="34">
        <v>40.225729999999999</v>
      </c>
      <c r="F414" s="112">
        <v>1.5655599999999978</v>
      </c>
      <c r="G414" s="34">
        <v>1.6243300000000005</v>
      </c>
      <c r="V414" s="86"/>
    </row>
    <row r="415" spans="1:22" x14ac:dyDescent="0.25">
      <c r="A415" s="21" t="s">
        <v>1503</v>
      </c>
      <c r="B415" s="21" t="s">
        <v>174</v>
      </c>
      <c r="C415" s="77">
        <v>41.570140000000002</v>
      </c>
      <c r="D415" s="34">
        <v>39.967889999999997</v>
      </c>
      <c r="E415" s="34">
        <v>43.064830000000001</v>
      </c>
      <c r="F415" s="112">
        <v>1.6022500000000051</v>
      </c>
      <c r="G415" s="34">
        <v>1.4946899999999985</v>
      </c>
      <c r="V415" s="86"/>
    </row>
    <row r="416" spans="1:22" x14ac:dyDescent="0.25">
      <c r="A416" s="21" t="s">
        <v>1503</v>
      </c>
      <c r="B416" s="21" t="s">
        <v>178</v>
      </c>
      <c r="C416" s="77">
        <v>42.903750000000002</v>
      </c>
      <c r="D416" s="34">
        <v>41.134270000000001</v>
      </c>
      <c r="E416" s="34">
        <v>44.635100000000001</v>
      </c>
      <c r="F416" s="112">
        <v>1.7694800000000015</v>
      </c>
      <c r="G416" s="34">
        <v>1.7313499999999991</v>
      </c>
      <c r="V416" s="86"/>
    </row>
    <row r="417" spans="1:22" x14ac:dyDescent="0.25">
      <c r="A417" s="21" t="s">
        <v>1503</v>
      </c>
      <c r="B417" s="21" t="s">
        <v>175</v>
      </c>
      <c r="C417" s="77">
        <v>43.292679999999997</v>
      </c>
      <c r="D417" s="34">
        <v>41.312519999999999</v>
      </c>
      <c r="E417" s="34">
        <v>45.223509999999997</v>
      </c>
      <c r="F417" s="112">
        <v>1.9801599999999979</v>
      </c>
      <c r="G417" s="34">
        <v>1.9308300000000003</v>
      </c>
      <c r="V417" s="86"/>
    </row>
    <row r="418" spans="1:22" x14ac:dyDescent="0.25">
      <c r="A418" s="21" t="s">
        <v>1503</v>
      </c>
      <c r="B418" s="21" t="s">
        <v>156</v>
      </c>
      <c r="C418" s="77">
        <v>34.710740000000001</v>
      </c>
      <c r="D418" s="34">
        <v>31.94594</v>
      </c>
      <c r="E418" s="34">
        <v>37.293469999999999</v>
      </c>
      <c r="F418" s="112">
        <v>2.764800000000001</v>
      </c>
      <c r="G418" s="34">
        <v>2.582729999999998</v>
      </c>
      <c r="V418" s="86"/>
    </row>
    <row r="419" spans="1:22" x14ac:dyDescent="0.25">
      <c r="A419" s="21" t="s">
        <v>1503</v>
      </c>
      <c r="B419" s="21" t="s">
        <v>168</v>
      </c>
      <c r="C419" s="77">
        <v>38.50806</v>
      </c>
      <c r="D419" s="34">
        <v>36.51735</v>
      </c>
      <c r="E419" s="34">
        <v>40.34234</v>
      </c>
      <c r="F419" s="112">
        <v>1.99071</v>
      </c>
      <c r="G419" s="34">
        <v>1.8342799999999997</v>
      </c>
      <c r="V419" s="86"/>
    </row>
    <row r="420" spans="1:22" x14ac:dyDescent="0.25">
      <c r="A420" s="21" t="s">
        <v>1503</v>
      </c>
      <c r="B420" s="21" t="s">
        <v>164</v>
      </c>
      <c r="C420" s="77">
        <v>35.928139999999999</v>
      </c>
      <c r="D420" s="34">
        <v>34.05836</v>
      </c>
      <c r="E420" s="34">
        <v>37.812379999999997</v>
      </c>
      <c r="F420" s="112">
        <v>1.8697799999999987</v>
      </c>
      <c r="G420" s="34">
        <v>1.8842399999999984</v>
      </c>
      <c r="V420" s="86"/>
    </row>
    <row r="421" spans="1:22" x14ac:dyDescent="0.25">
      <c r="A421" s="11" t="s">
        <v>1503</v>
      </c>
      <c r="B421" s="21" t="s">
        <v>172</v>
      </c>
      <c r="C421" s="77">
        <v>37.335830000000001</v>
      </c>
      <c r="D421" s="34">
        <v>35.444679999999998</v>
      </c>
      <c r="E421" s="34">
        <v>39.113570000000003</v>
      </c>
      <c r="F421" s="112">
        <v>1.8911500000000032</v>
      </c>
      <c r="G421" s="34">
        <v>1.7777400000000014</v>
      </c>
      <c r="V421" s="86"/>
    </row>
    <row r="422" spans="1:22" x14ac:dyDescent="0.25">
      <c r="A422" s="11" t="s">
        <v>1503</v>
      </c>
      <c r="B422" s="21" t="s">
        <v>157</v>
      </c>
      <c r="C422" s="77">
        <v>37.17754</v>
      </c>
      <c r="D422" s="34">
        <v>35.603319999999997</v>
      </c>
      <c r="E422" s="34">
        <v>38.902889999999999</v>
      </c>
      <c r="F422" s="112">
        <v>1.5742200000000039</v>
      </c>
      <c r="G422" s="34">
        <v>1.7253499999999988</v>
      </c>
      <c r="V422" s="86"/>
    </row>
    <row r="423" spans="1:22" s="32" customFormat="1" ht="14.25" x14ac:dyDescent="0.2">
      <c r="A423" s="2" t="s">
        <v>1503</v>
      </c>
      <c r="B423" s="22" t="s">
        <v>170</v>
      </c>
      <c r="C423" s="77">
        <v>39.27928</v>
      </c>
      <c r="D423" s="34">
        <v>37.563360000000003</v>
      </c>
      <c r="E423" s="34">
        <v>41.197119999999998</v>
      </c>
      <c r="F423" s="112">
        <v>1.715919999999997</v>
      </c>
      <c r="G423" s="34">
        <v>1.9178399999999982</v>
      </c>
    </row>
    <row r="424" spans="1:22" s="32" customFormat="1" ht="14.25" x14ac:dyDescent="0.2">
      <c r="A424" s="2" t="s">
        <v>1503</v>
      </c>
      <c r="B424" s="22" t="s">
        <v>176</v>
      </c>
      <c r="C424" s="77">
        <v>36.45485</v>
      </c>
      <c r="D424" s="34">
        <v>34.137749999999997</v>
      </c>
      <c r="E424" s="34">
        <v>39.010649999999998</v>
      </c>
      <c r="F424" s="112">
        <v>2.3171000000000035</v>
      </c>
      <c r="G424" s="34">
        <v>2.5557999999999979</v>
      </c>
    </row>
    <row r="425" spans="1:22" s="32" customFormat="1" ht="14.25" x14ac:dyDescent="0.2">
      <c r="A425" s="2" t="s">
        <v>1503</v>
      </c>
      <c r="B425" s="22" t="s">
        <v>152</v>
      </c>
      <c r="C425" s="77">
        <v>34.285710000000002</v>
      </c>
      <c r="D425" s="34">
        <v>30.957070000000002</v>
      </c>
      <c r="E425" s="34">
        <v>37.972110000000001</v>
      </c>
      <c r="F425" s="112">
        <v>3.32864</v>
      </c>
      <c r="G425" s="34">
        <v>3.686399999999999</v>
      </c>
    </row>
    <row r="426" spans="1:22" s="32" customFormat="1" ht="14.25" x14ac:dyDescent="0.2">
      <c r="A426" s="60" t="s">
        <v>1503</v>
      </c>
      <c r="B426" s="22" t="s">
        <v>150</v>
      </c>
      <c r="C426" s="77">
        <v>29.819279999999999</v>
      </c>
      <c r="D426" s="34">
        <v>27.59158</v>
      </c>
      <c r="E426" s="34">
        <v>31.98415</v>
      </c>
      <c r="F426" s="112">
        <v>2.2276999999999987</v>
      </c>
      <c r="G426" s="34">
        <v>2.1648700000000005</v>
      </c>
    </row>
    <row r="427" spans="1:22" s="32" customFormat="1" ht="14.25" x14ac:dyDescent="0.2">
      <c r="A427" s="60" t="s">
        <v>1503</v>
      </c>
      <c r="B427" s="22" t="s">
        <v>163</v>
      </c>
      <c r="C427" s="77">
        <v>39.363819999999997</v>
      </c>
      <c r="D427" s="34">
        <v>37.541710000000002</v>
      </c>
      <c r="E427" s="34">
        <v>41.360419999999998</v>
      </c>
      <c r="F427" s="112">
        <v>1.822109999999995</v>
      </c>
      <c r="G427" s="34">
        <v>1.9966000000000008</v>
      </c>
    </row>
    <row r="428" spans="1:22" s="32" customFormat="1" ht="14.25" x14ac:dyDescent="0.2">
      <c r="A428" s="60" t="s">
        <v>1503</v>
      </c>
      <c r="B428" s="22" t="s">
        <v>180</v>
      </c>
      <c r="C428" s="77">
        <v>38.190950000000001</v>
      </c>
      <c r="D428" s="34">
        <v>36.518180000000001</v>
      </c>
      <c r="E428" s="34">
        <v>40.002310000000001</v>
      </c>
      <c r="F428" s="112">
        <v>1.6727699999999999</v>
      </c>
      <c r="G428" s="34">
        <v>1.8113600000000005</v>
      </c>
    </row>
    <row r="429" spans="1:22" s="32" customFormat="1" ht="14.25" x14ac:dyDescent="0.2">
      <c r="A429" s="60" t="s">
        <v>1503</v>
      </c>
      <c r="B429" s="22" t="s">
        <v>154</v>
      </c>
      <c r="C429" s="77">
        <v>34.540390000000002</v>
      </c>
      <c r="D429" s="34">
        <v>32.522120000000001</v>
      </c>
      <c r="E429" s="34">
        <v>36.92427</v>
      </c>
      <c r="F429" s="112">
        <v>2.0182700000000011</v>
      </c>
      <c r="G429" s="34">
        <v>2.3838799999999978</v>
      </c>
    </row>
    <row r="430" spans="1:22" x14ac:dyDescent="0.25">
      <c r="A430" s="22" t="s">
        <v>1503</v>
      </c>
      <c r="B430" s="22" t="s">
        <v>173</v>
      </c>
      <c r="C430" s="77">
        <v>43.156599999999997</v>
      </c>
      <c r="D430" s="34">
        <v>41.57987</v>
      </c>
      <c r="E430" s="34">
        <v>44.626489999999997</v>
      </c>
      <c r="F430" s="112">
        <v>1.5767299999999977</v>
      </c>
      <c r="G430" s="34">
        <v>1.4698899999999995</v>
      </c>
      <c r="V430" s="86"/>
    </row>
    <row r="431" spans="1:22" x14ac:dyDescent="0.25">
      <c r="A431" s="22" t="s">
        <v>1503</v>
      </c>
      <c r="B431" s="22" t="s">
        <v>165</v>
      </c>
      <c r="C431" s="77">
        <v>39.167859999999997</v>
      </c>
      <c r="D431" s="34">
        <v>37.509779999999999</v>
      </c>
      <c r="E431" s="34">
        <v>40.747610000000002</v>
      </c>
      <c r="F431" s="112">
        <v>1.6580799999999982</v>
      </c>
      <c r="G431" s="34">
        <v>1.5797500000000042</v>
      </c>
      <c r="V431" s="86"/>
    </row>
    <row r="432" spans="1:22" x14ac:dyDescent="0.25">
      <c r="A432" s="22" t="s">
        <v>1503</v>
      </c>
      <c r="B432" s="22" t="s">
        <v>149</v>
      </c>
      <c r="C432" s="77">
        <v>22.848659999999999</v>
      </c>
      <c r="D432" s="34">
        <v>20.989650000000001</v>
      </c>
      <c r="E432" s="34">
        <v>25.004090000000001</v>
      </c>
      <c r="F432" s="112">
        <v>1.8590099999999978</v>
      </c>
      <c r="G432" s="34">
        <v>2.1554300000000026</v>
      </c>
      <c r="V432" s="86"/>
    </row>
    <row r="433" spans="1:22" x14ac:dyDescent="0.25">
      <c r="A433" s="22" t="s">
        <v>1503</v>
      </c>
      <c r="B433" s="22" t="s">
        <v>177</v>
      </c>
      <c r="C433" s="77">
        <v>42.059339999999999</v>
      </c>
      <c r="D433" s="34">
        <v>40.26352</v>
      </c>
      <c r="E433" s="34">
        <v>43.876420000000003</v>
      </c>
      <c r="F433" s="112">
        <v>1.7958199999999991</v>
      </c>
      <c r="G433" s="34">
        <v>1.8170800000000042</v>
      </c>
      <c r="V433" s="86"/>
    </row>
    <row r="434" spans="1:22" x14ac:dyDescent="0.25">
      <c r="A434" s="22" t="s">
        <v>1503</v>
      </c>
      <c r="B434" s="22" t="s">
        <v>153</v>
      </c>
      <c r="C434" s="77">
        <v>31.773399999999999</v>
      </c>
      <c r="D434" s="34">
        <v>29.769189999999998</v>
      </c>
      <c r="E434" s="34">
        <v>33.815199999999997</v>
      </c>
      <c r="F434" s="112">
        <v>2.0042100000000005</v>
      </c>
      <c r="G434" s="34">
        <v>2.0417999999999985</v>
      </c>
      <c r="V434" s="86"/>
    </row>
    <row r="435" spans="1:22" x14ac:dyDescent="0.25">
      <c r="A435" s="22" t="s">
        <v>1503</v>
      </c>
      <c r="B435" s="22" t="s">
        <v>179</v>
      </c>
      <c r="C435" s="77">
        <v>41.039430000000003</v>
      </c>
      <c r="D435" s="34">
        <v>39.163649999999997</v>
      </c>
      <c r="E435" s="34">
        <v>42.809579999999997</v>
      </c>
      <c r="F435" s="112">
        <v>1.875780000000006</v>
      </c>
      <c r="G435" s="34">
        <v>1.7701499999999939</v>
      </c>
      <c r="V435" s="86"/>
    </row>
    <row r="436" spans="1:22" x14ac:dyDescent="0.25">
      <c r="A436" s="22" t="s">
        <v>1503</v>
      </c>
      <c r="B436" s="22" t="s">
        <v>161</v>
      </c>
      <c r="C436" s="77">
        <v>40.105080000000001</v>
      </c>
      <c r="D436" s="34">
        <v>38.383740000000003</v>
      </c>
      <c r="E436" s="34">
        <v>41.979190000000003</v>
      </c>
      <c r="F436" s="112">
        <v>1.7213399999999979</v>
      </c>
      <c r="G436" s="34">
        <v>1.8741100000000017</v>
      </c>
      <c r="V436" s="86"/>
    </row>
    <row r="437" spans="1:22" x14ac:dyDescent="0.25">
      <c r="A437" s="22" t="s">
        <v>1503</v>
      </c>
      <c r="B437" s="22" t="s">
        <v>158</v>
      </c>
      <c r="C437" s="77">
        <v>32.90155</v>
      </c>
      <c r="D437" s="34">
        <v>30.822659999999999</v>
      </c>
      <c r="E437" s="34">
        <v>35.01305</v>
      </c>
      <c r="F437" s="112">
        <v>2.0788900000000012</v>
      </c>
      <c r="G437" s="34">
        <v>2.1114999999999995</v>
      </c>
      <c r="V437" s="86"/>
    </row>
    <row r="438" spans="1:22" x14ac:dyDescent="0.25">
      <c r="A438" s="22" t="s">
        <v>1503</v>
      </c>
      <c r="B438" s="22" t="s">
        <v>169</v>
      </c>
      <c r="C438" s="77">
        <v>39.583329999999997</v>
      </c>
      <c r="D438" s="34">
        <v>36.935969999999998</v>
      </c>
      <c r="E438" s="34">
        <v>42.46331</v>
      </c>
      <c r="F438" s="112">
        <v>2.647359999999999</v>
      </c>
      <c r="G438" s="34">
        <v>2.8799800000000033</v>
      </c>
      <c r="V438" s="86"/>
    </row>
    <row r="439" spans="1:22" x14ac:dyDescent="0.25">
      <c r="A439" s="21" t="s">
        <v>11</v>
      </c>
      <c r="B439" s="21" t="s">
        <v>166</v>
      </c>
      <c r="C439" s="77">
        <v>43.75</v>
      </c>
      <c r="D439" s="34">
        <v>42.044130000000003</v>
      </c>
      <c r="E439" s="34">
        <v>45.478650000000002</v>
      </c>
      <c r="F439" s="112">
        <v>1.7058699999999973</v>
      </c>
      <c r="G439" s="34">
        <v>1.7286500000000018</v>
      </c>
      <c r="V439" s="86"/>
    </row>
    <row r="440" spans="1:22" x14ac:dyDescent="0.25">
      <c r="A440" s="11" t="s">
        <v>11</v>
      </c>
      <c r="B440" s="21" t="s">
        <v>160</v>
      </c>
      <c r="C440" s="77">
        <v>32.128509999999999</v>
      </c>
      <c r="D440" s="34">
        <v>30.676359999999999</v>
      </c>
      <c r="E440" s="34">
        <v>33.670879999999997</v>
      </c>
      <c r="F440" s="112">
        <v>1.4521499999999996</v>
      </c>
      <c r="G440" s="34">
        <v>1.5423699999999982</v>
      </c>
      <c r="V440" s="86"/>
    </row>
    <row r="441" spans="1:22" x14ac:dyDescent="0.25">
      <c r="A441" s="11" t="s">
        <v>11</v>
      </c>
      <c r="B441" s="21" t="s">
        <v>162</v>
      </c>
      <c r="C441" s="77">
        <v>39.454549999999998</v>
      </c>
      <c r="D441" s="34">
        <v>37.621609999999997</v>
      </c>
      <c r="E441" s="34">
        <v>41.272919999999999</v>
      </c>
      <c r="F441" s="112">
        <v>1.8329400000000007</v>
      </c>
      <c r="G441" s="34">
        <v>1.8183700000000016</v>
      </c>
      <c r="V441" s="86"/>
    </row>
    <row r="442" spans="1:22" s="32" customFormat="1" ht="14.25" x14ac:dyDescent="0.2">
      <c r="A442" s="2" t="s">
        <v>11</v>
      </c>
      <c r="B442" s="21" t="s">
        <v>155</v>
      </c>
      <c r="C442" s="77">
        <v>43.939390000000003</v>
      </c>
      <c r="D442" s="34">
        <v>42.328330000000001</v>
      </c>
      <c r="E442" s="34">
        <v>45.556600000000003</v>
      </c>
      <c r="F442" s="112">
        <v>1.6110600000000019</v>
      </c>
      <c r="G442" s="34">
        <v>1.61721</v>
      </c>
    </row>
    <row r="443" spans="1:22" s="32" customFormat="1" ht="14.25" x14ac:dyDescent="0.2">
      <c r="A443" s="2" t="s">
        <v>11</v>
      </c>
      <c r="B443" s="21" t="s">
        <v>151</v>
      </c>
      <c r="C443" s="77">
        <v>30.395140000000001</v>
      </c>
      <c r="D443" s="34">
        <v>28.889130000000002</v>
      </c>
      <c r="E443" s="34">
        <v>32.031320000000001</v>
      </c>
      <c r="F443" s="112">
        <v>1.5060099999999998</v>
      </c>
      <c r="G443" s="34">
        <v>1.6361799999999995</v>
      </c>
    </row>
    <row r="444" spans="1:22" s="32" customFormat="1" ht="14.25" x14ac:dyDescent="0.2">
      <c r="A444" s="2" t="s">
        <v>11</v>
      </c>
      <c r="B444" s="21" t="s">
        <v>167</v>
      </c>
      <c r="C444" s="77">
        <v>38.380279999999999</v>
      </c>
      <c r="D444" s="34">
        <v>35.903269999999999</v>
      </c>
      <c r="E444" s="34">
        <v>40.952500000000001</v>
      </c>
      <c r="F444" s="112">
        <v>2.4770099999999999</v>
      </c>
      <c r="G444" s="34">
        <v>2.5722200000000015</v>
      </c>
    </row>
    <row r="445" spans="1:22" s="32" customFormat="1" ht="14.25" x14ac:dyDescent="0.2">
      <c r="A445" s="2" t="s">
        <v>11</v>
      </c>
      <c r="B445" s="21" t="s">
        <v>171</v>
      </c>
      <c r="C445" s="77">
        <v>37.758830000000003</v>
      </c>
      <c r="D445" s="34">
        <v>36.230699999999999</v>
      </c>
      <c r="E445" s="34">
        <v>39.194139999999997</v>
      </c>
      <c r="F445" s="112">
        <v>1.5281300000000044</v>
      </c>
      <c r="G445" s="34">
        <v>1.4353099999999941</v>
      </c>
    </row>
    <row r="446" spans="1:22" s="32" customFormat="1" ht="14.25" x14ac:dyDescent="0.2">
      <c r="A446" s="2" t="s">
        <v>11</v>
      </c>
      <c r="B446" s="21" t="s">
        <v>159</v>
      </c>
      <c r="C446" s="77">
        <v>38.179519999999997</v>
      </c>
      <c r="D446" s="34">
        <v>36.668190000000003</v>
      </c>
      <c r="E446" s="34">
        <v>39.694499999999998</v>
      </c>
      <c r="F446" s="112">
        <v>1.5113299999999938</v>
      </c>
      <c r="G446" s="34">
        <v>1.5149800000000013</v>
      </c>
    </row>
    <row r="447" spans="1:22" s="32" customFormat="1" ht="14.25" x14ac:dyDescent="0.2">
      <c r="A447" s="2" t="s">
        <v>11</v>
      </c>
      <c r="B447" s="21" t="s">
        <v>174</v>
      </c>
      <c r="C447" s="77">
        <v>41.454549999999998</v>
      </c>
      <c r="D447" s="34">
        <v>39.983890000000002</v>
      </c>
      <c r="E447" s="34">
        <v>42.989550000000001</v>
      </c>
      <c r="F447" s="112">
        <v>1.4706599999999952</v>
      </c>
      <c r="G447" s="34">
        <v>1.5350000000000037</v>
      </c>
    </row>
    <row r="448" spans="1:22" s="32" customFormat="1" ht="14.25" x14ac:dyDescent="0.2">
      <c r="A448" s="2" t="s">
        <v>11</v>
      </c>
      <c r="B448" s="21" t="s">
        <v>178</v>
      </c>
      <c r="C448" s="77">
        <v>42.721519999999998</v>
      </c>
      <c r="D448" s="34">
        <v>41.011749999999999</v>
      </c>
      <c r="E448" s="34">
        <v>44.45814</v>
      </c>
      <c r="F448" s="112">
        <v>1.7097699999999989</v>
      </c>
      <c r="G448" s="34">
        <v>1.7366200000000021</v>
      </c>
    </row>
    <row r="449" spans="1:22" x14ac:dyDescent="0.25">
      <c r="A449" s="21" t="s">
        <v>11</v>
      </c>
      <c r="B449" s="21" t="s">
        <v>175</v>
      </c>
      <c r="C449" s="77">
        <v>41.386139999999997</v>
      </c>
      <c r="D449" s="34">
        <v>39.550649999999997</v>
      </c>
      <c r="E449" s="34">
        <v>43.392479999999999</v>
      </c>
      <c r="F449" s="112">
        <v>1.8354900000000001</v>
      </c>
      <c r="G449" s="34">
        <v>2.0063400000000016</v>
      </c>
      <c r="V449" s="86"/>
    </row>
    <row r="450" spans="1:22" x14ac:dyDescent="0.25">
      <c r="A450" s="21" t="s">
        <v>11</v>
      </c>
      <c r="B450" s="21" t="s">
        <v>156</v>
      </c>
      <c r="C450" s="77">
        <v>37.768239999999999</v>
      </c>
      <c r="D450" s="34">
        <v>35.082410000000003</v>
      </c>
      <c r="E450" s="34">
        <v>40.640799999999999</v>
      </c>
      <c r="F450" s="112">
        <v>2.6858299999999957</v>
      </c>
      <c r="G450" s="34">
        <v>2.87256</v>
      </c>
      <c r="V450" s="86"/>
    </row>
    <row r="451" spans="1:22" x14ac:dyDescent="0.25">
      <c r="A451" s="21" t="s">
        <v>11</v>
      </c>
      <c r="B451" s="21" t="s">
        <v>168</v>
      </c>
      <c r="C451" s="77">
        <v>37.4</v>
      </c>
      <c r="D451" s="34">
        <v>35.574170000000002</v>
      </c>
      <c r="E451" s="34">
        <v>39.364379999999997</v>
      </c>
      <c r="F451" s="112">
        <v>1.8258299999999963</v>
      </c>
      <c r="G451" s="34">
        <v>1.9643799999999985</v>
      </c>
      <c r="V451" s="86"/>
    </row>
    <row r="452" spans="1:22" x14ac:dyDescent="0.25">
      <c r="A452" s="21" t="s">
        <v>11</v>
      </c>
      <c r="B452" s="21" t="s">
        <v>164</v>
      </c>
      <c r="C452" s="77">
        <v>36.742420000000003</v>
      </c>
      <c r="D452" s="34">
        <v>34.998759999999997</v>
      </c>
      <c r="E452" s="34">
        <v>38.675910000000002</v>
      </c>
      <c r="F452" s="112">
        <v>1.7436600000000055</v>
      </c>
      <c r="G452" s="34">
        <v>1.933489999999999</v>
      </c>
      <c r="V452" s="86"/>
    </row>
    <row r="453" spans="1:22" x14ac:dyDescent="0.25">
      <c r="A453" s="21" t="s">
        <v>11</v>
      </c>
      <c r="B453" s="21" t="s">
        <v>172</v>
      </c>
      <c r="C453" s="77">
        <v>38.794730000000001</v>
      </c>
      <c r="D453" s="34">
        <v>37.019089999999998</v>
      </c>
      <c r="E453" s="34">
        <v>40.723950000000002</v>
      </c>
      <c r="F453" s="112">
        <v>1.7756400000000028</v>
      </c>
      <c r="G453" s="34">
        <v>1.9292200000000008</v>
      </c>
      <c r="V453" s="86"/>
    </row>
    <row r="454" spans="1:22" x14ac:dyDescent="0.25">
      <c r="A454" s="21" t="s">
        <v>11</v>
      </c>
      <c r="B454" s="21" t="s">
        <v>157</v>
      </c>
      <c r="C454" s="77">
        <v>37.925930000000001</v>
      </c>
      <c r="D454" s="34">
        <v>36.35474</v>
      </c>
      <c r="E454" s="34">
        <v>39.628729999999997</v>
      </c>
      <c r="F454" s="112">
        <v>1.5711900000000014</v>
      </c>
      <c r="G454" s="34">
        <v>1.7027999999999963</v>
      </c>
      <c r="V454" s="86"/>
    </row>
    <row r="455" spans="1:22" x14ac:dyDescent="0.25">
      <c r="A455" s="21" t="s">
        <v>11</v>
      </c>
      <c r="B455" s="22" t="s">
        <v>170</v>
      </c>
      <c r="C455" s="77">
        <v>39.868200000000002</v>
      </c>
      <c r="D455" s="34">
        <v>38.127380000000002</v>
      </c>
      <c r="E455" s="34">
        <v>41.608400000000003</v>
      </c>
      <c r="F455" s="112">
        <v>1.7408199999999994</v>
      </c>
      <c r="G455" s="34">
        <v>1.7402000000000015</v>
      </c>
      <c r="V455" s="86"/>
    </row>
    <row r="456" spans="1:22" x14ac:dyDescent="0.25">
      <c r="A456" s="21" t="s">
        <v>11</v>
      </c>
      <c r="B456" s="22" t="s">
        <v>176</v>
      </c>
      <c r="C456" s="77">
        <v>38.871470000000002</v>
      </c>
      <c r="D456" s="34">
        <v>36.655799999999999</v>
      </c>
      <c r="E456" s="34">
        <v>41.43965</v>
      </c>
      <c r="F456" s="112">
        <v>2.2156700000000029</v>
      </c>
      <c r="G456" s="34">
        <v>2.5681799999999981</v>
      </c>
      <c r="V456" s="86"/>
    </row>
    <row r="457" spans="1:22" x14ac:dyDescent="0.25">
      <c r="A457" s="21" t="s">
        <v>11</v>
      </c>
      <c r="B457" s="22" t="s">
        <v>152</v>
      </c>
      <c r="C457" s="77">
        <v>34.126980000000003</v>
      </c>
      <c r="D457" s="34">
        <v>30.630469999999999</v>
      </c>
      <c r="E457" s="34">
        <v>38.032559999999997</v>
      </c>
      <c r="F457" s="112">
        <v>3.4965100000000042</v>
      </c>
      <c r="G457" s="34">
        <v>3.9055799999999934</v>
      </c>
      <c r="V457" s="86"/>
    </row>
    <row r="458" spans="1:22" x14ac:dyDescent="0.25">
      <c r="A458" s="22" t="s">
        <v>11</v>
      </c>
      <c r="B458" s="22" t="s">
        <v>150</v>
      </c>
      <c r="C458" s="77">
        <v>29.16667</v>
      </c>
      <c r="D458" s="34">
        <v>26.884530000000002</v>
      </c>
      <c r="E458" s="34">
        <v>31.385999999999999</v>
      </c>
      <c r="F458" s="112">
        <v>2.2821399999999983</v>
      </c>
      <c r="G458" s="34">
        <v>2.2193299999999994</v>
      </c>
      <c r="V458" s="86"/>
    </row>
    <row r="459" spans="1:22" x14ac:dyDescent="0.25">
      <c r="A459" s="3" t="s">
        <v>11</v>
      </c>
      <c r="B459" s="22" t="s">
        <v>163</v>
      </c>
      <c r="C459" s="77">
        <v>39.29889</v>
      </c>
      <c r="D459" s="34">
        <v>37.411850000000001</v>
      </c>
      <c r="E459" s="34">
        <v>41.084679999999999</v>
      </c>
      <c r="F459" s="112">
        <v>1.8870399999999989</v>
      </c>
      <c r="G459" s="34">
        <v>1.7857899999999987</v>
      </c>
      <c r="V459" s="86"/>
    </row>
    <row r="460" spans="1:22" x14ac:dyDescent="0.25">
      <c r="A460" s="3" t="s">
        <v>11</v>
      </c>
      <c r="B460" s="22" t="s">
        <v>180</v>
      </c>
      <c r="C460" s="77">
        <v>38.925080000000001</v>
      </c>
      <c r="D460" s="34">
        <v>37.279739999999997</v>
      </c>
      <c r="E460" s="34">
        <v>40.728230000000003</v>
      </c>
      <c r="F460" s="112">
        <v>1.6453400000000045</v>
      </c>
      <c r="G460" s="34">
        <v>1.8031500000000023</v>
      </c>
      <c r="V460" s="86"/>
    </row>
    <row r="461" spans="1:22" s="32" customFormat="1" ht="14.25" x14ac:dyDescent="0.2">
      <c r="A461" s="60" t="s">
        <v>11</v>
      </c>
      <c r="B461" s="22" t="s">
        <v>154</v>
      </c>
      <c r="C461" s="77">
        <v>34.025970000000001</v>
      </c>
      <c r="D461" s="34">
        <v>31.892060000000001</v>
      </c>
      <c r="E461" s="34">
        <v>36.119819999999997</v>
      </c>
      <c r="F461" s="112">
        <v>2.1339100000000002</v>
      </c>
      <c r="G461" s="34">
        <v>2.0938499999999962</v>
      </c>
    </row>
    <row r="462" spans="1:22" s="32" customFormat="1" ht="14.25" x14ac:dyDescent="0.2">
      <c r="A462" s="60" t="s">
        <v>11</v>
      </c>
      <c r="B462" s="22" t="s">
        <v>173</v>
      </c>
      <c r="C462" s="77">
        <v>42.587940000000003</v>
      </c>
      <c r="D462" s="34">
        <v>41.130499999999998</v>
      </c>
      <c r="E462" s="34">
        <v>44.202919999999999</v>
      </c>
      <c r="F462" s="112">
        <v>1.4574400000000054</v>
      </c>
      <c r="G462" s="34">
        <v>1.6149799999999956</v>
      </c>
    </row>
    <row r="463" spans="1:22" s="32" customFormat="1" ht="14.25" x14ac:dyDescent="0.2">
      <c r="A463" s="60" t="s">
        <v>11</v>
      </c>
      <c r="B463" s="22" t="s">
        <v>165</v>
      </c>
      <c r="C463" s="77">
        <v>39.52514</v>
      </c>
      <c r="D463" s="34">
        <v>37.984870000000001</v>
      </c>
      <c r="E463" s="34">
        <v>41.187849999999997</v>
      </c>
      <c r="F463" s="112">
        <v>1.5402699999999996</v>
      </c>
      <c r="G463" s="34">
        <v>1.662709999999997</v>
      </c>
    </row>
    <row r="464" spans="1:22" s="32" customFormat="1" ht="14.25" x14ac:dyDescent="0.2">
      <c r="A464" s="60" t="s">
        <v>11</v>
      </c>
      <c r="B464" s="22" t="s">
        <v>149</v>
      </c>
      <c r="C464" s="77">
        <v>25.35211</v>
      </c>
      <c r="D464" s="34">
        <v>23.328299999999999</v>
      </c>
      <c r="E464" s="34">
        <v>27.36994</v>
      </c>
      <c r="F464" s="112">
        <v>2.023810000000001</v>
      </c>
      <c r="G464" s="34">
        <v>2.01783</v>
      </c>
    </row>
    <row r="465" spans="1:22" s="32" customFormat="1" ht="14.25" x14ac:dyDescent="0.2">
      <c r="A465" s="60" t="s">
        <v>11</v>
      </c>
      <c r="B465" s="22" t="s">
        <v>177</v>
      </c>
      <c r="C465" s="77">
        <v>43.037970000000001</v>
      </c>
      <c r="D465" s="34">
        <v>41.167439999999999</v>
      </c>
      <c r="E465" s="34">
        <v>44.855589999999999</v>
      </c>
      <c r="F465" s="112">
        <v>1.8705300000000022</v>
      </c>
      <c r="G465" s="34">
        <v>1.817619999999998</v>
      </c>
    </row>
    <row r="466" spans="1:22" s="32" customFormat="1" ht="14.25" x14ac:dyDescent="0.2">
      <c r="A466" s="60" t="s">
        <v>11</v>
      </c>
      <c r="B466" s="22" t="s">
        <v>153</v>
      </c>
      <c r="C466" s="77">
        <v>35.377360000000003</v>
      </c>
      <c r="D466" s="34">
        <v>33.370139999999999</v>
      </c>
      <c r="E466" s="34">
        <v>37.437469999999998</v>
      </c>
      <c r="F466" s="112">
        <v>2.0072200000000038</v>
      </c>
      <c r="G466" s="34">
        <v>2.0601099999999946</v>
      </c>
    </row>
    <row r="467" spans="1:22" s="32" customFormat="1" ht="14.25" x14ac:dyDescent="0.2">
      <c r="A467" s="60" t="s">
        <v>11</v>
      </c>
      <c r="B467" s="22" t="s">
        <v>179</v>
      </c>
      <c r="C467" s="77">
        <v>42.37856</v>
      </c>
      <c r="D467" s="34">
        <v>40.697119999999998</v>
      </c>
      <c r="E467" s="34">
        <v>44.241840000000003</v>
      </c>
      <c r="F467" s="112">
        <v>1.681440000000002</v>
      </c>
      <c r="G467" s="34">
        <v>1.8632800000000032</v>
      </c>
    </row>
    <row r="468" spans="1:22" x14ac:dyDescent="0.25">
      <c r="A468" s="22" t="s">
        <v>11</v>
      </c>
      <c r="B468" s="22" t="s">
        <v>161</v>
      </c>
      <c r="C468" s="77">
        <v>39.403970000000001</v>
      </c>
      <c r="D468" s="34">
        <v>37.71604</v>
      </c>
      <c r="E468" s="34">
        <v>41.198909999999998</v>
      </c>
      <c r="F468" s="112">
        <v>1.6879300000000015</v>
      </c>
      <c r="G468" s="34">
        <v>1.7949399999999969</v>
      </c>
      <c r="V468" s="86"/>
    </row>
    <row r="469" spans="1:22" x14ac:dyDescent="0.25">
      <c r="A469" s="22" t="s">
        <v>11</v>
      </c>
      <c r="B469" s="22" t="s">
        <v>158</v>
      </c>
      <c r="C469" s="77">
        <v>33.812950000000001</v>
      </c>
      <c r="D469" s="34">
        <v>31.877099999999999</v>
      </c>
      <c r="E469" s="34">
        <v>35.934899999999999</v>
      </c>
      <c r="F469" s="112">
        <v>1.9358500000000021</v>
      </c>
      <c r="G469" s="34">
        <v>2.1219499999999982</v>
      </c>
      <c r="V469" s="86"/>
    </row>
    <row r="470" spans="1:22" x14ac:dyDescent="0.25">
      <c r="A470" s="22" t="s">
        <v>11</v>
      </c>
      <c r="B470" s="22" t="s">
        <v>169</v>
      </c>
      <c r="C470" s="77">
        <v>43.333329999999997</v>
      </c>
      <c r="D470" s="34">
        <v>40.321689999999997</v>
      </c>
      <c r="E470" s="34">
        <v>45.911990000000003</v>
      </c>
      <c r="F470" s="112">
        <v>3.0116399999999999</v>
      </c>
      <c r="G470" s="34">
        <v>2.5786600000000064</v>
      </c>
      <c r="V470" s="86"/>
    </row>
    <row r="471" spans="1:22" x14ac:dyDescent="0.25">
      <c r="A471" s="21" t="s">
        <v>91</v>
      </c>
      <c r="B471" s="21" t="s">
        <v>166</v>
      </c>
      <c r="C471" s="77">
        <v>44.525550000000003</v>
      </c>
      <c r="D471" s="34">
        <v>42.839100000000002</v>
      </c>
      <c r="E471" s="34">
        <v>46.165930000000003</v>
      </c>
      <c r="F471" s="112">
        <v>1.6864500000000007</v>
      </c>
      <c r="G471" s="34">
        <v>1.6403800000000004</v>
      </c>
      <c r="V471" s="86"/>
    </row>
    <row r="472" spans="1:22" x14ac:dyDescent="0.25">
      <c r="A472" s="21" t="s">
        <v>91</v>
      </c>
      <c r="B472" s="21" t="s">
        <v>160</v>
      </c>
      <c r="C472" s="77">
        <v>33.163910000000001</v>
      </c>
      <c r="D472" s="34">
        <v>31.692990000000002</v>
      </c>
      <c r="E472" s="34">
        <v>34.633740000000003</v>
      </c>
      <c r="F472" s="112">
        <v>1.4709199999999996</v>
      </c>
      <c r="G472" s="34">
        <v>1.4698300000000017</v>
      </c>
      <c r="V472" s="86"/>
    </row>
    <row r="473" spans="1:22" x14ac:dyDescent="0.25">
      <c r="A473" s="21" t="s">
        <v>91</v>
      </c>
      <c r="B473" s="21" t="s">
        <v>162</v>
      </c>
      <c r="C473" s="77">
        <v>36.515909999999998</v>
      </c>
      <c r="D473" s="34">
        <v>34.885120000000001</v>
      </c>
      <c r="E473" s="34">
        <v>38.339689999999997</v>
      </c>
      <c r="F473" s="112">
        <v>1.6307899999999975</v>
      </c>
      <c r="G473" s="34">
        <v>1.8237799999999993</v>
      </c>
      <c r="V473" s="86"/>
    </row>
    <row r="474" spans="1:22" x14ac:dyDescent="0.25">
      <c r="A474" s="21" t="s">
        <v>91</v>
      </c>
      <c r="B474" s="21" t="s">
        <v>155</v>
      </c>
      <c r="C474" s="77">
        <v>43.351059999999997</v>
      </c>
      <c r="D474" s="34">
        <v>41.725709999999999</v>
      </c>
      <c r="E474" s="34">
        <v>44.890819999999998</v>
      </c>
      <c r="F474" s="112">
        <v>1.6253499999999974</v>
      </c>
      <c r="G474" s="34">
        <v>1.5397600000000011</v>
      </c>
      <c r="V474" s="86"/>
    </row>
    <row r="475" spans="1:22" x14ac:dyDescent="0.25">
      <c r="A475" s="21" t="s">
        <v>91</v>
      </c>
      <c r="B475" s="21" t="s">
        <v>151</v>
      </c>
      <c r="C475" s="77">
        <v>28.235289999999999</v>
      </c>
      <c r="D475" s="34">
        <v>26.697569999999999</v>
      </c>
      <c r="E475" s="34">
        <v>29.721209999999999</v>
      </c>
      <c r="F475" s="112">
        <v>1.5377200000000002</v>
      </c>
      <c r="G475" s="34">
        <v>1.4859200000000001</v>
      </c>
      <c r="V475" s="86"/>
    </row>
    <row r="476" spans="1:22" x14ac:dyDescent="0.25">
      <c r="A476" s="119" t="s">
        <v>91</v>
      </c>
      <c r="B476" s="119" t="s">
        <v>167</v>
      </c>
      <c r="C476" s="77">
        <v>36.120399999999997</v>
      </c>
      <c r="D476" s="34">
        <v>33.681100000000001</v>
      </c>
      <c r="E476" s="34">
        <v>38.5456</v>
      </c>
      <c r="F476" s="112">
        <v>2.4392999999999958</v>
      </c>
      <c r="G476" s="34">
        <v>2.4252000000000038</v>
      </c>
      <c r="V476" s="86"/>
    </row>
    <row r="477" spans="1:22" x14ac:dyDescent="0.25">
      <c r="A477" s="25" t="s">
        <v>91</v>
      </c>
      <c r="B477" s="25" t="s">
        <v>171</v>
      </c>
      <c r="C477" s="77">
        <v>37.903230000000001</v>
      </c>
      <c r="D477" s="34">
        <v>36.479660000000003</v>
      </c>
      <c r="E477" s="34">
        <v>39.365650000000002</v>
      </c>
      <c r="F477" s="112">
        <v>1.423569999999998</v>
      </c>
      <c r="G477" s="34">
        <v>1.4624200000000016</v>
      </c>
      <c r="V477" s="86"/>
    </row>
    <row r="478" spans="1:22" x14ac:dyDescent="0.25">
      <c r="A478" s="11" t="s">
        <v>91</v>
      </c>
      <c r="B478" s="25" t="s">
        <v>159</v>
      </c>
      <c r="C478" s="77">
        <v>37.667070000000002</v>
      </c>
      <c r="D478" s="34">
        <v>36.216540000000002</v>
      </c>
      <c r="E478" s="34">
        <v>39.177219999999998</v>
      </c>
      <c r="F478" s="112">
        <v>1.4505300000000005</v>
      </c>
      <c r="G478" s="34">
        <v>1.5101499999999959</v>
      </c>
      <c r="V478" s="86"/>
    </row>
    <row r="479" spans="1:22" x14ac:dyDescent="0.25">
      <c r="A479" s="11" t="s">
        <v>91</v>
      </c>
      <c r="B479" s="21" t="s">
        <v>174</v>
      </c>
      <c r="C479" s="77">
        <v>41.155230000000003</v>
      </c>
      <c r="D479" s="34">
        <v>39.634169999999997</v>
      </c>
      <c r="E479" s="34">
        <v>42.624769999999998</v>
      </c>
      <c r="F479" s="112">
        <v>1.5210600000000056</v>
      </c>
      <c r="G479" s="34">
        <v>1.469539999999995</v>
      </c>
      <c r="V479" s="86"/>
    </row>
    <row r="480" spans="1:22" s="32" customFormat="1" ht="14.25" x14ac:dyDescent="0.2">
      <c r="A480" s="2" t="s">
        <v>91</v>
      </c>
      <c r="B480" s="25" t="s">
        <v>178</v>
      </c>
      <c r="C480" s="77">
        <v>40.364190000000001</v>
      </c>
      <c r="D480" s="34">
        <v>38.689230000000002</v>
      </c>
      <c r="E480" s="34">
        <v>42.037120000000002</v>
      </c>
      <c r="F480" s="112">
        <v>1.6749599999999987</v>
      </c>
      <c r="G480" s="34">
        <v>1.6729300000000009</v>
      </c>
    </row>
    <row r="481" spans="1:22" s="32" customFormat="1" ht="14.25" x14ac:dyDescent="0.2">
      <c r="A481" s="2" t="s">
        <v>91</v>
      </c>
      <c r="B481" s="25" t="s">
        <v>175</v>
      </c>
      <c r="C481" s="77">
        <v>40.236690000000003</v>
      </c>
      <c r="D481" s="34">
        <v>38.26576</v>
      </c>
      <c r="E481" s="34">
        <v>42.079599999999999</v>
      </c>
      <c r="F481" s="112">
        <v>1.9709300000000027</v>
      </c>
      <c r="G481" s="34">
        <v>1.8429099999999963</v>
      </c>
    </row>
    <row r="482" spans="1:22" s="32" customFormat="1" ht="14.25" x14ac:dyDescent="0.2">
      <c r="A482" s="2" t="s">
        <v>91</v>
      </c>
      <c r="B482" s="25" t="s">
        <v>156</v>
      </c>
      <c r="C482" s="77">
        <v>37.39837</v>
      </c>
      <c r="D482" s="34">
        <v>34.875210000000003</v>
      </c>
      <c r="E482" s="34">
        <v>40.283940000000001</v>
      </c>
      <c r="F482" s="112">
        <v>2.5231599999999972</v>
      </c>
      <c r="G482" s="34">
        <v>2.8855700000000013</v>
      </c>
    </row>
    <row r="483" spans="1:22" s="32" customFormat="1" ht="14.25" x14ac:dyDescent="0.2">
      <c r="A483" s="2" t="s">
        <v>91</v>
      </c>
      <c r="B483" s="25" t="s">
        <v>168</v>
      </c>
      <c r="C483" s="77">
        <v>37.892789999999998</v>
      </c>
      <c r="D483" s="34">
        <v>36.019440000000003</v>
      </c>
      <c r="E483" s="34">
        <v>39.670760000000001</v>
      </c>
      <c r="F483" s="112">
        <v>1.873349999999995</v>
      </c>
      <c r="G483" s="34">
        <v>1.7779700000000034</v>
      </c>
    </row>
    <row r="484" spans="1:22" s="32" customFormat="1" ht="14.25" x14ac:dyDescent="0.2">
      <c r="A484" s="2" t="s">
        <v>91</v>
      </c>
      <c r="B484" s="25" t="s">
        <v>164</v>
      </c>
      <c r="C484" s="77">
        <v>34.386620000000001</v>
      </c>
      <c r="D484" s="34">
        <v>32.590479999999999</v>
      </c>
      <c r="E484" s="34">
        <v>36.176220000000001</v>
      </c>
      <c r="F484" s="112">
        <v>1.7961400000000012</v>
      </c>
      <c r="G484" s="34">
        <v>1.7896000000000001</v>
      </c>
    </row>
    <row r="485" spans="1:22" s="32" customFormat="1" ht="14.25" x14ac:dyDescent="0.2">
      <c r="A485" s="2" t="s">
        <v>91</v>
      </c>
      <c r="B485" s="25" t="s">
        <v>172</v>
      </c>
      <c r="C485" s="77">
        <v>37.345129999999997</v>
      </c>
      <c r="D485" s="34">
        <v>35.496949999999998</v>
      </c>
      <c r="E485" s="34">
        <v>39.059930000000001</v>
      </c>
      <c r="F485" s="112">
        <v>1.8481799999999993</v>
      </c>
      <c r="G485" s="34">
        <v>1.7148000000000039</v>
      </c>
    </row>
    <row r="486" spans="1:22" s="32" customFormat="1" ht="14.25" x14ac:dyDescent="0.2">
      <c r="A486" s="2" t="s">
        <v>91</v>
      </c>
      <c r="B486" s="25" t="s">
        <v>157</v>
      </c>
      <c r="C486" s="77">
        <v>37.571429999999999</v>
      </c>
      <c r="D486" s="34">
        <v>35.963500000000003</v>
      </c>
      <c r="E486" s="34">
        <v>39.170969999999997</v>
      </c>
      <c r="F486" s="112">
        <v>1.6079299999999961</v>
      </c>
      <c r="G486" s="34">
        <v>1.5995399999999975</v>
      </c>
    </row>
    <row r="487" spans="1:22" x14ac:dyDescent="0.25">
      <c r="A487" s="25" t="s">
        <v>91</v>
      </c>
      <c r="B487" s="24" t="s">
        <v>170</v>
      </c>
      <c r="C487" s="77">
        <v>37.5</v>
      </c>
      <c r="D487" s="34">
        <v>35.706620000000001</v>
      </c>
      <c r="E487" s="34">
        <v>39.167270000000002</v>
      </c>
      <c r="F487" s="112">
        <v>1.7933799999999991</v>
      </c>
      <c r="G487" s="34">
        <v>1.667270000000002</v>
      </c>
      <c r="V487" s="86"/>
    </row>
    <row r="488" spans="1:22" x14ac:dyDescent="0.25">
      <c r="A488" s="25" t="s">
        <v>91</v>
      </c>
      <c r="B488" s="24" t="s">
        <v>176</v>
      </c>
      <c r="C488" s="77">
        <v>38.461539999999999</v>
      </c>
      <c r="D488" s="34">
        <v>36.103349999999999</v>
      </c>
      <c r="E488" s="34">
        <v>40.826920000000001</v>
      </c>
      <c r="F488" s="112">
        <v>2.3581900000000005</v>
      </c>
      <c r="G488" s="34">
        <v>2.3653800000000018</v>
      </c>
      <c r="V488" s="86"/>
    </row>
    <row r="489" spans="1:22" x14ac:dyDescent="0.25">
      <c r="A489" s="25" t="s">
        <v>91</v>
      </c>
      <c r="B489" s="24" t="s">
        <v>152</v>
      </c>
      <c r="C489" s="77">
        <v>36.619720000000001</v>
      </c>
      <c r="D489" s="34">
        <v>33.246099999999998</v>
      </c>
      <c r="E489" s="34">
        <v>40.31447</v>
      </c>
      <c r="F489" s="112">
        <v>3.3736200000000025</v>
      </c>
      <c r="G489" s="34">
        <v>3.6947499999999991</v>
      </c>
      <c r="V489" s="86"/>
    </row>
    <row r="490" spans="1:22" x14ac:dyDescent="0.25">
      <c r="A490" s="24" t="s">
        <v>91</v>
      </c>
      <c r="B490" s="24" t="s">
        <v>150</v>
      </c>
      <c r="C490" s="77">
        <v>26.253689999999999</v>
      </c>
      <c r="D490" s="34">
        <v>24.329049999999999</v>
      </c>
      <c r="E490" s="34">
        <v>28.521170000000001</v>
      </c>
      <c r="F490" s="112">
        <v>1.9246400000000001</v>
      </c>
      <c r="G490" s="34">
        <v>2.2674800000000026</v>
      </c>
      <c r="V490" s="86"/>
    </row>
    <row r="491" spans="1:22" x14ac:dyDescent="0.25">
      <c r="A491" s="24" t="s">
        <v>91</v>
      </c>
      <c r="B491" s="24" t="s">
        <v>163</v>
      </c>
      <c r="C491" s="77">
        <v>39.501779999999997</v>
      </c>
      <c r="D491" s="34">
        <v>37.737050000000004</v>
      </c>
      <c r="E491" s="34">
        <v>41.351390000000002</v>
      </c>
      <c r="F491" s="112">
        <v>1.764729999999993</v>
      </c>
      <c r="G491" s="34">
        <v>1.8496100000000055</v>
      </c>
      <c r="V491" s="86"/>
    </row>
    <row r="492" spans="1:22" x14ac:dyDescent="0.25">
      <c r="A492" s="24" t="s">
        <v>91</v>
      </c>
      <c r="B492" s="24" t="s">
        <v>180</v>
      </c>
      <c r="C492" s="77">
        <v>37.942120000000003</v>
      </c>
      <c r="D492" s="34">
        <v>36.18891</v>
      </c>
      <c r="E492" s="34">
        <v>39.596620000000001</v>
      </c>
      <c r="F492" s="112">
        <v>1.7532100000000028</v>
      </c>
      <c r="G492" s="34">
        <v>1.6544999999999987</v>
      </c>
      <c r="V492" s="86"/>
    </row>
    <row r="493" spans="1:22" x14ac:dyDescent="0.25">
      <c r="A493" s="24" t="s">
        <v>91</v>
      </c>
      <c r="B493" s="24" t="s">
        <v>154</v>
      </c>
      <c r="C493" s="77">
        <v>35.926769999999998</v>
      </c>
      <c r="D493" s="34">
        <v>33.925600000000003</v>
      </c>
      <c r="E493" s="34">
        <v>37.944510000000001</v>
      </c>
      <c r="F493" s="112">
        <v>2.0011699999999948</v>
      </c>
      <c r="G493" s="34">
        <v>2.0177400000000034</v>
      </c>
      <c r="V493" s="86"/>
    </row>
    <row r="494" spans="1:22" x14ac:dyDescent="0.25">
      <c r="A494" s="24" t="s">
        <v>91</v>
      </c>
      <c r="B494" s="24" t="s">
        <v>173</v>
      </c>
      <c r="C494" s="77">
        <v>43.225079999999998</v>
      </c>
      <c r="D494" s="34">
        <v>41.800750000000001</v>
      </c>
      <c r="E494" s="34">
        <v>44.705820000000003</v>
      </c>
      <c r="F494" s="112">
        <v>1.4243299999999977</v>
      </c>
      <c r="G494" s="34">
        <v>1.4807400000000044</v>
      </c>
      <c r="V494" s="86"/>
    </row>
    <row r="495" spans="1:22" x14ac:dyDescent="0.25">
      <c r="A495" s="24" t="s">
        <v>91</v>
      </c>
      <c r="B495" s="24" t="s">
        <v>165</v>
      </c>
      <c r="C495" s="77">
        <v>40.159570000000002</v>
      </c>
      <c r="D495" s="34">
        <v>38.635449999999999</v>
      </c>
      <c r="E495" s="34">
        <v>41.767330000000001</v>
      </c>
      <c r="F495" s="112">
        <v>1.5241200000000035</v>
      </c>
      <c r="G495" s="34">
        <v>1.607759999999999</v>
      </c>
      <c r="V495" s="86"/>
    </row>
    <row r="496" spans="1:22" x14ac:dyDescent="0.25">
      <c r="A496" s="24" t="s">
        <v>91</v>
      </c>
      <c r="B496" s="24" t="s">
        <v>149</v>
      </c>
      <c r="C496" s="77">
        <v>21.832879999999999</v>
      </c>
      <c r="D496" s="34">
        <v>19.897099999999998</v>
      </c>
      <c r="E496" s="34">
        <v>23.646470000000001</v>
      </c>
      <c r="F496" s="112">
        <v>1.9357800000000012</v>
      </c>
      <c r="G496" s="34">
        <v>1.8135900000000014</v>
      </c>
      <c r="V496" s="86"/>
    </row>
    <row r="497" spans="1:22" x14ac:dyDescent="0.25">
      <c r="A497" s="3" t="s">
        <v>91</v>
      </c>
      <c r="B497" s="24" t="s">
        <v>177</v>
      </c>
      <c r="C497" s="77">
        <v>39.826090000000001</v>
      </c>
      <c r="D497" s="34">
        <v>38.037950000000002</v>
      </c>
      <c r="E497" s="34">
        <v>41.613709999999998</v>
      </c>
      <c r="F497" s="112">
        <v>1.7881399999999985</v>
      </c>
      <c r="G497" s="34">
        <v>1.7876199999999969</v>
      </c>
      <c r="V497" s="86"/>
    </row>
    <row r="498" spans="1:22" x14ac:dyDescent="0.25">
      <c r="A498" s="3" t="s">
        <v>91</v>
      </c>
      <c r="B498" s="22" t="s">
        <v>153</v>
      </c>
      <c r="C498" s="77">
        <v>33.118279999999999</v>
      </c>
      <c r="D498" s="34">
        <v>31.30545</v>
      </c>
      <c r="E498" s="34">
        <v>35.130040000000001</v>
      </c>
      <c r="F498" s="112">
        <v>1.8128299999999982</v>
      </c>
      <c r="G498" s="34">
        <v>2.0117600000000024</v>
      </c>
      <c r="V498" s="86"/>
    </row>
    <row r="499" spans="1:22" s="32" customFormat="1" ht="14.25" x14ac:dyDescent="0.2">
      <c r="A499" s="60" t="s">
        <v>91</v>
      </c>
      <c r="B499" s="24" t="s">
        <v>179</v>
      </c>
      <c r="C499" s="77">
        <v>42.043550000000003</v>
      </c>
      <c r="D499" s="34">
        <v>40.317320000000002</v>
      </c>
      <c r="E499" s="34">
        <v>43.857149999999997</v>
      </c>
      <c r="F499" s="112">
        <v>1.726230000000001</v>
      </c>
      <c r="G499" s="34">
        <v>1.8135999999999939</v>
      </c>
    </row>
    <row r="500" spans="1:22" s="32" customFormat="1" ht="14.25" x14ac:dyDescent="0.2">
      <c r="A500" s="60" t="s">
        <v>91</v>
      </c>
      <c r="B500" s="24" t="s">
        <v>161</v>
      </c>
      <c r="C500" s="77">
        <v>40.527180000000001</v>
      </c>
      <c r="D500" s="34">
        <v>38.715290000000003</v>
      </c>
      <c r="E500" s="34">
        <v>42.204770000000003</v>
      </c>
      <c r="F500" s="112">
        <v>1.8118899999999982</v>
      </c>
      <c r="G500" s="34">
        <v>1.6775900000000021</v>
      </c>
    </row>
    <row r="501" spans="1:22" s="32" customFormat="1" ht="14.25" x14ac:dyDescent="0.2">
      <c r="A501" s="60" t="s">
        <v>91</v>
      </c>
      <c r="B501" s="24" t="s">
        <v>158</v>
      </c>
      <c r="C501" s="77">
        <v>32.25806</v>
      </c>
      <c r="D501" s="34">
        <v>30.417560000000002</v>
      </c>
      <c r="E501" s="34">
        <v>34.215229999999998</v>
      </c>
      <c r="F501" s="112">
        <v>1.8404999999999987</v>
      </c>
      <c r="G501" s="34">
        <v>1.9571699999999979</v>
      </c>
    </row>
    <row r="502" spans="1:22" s="32" customFormat="1" ht="14.25" x14ac:dyDescent="0.2">
      <c r="A502" s="60" t="s">
        <v>91</v>
      </c>
      <c r="B502" s="24" t="s">
        <v>169</v>
      </c>
      <c r="C502" s="77">
        <v>39.914160000000003</v>
      </c>
      <c r="D502" s="34">
        <v>37.191540000000003</v>
      </c>
      <c r="E502" s="34">
        <v>42.805750000000003</v>
      </c>
      <c r="F502" s="112">
        <v>2.7226199999999992</v>
      </c>
      <c r="G502" s="34">
        <v>2.8915900000000008</v>
      </c>
    </row>
    <row r="503" spans="1:22" s="32" customFormat="1" ht="14.25" x14ac:dyDescent="0.2">
      <c r="A503" s="2" t="s">
        <v>1504</v>
      </c>
      <c r="B503" s="25" t="s">
        <v>166</v>
      </c>
      <c r="C503" s="77">
        <v>44.979370000000003</v>
      </c>
      <c r="D503" s="34">
        <v>43.316740000000003</v>
      </c>
      <c r="E503" s="34">
        <v>46.54824</v>
      </c>
      <c r="F503" s="112">
        <v>1.6626300000000001</v>
      </c>
      <c r="G503" s="34">
        <v>1.5688699999999969</v>
      </c>
    </row>
    <row r="504" spans="1:22" s="32" customFormat="1" ht="14.25" x14ac:dyDescent="0.2">
      <c r="A504" s="2" t="s">
        <v>1504</v>
      </c>
      <c r="B504" s="25" t="s">
        <v>160</v>
      </c>
      <c r="C504" s="77">
        <v>34.337350000000001</v>
      </c>
      <c r="D504" s="34">
        <v>32.8521</v>
      </c>
      <c r="E504" s="34">
        <v>35.738759999999999</v>
      </c>
      <c r="F504" s="112">
        <v>1.4852500000000006</v>
      </c>
      <c r="G504" s="34">
        <v>1.4014099999999985</v>
      </c>
    </row>
    <row r="505" spans="1:22" s="32" customFormat="1" ht="14.25" x14ac:dyDescent="0.2">
      <c r="A505" s="2" t="s">
        <v>1504</v>
      </c>
      <c r="B505" s="25" t="s">
        <v>162</v>
      </c>
      <c r="C505" s="77">
        <v>37.92</v>
      </c>
      <c r="D505" s="34">
        <v>36.214759999999998</v>
      </c>
      <c r="E505" s="34">
        <v>39.615220000000001</v>
      </c>
      <c r="F505" s="112">
        <v>1.7052400000000034</v>
      </c>
      <c r="G505" s="34">
        <v>1.6952199999999991</v>
      </c>
    </row>
    <row r="506" spans="1:22" x14ac:dyDescent="0.25">
      <c r="A506" s="25" t="s">
        <v>1504</v>
      </c>
      <c r="B506" s="25" t="s">
        <v>155</v>
      </c>
      <c r="C506" s="77">
        <v>41.688310000000001</v>
      </c>
      <c r="D506" s="34">
        <v>40.161070000000002</v>
      </c>
      <c r="E506" s="34">
        <v>43.275419999999997</v>
      </c>
      <c r="F506" s="112">
        <v>1.527239999999999</v>
      </c>
      <c r="G506" s="34">
        <v>1.5871099999999956</v>
      </c>
      <c r="V506" s="86"/>
    </row>
    <row r="507" spans="1:22" x14ac:dyDescent="0.25">
      <c r="A507" s="25" t="s">
        <v>1504</v>
      </c>
      <c r="B507" s="25" t="s">
        <v>151</v>
      </c>
      <c r="C507" s="77">
        <v>30.693069999999999</v>
      </c>
      <c r="D507" s="34">
        <v>29.210989999999999</v>
      </c>
      <c r="E507" s="34">
        <v>32.251800000000003</v>
      </c>
      <c r="F507" s="112">
        <v>1.4820799999999998</v>
      </c>
      <c r="G507" s="34">
        <v>1.5587300000000042</v>
      </c>
      <c r="V507" s="86"/>
    </row>
    <row r="508" spans="1:22" x14ac:dyDescent="0.25">
      <c r="A508" s="25" t="s">
        <v>1504</v>
      </c>
      <c r="B508" s="25" t="s">
        <v>167</v>
      </c>
      <c r="C508" s="77">
        <v>36.585369999999998</v>
      </c>
      <c r="D508" s="34">
        <v>33.946959999999997</v>
      </c>
      <c r="E508" s="34">
        <v>38.916119999999999</v>
      </c>
      <c r="F508" s="112">
        <v>2.6384100000000004</v>
      </c>
      <c r="G508" s="34">
        <v>2.3307500000000019</v>
      </c>
      <c r="V508" s="86"/>
    </row>
    <row r="509" spans="1:22" x14ac:dyDescent="0.25">
      <c r="A509" s="25" t="s">
        <v>1504</v>
      </c>
      <c r="B509" s="25" t="s">
        <v>171</v>
      </c>
      <c r="C509" s="77">
        <v>38.631349999999998</v>
      </c>
      <c r="D509" s="34">
        <v>37.228940000000001</v>
      </c>
      <c r="E509" s="34">
        <v>40.063029999999998</v>
      </c>
      <c r="F509" s="112">
        <v>1.4024099999999962</v>
      </c>
      <c r="G509" s="34">
        <v>1.4316800000000001</v>
      </c>
      <c r="V509" s="86"/>
    </row>
    <row r="510" spans="1:22" x14ac:dyDescent="0.25">
      <c r="A510" s="25" t="s">
        <v>1504</v>
      </c>
      <c r="B510" s="25" t="s">
        <v>159</v>
      </c>
      <c r="C510" s="77">
        <v>38.701920000000001</v>
      </c>
      <c r="D510" s="34">
        <v>37.227150000000002</v>
      </c>
      <c r="E510" s="34">
        <v>40.186689999999999</v>
      </c>
      <c r="F510" s="112">
        <v>1.4747699999999995</v>
      </c>
      <c r="G510" s="34">
        <v>1.4847699999999975</v>
      </c>
      <c r="V510" s="86"/>
    </row>
    <row r="511" spans="1:22" x14ac:dyDescent="0.25">
      <c r="A511" s="25" t="s">
        <v>1504</v>
      </c>
      <c r="B511" s="25" t="s">
        <v>174</v>
      </c>
      <c r="C511" s="77">
        <v>42.598869999999998</v>
      </c>
      <c r="D511" s="34">
        <v>41.130119999999998</v>
      </c>
      <c r="E511" s="34">
        <v>44.042000000000002</v>
      </c>
      <c r="F511" s="112">
        <v>1.46875</v>
      </c>
      <c r="G511" s="34">
        <v>1.4431300000000036</v>
      </c>
      <c r="V511" s="86"/>
    </row>
    <row r="512" spans="1:22" x14ac:dyDescent="0.25">
      <c r="A512" s="25" t="s">
        <v>1504</v>
      </c>
      <c r="B512" s="25" t="s">
        <v>178</v>
      </c>
      <c r="C512" s="77">
        <v>41.12426</v>
      </c>
      <c r="D512" s="34">
        <v>39.511450000000004</v>
      </c>
      <c r="E512" s="34">
        <v>42.826770000000003</v>
      </c>
      <c r="F512" s="112">
        <v>1.6128099999999961</v>
      </c>
      <c r="G512" s="34">
        <v>1.7025100000000037</v>
      </c>
      <c r="V512" s="86"/>
    </row>
    <row r="513" spans="1:22" x14ac:dyDescent="0.25">
      <c r="A513" s="25" t="s">
        <v>1504</v>
      </c>
      <c r="B513" s="25" t="s">
        <v>175</v>
      </c>
      <c r="C513" s="77">
        <v>40.27778</v>
      </c>
      <c r="D513" s="34">
        <v>38.339750000000002</v>
      </c>
      <c r="E513" s="34">
        <v>42.166159999999998</v>
      </c>
      <c r="F513" s="112">
        <v>1.9380299999999977</v>
      </c>
      <c r="G513" s="34">
        <v>1.8883799999999979</v>
      </c>
      <c r="V513" s="86"/>
    </row>
    <row r="514" spans="1:22" x14ac:dyDescent="0.25">
      <c r="A514" s="25" t="s">
        <v>1504</v>
      </c>
      <c r="B514" s="25" t="s">
        <v>156</v>
      </c>
      <c r="C514" s="77">
        <v>35.772359999999999</v>
      </c>
      <c r="D514" s="34">
        <v>33.166460000000001</v>
      </c>
      <c r="E514" s="34">
        <v>38.51276</v>
      </c>
      <c r="F514" s="112">
        <v>2.6058999999999983</v>
      </c>
      <c r="G514" s="34">
        <v>2.7404000000000011</v>
      </c>
      <c r="V514" s="86"/>
    </row>
    <row r="515" spans="1:22" x14ac:dyDescent="0.25">
      <c r="A515" s="25" t="s">
        <v>1504</v>
      </c>
      <c r="B515" s="25" t="s">
        <v>168</v>
      </c>
      <c r="C515" s="77">
        <v>38.518520000000002</v>
      </c>
      <c r="D515" s="34">
        <v>36.613419999999998</v>
      </c>
      <c r="E515" s="34">
        <v>40.279859999999999</v>
      </c>
      <c r="F515" s="112">
        <v>1.9051000000000045</v>
      </c>
      <c r="G515" s="34">
        <v>1.761339999999997</v>
      </c>
      <c r="V515" s="86"/>
    </row>
    <row r="516" spans="1:22" x14ac:dyDescent="0.25">
      <c r="A516" s="11" t="s">
        <v>1504</v>
      </c>
      <c r="B516" s="25" t="s">
        <v>164</v>
      </c>
      <c r="C516" s="77">
        <v>36.649209999999997</v>
      </c>
      <c r="D516" s="34">
        <v>34.963030000000003</v>
      </c>
      <c r="E516" s="34">
        <v>38.492080000000001</v>
      </c>
      <c r="F516" s="112">
        <v>1.6861799999999931</v>
      </c>
      <c r="G516" s="34">
        <v>1.8428700000000049</v>
      </c>
      <c r="V516" s="86"/>
    </row>
    <row r="517" spans="1:22" x14ac:dyDescent="0.25">
      <c r="A517" s="11" t="s">
        <v>1504</v>
      </c>
      <c r="B517" s="21" t="s">
        <v>172</v>
      </c>
      <c r="C517" s="77">
        <v>36.148650000000004</v>
      </c>
      <c r="D517" s="34">
        <v>34.4251</v>
      </c>
      <c r="E517" s="34">
        <v>37.883699999999997</v>
      </c>
      <c r="F517" s="112">
        <v>1.723550000000003</v>
      </c>
      <c r="G517" s="34">
        <v>1.735049999999994</v>
      </c>
      <c r="V517" s="86"/>
    </row>
    <row r="518" spans="1:22" s="32" customFormat="1" ht="14.25" x14ac:dyDescent="0.2">
      <c r="A518" s="2" t="s">
        <v>1504</v>
      </c>
      <c r="B518" s="24" t="s">
        <v>157</v>
      </c>
      <c r="C518" s="77">
        <v>38.6755</v>
      </c>
      <c r="D518" s="34">
        <v>37.140560000000001</v>
      </c>
      <c r="E518" s="34">
        <v>40.245429999999999</v>
      </c>
      <c r="F518" s="112">
        <v>1.5349399999999989</v>
      </c>
      <c r="G518" s="34">
        <v>1.5699299999999994</v>
      </c>
    </row>
    <row r="519" spans="1:22" s="32" customFormat="1" ht="14.25" x14ac:dyDescent="0.2">
      <c r="A519" s="2" t="s">
        <v>1504</v>
      </c>
      <c r="B519" s="24" t="s">
        <v>170</v>
      </c>
      <c r="C519" s="77">
        <v>38.947369999999999</v>
      </c>
      <c r="D519" s="34">
        <v>37.285119999999999</v>
      </c>
      <c r="E519" s="34">
        <v>40.598439999999997</v>
      </c>
      <c r="F519" s="112">
        <v>1.6622500000000002</v>
      </c>
      <c r="G519" s="34">
        <v>1.6510699999999972</v>
      </c>
    </row>
    <row r="520" spans="1:22" s="32" customFormat="1" ht="14.25" x14ac:dyDescent="0.2">
      <c r="A520" s="2" t="s">
        <v>1504</v>
      </c>
      <c r="B520" s="24" t="s">
        <v>176</v>
      </c>
      <c r="C520" s="77">
        <v>38.416420000000002</v>
      </c>
      <c r="D520" s="34">
        <v>35.99897</v>
      </c>
      <c r="E520" s="34">
        <v>40.607050000000001</v>
      </c>
      <c r="F520" s="112">
        <v>2.4174500000000023</v>
      </c>
      <c r="G520" s="34">
        <v>2.1906299999999987</v>
      </c>
    </row>
    <row r="521" spans="1:22" s="32" customFormat="1" ht="14.25" x14ac:dyDescent="0.2">
      <c r="A521" s="2" t="s">
        <v>1504</v>
      </c>
      <c r="B521" s="24" t="s">
        <v>152</v>
      </c>
      <c r="C521" s="77">
        <v>35.606059999999999</v>
      </c>
      <c r="D521" s="34">
        <v>31.799910000000001</v>
      </c>
      <c r="E521" s="34">
        <v>39.064019999999999</v>
      </c>
      <c r="F521" s="112">
        <v>3.8061499999999988</v>
      </c>
      <c r="G521" s="34">
        <v>3.4579599999999999</v>
      </c>
    </row>
    <row r="522" spans="1:22" s="32" customFormat="1" ht="14.25" x14ac:dyDescent="0.2">
      <c r="A522" s="60" t="s">
        <v>1504</v>
      </c>
      <c r="B522" s="24" t="s">
        <v>150</v>
      </c>
      <c r="C522" s="77">
        <v>27.371269999999999</v>
      </c>
      <c r="D522" s="34">
        <v>25.438230000000001</v>
      </c>
      <c r="E522" s="34">
        <v>29.506530000000001</v>
      </c>
      <c r="F522" s="112">
        <v>1.9330399999999983</v>
      </c>
      <c r="G522" s="34">
        <v>2.1352600000000024</v>
      </c>
    </row>
    <row r="523" spans="1:22" s="32" customFormat="1" ht="14.25" x14ac:dyDescent="0.2">
      <c r="A523" s="60" t="s">
        <v>1504</v>
      </c>
      <c r="B523" s="24" t="s">
        <v>163</v>
      </c>
      <c r="C523" s="77">
        <v>36.493740000000003</v>
      </c>
      <c r="D523" s="34">
        <v>34.741259999999997</v>
      </c>
      <c r="E523" s="34">
        <v>38.30939</v>
      </c>
      <c r="F523" s="112">
        <v>1.7524800000000056</v>
      </c>
      <c r="G523" s="34">
        <v>1.815649999999998</v>
      </c>
    </row>
    <row r="524" spans="1:22" s="32" customFormat="1" ht="14.25" x14ac:dyDescent="0.2">
      <c r="A524" s="60" t="s">
        <v>1504</v>
      </c>
      <c r="B524" s="24" t="s">
        <v>180</v>
      </c>
      <c r="C524" s="77">
        <v>37.212859999999999</v>
      </c>
      <c r="D524" s="34">
        <v>35.653530000000003</v>
      </c>
      <c r="E524" s="34">
        <v>38.970280000000002</v>
      </c>
      <c r="F524" s="112">
        <v>1.5593299999999957</v>
      </c>
      <c r="G524" s="34">
        <v>1.7574200000000033</v>
      </c>
    </row>
    <row r="525" spans="1:22" x14ac:dyDescent="0.25">
      <c r="A525" s="24" t="s">
        <v>1504</v>
      </c>
      <c r="B525" s="24" t="s">
        <v>154</v>
      </c>
      <c r="C525" s="77">
        <v>35.585590000000003</v>
      </c>
      <c r="D525" s="34">
        <v>33.664859999999997</v>
      </c>
      <c r="E525" s="34">
        <v>37.646039999999999</v>
      </c>
      <c r="F525" s="112">
        <v>1.920730000000006</v>
      </c>
      <c r="G525" s="34">
        <v>2.0604499999999959</v>
      </c>
      <c r="V525" s="86"/>
    </row>
    <row r="526" spans="1:22" x14ac:dyDescent="0.25">
      <c r="A526" s="24" t="s">
        <v>1504</v>
      </c>
      <c r="B526" s="24" t="s">
        <v>173</v>
      </c>
      <c r="C526" s="77">
        <v>42.718449999999997</v>
      </c>
      <c r="D526" s="34">
        <v>41.240020000000001</v>
      </c>
      <c r="E526" s="34">
        <v>44.085920000000002</v>
      </c>
      <c r="F526" s="112">
        <v>1.4784299999999959</v>
      </c>
      <c r="G526" s="34">
        <v>1.3674700000000044</v>
      </c>
      <c r="V526" s="86"/>
    </row>
    <row r="527" spans="1:22" x14ac:dyDescent="0.25">
      <c r="A527" s="24" t="s">
        <v>1504</v>
      </c>
      <c r="B527" s="24" t="s">
        <v>165</v>
      </c>
      <c r="C527" s="77">
        <v>39.789200000000001</v>
      </c>
      <c r="D527" s="34">
        <v>38.315759999999997</v>
      </c>
      <c r="E527" s="34">
        <v>41.430570000000003</v>
      </c>
      <c r="F527" s="112">
        <v>1.4734400000000036</v>
      </c>
      <c r="G527" s="34">
        <v>1.641370000000002</v>
      </c>
      <c r="V527" s="86"/>
    </row>
    <row r="528" spans="1:22" x14ac:dyDescent="0.25">
      <c r="A528" s="24" t="s">
        <v>1504</v>
      </c>
      <c r="B528" s="24" t="s">
        <v>149</v>
      </c>
      <c r="C528" s="77">
        <v>22.55639</v>
      </c>
      <c r="D528" s="34">
        <v>20.814160000000001</v>
      </c>
      <c r="E528" s="34">
        <v>24.4815</v>
      </c>
      <c r="F528" s="112">
        <v>1.7422299999999993</v>
      </c>
      <c r="G528" s="34">
        <v>1.9251100000000001</v>
      </c>
      <c r="V528" s="86"/>
    </row>
    <row r="529" spans="1:22" x14ac:dyDescent="0.25">
      <c r="A529" s="24" t="s">
        <v>1504</v>
      </c>
      <c r="B529" s="24" t="s">
        <v>177</v>
      </c>
      <c r="C529" s="77">
        <v>39.69849</v>
      </c>
      <c r="D529" s="34">
        <v>37.983409999999999</v>
      </c>
      <c r="E529" s="34">
        <v>41.493229999999997</v>
      </c>
      <c r="F529" s="112">
        <v>1.7150800000000004</v>
      </c>
      <c r="G529" s="34">
        <v>1.7947399999999973</v>
      </c>
      <c r="V529" s="86"/>
    </row>
    <row r="530" spans="1:22" x14ac:dyDescent="0.25">
      <c r="A530" s="24" t="s">
        <v>1504</v>
      </c>
      <c r="B530" s="24" t="s">
        <v>153</v>
      </c>
      <c r="C530" s="77">
        <v>35.010060000000003</v>
      </c>
      <c r="D530" s="34">
        <v>33.171680000000002</v>
      </c>
      <c r="E530" s="34">
        <v>36.918750000000003</v>
      </c>
      <c r="F530" s="112">
        <v>1.8383800000000008</v>
      </c>
      <c r="G530" s="34">
        <v>1.90869</v>
      </c>
      <c r="V530" s="86"/>
    </row>
    <row r="531" spans="1:22" x14ac:dyDescent="0.25">
      <c r="A531" s="24" t="s">
        <v>1504</v>
      </c>
      <c r="B531" s="24" t="s">
        <v>179</v>
      </c>
      <c r="C531" s="77">
        <v>41.558439999999997</v>
      </c>
      <c r="D531" s="34">
        <v>39.765090000000001</v>
      </c>
      <c r="E531" s="34">
        <v>43.243110000000001</v>
      </c>
      <c r="F531" s="112">
        <v>1.7933499999999967</v>
      </c>
      <c r="G531" s="34">
        <v>1.6846700000000041</v>
      </c>
      <c r="V531" s="86"/>
    </row>
    <row r="532" spans="1:22" x14ac:dyDescent="0.25">
      <c r="A532" s="24" t="s">
        <v>1504</v>
      </c>
      <c r="B532" s="24" t="s">
        <v>161</v>
      </c>
      <c r="C532" s="77">
        <v>38.072670000000002</v>
      </c>
      <c r="D532" s="34">
        <v>36.333869999999997</v>
      </c>
      <c r="E532" s="34">
        <v>39.714149999999997</v>
      </c>
      <c r="F532" s="112">
        <v>1.7388000000000048</v>
      </c>
      <c r="G532" s="34">
        <v>1.6414799999999943</v>
      </c>
      <c r="V532" s="86"/>
    </row>
    <row r="533" spans="1:22" x14ac:dyDescent="0.25">
      <c r="A533" s="24" t="s">
        <v>1504</v>
      </c>
      <c r="B533" s="24" t="s">
        <v>158</v>
      </c>
      <c r="C533" s="77">
        <v>32.829369999999997</v>
      </c>
      <c r="D533" s="34">
        <v>30.988769999999999</v>
      </c>
      <c r="E533" s="34">
        <v>34.813119999999998</v>
      </c>
      <c r="F533" s="112">
        <v>1.8405999999999985</v>
      </c>
      <c r="G533" s="34">
        <v>1.9837500000000006</v>
      </c>
      <c r="V533" s="86"/>
    </row>
    <row r="534" spans="1:22" x14ac:dyDescent="0.25">
      <c r="A534" s="24" t="s">
        <v>1504</v>
      </c>
      <c r="B534" s="24" t="s">
        <v>169</v>
      </c>
      <c r="C534" s="77">
        <v>37.826090000000001</v>
      </c>
      <c r="D534" s="34">
        <v>35.207729999999998</v>
      </c>
      <c r="E534" s="34">
        <v>40.806289999999997</v>
      </c>
      <c r="F534" s="112">
        <v>2.6183600000000027</v>
      </c>
      <c r="G534" s="34">
        <v>2.9801999999999964</v>
      </c>
      <c r="V534" s="86"/>
    </row>
    <row r="535" spans="1:22" x14ac:dyDescent="0.25">
      <c r="A535" s="11" t="s">
        <v>1505</v>
      </c>
      <c r="B535" s="25" t="s">
        <v>166</v>
      </c>
      <c r="C535" s="77">
        <v>44.653179999999999</v>
      </c>
      <c r="D535" s="34">
        <v>42.96219</v>
      </c>
      <c r="E535" s="34">
        <v>46.272530000000003</v>
      </c>
      <c r="F535" s="112">
        <v>1.6909899999999993</v>
      </c>
      <c r="G535" s="34">
        <v>1.6193500000000043</v>
      </c>
      <c r="V535" s="86"/>
    </row>
    <row r="536" spans="1:22" x14ac:dyDescent="0.25">
      <c r="A536" s="11" t="s">
        <v>1505</v>
      </c>
      <c r="B536" s="21" t="s">
        <v>160</v>
      </c>
      <c r="C536" s="77">
        <v>34.234229999999997</v>
      </c>
      <c r="D536" s="34">
        <v>32.76681</v>
      </c>
      <c r="E536" s="34">
        <v>35.749000000000002</v>
      </c>
      <c r="F536" s="112">
        <v>1.4674199999999971</v>
      </c>
      <c r="G536" s="34">
        <v>1.5147700000000057</v>
      </c>
      <c r="V536" s="86"/>
    </row>
    <row r="537" spans="1:22" s="32" customFormat="1" ht="14.25" x14ac:dyDescent="0.2">
      <c r="A537" s="2" t="s">
        <v>1505</v>
      </c>
      <c r="B537" s="25" t="s">
        <v>162</v>
      </c>
      <c r="C537" s="77">
        <v>36.842109999999998</v>
      </c>
      <c r="D537" s="34">
        <v>34.972369999999998</v>
      </c>
      <c r="E537" s="34">
        <v>38.931249999999999</v>
      </c>
      <c r="F537" s="112">
        <v>1.8697400000000002</v>
      </c>
      <c r="G537" s="34">
        <v>2.0891400000000004</v>
      </c>
    </row>
    <row r="538" spans="1:22" s="32" customFormat="1" ht="14.25" x14ac:dyDescent="0.2">
      <c r="A538" s="2" t="s">
        <v>1505</v>
      </c>
      <c r="B538" s="25" t="s">
        <v>155</v>
      </c>
      <c r="C538" s="77">
        <v>40.132449999999999</v>
      </c>
      <c r="D538" s="34">
        <v>38.569270000000003</v>
      </c>
      <c r="E538" s="34">
        <v>41.694450000000003</v>
      </c>
      <c r="F538" s="112">
        <v>1.5631799999999956</v>
      </c>
      <c r="G538" s="34">
        <v>1.5620000000000047</v>
      </c>
    </row>
    <row r="539" spans="1:22" s="32" customFormat="1" ht="14.25" x14ac:dyDescent="0.2">
      <c r="A539" s="2" t="s">
        <v>1505</v>
      </c>
      <c r="B539" s="25" t="s">
        <v>151</v>
      </c>
      <c r="C539" s="77">
        <v>30.045870000000001</v>
      </c>
      <c r="D539" s="34">
        <v>28.215910000000001</v>
      </c>
      <c r="E539" s="34">
        <v>32.065219999999997</v>
      </c>
      <c r="F539" s="112">
        <v>1.8299599999999998</v>
      </c>
      <c r="G539" s="34">
        <v>2.0193499999999958</v>
      </c>
    </row>
    <row r="540" spans="1:22" s="32" customFormat="1" ht="14.25" x14ac:dyDescent="0.2">
      <c r="A540" s="2" t="s">
        <v>1505</v>
      </c>
      <c r="B540" s="25" t="s">
        <v>167</v>
      </c>
      <c r="C540" s="77">
        <v>35.9375</v>
      </c>
      <c r="D540" s="34">
        <v>32.792259999999999</v>
      </c>
      <c r="E540" s="34">
        <v>38.838700000000003</v>
      </c>
      <c r="F540" s="112">
        <v>3.1452400000000011</v>
      </c>
      <c r="G540" s="34">
        <v>2.9012000000000029</v>
      </c>
    </row>
    <row r="541" spans="1:22" s="32" customFormat="1" ht="14.25" x14ac:dyDescent="0.2">
      <c r="A541" s="2" t="s">
        <v>1505</v>
      </c>
      <c r="B541" s="25" t="s">
        <v>171</v>
      </c>
      <c r="C541" s="77">
        <v>39.492750000000001</v>
      </c>
      <c r="D541" s="34">
        <v>38.052750000000003</v>
      </c>
      <c r="E541" s="34">
        <v>41.029679999999999</v>
      </c>
      <c r="F541" s="112">
        <v>1.4399999999999977</v>
      </c>
      <c r="G541" s="34">
        <v>1.5369299999999981</v>
      </c>
    </row>
    <row r="542" spans="1:22" s="32" customFormat="1" ht="14.25" x14ac:dyDescent="0.2">
      <c r="A542" s="2" t="s">
        <v>1505</v>
      </c>
      <c r="B542" s="25" t="s">
        <v>159</v>
      </c>
      <c r="C542" s="77">
        <v>38.055219999999998</v>
      </c>
      <c r="D542" s="34">
        <v>36.562489999999997</v>
      </c>
      <c r="E542" s="34">
        <v>39.510509999999996</v>
      </c>
      <c r="F542" s="112">
        <v>1.4927300000000017</v>
      </c>
      <c r="G542" s="34">
        <v>1.455289999999998</v>
      </c>
    </row>
    <row r="543" spans="1:22" s="32" customFormat="1" ht="14.25" x14ac:dyDescent="0.2">
      <c r="A543" s="2" t="s">
        <v>1505</v>
      </c>
      <c r="B543" s="25" t="s">
        <v>174</v>
      </c>
      <c r="C543" s="77">
        <v>42.489269999999998</v>
      </c>
      <c r="D543" s="34">
        <v>39.919699999999999</v>
      </c>
      <c r="E543" s="34">
        <v>45.596760000000003</v>
      </c>
      <c r="F543" s="112">
        <v>2.5695699999999988</v>
      </c>
      <c r="G543" s="34">
        <v>3.1074900000000056</v>
      </c>
    </row>
    <row r="544" spans="1:22" x14ac:dyDescent="0.25">
      <c r="A544" s="25" t="s">
        <v>1505</v>
      </c>
      <c r="B544" s="25" t="s">
        <v>178</v>
      </c>
      <c r="C544" s="77">
        <v>42.414859999999997</v>
      </c>
      <c r="D544" s="34">
        <v>40.782020000000003</v>
      </c>
      <c r="E544" s="34">
        <v>44.189410000000002</v>
      </c>
      <c r="F544" s="112">
        <v>1.6328399999999945</v>
      </c>
      <c r="G544" s="34">
        <v>1.774550000000005</v>
      </c>
      <c r="V544" s="86"/>
    </row>
    <row r="545" spans="1:22" x14ac:dyDescent="0.25">
      <c r="A545" s="25" t="s">
        <v>1505</v>
      </c>
      <c r="B545" s="25" t="s">
        <v>175</v>
      </c>
      <c r="C545" s="77">
        <v>41.025640000000003</v>
      </c>
      <c r="D545" s="34">
        <v>38.947360000000003</v>
      </c>
      <c r="E545" s="34">
        <v>42.927750000000003</v>
      </c>
      <c r="F545" s="112">
        <v>2.0782799999999995</v>
      </c>
      <c r="G545" s="34">
        <v>1.9021100000000004</v>
      </c>
      <c r="V545" s="86"/>
    </row>
    <row r="546" spans="1:22" x14ac:dyDescent="0.25">
      <c r="A546" s="25" t="s">
        <v>1505</v>
      </c>
      <c r="B546" s="25" t="s">
        <v>156</v>
      </c>
      <c r="C546" s="77">
        <v>34.645670000000003</v>
      </c>
      <c r="D546" s="34">
        <v>32.23272</v>
      </c>
      <c r="E546" s="34">
        <v>37.465229999999998</v>
      </c>
      <c r="F546" s="112">
        <v>2.4129500000000021</v>
      </c>
      <c r="G546" s="34">
        <v>2.8195599999999956</v>
      </c>
      <c r="V546" s="86"/>
    </row>
    <row r="547" spans="1:22" x14ac:dyDescent="0.25">
      <c r="A547" s="25" t="s">
        <v>1505</v>
      </c>
      <c r="B547" s="25" t="s">
        <v>168</v>
      </c>
      <c r="C547" s="77">
        <v>35.326090000000001</v>
      </c>
      <c r="D547" s="34">
        <v>32.232689999999998</v>
      </c>
      <c r="E547" s="34">
        <v>38.388629999999999</v>
      </c>
      <c r="F547" s="112">
        <v>3.0934000000000026</v>
      </c>
      <c r="G547" s="34">
        <v>3.0625399999999985</v>
      </c>
      <c r="V547" s="86"/>
    </row>
    <row r="548" spans="1:22" x14ac:dyDescent="0.25">
      <c r="A548" s="25" t="s">
        <v>1505</v>
      </c>
      <c r="B548" s="25" t="s">
        <v>164</v>
      </c>
      <c r="C548" s="77">
        <v>36.480690000000003</v>
      </c>
      <c r="D548" s="34">
        <v>34.534799999999997</v>
      </c>
      <c r="E548" s="34">
        <v>38.439810000000001</v>
      </c>
      <c r="F548" s="112">
        <v>1.9458900000000057</v>
      </c>
      <c r="G548" s="34">
        <v>1.9591199999999986</v>
      </c>
      <c r="V548" s="86"/>
    </row>
    <row r="549" spans="1:22" x14ac:dyDescent="0.25">
      <c r="A549" s="25" t="s">
        <v>1505</v>
      </c>
      <c r="B549" s="25" t="s">
        <v>172</v>
      </c>
      <c r="C549" s="77">
        <v>38.087249999999997</v>
      </c>
      <c r="D549" s="34">
        <v>36.335439999999998</v>
      </c>
      <c r="E549" s="34">
        <v>39.818689999999997</v>
      </c>
      <c r="F549" s="112">
        <v>1.751809999999999</v>
      </c>
      <c r="G549" s="34">
        <v>1.7314399999999992</v>
      </c>
      <c r="V549" s="86"/>
    </row>
    <row r="550" spans="1:22" x14ac:dyDescent="0.25">
      <c r="A550" s="25" t="s">
        <v>1505</v>
      </c>
      <c r="B550" s="24" t="s">
        <v>157</v>
      </c>
      <c r="C550" s="77">
        <v>36.25</v>
      </c>
      <c r="D550" s="34">
        <v>34.203310000000002</v>
      </c>
      <c r="E550" s="34">
        <v>38.412979999999997</v>
      </c>
      <c r="F550" s="112">
        <v>2.0466899999999981</v>
      </c>
      <c r="G550" s="34">
        <v>2.1629799999999975</v>
      </c>
      <c r="V550" s="86"/>
    </row>
    <row r="551" spans="1:22" x14ac:dyDescent="0.25">
      <c r="A551" s="25" t="s">
        <v>1505</v>
      </c>
      <c r="B551" s="24" t="s">
        <v>170</v>
      </c>
      <c r="C551" s="77">
        <v>38.734569999999998</v>
      </c>
      <c r="D551" s="34">
        <v>36.987169999999999</v>
      </c>
      <c r="E551" s="34">
        <v>40.33766</v>
      </c>
      <c r="F551" s="112">
        <v>1.747399999999999</v>
      </c>
      <c r="G551" s="34">
        <v>1.6030900000000017</v>
      </c>
      <c r="V551" s="86"/>
    </row>
    <row r="552" spans="1:22" x14ac:dyDescent="0.25">
      <c r="A552" s="25" t="s">
        <v>1505</v>
      </c>
      <c r="B552" s="24" t="s">
        <v>176</v>
      </c>
      <c r="C552" s="77">
        <v>37.658230000000003</v>
      </c>
      <c r="D552" s="34">
        <v>35.256320000000002</v>
      </c>
      <c r="E552" s="34">
        <v>40.024940000000001</v>
      </c>
      <c r="F552" s="112">
        <v>2.4019100000000009</v>
      </c>
      <c r="G552" s="34">
        <v>2.3667099999999976</v>
      </c>
      <c r="V552" s="86"/>
    </row>
    <row r="553" spans="1:22" x14ac:dyDescent="0.25">
      <c r="A553" s="25" t="s">
        <v>1505</v>
      </c>
      <c r="B553" s="24" t="s">
        <v>152</v>
      </c>
      <c r="C553" s="77">
        <v>37.313429999999997</v>
      </c>
      <c r="D553" s="34">
        <v>33.878869999999999</v>
      </c>
      <c r="E553" s="34">
        <v>41.189450000000001</v>
      </c>
      <c r="F553" s="112">
        <v>3.4345599999999976</v>
      </c>
      <c r="G553" s="34">
        <v>3.876020000000004</v>
      </c>
      <c r="V553" s="86"/>
    </row>
    <row r="554" spans="1:22" x14ac:dyDescent="0.25">
      <c r="A554" s="3" t="s">
        <v>1505</v>
      </c>
      <c r="B554" s="24" t="s">
        <v>150</v>
      </c>
      <c r="C554" s="77">
        <v>31.147539999999999</v>
      </c>
      <c r="D554" s="34">
        <v>28.230989999999998</v>
      </c>
      <c r="E554" s="34">
        <v>34.221719999999998</v>
      </c>
      <c r="F554" s="112">
        <v>2.9165500000000009</v>
      </c>
      <c r="G554" s="34">
        <v>3.0741799999999984</v>
      </c>
      <c r="V554" s="86"/>
    </row>
    <row r="555" spans="1:22" x14ac:dyDescent="0.25">
      <c r="A555" s="3" t="s">
        <v>1505</v>
      </c>
      <c r="B555" s="22" t="s">
        <v>163</v>
      </c>
      <c r="C555" s="77">
        <v>37.610619999999997</v>
      </c>
      <c r="D555" s="34">
        <v>35.691459999999999</v>
      </c>
      <c r="E555" s="34">
        <v>39.681930000000001</v>
      </c>
      <c r="F555" s="112">
        <v>1.919159999999998</v>
      </c>
      <c r="G555" s="34">
        <v>2.071310000000004</v>
      </c>
      <c r="V555" s="86"/>
    </row>
    <row r="556" spans="1:22" s="32" customFormat="1" ht="14.25" x14ac:dyDescent="0.2">
      <c r="A556" s="60" t="s">
        <v>1505</v>
      </c>
      <c r="B556" s="24" t="s">
        <v>180</v>
      </c>
      <c r="C556" s="77">
        <v>38.319330000000001</v>
      </c>
      <c r="D556" s="34">
        <v>36.63008</v>
      </c>
      <c r="E556" s="34">
        <v>40.121459999999999</v>
      </c>
      <c r="F556" s="112">
        <v>1.6892500000000013</v>
      </c>
      <c r="G556" s="34">
        <v>1.8021299999999982</v>
      </c>
    </row>
    <row r="557" spans="1:22" s="32" customFormat="1" ht="14.25" x14ac:dyDescent="0.2">
      <c r="A557" s="60" t="s">
        <v>1505</v>
      </c>
      <c r="B557" s="24" t="s">
        <v>154</v>
      </c>
      <c r="C557" s="77">
        <v>35.051549999999999</v>
      </c>
      <c r="D557" s="34">
        <v>32.892789999999998</v>
      </c>
      <c r="E557" s="34">
        <v>37.135660000000001</v>
      </c>
      <c r="F557" s="112">
        <v>2.1587600000000009</v>
      </c>
      <c r="G557" s="34">
        <v>2.0841100000000026</v>
      </c>
    </row>
    <row r="558" spans="1:22" s="32" customFormat="1" ht="14.25" x14ac:dyDescent="0.2">
      <c r="A558" s="60" t="s">
        <v>1505</v>
      </c>
      <c r="B558" s="24" t="s">
        <v>173</v>
      </c>
      <c r="C558" s="77">
        <v>42.823250000000002</v>
      </c>
      <c r="D558" s="34">
        <v>41.33663</v>
      </c>
      <c r="E558" s="34">
        <v>44.322940000000003</v>
      </c>
      <c r="F558" s="112">
        <v>1.4866200000000021</v>
      </c>
      <c r="G558" s="34">
        <v>1.4996900000000011</v>
      </c>
    </row>
    <row r="559" spans="1:22" s="32" customFormat="1" ht="14.25" x14ac:dyDescent="0.2">
      <c r="A559" s="60" t="s">
        <v>1505</v>
      </c>
      <c r="B559" s="24" t="s">
        <v>165</v>
      </c>
      <c r="C559" s="77">
        <v>39.550260000000002</v>
      </c>
      <c r="D559" s="34">
        <v>38.023249999999997</v>
      </c>
      <c r="E559" s="34">
        <v>41.140340000000002</v>
      </c>
      <c r="F559" s="112">
        <v>1.5270100000000042</v>
      </c>
      <c r="G559" s="34">
        <v>1.5900800000000004</v>
      </c>
    </row>
    <row r="560" spans="1:22" s="32" customFormat="1" ht="14.25" x14ac:dyDescent="0.2">
      <c r="A560" s="60" t="s">
        <v>1505</v>
      </c>
      <c r="B560" s="24" t="s">
        <v>149</v>
      </c>
      <c r="C560" s="77">
        <v>21.974519999999998</v>
      </c>
      <c r="D560" s="34">
        <v>20.131889999999999</v>
      </c>
      <c r="E560" s="34">
        <v>24.23631</v>
      </c>
      <c r="F560" s="112">
        <v>1.8426299999999998</v>
      </c>
      <c r="G560" s="34">
        <v>2.2617900000000013</v>
      </c>
    </row>
    <row r="561" spans="1:22" s="32" customFormat="1" ht="14.25" x14ac:dyDescent="0.2">
      <c r="A561" s="60" t="s">
        <v>1505</v>
      </c>
      <c r="B561" s="24" t="s">
        <v>177</v>
      </c>
      <c r="C561" s="77">
        <v>41.493780000000001</v>
      </c>
      <c r="D561" s="34">
        <v>39.616250000000001</v>
      </c>
      <c r="E561" s="34">
        <v>43.550139999999999</v>
      </c>
      <c r="F561" s="112">
        <v>1.8775300000000001</v>
      </c>
      <c r="G561" s="34">
        <v>2.056359999999998</v>
      </c>
    </row>
    <row r="562" spans="1:22" s="32" customFormat="1" ht="14.25" x14ac:dyDescent="0.2">
      <c r="A562" s="60" t="s">
        <v>1505</v>
      </c>
      <c r="B562" s="24" t="s">
        <v>153</v>
      </c>
      <c r="C562" s="77">
        <v>34.401710000000001</v>
      </c>
      <c r="D562" s="34">
        <v>32.433720000000001</v>
      </c>
      <c r="E562" s="34">
        <v>36.276870000000002</v>
      </c>
      <c r="F562" s="112">
        <v>1.9679900000000004</v>
      </c>
      <c r="G562" s="34">
        <v>1.875160000000001</v>
      </c>
    </row>
    <row r="563" spans="1:22" x14ac:dyDescent="0.25">
      <c r="A563" s="24" t="s">
        <v>1505</v>
      </c>
      <c r="B563" s="24" t="s">
        <v>179</v>
      </c>
      <c r="C563" s="77">
        <v>41.845140000000001</v>
      </c>
      <c r="D563" s="34">
        <v>40.101500000000001</v>
      </c>
      <c r="E563" s="34">
        <v>43.609400000000001</v>
      </c>
      <c r="F563" s="112">
        <v>1.7436399999999992</v>
      </c>
      <c r="G563" s="34">
        <v>1.7642600000000002</v>
      </c>
      <c r="V563" s="86"/>
    </row>
    <row r="564" spans="1:22" x14ac:dyDescent="0.25">
      <c r="A564" s="24" t="s">
        <v>1505</v>
      </c>
      <c r="B564" s="24" t="s">
        <v>161</v>
      </c>
      <c r="C564" s="77">
        <v>38.087519999999998</v>
      </c>
      <c r="D564" s="34">
        <v>36.453960000000002</v>
      </c>
      <c r="E564" s="34">
        <v>39.880209999999998</v>
      </c>
      <c r="F564" s="112">
        <v>1.6335599999999957</v>
      </c>
      <c r="G564" s="34">
        <v>1.7926900000000003</v>
      </c>
      <c r="V564" s="86"/>
    </row>
    <row r="565" spans="1:22" x14ac:dyDescent="0.25">
      <c r="A565" s="24" t="s">
        <v>1505</v>
      </c>
      <c r="B565" s="24" t="s">
        <v>158</v>
      </c>
      <c r="C565" s="77">
        <v>35.915489999999998</v>
      </c>
      <c r="D565" s="34">
        <v>32.197029999999998</v>
      </c>
      <c r="E565" s="34">
        <v>39.225200000000001</v>
      </c>
      <c r="F565" s="112">
        <v>3.7184600000000003</v>
      </c>
      <c r="G565" s="34">
        <v>3.3097100000000026</v>
      </c>
      <c r="V565" s="86"/>
    </row>
    <row r="566" spans="1:22" x14ac:dyDescent="0.25">
      <c r="A566" s="24" t="s">
        <v>1505</v>
      </c>
      <c r="B566" s="24" t="s">
        <v>169</v>
      </c>
      <c r="C566" s="77">
        <v>40.990989999999996</v>
      </c>
      <c r="D566" s="34">
        <v>38.346589999999999</v>
      </c>
      <c r="E566" s="34">
        <v>44.130699999999997</v>
      </c>
      <c r="F566" s="112">
        <v>2.6443999999999974</v>
      </c>
      <c r="G566" s="34">
        <v>3.1397100000000009</v>
      </c>
      <c r="V566" s="86"/>
    </row>
    <row r="567" spans="1:22" x14ac:dyDescent="0.25">
      <c r="A567" s="25" t="s">
        <v>1506</v>
      </c>
      <c r="B567" s="25" t="s">
        <v>166</v>
      </c>
      <c r="C567" s="77" t="s">
        <v>1574</v>
      </c>
      <c r="D567" s="34">
        <v>0</v>
      </c>
      <c r="E567" s="34">
        <v>0</v>
      </c>
      <c r="F567" s="112" t="e">
        <v>#VALUE!</v>
      </c>
      <c r="G567" s="34" t="e">
        <v>#VALUE!</v>
      </c>
      <c r="V567" s="86"/>
    </row>
    <row r="568" spans="1:22" x14ac:dyDescent="0.25">
      <c r="A568" s="25" t="s">
        <v>1506</v>
      </c>
      <c r="B568" s="25" t="s">
        <v>160</v>
      </c>
      <c r="C568" s="77" t="s">
        <v>1574</v>
      </c>
      <c r="D568" s="34">
        <v>0</v>
      </c>
      <c r="E568" s="34">
        <v>0</v>
      </c>
      <c r="F568" s="112" t="e">
        <v>#VALUE!</v>
      </c>
      <c r="G568" s="34" t="e">
        <v>#VALUE!</v>
      </c>
      <c r="V568" s="86"/>
    </row>
    <row r="569" spans="1:22" x14ac:dyDescent="0.25">
      <c r="A569" s="25" t="s">
        <v>1506</v>
      </c>
      <c r="B569" s="25" t="s">
        <v>162</v>
      </c>
      <c r="C569" s="77" t="s">
        <v>1574</v>
      </c>
      <c r="D569" s="34">
        <v>0</v>
      </c>
      <c r="E569" s="34">
        <v>0</v>
      </c>
      <c r="F569" s="112" t="e">
        <v>#VALUE!</v>
      </c>
      <c r="G569" s="34" t="e">
        <v>#VALUE!</v>
      </c>
      <c r="V569" s="86"/>
    </row>
    <row r="570" spans="1:22" x14ac:dyDescent="0.25">
      <c r="A570" s="25" t="s">
        <v>1506</v>
      </c>
      <c r="B570" s="25" t="s">
        <v>155</v>
      </c>
      <c r="C570" s="77" t="s">
        <v>1574</v>
      </c>
      <c r="D570" s="34">
        <v>0</v>
      </c>
      <c r="E570" s="34">
        <v>0</v>
      </c>
      <c r="F570" s="112" t="e">
        <v>#VALUE!</v>
      </c>
      <c r="G570" s="34" t="e">
        <v>#VALUE!</v>
      </c>
      <c r="V570" s="86"/>
    </row>
    <row r="571" spans="1:22" x14ac:dyDescent="0.25">
      <c r="A571" s="25" t="s">
        <v>1506</v>
      </c>
      <c r="B571" s="25" t="s">
        <v>151</v>
      </c>
      <c r="C571" s="77" t="s">
        <v>1574</v>
      </c>
      <c r="D571" s="34">
        <v>0</v>
      </c>
      <c r="E571" s="34">
        <v>0</v>
      </c>
      <c r="F571" s="112" t="e">
        <v>#VALUE!</v>
      </c>
      <c r="G571" s="34" t="e">
        <v>#VALUE!</v>
      </c>
      <c r="V571" s="86"/>
    </row>
    <row r="572" spans="1:22" x14ac:dyDescent="0.25">
      <c r="A572" s="25" t="s">
        <v>1506</v>
      </c>
      <c r="B572" s="25" t="s">
        <v>167</v>
      </c>
      <c r="C572" s="77" t="s">
        <v>1574</v>
      </c>
      <c r="D572" s="34">
        <v>0</v>
      </c>
      <c r="E572" s="34">
        <v>0</v>
      </c>
      <c r="F572" s="112" t="e">
        <v>#VALUE!</v>
      </c>
      <c r="G572" s="34" t="e">
        <v>#VALUE!</v>
      </c>
      <c r="V572" s="86"/>
    </row>
    <row r="573" spans="1:22" x14ac:dyDescent="0.25">
      <c r="A573" s="11" t="s">
        <v>1506</v>
      </c>
      <c r="B573" s="25" t="s">
        <v>171</v>
      </c>
      <c r="C573" s="77" t="s">
        <v>1574</v>
      </c>
      <c r="D573" s="34">
        <v>0</v>
      </c>
      <c r="E573" s="34">
        <v>0</v>
      </c>
      <c r="F573" s="112" t="e">
        <v>#VALUE!</v>
      </c>
      <c r="G573" s="34" t="e">
        <v>#VALUE!</v>
      </c>
      <c r="V573" s="86"/>
    </row>
    <row r="574" spans="1:22" x14ac:dyDescent="0.25">
      <c r="A574" s="11" t="s">
        <v>1506</v>
      </c>
      <c r="B574" s="21" t="s">
        <v>159</v>
      </c>
      <c r="C574" s="77" t="s">
        <v>1574</v>
      </c>
      <c r="D574" s="34">
        <v>0</v>
      </c>
      <c r="E574" s="34">
        <v>0</v>
      </c>
      <c r="F574" s="112" t="e">
        <v>#VALUE!</v>
      </c>
      <c r="G574" s="34" t="e">
        <v>#VALUE!</v>
      </c>
      <c r="V574" s="86"/>
    </row>
    <row r="575" spans="1:22" s="32" customFormat="1" ht="14.25" x14ac:dyDescent="0.2">
      <c r="A575" s="2" t="s">
        <v>1506</v>
      </c>
      <c r="B575" s="25" t="s">
        <v>174</v>
      </c>
      <c r="C575" s="77" t="s">
        <v>1574</v>
      </c>
      <c r="D575" s="34">
        <v>0</v>
      </c>
      <c r="E575" s="34">
        <v>0</v>
      </c>
      <c r="F575" s="112" t="e">
        <v>#VALUE!</v>
      </c>
      <c r="G575" s="34" t="e">
        <v>#VALUE!</v>
      </c>
    </row>
    <row r="576" spans="1:22" s="32" customFormat="1" ht="14.25" x14ac:dyDescent="0.2">
      <c r="A576" s="2" t="s">
        <v>1506</v>
      </c>
      <c r="B576" s="25" t="s">
        <v>178</v>
      </c>
      <c r="C576" s="77" t="s">
        <v>1574</v>
      </c>
      <c r="D576" s="34">
        <v>0</v>
      </c>
      <c r="E576" s="34">
        <v>0</v>
      </c>
      <c r="F576" s="112" t="e">
        <v>#VALUE!</v>
      </c>
      <c r="G576" s="34" t="e">
        <v>#VALUE!</v>
      </c>
    </row>
    <row r="577" spans="1:22" s="32" customFormat="1" ht="14.25" x14ac:dyDescent="0.2">
      <c r="A577" s="2" t="s">
        <v>1506</v>
      </c>
      <c r="B577" s="25" t="s">
        <v>175</v>
      </c>
      <c r="C577" s="77">
        <v>44.874715260000002</v>
      </c>
      <c r="D577" s="34">
        <v>42.721496670000001</v>
      </c>
      <c r="E577" s="34">
        <v>46.873392180000003</v>
      </c>
      <c r="F577" s="112">
        <v>2.1532185900000016</v>
      </c>
      <c r="G577" s="34">
        <v>1.9986769200000012</v>
      </c>
    </row>
    <row r="578" spans="1:22" s="32" customFormat="1" ht="14.25" x14ac:dyDescent="0.2">
      <c r="A578" s="2" t="s">
        <v>1506</v>
      </c>
      <c r="B578" s="25" t="s">
        <v>156</v>
      </c>
      <c r="C578" s="77" t="s">
        <v>1574</v>
      </c>
      <c r="D578" s="34">
        <v>0</v>
      </c>
      <c r="E578" s="34">
        <v>0</v>
      </c>
      <c r="F578" s="112" t="e">
        <v>#VALUE!</v>
      </c>
      <c r="G578" s="34" t="e">
        <v>#VALUE!</v>
      </c>
    </row>
    <row r="579" spans="1:22" s="32" customFormat="1" ht="14.25" x14ac:dyDescent="0.2">
      <c r="A579" s="2" t="s">
        <v>1506</v>
      </c>
      <c r="B579" s="25" t="s">
        <v>168</v>
      </c>
      <c r="C579" s="77" t="s">
        <v>1574</v>
      </c>
      <c r="D579" s="34">
        <v>0</v>
      </c>
      <c r="E579" s="34">
        <v>0</v>
      </c>
      <c r="F579" s="112" t="e">
        <v>#VALUE!</v>
      </c>
      <c r="G579" s="34" t="e">
        <v>#VALUE!</v>
      </c>
    </row>
    <row r="580" spans="1:22" s="32" customFormat="1" ht="14.25" x14ac:dyDescent="0.2">
      <c r="A580" s="2" t="s">
        <v>1506</v>
      </c>
      <c r="B580" s="25" t="s">
        <v>164</v>
      </c>
      <c r="C580" s="77" t="s">
        <v>1574</v>
      </c>
      <c r="D580" s="34">
        <v>0</v>
      </c>
      <c r="E580" s="34">
        <v>0</v>
      </c>
      <c r="F580" s="112" t="e">
        <v>#VALUE!</v>
      </c>
      <c r="G580" s="34" t="e">
        <v>#VALUE!</v>
      </c>
    </row>
    <row r="581" spans="1:22" s="32" customFormat="1" ht="14.25" x14ac:dyDescent="0.2">
      <c r="A581" s="2" t="s">
        <v>1506</v>
      </c>
      <c r="B581" s="25" t="s">
        <v>172</v>
      </c>
      <c r="C581" s="77" t="s">
        <v>1574</v>
      </c>
      <c r="D581" s="34">
        <v>0</v>
      </c>
      <c r="E581" s="34">
        <v>0</v>
      </c>
      <c r="F581" s="112" t="e">
        <v>#VALUE!</v>
      </c>
      <c r="G581" s="34" t="e">
        <v>#VALUE!</v>
      </c>
    </row>
    <row r="582" spans="1:22" x14ac:dyDescent="0.25">
      <c r="A582" s="25" t="s">
        <v>1506</v>
      </c>
      <c r="B582" s="24" t="s">
        <v>157</v>
      </c>
      <c r="C582" s="77" t="s">
        <v>1574</v>
      </c>
      <c r="D582" s="34">
        <v>0</v>
      </c>
      <c r="E582" s="34">
        <v>0</v>
      </c>
      <c r="F582" s="112" t="e">
        <v>#VALUE!</v>
      </c>
      <c r="G582" s="34" t="e">
        <v>#VALUE!</v>
      </c>
      <c r="V582" s="86"/>
    </row>
    <row r="583" spans="1:22" x14ac:dyDescent="0.25">
      <c r="A583" s="25" t="s">
        <v>1506</v>
      </c>
      <c r="B583" s="24" t="s">
        <v>170</v>
      </c>
      <c r="C583" s="77" t="s">
        <v>1574</v>
      </c>
      <c r="D583" s="34">
        <v>0</v>
      </c>
      <c r="E583" s="34">
        <v>0</v>
      </c>
      <c r="F583" s="112" t="e">
        <v>#VALUE!</v>
      </c>
      <c r="G583" s="34" t="e">
        <v>#VALUE!</v>
      </c>
      <c r="V583" s="86"/>
    </row>
    <row r="584" spans="1:22" x14ac:dyDescent="0.25">
      <c r="A584" s="25" t="s">
        <v>1506</v>
      </c>
      <c r="B584" s="24" t="s">
        <v>176</v>
      </c>
      <c r="C584" s="77" t="s">
        <v>1574</v>
      </c>
      <c r="D584" s="34">
        <v>0</v>
      </c>
      <c r="E584" s="34">
        <v>0</v>
      </c>
      <c r="F584" s="112" t="e">
        <v>#VALUE!</v>
      </c>
      <c r="G584" s="34" t="e">
        <v>#VALUE!</v>
      </c>
      <c r="V584" s="86"/>
    </row>
    <row r="585" spans="1:22" x14ac:dyDescent="0.25">
      <c r="A585" s="25" t="s">
        <v>1506</v>
      </c>
      <c r="B585" s="24" t="s">
        <v>152</v>
      </c>
      <c r="C585" s="77" t="s">
        <v>1574</v>
      </c>
      <c r="D585" s="34">
        <v>0</v>
      </c>
      <c r="E585" s="34">
        <v>0</v>
      </c>
      <c r="F585" s="112" t="e">
        <v>#VALUE!</v>
      </c>
      <c r="G585" s="34" t="e">
        <v>#VALUE!</v>
      </c>
      <c r="V585" s="86"/>
    </row>
    <row r="586" spans="1:22" x14ac:dyDescent="0.25">
      <c r="A586" s="24" t="s">
        <v>1506</v>
      </c>
      <c r="B586" s="24" t="s">
        <v>150</v>
      </c>
      <c r="C586" s="77" t="s">
        <v>1574</v>
      </c>
      <c r="D586" s="34">
        <v>0</v>
      </c>
      <c r="E586" s="34">
        <v>0</v>
      </c>
      <c r="F586" s="112" t="e">
        <v>#VALUE!</v>
      </c>
      <c r="G586" s="34" t="e">
        <v>#VALUE!</v>
      </c>
      <c r="V586" s="86"/>
    </row>
    <row r="587" spans="1:22" x14ac:dyDescent="0.25">
      <c r="A587" s="24" t="s">
        <v>1506</v>
      </c>
      <c r="B587" s="24" t="s">
        <v>163</v>
      </c>
      <c r="C587" s="77" t="s">
        <v>1574</v>
      </c>
      <c r="D587" s="34">
        <v>0</v>
      </c>
      <c r="E587" s="34">
        <v>0</v>
      </c>
      <c r="F587" s="112" t="e">
        <v>#VALUE!</v>
      </c>
      <c r="G587" s="34" t="e">
        <v>#VALUE!</v>
      </c>
      <c r="V587" s="86"/>
    </row>
    <row r="588" spans="1:22" x14ac:dyDescent="0.25">
      <c r="A588" s="24" t="s">
        <v>1506</v>
      </c>
      <c r="B588" s="24" t="s">
        <v>180</v>
      </c>
      <c r="C588" s="77" t="s">
        <v>1574</v>
      </c>
      <c r="D588" s="34">
        <v>0</v>
      </c>
      <c r="E588" s="34">
        <v>0</v>
      </c>
      <c r="F588" s="112" t="e">
        <v>#VALUE!</v>
      </c>
      <c r="G588" s="34" t="e">
        <v>#VALUE!</v>
      </c>
      <c r="V588" s="86"/>
    </row>
    <row r="589" spans="1:22" x14ac:dyDescent="0.25">
      <c r="A589" s="24" t="s">
        <v>1506</v>
      </c>
      <c r="B589" s="24" t="s">
        <v>154</v>
      </c>
      <c r="C589" s="77" t="s">
        <v>1574</v>
      </c>
      <c r="D589" s="34">
        <v>0</v>
      </c>
      <c r="E589" s="34">
        <v>0</v>
      </c>
      <c r="F589" s="112" t="e">
        <v>#VALUE!</v>
      </c>
      <c r="G589" s="34" t="e">
        <v>#VALUE!</v>
      </c>
      <c r="V589" s="86"/>
    </row>
    <row r="590" spans="1:22" x14ac:dyDescent="0.25">
      <c r="A590" s="24" t="s">
        <v>1506</v>
      </c>
      <c r="B590" s="24" t="s">
        <v>173</v>
      </c>
      <c r="C590" s="77">
        <v>49.538866929999998</v>
      </c>
      <c r="D590" s="34">
        <v>47.98858826</v>
      </c>
      <c r="E590" s="34">
        <v>51.169271340000002</v>
      </c>
      <c r="F590" s="112">
        <v>1.5502786699999973</v>
      </c>
      <c r="G590" s="34">
        <v>1.6304044100000041</v>
      </c>
      <c r="V590" s="86"/>
    </row>
    <row r="591" spans="1:22" x14ac:dyDescent="0.25">
      <c r="A591" s="24" t="s">
        <v>1506</v>
      </c>
      <c r="B591" s="24" t="s">
        <v>165</v>
      </c>
      <c r="C591" s="77" t="s">
        <v>1574</v>
      </c>
      <c r="D591" s="34">
        <v>0</v>
      </c>
      <c r="E591" s="34">
        <v>0</v>
      </c>
      <c r="F591" s="112" t="e">
        <v>#VALUE!</v>
      </c>
      <c r="G591" s="34" t="e">
        <v>#VALUE!</v>
      </c>
      <c r="V591" s="86"/>
    </row>
    <row r="592" spans="1:22" x14ac:dyDescent="0.25">
      <c r="A592" s="3" t="s">
        <v>1506</v>
      </c>
      <c r="B592" s="24" t="s">
        <v>149</v>
      </c>
      <c r="C592" s="77" t="s">
        <v>1574</v>
      </c>
      <c r="D592" s="34">
        <v>0</v>
      </c>
      <c r="E592" s="34">
        <v>0</v>
      </c>
      <c r="F592" s="112" t="e">
        <v>#VALUE!</v>
      </c>
      <c r="G592" s="34" t="e">
        <v>#VALUE!</v>
      </c>
      <c r="V592" s="86"/>
    </row>
    <row r="593" spans="1:22" x14ac:dyDescent="0.25">
      <c r="A593" s="3" t="s">
        <v>1506</v>
      </c>
      <c r="B593" s="22" t="s">
        <v>177</v>
      </c>
      <c r="C593" s="77" t="s">
        <v>1574</v>
      </c>
      <c r="D593" s="34">
        <v>0</v>
      </c>
      <c r="E593" s="34">
        <v>0</v>
      </c>
      <c r="F593" s="112" t="e">
        <v>#VALUE!</v>
      </c>
      <c r="G593" s="34" t="e">
        <v>#VALUE!</v>
      </c>
      <c r="V593" s="86"/>
    </row>
    <row r="594" spans="1:22" s="32" customFormat="1" ht="14.25" x14ac:dyDescent="0.2">
      <c r="A594" s="60" t="s">
        <v>1506</v>
      </c>
      <c r="B594" s="24" t="s">
        <v>153</v>
      </c>
      <c r="C594" s="77" t="s">
        <v>1574</v>
      </c>
      <c r="D594" s="34">
        <v>0</v>
      </c>
      <c r="E594" s="34">
        <v>0</v>
      </c>
      <c r="F594" s="112" t="e">
        <v>#VALUE!</v>
      </c>
      <c r="G594" s="34" t="e">
        <v>#VALUE!</v>
      </c>
    </row>
    <row r="595" spans="1:22" s="32" customFormat="1" ht="14.25" x14ac:dyDescent="0.2">
      <c r="A595" s="60" t="s">
        <v>1506</v>
      </c>
      <c r="B595" s="24" t="s">
        <v>179</v>
      </c>
      <c r="C595" s="77">
        <v>50.169491530000002</v>
      </c>
      <c r="D595" s="34">
        <v>48.365663859999998</v>
      </c>
      <c r="E595" s="34">
        <v>51.973107720000002</v>
      </c>
      <c r="F595" s="112">
        <v>1.803827670000004</v>
      </c>
      <c r="G595" s="34">
        <v>1.8036161899999996</v>
      </c>
    </row>
    <row r="596" spans="1:22" s="32" customFormat="1" ht="14.25" x14ac:dyDescent="0.2">
      <c r="A596" s="60" t="s">
        <v>1506</v>
      </c>
      <c r="B596" s="24" t="s">
        <v>161</v>
      </c>
      <c r="C596" s="77" t="s">
        <v>1574</v>
      </c>
      <c r="D596" s="34">
        <v>0</v>
      </c>
      <c r="E596" s="34">
        <v>0</v>
      </c>
      <c r="F596" s="112" t="e">
        <v>#VALUE!</v>
      </c>
      <c r="G596" s="34" t="e">
        <v>#VALUE!</v>
      </c>
    </row>
    <row r="597" spans="1:22" s="32" customFormat="1" ht="14.25" x14ac:dyDescent="0.2">
      <c r="A597" s="60" t="s">
        <v>1506</v>
      </c>
      <c r="B597" s="24" t="s">
        <v>158</v>
      </c>
      <c r="C597" s="77" t="s">
        <v>1574</v>
      </c>
      <c r="D597" s="34">
        <v>0</v>
      </c>
      <c r="E597" s="34">
        <v>0</v>
      </c>
      <c r="F597" s="112" t="e">
        <v>#VALUE!</v>
      </c>
      <c r="G597" s="34" t="e">
        <v>#VALUE!</v>
      </c>
    </row>
    <row r="598" spans="1:22" s="32" customFormat="1" ht="14.25" x14ac:dyDescent="0.2">
      <c r="A598" s="60" t="s">
        <v>1506</v>
      </c>
      <c r="B598" s="24" t="s">
        <v>169</v>
      </c>
      <c r="C598" s="77" t="s">
        <v>1574</v>
      </c>
      <c r="D598" s="34">
        <v>0</v>
      </c>
      <c r="E598" s="34">
        <v>0</v>
      </c>
      <c r="F598" s="112" t="e">
        <v>#VALUE!</v>
      </c>
      <c r="G598" s="34" t="e">
        <v>#VALUE!</v>
      </c>
    </row>
    <row r="599" spans="1:22" s="32" customFormat="1" ht="14.25" x14ac:dyDescent="0.2">
      <c r="A599" s="2" t="s">
        <v>76</v>
      </c>
      <c r="B599" s="25" t="s">
        <v>166</v>
      </c>
      <c r="C599" s="77">
        <v>49.072749999999999</v>
      </c>
      <c r="D599" s="34">
        <v>47.376429999999999</v>
      </c>
      <c r="E599" s="34">
        <v>50.685049999999997</v>
      </c>
      <c r="F599" s="112">
        <v>1.6963200000000001</v>
      </c>
      <c r="G599" s="34">
        <v>1.6122999999999976</v>
      </c>
    </row>
    <row r="600" spans="1:22" s="32" customFormat="1" ht="14.25" x14ac:dyDescent="0.2">
      <c r="A600" s="2" t="s">
        <v>76</v>
      </c>
      <c r="B600" s="25" t="s">
        <v>160</v>
      </c>
      <c r="C600" s="77">
        <v>34.872419999999998</v>
      </c>
      <c r="D600" s="34">
        <v>33.47092</v>
      </c>
      <c r="E600" s="34">
        <v>36.382289999999998</v>
      </c>
      <c r="F600" s="112">
        <v>1.4014999999999986</v>
      </c>
      <c r="G600" s="34">
        <v>1.5098699999999994</v>
      </c>
    </row>
    <row r="601" spans="1:22" x14ac:dyDescent="0.25">
      <c r="A601" s="25" t="s">
        <v>76</v>
      </c>
      <c r="B601" s="25" t="s">
        <v>162</v>
      </c>
      <c r="C601" s="77">
        <v>40.422080000000001</v>
      </c>
      <c r="D601" s="34">
        <v>38.708660000000002</v>
      </c>
      <c r="E601" s="34">
        <v>42.171759999999999</v>
      </c>
      <c r="F601" s="112">
        <v>1.7134199999999993</v>
      </c>
      <c r="G601" s="34">
        <v>1.7496799999999979</v>
      </c>
      <c r="V601" s="86"/>
    </row>
    <row r="602" spans="1:22" x14ac:dyDescent="0.25">
      <c r="A602" s="25" t="s">
        <v>76</v>
      </c>
      <c r="B602" s="25" t="s">
        <v>155</v>
      </c>
      <c r="C602" s="77">
        <v>40.331490000000002</v>
      </c>
      <c r="D602" s="34">
        <v>38.771929999999998</v>
      </c>
      <c r="E602" s="34">
        <v>41.966740000000001</v>
      </c>
      <c r="F602" s="112">
        <v>1.5595600000000047</v>
      </c>
      <c r="G602" s="34">
        <v>1.6352499999999992</v>
      </c>
      <c r="V602" s="86"/>
    </row>
    <row r="603" spans="1:22" x14ac:dyDescent="0.25">
      <c r="A603" s="25" t="s">
        <v>76</v>
      </c>
      <c r="B603" s="25" t="s">
        <v>151</v>
      </c>
      <c r="C603" s="77">
        <v>33.933929999999997</v>
      </c>
      <c r="D603" s="34">
        <v>32.35492</v>
      </c>
      <c r="E603" s="34">
        <v>35.570340000000002</v>
      </c>
      <c r="F603" s="112">
        <v>1.5790099999999967</v>
      </c>
      <c r="G603" s="34">
        <v>1.636410000000005</v>
      </c>
      <c r="V603" s="86"/>
    </row>
    <row r="604" spans="1:22" x14ac:dyDescent="0.25">
      <c r="A604" s="25" t="s">
        <v>76</v>
      </c>
      <c r="B604" s="25" t="s">
        <v>167</v>
      </c>
      <c r="C604" s="77">
        <v>38.062280000000001</v>
      </c>
      <c r="D604" s="34">
        <v>35.457320000000003</v>
      </c>
      <c r="E604" s="34">
        <v>40.454470000000001</v>
      </c>
      <c r="F604" s="112">
        <v>2.6049599999999984</v>
      </c>
      <c r="G604" s="34">
        <v>2.3921899999999994</v>
      </c>
      <c r="V604" s="86"/>
    </row>
    <row r="605" spans="1:22" x14ac:dyDescent="0.25">
      <c r="A605" s="25" t="s">
        <v>76</v>
      </c>
      <c r="B605" s="25" t="s">
        <v>171</v>
      </c>
      <c r="C605" s="77">
        <v>41.89349</v>
      </c>
      <c r="D605" s="34">
        <v>40.480249999999998</v>
      </c>
      <c r="E605" s="34">
        <v>43.455739999999999</v>
      </c>
      <c r="F605" s="112">
        <v>1.4132400000000018</v>
      </c>
      <c r="G605" s="34">
        <v>1.5622499999999988</v>
      </c>
      <c r="V605" s="86"/>
    </row>
    <row r="606" spans="1:22" x14ac:dyDescent="0.25">
      <c r="A606" s="25" t="s">
        <v>76</v>
      </c>
      <c r="B606" s="25" t="s">
        <v>159</v>
      </c>
      <c r="C606" s="77">
        <v>40.914709999999999</v>
      </c>
      <c r="D606" s="34">
        <v>39.418689999999998</v>
      </c>
      <c r="E606" s="34">
        <v>42.448180000000001</v>
      </c>
      <c r="F606" s="112">
        <v>1.4960200000000015</v>
      </c>
      <c r="G606" s="34">
        <v>1.5334700000000012</v>
      </c>
      <c r="V606" s="86"/>
    </row>
    <row r="607" spans="1:22" x14ac:dyDescent="0.25">
      <c r="A607" s="25" t="s">
        <v>76</v>
      </c>
      <c r="B607" s="25" t="s">
        <v>174</v>
      </c>
      <c r="C607" s="77">
        <v>42.17604</v>
      </c>
      <c r="D607" s="34">
        <v>40.73939</v>
      </c>
      <c r="E607" s="34">
        <v>43.766359999999999</v>
      </c>
      <c r="F607" s="112">
        <v>1.4366500000000002</v>
      </c>
      <c r="G607" s="34">
        <v>1.5903199999999984</v>
      </c>
      <c r="V607" s="86"/>
    </row>
    <row r="608" spans="1:22" x14ac:dyDescent="0.25">
      <c r="A608" s="25" t="s">
        <v>76</v>
      </c>
      <c r="B608" s="25" t="s">
        <v>178</v>
      </c>
      <c r="C608" s="77">
        <v>44.126510000000003</v>
      </c>
      <c r="D608" s="34">
        <v>42.38532</v>
      </c>
      <c r="E608" s="34">
        <v>45.760930000000002</v>
      </c>
      <c r="F608" s="112">
        <v>1.7411900000000031</v>
      </c>
      <c r="G608" s="34">
        <v>1.6344199999999987</v>
      </c>
      <c r="V608" s="86"/>
    </row>
    <row r="609" spans="1:22" x14ac:dyDescent="0.25">
      <c r="A609" s="25" t="s">
        <v>76</v>
      </c>
      <c r="B609" s="25" t="s">
        <v>175</v>
      </c>
      <c r="C609" s="77">
        <v>41.059600000000003</v>
      </c>
      <c r="D609" s="34">
        <v>39.07667</v>
      </c>
      <c r="E609" s="34">
        <v>43.124740000000003</v>
      </c>
      <c r="F609" s="112">
        <v>1.9829300000000032</v>
      </c>
      <c r="G609" s="34">
        <v>2.0651399999999995</v>
      </c>
      <c r="V609" s="86"/>
    </row>
    <row r="610" spans="1:22" x14ac:dyDescent="0.25">
      <c r="A610" s="25" t="s">
        <v>76</v>
      </c>
      <c r="B610" s="25" t="s">
        <v>156</v>
      </c>
      <c r="C610" s="77">
        <v>37.554589999999997</v>
      </c>
      <c r="D610" s="34">
        <v>34.562519999999999</v>
      </c>
      <c r="E610" s="34">
        <v>40.15164</v>
      </c>
      <c r="F610" s="112">
        <v>2.9920699999999982</v>
      </c>
      <c r="G610" s="34">
        <v>2.597050000000003</v>
      </c>
      <c r="V610" s="86"/>
    </row>
    <row r="611" spans="1:22" x14ac:dyDescent="0.25">
      <c r="A611" s="11" t="s">
        <v>76</v>
      </c>
      <c r="B611" s="25" t="s">
        <v>168</v>
      </c>
      <c r="C611" s="77">
        <v>36.853929999999998</v>
      </c>
      <c r="D611" s="34">
        <v>34.902160000000002</v>
      </c>
      <c r="E611" s="34">
        <v>38.907629999999997</v>
      </c>
      <c r="F611" s="112">
        <v>1.9517699999999962</v>
      </c>
      <c r="G611" s="34">
        <v>2.0536999999999992</v>
      </c>
      <c r="V611" s="86"/>
    </row>
    <row r="612" spans="1:22" x14ac:dyDescent="0.25">
      <c r="A612" s="11" t="s">
        <v>76</v>
      </c>
      <c r="B612" s="21" t="s">
        <v>164</v>
      </c>
      <c r="C612" s="77">
        <v>39.56044</v>
      </c>
      <c r="D612" s="34">
        <v>37.750320000000002</v>
      </c>
      <c r="E612" s="34">
        <v>41.415140000000001</v>
      </c>
      <c r="F612" s="112">
        <v>1.8101199999999977</v>
      </c>
      <c r="G612" s="34">
        <v>1.8547000000000011</v>
      </c>
      <c r="V612" s="86"/>
    </row>
    <row r="613" spans="1:22" s="32" customFormat="1" ht="14.25" x14ac:dyDescent="0.2">
      <c r="A613" s="2" t="s">
        <v>76</v>
      </c>
      <c r="B613" s="25" t="s">
        <v>172</v>
      </c>
      <c r="C613" s="77">
        <v>39.291469999999997</v>
      </c>
      <c r="D613" s="34">
        <v>37.524000000000001</v>
      </c>
      <c r="E613" s="34">
        <v>40.95673</v>
      </c>
      <c r="F613" s="112">
        <v>1.7674699999999959</v>
      </c>
      <c r="G613" s="34">
        <v>1.6652600000000035</v>
      </c>
    </row>
    <row r="614" spans="1:22" s="32" customFormat="1" ht="14.25" x14ac:dyDescent="0.2">
      <c r="A614" s="2" t="s">
        <v>76</v>
      </c>
      <c r="B614" s="24" t="s">
        <v>157</v>
      </c>
      <c r="C614" s="77">
        <v>41.721850000000003</v>
      </c>
      <c r="D614" s="34">
        <v>40.116190000000003</v>
      </c>
      <c r="E614" s="34">
        <v>43.260570000000001</v>
      </c>
      <c r="F614" s="112">
        <v>1.6056600000000003</v>
      </c>
      <c r="G614" s="34">
        <v>1.5387199999999979</v>
      </c>
    </row>
    <row r="615" spans="1:22" s="32" customFormat="1" ht="14.25" x14ac:dyDescent="0.2">
      <c r="A615" s="2" t="s">
        <v>76</v>
      </c>
      <c r="B615" s="24" t="s">
        <v>170</v>
      </c>
      <c r="C615" s="77">
        <v>42.812980000000003</v>
      </c>
      <c r="D615" s="34">
        <v>41.043100000000003</v>
      </c>
      <c r="E615" s="34">
        <v>44.450020000000002</v>
      </c>
      <c r="F615" s="112">
        <v>1.7698800000000006</v>
      </c>
      <c r="G615" s="34">
        <v>1.6370399999999989</v>
      </c>
    </row>
    <row r="616" spans="1:22" s="32" customFormat="1" ht="14.25" x14ac:dyDescent="0.2">
      <c r="A616" s="2" t="s">
        <v>76</v>
      </c>
      <c r="B616" s="24" t="s">
        <v>176</v>
      </c>
      <c r="C616" s="77">
        <v>41.498559999999998</v>
      </c>
      <c r="D616" s="34">
        <v>39.201369999999997</v>
      </c>
      <c r="E616" s="34">
        <v>43.833309999999997</v>
      </c>
      <c r="F616" s="112">
        <v>2.2971900000000005</v>
      </c>
      <c r="G616" s="34">
        <v>2.3347499999999997</v>
      </c>
    </row>
    <row r="617" spans="1:22" s="32" customFormat="1" ht="14.25" x14ac:dyDescent="0.2">
      <c r="A617" s="60" t="s">
        <v>76</v>
      </c>
      <c r="B617" s="24" t="s">
        <v>152</v>
      </c>
      <c r="C617" s="77">
        <v>37.313429999999997</v>
      </c>
      <c r="D617" s="34">
        <v>33.630360000000003</v>
      </c>
      <c r="E617" s="34">
        <v>40.919890000000002</v>
      </c>
      <c r="F617" s="112">
        <v>3.6830699999999936</v>
      </c>
      <c r="G617" s="34">
        <v>3.6064600000000056</v>
      </c>
    </row>
    <row r="618" spans="1:22" s="32" customFormat="1" ht="14.25" x14ac:dyDescent="0.2">
      <c r="A618" s="60" t="s">
        <v>76</v>
      </c>
      <c r="B618" s="24" t="s">
        <v>150</v>
      </c>
      <c r="C618" s="77">
        <v>29.768789999999999</v>
      </c>
      <c r="D618" s="34">
        <v>27.515709999999999</v>
      </c>
      <c r="E618" s="34">
        <v>31.812370000000001</v>
      </c>
      <c r="F618" s="112">
        <v>2.2530800000000006</v>
      </c>
      <c r="G618" s="34">
        <v>2.0435800000000022</v>
      </c>
    </row>
    <row r="619" spans="1:22" s="32" customFormat="1" ht="14.25" x14ac:dyDescent="0.2">
      <c r="A619" s="60" t="s">
        <v>76</v>
      </c>
      <c r="B619" s="24" t="s">
        <v>163</v>
      </c>
      <c r="C619" s="77">
        <v>42.443060000000003</v>
      </c>
      <c r="D619" s="34">
        <v>40.526429999999998</v>
      </c>
      <c r="E619" s="34">
        <v>44.466380000000001</v>
      </c>
      <c r="F619" s="112">
        <v>1.9166300000000049</v>
      </c>
      <c r="G619" s="34">
        <v>2.0233199999999982</v>
      </c>
    </row>
    <row r="620" spans="1:22" x14ac:dyDescent="0.25">
      <c r="A620" s="24" t="s">
        <v>76</v>
      </c>
      <c r="B620" s="24" t="s">
        <v>180</v>
      </c>
      <c r="C620" s="77">
        <v>41.362130000000001</v>
      </c>
      <c r="D620" s="34">
        <v>39.647829999999999</v>
      </c>
      <c r="E620" s="34">
        <v>43.1648</v>
      </c>
      <c r="F620" s="112">
        <v>1.7143000000000015</v>
      </c>
      <c r="G620" s="34">
        <v>1.8026699999999991</v>
      </c>
      <c r="V620" s="86"/>
    </row>
    <row r="621" spans="1:22" x14ac:dyDescent="0.25">
      <c r="A621" s="24" t="s">
        <v>76</v>
      </c>
      <c r="B621" s="24" t="s">
        <v>154</v>
      </c>
      <c r="C621" s="77">
        <v>34.814810000000001</v>
      </c>
      <c r="D621" s="34">
        <v>32.754689999999997</v>
      </c>
      <c r="E621" s="34">
        <v>36.902540000000002</v>
      </c>
      <c r="F621" s="112">
        <v>2.0601200000000048</v>
      </c>
      <c r="G621" s="34">
        <v>2.0877300000000005</v>
      </c>
      <c r="V621" s="86"/>
    </row>
    <row r="622" spans="1:22" x14ac:dyDescent="0.25">
      <c r="A622" s="24" t="s">
        <v>76</v>
      </c>
      <c r="B622" s="24" t="s">
        <v>173</v>
      </c>
      <c r="C622" s="77">
        <v>46.33596</v>
      </c>
      <c r="D622" s="34">
        <v>44.829219999999999</v>
      </c>
      <c r="E622" s="34">
        <v>47.762270000000001</v>
      </c>
      <c r="F622" s="112">
        <v>1.5067400000000006</v>
      </c>
      <c r="G622" s="34">
        <v>1.4263100000000009</v>
      </c>
      <c r="V622" s="86"/>
    </row>
    <row r="623" spans="1:22" x14ac:dyDescent="0.25">
      <c r="A623" s="24" t="s">
        <v>76</v>
      </c>
      <c r="B623" s="24" t="s">
        <v>165</v>
      </c>
      <c r="C623" s="77">
        <v>43.538269999999997</v>
      </c>
      <c r="D623" s="34">
        <v>42.077170000000002</v>
      </c>
      <c r="E623" s="34">
        <v>45.155830000000002</v>
      </c>
      <c r="F623" s="112">
        <v>1.4610999999999947</v>
      </c>
      <c r="G623" s="34">
        <v>1.6175600000000045</v>
      </c>
      <c r="V623" s="86"/>
    </row>
    <row r="624" spans="1:22" x14ac:dyDescent="0.25">
      <c r="A624" s="24" t="s">
        <v>76</v>
      </c>
      <c r="B624" s="24" t="s">
        <v>149</v>
      </c>
      <c r="C624" s="77">
        <v>24.5</v>
      </c>
      <c r="D624" s="34">
        <v>22.593689999999999</v>
      </c>
      <c r="E624" s="34">
        <v>26.355419999999999</v>
      </c>
      <c r="F624" s="112">
        <v>1.9063100000000013</v>
      </c>
      <c r="G624" s="34">
        <v>1.8554199999999987</v>
      </c>
      <c r="V624" s="86"/>
    </row>
    <row r="625" spans="1:22" x14ac:dyDescent="0.25">
      <c r="A625" s="24" t="s">
        <v>76</v>
      </c>
      <c r="B625" s="24" t="s">
        <v>177</v>
      </c>
      <c r="C625" s="77">
        <v>42.434780000000003</v>
      </c>
      <c r="D625" s="34">
        <v>40.556019999999997</v>
      </c>
      <c r="E625" s="34">
        <v>44.16536</v>
      </c>
      <c r="F625" s="112">
        <v>1.8787600000000069</v>
      </c>
      <c r="G625" s="34">
        <v>1.7305799999999962</v>
      </c>
      <c r="V625" s="86"/>
    </row>
    <row r="626" spans="1:22" x14ac:dyDescent="0.25">
      <c r="A626" s="24" t="s">
        <v>76</v>
      </c>
      <c r="B626" s="24" t="s">
        <v>153</v>
      </c>
      <c r="C626" s="77">
        <v>36.344970000000004</v>
      </c>
      <c r="D626" s="34">
        <v>34.552880000000002</v>
      </c>
      <c r="E626" s="34">
        <v>38.373989999999999</v>
      </c>
      <c r="F626" s="112">
        <v>1.7920900000000017</v>
      </c>
      <c r="G626" s="34">
        <v>2.0290199999999956</v>
      </c>
      <c r="V626" s="86"/>
    </row>
    <row r="627" spans="1:22" x14ac:dyDescent="0.25">
      <c r="A627" s="24" t="s">
        <v>76</v>
      </c>
      <c r="B627" s="24" t="s">
        <v>179</v>
      </c>
      <c r="C627" s="77">
        <v>45.350729999999999</v>
      </c>
      <c r="D627" s="34">
        <v>43.562719999999999</v>
      </c>
      <c r="E627" s="34">
        <v>47.08522</v>
      </c>
      <c r="F627" s="112">
        <v>1.7880099999999999</v>
      </c>
      <c r="G627" s="34">
        <v>1.734490000000001</v>
      </c>
      <c r="V627" s="86"/>
    </row>
    <row r="628" spans="1:22" x14ac:dyDescent="0.25">
      <c r="A628" s="24" t="s">
        <v>76</v>
      </c>
      <c r="B628" s="24" t="s">
        <v>161</v>
      </c>
      <c r="C628" s="77">
        <v>41.765700000000002</v>
      </c>
      <c r="D628" s="34">
        <v>40.030099999999997</v>
      </c>
      <c r="E628" s="34">
        <v>43.590589999999999</v>
      </c>
      <c r="F628" s="112">
        <v>1.7356000000000051</v>
      </c>
      <c r="G628" s="34">
        <v>1.8248899999999963</v>
      </c>
      <c r="V628" s="86"/>
    </row>
    <row r="629" spans="1:22" x14ac:dyDescent="0.25">
      <c r="A629" s="24" t="s">
        <v>76</v>
      </c>
      <c r="B629" s="24" t="s">
        <v>158</v>
      </c>
      <c r="C629" s="77">
        <v>35.9375</v>
      </c>
      <c r="D629" s="34">
        <v>34.020150000000001</v>
      </c>
      <c r="E629" s="34">
        <v>37.992139999999999</v>
      </c>
      <c r="F629" s="112">
        <v>1.917349999999999</v>
      </c>
      <c r="G629" s="34">
        <v>2.0546399999999991</v>
      </c>
      <c r="V629" s="86"/>
    </row>
    <row r="630" spans="1:22" x14ac:dyDescent="0.25">
      <c r="A630" s="3" t="s">
        <v>76</v>
      </c>
      <c r="B630" s="24" t="s">
        <v>169</v>
      </c>
      <c r="C630" s="77">
        <v>46.902650000000001</v>
      </c>
      <c r="D630" s="34">
        <v>43.87247</v>
      </c>
      <c r="E630" s="34">
        <v>49.683549999999997</v>
      </c>
      <c r="F630" s="112">
        <v>3.0301800000000014</v>
      </c>
      <c r="G630" s="34">
        <v>2.7808999999999955</v>
      </c>
      <c r="V630" s="86"/>
    </row>
    <row r="631" spans="1:22" x14ac:dyDescent="0.25">
      <c r="A631" s="11" t="s">
        <v>83</v>
      </c>
      <c r="B631" s="21" t="s">
        <v>166</v>
      </c>
      <c r="C631" s="77">
        <v>45.378149999999998</v>
      </c>
      <c r="D631" s="34">
        <v>43.72296</v>
      </c>
      <c r="E631" s="34">
        <v>46.987310000000001</v>
      </c>
      <c r="F631" s="112">
        <v>1.6551899999999975</v>
      </c>
      <c r="G631" s="34">
        <v>1.6091600000000028</v>
      </c>
      <c r="V631" s="86"/>
    </row>
    <row r="632" spans="1:22" s="32" customFormat="1" ht="14.25" x14ac:dyDescent="0.2">
      <c r="A632" s="2" t="s">
        <v>83</v>
      </c>
      <c r="B632" s="25" t="s">
        <v>160</v>
      </c>
      <c r="C632" s="77">
        <v>34.189030000000002</v>
      </c>
      <c r="D632" s="34">
        <v>32.768149999999999</v>
      </c>
      <c r="E632" s="34">
        <v>35.607550000000003</v>
      </c>
      <c r="F632" s="112">
        <v>1.4208800000000039</v>
      </c>
      <c r="G632" s="34">
        <v>1.4185200000000009</v>
      </c>
    </row>
    <row r="633" spans="1:22" s="32" customFormat="1" ht="14.25" x14ac:dyDescent="0.2">
      <c r="A633" s="2" t="s">
        <v>83</v>
      </c>
      <c r="B633" s="25" t="s">
        <v>162</v>
      </c>
      <c r="C633" s="77">
        <v>37.479810000000001</v>
      </c>
      <c r="D633" s="34">
        <v>35.726959999999998</v>
      </c>
      <c r="E633" s="34">
        <v>39.134610000000002</v>
      </c>
      <c r="F633" s="112">
        <v>1.7528500000000022</v>
      </c>
      <c r="G633" s="34">
        <v>1.6548000000000016</v>
      </c>
    </row>
    <row r="634" spans="1:22" s="32" customFormat="1" ht="14.25" x14ac:dyDescent="0.2">
      <c r="A634" s="2" t="s">
        <v>83</v>
      </c>
      <c r="B634" s="25" t="s">
        <v>155</v>
      </c>
      <c r="C634" s="77">
        <v>40.363129999999998</v>
      </c>
      <c r="D634" s="34">
        <v>38.711689999999997</v>
      </c>
      <c r="E634" s="34">
        <v>41.923609999999996</v>
      </c>
      <c r="F634" s="112">
        <v>1.6514400000000009</v>
      </c>
      <c r="G634" s="34">
        <v>1.5604799999999983</v>
      </c>
    </row>
    <row r="635" spans="1:22" s="32" customFormat="1" ht="14.25" x14ac:dyDescent="0.2">
      <c r="A635" s="2" t="s">
        <v>83</v>
      </c>
      <c r="B635" s="25" t="s">
        <v>151</v>
      </c>
      <c r="C635" s="77">
        <v>32.621079999999999</v>
      </c>
      <c r="D635" s="34">
        <v>31.051500000000001</v>
      </c>
      <c r="E635" s="34">
        <v>34.151940000000003</v>
      </c>
      <c r="F635" s="112">
        <v>1.5695799999999984</v>
      </c>
      <c r="G635" s="34">
        <v>1.5308600000000041</v>
      </c>
    </row>
    <row r="636" spans="1:22" s="32" customFormat="1" ht="14.25" x14ac:dyDescent="0.2">
      <c r="A636" s="2" t="s">
        <v>83</v>
      </c>
      <c r="B636" s="25" t="s">
        <v>167</v>
      </c>
      <c r="C636" s="77">
        <v>35.984850000000002</v>
      </c>
      <c r="D636" s="34">
        <v>33.465600000000002</v>
      </c>
      <c r="E636" s="34">
        <v>38.639899999999997</v>
      </c>
      <c r="F636" s="112">
        <v>2.5192499999999995</v>
      </c>
      <c r="G636" s="34">
        <v>2.6550499999999957</v>
      </c>
    </row>
    <row r="637" spans="1:22" s="32" customFormat="1" ht="14.25" x14ac:dyDescent="0.2">
      <c r="A637" s="2" t="s">
        <v>83</v>
      </c>
      <c r="B637" s="25" t="s">
        <v>171</v>
      </c>
      <c r="C637" s="77">
        <v>39.930149999999998</v>
      </c>
      <c r="D637" s="34">
        <v>38.507280000000002</v>
      </c>
      <c r="E637" s="34">
        <v>41.436140000000002</v>
      </c>
      <c r="F637" s="112">
        <v>1.4228699999999961</v>
      </c>
      <c r="G637" s="34">
        <v>1.5059900000000042</v>
      </c>
    </row>
    <row r="638" spans="1:22" s="32" customFormat="1" ht="14.25" x14ac:dyDescent="0.2">
      <c r="A638" s="2" t="s">
        <v>83</v>
      </c>
      <c r="B638" s="25" t="s">
        <v>159</v>
      </c>
      <c r="C638" s="77">
        <v>37.721519999999998</v>
      </c>
      <c r="D638" s="34">
        <v>36.229149999999997</v>
      </c>
      <c r="E638" s="34">
        <v>39.250149999999998</v>
      </c>
      <c r="F638" s="112">
        <v>1.4923700000000011</v>
      </c>
      <c r="G638" s="34">
        <v>1.5286299999999997</v>
      </c>
    </row>
    <row r="639" spans="1:22" x14ac:dyDescent="0.25">
      <c r="A639" s="25" t="s">
        <v>83</v>
      </c>
      <c r="B639" s="25" t="s">
        <v>174</v>
      </c>
      <c r="C639" s="77">
        <v>42.944040000000001</v>
      </c>
      <c r="D639" s="34">
        <v>41.3934</v>
      </c>
      <c r="E639" s="34">
        <v>44.417520000000003</v>
      </c>
      <c r="F639" s="112">
        <v>1.5506400000000014</v>
      </c>
      <c r="G639" s="34">
        <v>1.4734800000000021</v>
      </c>
      <c r="V639" s="86"/>
    </row>
    <row r="640" spans="1:22" x14ac:dyDescent="0.25">
      <c r="A640" s="25" t="s">
        <v>83</v>
      </c>
      <c r="B640" s="25" t="s">
        <v>178</v>
      </c>
      <c r="C640" s="77">
        <v>41.220239999999997</v>
      </c>
      <c r="D640" s="34">
        <v>39.51343</v>
      </c>
      <c r="E640" s="34">
        <v>42.83867</v>
      </c>
      <c r="F640" s="112">
        <v>1.7068099999999973</v>
      </c>
      <c r="G640" s="34">
        <v>1.6184300000000036</v>
      </c>
      <c r="V640" s="86"/>
    </row>
    <row r="641" spans="1:22" x14ac:dyDescent="0.25">
      <c r="A641" s="25" t="s">
        <v>83</v>
      </c>
      <c r="B641" s="25" t="s">
        <v>175</v>
      </c>
      <c r="C641" s="77">
        <v>40.783410000000003</v>
      </c>
      <c r="D641" s="34">
        <v>38.86148</v>
      </c>
      <c r="E641" s="34">
        <v>42.997230000000002</v>
      </c>
      <c r="F641" s="112">
        <v>1.9219300000000032</v>
      </c>
      <c r="G641" s="34">
        <v>2.2138199999999983</v>
      </c>
      <c r="V641" s="86"/>
    </row>
    <row r="642" spans="1:22" x14ac:dyDescent="0.25">
      <c r="A642" s="25" t="s">
        <v>83</v>
      </c>
      <c r="B642" s="25" t="s">
        <v>156</v>
      </c>
      <c r="C642" s="77">
        <v>33.333329999999997</v>
      </c>
      <c r="D642" s="34">
        <v>30.82816</v>
      </c>
      <c r="E642" s="34">
        <v>36.300150000000002</v>
      </c>
      <c r="F642" s="112">
        <v>2.5051699999999961</v>
      </c>
      <c r="G642" s="34">
        <v>2.9668200000000056</v>
      </c>
      <c r="V642" s="86"/>
    </row>
    <row r="643" spans="1:22" x14ac:dyDescent="0.25">
      <c r="A643" s="25" t="s">
        <v>83</v>
      </c>
      <c r="B643" s="25" t="s">
        <v>168</v>
      </c>
      <c r="C643" s="77">
        <v>38.562089999999998</v>
      </c>
      <c r="D643" s="34">
        <v>36.537559999999999</v>
      </c>
      <c r="E643" s="34">
        <v>40.517890000000001</v>
      </c>
      <c r="F643" s="112">
        <v>2.0245299999999986</v>
      </c>
      <c r="G643" s="34">
        <v>1.9558000000000035</v>
      </c>
      <c r="V643" s="86"/>
    </row>
    <row r="644" spans="1:22" x14ac:dyDescent="0.25">
      <c r="A644" s="25" t="s">
        <v>83</v>
      </c>
      <c r="B644" s="25" t="s">
        <v>164</v>
      </c>
      <c r="C644" s="77">
        <v>36.941580000000002</v>
      </c>
      <c r="D644" s="34">
        <v>35.206270000000004</v>
      </c>
      <c r="E644" s="34">
        <v>38.711329999999997</v>
      </c>
      <c r="F644" s="112">
        <v>1.7353099999999984</v>
      </c>
      <c r="G644" s="34">
        <v>1.7697499999999948</v>
      </c>
      <c r="V644" s="86"/>
    </row>
    <row r="645" spans="1:22" x14ac:dyDescent="0.25">
      <c r="A645" s="25" t="s">
        <v>83</v>
      </c>
      <c r="B645" s="25" t="s">
        <v>172</v>
      </c>
      <c r="C645" s="77">
        <v>40.061160000000001</v>
      </c>
      <c r="D645" s="34">
        <v>38.333570000000002</v>
      </c>
      <c r="E645" s="34">
        <v>41.689900000000002</v>
      </c>
      <c r="F645" s="112">
        <v>1.7275899999999993</v>
      </c>
      <c r="G645" s="34">
        <v>1.6287400000000005</v>
      </c>
      <c r="V645" s="86"/>
    </row>
    <row r="646" spans="1:22" x14ac:dyDescent="0.25">
      <c r="A646" s="25" t="s">
        <v>83</v>
      </c>
      <c r="B646" s="24" t="s">
        <v>157</v>
      </c>
      <c r="C646" s="77">
        <v>38.289470000000001</v>
      </c>
      <c r="D646" s="34">
        <v>36.828299999999999</v>
      </c>
      <c r="E646" s="34">
        <v>39.919809999999998</v>
      </c>
      <c r="F646" s="112">
        <v>1.4611700000000027</v>
      </c>
      <c r="G646" s="34">
        <v>1.6303399999999968</v>
      </c>
      <c r="V646" s="86"/>
    </row>
    <row r="647" spans="1:22" x14ac:dyDescent="0.25">
      <c r="A647" s="25" t="s">
        <v>83</v>
      </c>
      <c r="B647" s="24" t="s">
        <v>170</v>
      </c>
      <c r="C647" s="77">
        <v>40.702779999999997</v>
      </c>
      <c r="D647" s="34">
        <v>39.101329999999997</v>
      </c>
      <c r="E647" s="34">
        <v>42.394449999999999</v>
      </c>
      <c r="F647" s="112">
        <v>1.6014499999999998</v>
      </c>
      <c r="G647" s="34">
        <v>1.691670000000002</v>
      </c>
      <c r="V647" s="86"/>
    </row>
    <row r="648" spans="1:22" x14ac:dyDescent="0.25">
      <c r="A648" s="25" t="s">
        <v>83</v>
      </c>
      <c r="B648" s="24" t="s">
        <v>176</v>
      </c>
      <c r="C648" s="77">
        <v>38.125</v>
      </c>
      <c r="D648" s="34">
        <v>35.945230000000002</v>
      </c>
      <c r="E648" s="34">
        <v>40.70664</v>
      </c>
      <c r="F648" s="112">
        <v>2.1797699999999978</v>
      </c>
      <c r="G648" s="34">
        <v>2.5816400000000002</v>
      </c>
      <c r="V648" s="86"/>
    </row>
    <row r="649" spans="1:22" x14ac:dyDescent="0.25">
      <c r="A649" s="3" t="s">
        <v>83</v>
      </c>
      <c r="B649" s="24" t="s">
        <v>152</v>
      </c>
      <c r="C649" s="77">
        <v>37.391300000000001</v>
      </c>
      <c r="D649" s="34">
        <v>33.194429999999997</v>
      </c>
      <c r="E649" s="34">
        <v>41.064500000000002</v>
      </c>
      <c r="F649" s="112">
        <v>4.1968700000000041</v>
      </c>
      <c r="G649" s="34">
        <v>3.6732000000000014</v>
      </c>
      <c r="V649" s="86"/>
    </row>
    <row r="650" spans="1:22" x14ac:dyDescent="0.25">
      <c r="A650" s="3" t="s">
        <v>83</v>
      </c>
      <c r="B650" s="22" t="s">
        <v>150</v>
      </c>
      <c r="C650" s="77">
        <v>28.729279999999999</v>
      </c>
      <c r="D650" s="34">
        <v>26.63749</v>
      </c>
      <c r="E650" s="34">
        <v>30.800899999999999</v>
      </c>
      <c r="F650" s="112">
        <v>2.0917899999999996</v>
      </c>
      <c r="G650" s="34">
        <v>2.0716199999999994</v>
      </c>
      <c r="V650" s="86"/>
    </row>
    <row r="651" spans="1:22" s="32" customFormat="1" ht="14.25" x14ac:dyDescent="0.2">
      <c r="A651" s="60" t="s">
        <v>83</v>
      </c>
      <c r="B651" s="24" t="s">
        <v>163</v>
      </c>
      <c r="C651" s="77">
        <v>38.302280000000003</v>
      </c>
      <c r="D651" s="34">
        <v>36.35783</v>
      </c>
      <c r="E651" s="34">
        <v>40.232860000000002</v>
      </c>
      <c r="F651" s="112">
        <v>1.9444500000000033</v>
      </c>
      <c r="G651" s="34">
        <v>1.9305799999999991</v>
      </c>
    </row>
    <row r="652" spans="1:22" s="32" customFormat="1" ht="14.25" x14ac:dyDescent="0.2">
      <c r="A652" s="60" t="s">
        <v>83</v>
      </c>
      <c r="B652" s="24" t="s">
        <v>180</v>
      </c>
      <c r="C652" s="77">
        <v>40.849670000000003</v>
      </c>
      <c r="D652" s="34">
        <v>39.127040000000001</v>
      </c>
      <c r="E652" s="34">
        <v>42.607170000000004</v>
      </c>
      <c r="F652" s="112">
        <v>1.7226300000000023</v>
      </c>
      <c r="G652" s="34">
        <v>1.7575000000000003</v>
      </c>
    </row>
    <row r="653" spans="1:22" s="32" customFormat="1" ht="14.25" x14ac:dyDescent="0.2">
      <c r="A653" s="60" t="s">
        <v>83</v>
      </c>
      <c r="B653" s="24" t="s">
        <v>154</v>
      </c>
      <c r="C653" s="77">
        <v>35.910220000000002</v>
      </c>
      <c r="D653" s="34">
        <v>33.824240000000003</v>
      </c>
      <c r="E653" s="34">
        <v>38.022060000000003</v>
      </c>
      <c r="F653" s="112">
        <v>2.0859799999999993</v>
      </c>
      <c r="G653" s="34">
        <v>2.1118400000000008</v>
      </c>
    </row>
    <row r="654" spans="1:22" s="32" customFormat="1" ht="14.25" x14ac:dyDescent="0.2">
      <c r="A654" s="60" t="s">
        <v>83</v>
      </c>
      <c r="B654" s="24" t="s">
        <v>173</v>
      </c>
      <c r="C654" s="77">
        <v>45.494990000000001</v>
      </c>
      <c r="D654" s="34">
        <v>44.009300000000003</v>
      </c>
      <c r="E654" s="34">
        <v>46.91968</v>
      </c>
      <c r="F654" s="112">
        <v>1.4856899999999982</v>
      </c>
      <c r="G654" s="34">
        <v>1.4246899999999982</v>
      </c>
    </row>
    <row r="655" spans="1:22" s="32" customFormat="1" ht="14.25" x14ac:dyDescent="0.2">
      <c r="A655" s="60" t="s">
        <v>83</v>
      </c>
      <c r="B655" s="24" t="s">
        <v>165</v>
      </c>
      <c r="C655" s="77">
        <v>41.176470000000002</v>
      </c>
      <c r="D655" s="34">
        <v>39.648110000000003</v>
      </c>
      <c r="E655" s="34">
        <v>42.731160000000003</v>
      </c>
      <c r="F655" s="112">
        <v>1.5283599999999993</v>
      </c>
      <c r="G655" s="34">
        <v>1.5546900000000008</v>
      </c>
    </row>
    <row r="656" spans="1:22" s="32" customFormat="1" ht="14.25" x14ac:dyDescent="0.2">
      <c r="A656" s="60" t="s">
        <v>83</v>
      </c>
      <c r="B656" s="24" t="s">
        <v>149</v>
      </c>
      <c r="C656" s="77">
        <v>23.29843</v>
      </c>
      <c r="D656" s="34">
        <v>21.457350000000002</v>
      </c>
      <c r="E656" s="34">
        <v>25.246700000000001</v>
      </c>
      <c r="F656" s="112">
        <v>1.8410799999999981</v>
      </c>
      <c r="G656" s="34">
        <v>1.9482700000000008</v>
      </c>
    </row>
    <row r="657" spans="1:22" s="32" customFormat="1" ht="14.25" x14ac:dyDescent="0.2">
      <c r="A657" s="60" t="s">
        <v>83</v>
      </c>
      <c r="B657" s="24" t="s">
        <v>177</v>
      </c>
      <c r="C657" s="77">
        <v>41.512920000000001</v>
      </c>
      <c r="D657" s="34">
        <v>39.737409999999997</v>
      </c>
      <c r="E657" s="34">
        <v>43.447450000000003</v>
      </c>
      <c r="F657" s="112">
        <v>1.7755100000000041</v>
      </c>
      <c r="G657" s="34">
        <v>1.9345300000000023</v>
      </c>
    </row>
    <row r="658" spans="1:22" x14ac:dyDescent="0.25">
      <c r="A658" s="24" t="s">
        <v>83</v>
      </c>
      <c r="B658" s="24" t="s">
        <v>153</v>
      </c>
      <c r="C658" s="77">
        <v>31.116389999999999</v>
      </c>
      <c r="D658" s="34">
        <v>29.253630000000001</v>
      </c>
      <c r="E658" s="34">
        <v>33.207999999999998</v>
      </c>
      <c r="F658" s="112">
        <v>1.862759999999998</v>
      </c>
      <c r="G658" s="34">
        <v>2.0916099999999993</v>
      </c>
      <c r="V658" s="86"/>
    </row>
    <row r="659" spans="1:22" x14ac:dyDescent="0.25">
      <c r="A659" s="24" t="s">
        <v>83</v>
      </c>
      <c r="B659" s="24" t="s">
        <v>179</v>
      </c>
      <c r="C659" s="77">
        <v>42.682929999999999</v>
      </c>
      <c r="D659" s="34">
        <v>41.012430000000002</v>
      </c>
      <c r="E659" s="34">
        <v>44.396549999999998</v>
      </c>
      <c r="F659" s="112">
        <v>1.670499999999997</v>
      </c>
      <c r="G659" s="34">
        <v>1.7136199999999988</v>
      </c>
      <c r="V659" s="86"/>
    </row>
    <row r="660" spans="1:22" x14ac:dyDescent="0.25">
      <c r="A660" s="24" t="s">
        <v>83</v>
      </c>
      <c r="B660" s="24" t="s">
        <v>161</v>
      </c>
      <c r="C660" s="77">
        <v>40.514470000000003</v>
      </c>
      <c r="D660" s="34">
        <v>38.890990000000002</v>
      </c>
      <c r="E660" s="34">
        <v>42.34198</v>
      </c>
      <c r="F660" s="112">
        <v>1.6234800000000007</v>
      </c>
      <c r="G660" s="34">
        <v>1.8275099999999966</v>
      </c>
      <c r="V660" s="86"/>
    </row>
    <row r="661" spans="1:22" x14ac:dyDescent="0.25">
      <c r="A661" s="24" t="s">
        <v>83</v>
      </c>
      <c r="B661" s="24" t="s">
        <v>158</v>
      </c>
      <c r="C661" s="77">
        <v>34.772730000000003</v>
      </c>
      <c r="D661" s="34">
        <v>32.84037</v>
      </c>
      <c r="E661" s="34">
        <v>36.817309999999999</v>
      </c>
      <c r="F661" s="112">
        <v>1.9323600000000027</v>
      </c>
      <c r="G661" s="34">
        <v>2.0445799999999963</v>
      </c>
      <c r="V661" s="86"/>
    </row>
    <row r="662" spans="1:22" x14ac:dyDescent="0.25">
      <c r="A662" s="24" t="s">
        <v>83</v>
      </c>
      <c r="B662" s="24" t="s">
        <v>169</v>
      </c>
      <c r="C662" s="77">
        <v>43.689320000000002</v>
      </c>
      <c r="D662" s="34">
        <v>40.49729</v>
      </c>
      <c r="E662" s="34">
        <v>46.541339999999998</v>
      </c>
      <c r="F662" s="112">
        <v>3.1920300000000026</v>
      </c>
      <c r="G662" s="34">
        <v>2.852019999999996</v>
      </c>
      <c r="V662" s="86"/>
    </row>
    <row r="663" spans="1:22" x14ac:dyDescent="0.25">
      <c r="A663" s="25" t="s">
        <v>1490</v>
      </c>
      <c r="B663" s="25" t="s">
        <v>166</v>
      </c>
      <c r="C663" s="77">
        <v>44.21199</v>
      </c>
      <c r="D663" s="34">
        <v>42.565579999999997</v>
      </c>
      <c r="E663" s="34">
        <v>45.815069999999999</v>
      </c>
      <c r="F663" s="112">
        <v>1.646410000000003</v>
      </c>
      <c r="G663" s="34">
        <v>1.6030799999999985</v>
      </c>
      <c r="V663" s="86"/>
    </row>
    <row r="664" spans="1:22" x14ac:dyDescent="0.25">
      <c r="A664" s="25" t="s">
        <v>1490</v>
      </c>
      <c r="B664" s="25" t="s">
        <v>160</v>
      </c>
      <c r="C664" s="77">
        <v>34.378770000000003</v>
      </c>
      <c r="D664" s="34">
        <v>33.011699999999998</v>
      </c>
      <c r="E664" s="34">
        <v>35.904400000000003</v>
      </c>
      <c r="F664" s="112">
        <v>1.3670700000000053</v>
      </c>
      <c r="G664" s="34">
        <v>1.5256299999999996</v>
      </c>
      <c r="V664" s="86"/>
    </row>
    <row r="665" spans="1:22" x14ac:dyDescent="0.25">
      <c r="A665" s="155" t="s">
        <v>1490</v>
      </c>
      <c r="B665" s="25" t="s">
        <v>162</v>
      </c>
      <c r="C665" s="77">
        <v>36.495179999999998</v>
      </c>
      <c r="D665" s="34">
        <v>34.841299999999997</v>
      </c>
      <c r="E665" s="34">
        <v>38.223140000000001</v>
      </c>
      <c r="F665" s="112">
        <v>1.6538800000000009</v>
      </c>
      <c r="G665" s="34">
        <v>1.727960000000003</v>
      </c>
      <c r="V665" s="86"/>
    </row>
    <row r="666" spans="1:22" x14ac:dyDescent="0.25">
      <c r="A666" s="155" t="s">
        <v>1490</v>
      </c>
      <c r="B666" s="25" t="s">
        <v>155</v>
      </c>
      <c r="C666" s="77">
        <v>39.622639999999997</v>
      </c>
      <c r="D666" s="34">
        <v>37.944200000000002</v>
      </c>
      <c r="E666" s="34">
        <v>41.208219999999997</v>
      </c>
      <c r="F666" s="112">
        <v>1.6784399999999948</v>
      </c>
      <c r="G666" s="34">
        <v>1.5855800000000002</v>
      </c>
      <c r="V666" s="86"/>
    </row>
    <row r="667" spans="1:22" x14ac:dyDescent="0.25">
      <c r="A667" s="25" t="s">
        <v>1490</v>
      </c>
      <c r="B667" s="25" t="s">
        <v>151</v>
      </c>
      <c r="C667" s="77">
        <v>31.869689999999999</v>
      </c>
      <c r="D667" s="34">
        <v>30.363489999999999</v>
      </c>
      <c r="E667" s="34">
        <v>33.435789999999997</v>
      </c>
      <c r="F667" s="112">
        <v>1.5061999999999998</v>
      </c>
      <c r="G667" s="34">
        <v>1.5660999999999987</v>
      </c>
      <c r="V667" s="86"/>
    </row>
    <row r="668" spans="1:22" x14ac:dyDescent="0.25">
      <c r="A668" s="11" t="s">
        <v>1490</v>
      </c>
      <c r="B668" s="25" t="s">
        <v>167</v>
      </c>
      <c r="C668" s="77">
        <v>36.326529999999998</v>
      </c>
      <c r="D668" s="34">
        <v>33.575670000000002</v>
      </c>
      <c r="E668" s="34">
        <v>38.955419999999997</v>
      </c>
      <c r="F668" s="112">
        <v>2.7508599999999959</v>
      </c>
      <c r="G668" s="34">
        <v>2.6288899999999984</v>
      </c>
      <c r="V668" s="86"/>
    </row>
    <row r="669" spans="1:22" x14ac:dyDescent="0.25">
      <c r="A669" s="11" t="s">
        <v>1490</v>
      </c>
      <c r="B669" s="21" t="s">
        <v>171</v>
      </c>
      <c r="C669" s="77">
        <v>38.623100000000001</v>
      </c>
      <c r="D669" s="34">
        <v>37.129800000000003</v>
      </c>
      <c r="E669" s="34">
        <v>40.043520000000001</v>
      </c>
      <c r="F669" s="112">
        <v>1.4932999999999979</v>
      </c>
      <c r="G669" s="34">
        <v>1.42042</v>
      </c>
      <c r="V669" s="86"/>
    </row>
    <row r="670" spans="1:22" s="32" customFormat="1" ht="14.25" x14ac:dyDescent="0.2">
      <c r="A670" s="2" t="s">
        <v>1490</v>
      </c>
      <c r="B670" s="25" t="s">
        <v>159</v>
      </c>
      <c r="C670" s="77">
        <v>36.666670000000003</v>
      </c>
      <c r="D670" s="34">
        <v>35.112279999999998</v>
      </c>
      <c r="E670" s="34">
        <v>38.195059999999998</v>
      </c>
      <c r="F670" s="112">
        <v>1.554390000000005</v>
      </c>
      <c r="G670" s="34">
        <v>1.5283899999999946</v>
      </c>
    </row>
    <row r="671" spans="1:22" s="32" customFormat="1" ht="14.25" x14ac:dyDescent="0.2">
      <c r="A671" s="2" t="s">
        <v>1490</v>
      </c>
      <c r="B671" s="25" t="s">
        <v>174</v>
      </c>
      <c r="C671" s="77">
        <v>41.16883</v>
      </c>
      <c r="D671" s="34">
        <v>39.608449999999998</v>
      </c>
      <c r="E671" s="34">
        <v>42.716290000000001</v>
      </c>
      <c r="F671" s="112">
        <v>1.5603800000000021</v>
      </c>
      <c r="G671" s="34">
        <v>1.5474600000000009</v>
      </c>
    </row>
    <row r="672" spans="1:22" s="32" customFormat="1" ht="14.25" x14ac:dyDescent="0.2">
      <c r="A672" s="2" t="s">
        <v>1490</v>
      </c>
      <c r="B672" s="25" t="s">
        <v>178</v>
      </c>
      <c r="C672" s="77">
        <v>40.868259999999999</v>
      </c>
      <c r="D672" s="34">
        <v>39.200620000000001</v>
      </c>
      <c r="E672" s="34">
        <v>42.532449999999997</v>
      </c>
      <c r="F672" s="112">
        <v>1.6676399999999987</v>
      </c>
      <c r="G672" s="34">
        <v>1.6641899999999978</v>
      </c>
    </row>
    <row r="673" spans="1:22" s="32" customFormat="1" ht="14.25" x14ac:dyDescent="0.2">
      <c r="A673" s="2" t="s">
        <v>1490</v>
      </c>
      <c r="B673" s="25" t="s">
        <v>175</v>
      </c>
      <c r="C673" s="77">
        <v>41.402709999999999</v>
      </c>
      <c r="D673" s="34">
        <v>39.383929999999999</v>
      </c>
      <c r="E673" s="34">
        <v>43.488770000000002</v>
      </c>
      <c r="F673" s="112">
        <v>2.0187799999999996</v>
      </c>
      <c r="G673" s="34">
        <v>2.0860600000000034</v>
      </c>
    </row>
    <row r="674" spans="1:22" s="32" customFormat="1" ht="14.25" x14ac:dyDescent="0.2">
      <c r="A674" s="2" t="s">
        <v>1490</v>
      </c>
      <c r="B674" s="25" t="s">
        <v>156</v>
      </c>
      <c r="C674" s="77">
        <v>35.746609999999997</v>
      </c>
      <c r="D674" s="34">
        <v>33.213279999999997</v>
      </c>
      <c r="E674" s="34">
        <v>38.869439999999997</v>
      </c>
      <c r="F674" s="112">
        <v>2.5333299999999994</v>
      </c>
      <c r="G674" s="34">
        <v>3.1228300000000004</v>
      </c>
    </row>
    <row r="675" spans="1:22" s="32" customFormat="1" ht="14.25" x14ac:dyDescent="0.2">
      <c r="A675" s="2" t="s">
        <v>1490</v>
      </c>
      <c r="B675" s="25" t="s">
        <v>168</v>
      </c>
      <c r="C675" s="77">
        <v>38</v>
      </c>
      <c r="D675" s="34">
        <v>35.961080000000003</v>
      </c>
      <c r="E675" s="34">
        <v>39.969729999999998</v>
      </c>
      <c r="F675" s="112">
        <v>2.0389199999999974</v>
      </c>
      <c r="G675" s="34">
        <v>1.9697299999999984</v>
      </c>
    </row>
    <row r="676" spans="1:22" s="32" customFormat="1" ht="14.25" x14ac:dyDescent="0.2">
      <c r="A676" s="2" t="s">
        <v>1490</v>
      </c>
      <c r="B676" s="25" t="s">
        <v>164</v>
      </c>
      <c r="C676" s="77">
        <v>37.5</v>
      </c>
      <c r="D676" s="34">
        <v>35.82931</v>
      </c>
      <c r="E676" s="34">
        <v>39.340339999999998</v>
      </c>
      <c r="F676" s="112">
        <v>1.6706900000000005</v>
      </c>
      <c r="G676" s="34">
        <v>1.8403399999999976</v>
      </c>
    </row>
    <row r="677" spans="1:22" x14ac:dyDescent="0.25">
      <c r="A677" s="25" t="s">
        <v>1490</v>
      </c>
      <c r="B677" s="25" t="s">
        <v>172</v>
      </c>
      <c r="C677" s="77">
        <v>38.379199999999997</v>
      </c>
      <c r="D677" s="34">
        <v>36.798940000000002</v>
      </c>
      <c r="E677" s="34">
        <v>40.132420000000003</v>
      </c>
      <c r="F677" s="112">
        <v>1.5802599999999956</v>
      </c>
      <c r="G677" s="34">
        <v>1.753220000000006</v>
      </c>
      <c r="V677" s="86"/>
    </row>
    <row r="678" spans="1:22" x14ac:dyDescent="0.25">
      <c r="A678" s="25" t="s">
        <v>1490</v>
      </c>
      <c r="B678" s="24" t="s">
        <v>157</v>
      </c>
      <c r="C678" s="77">
        <v>37.53425</v>
      </c>
      <c r="D678" s="34">
        <v>35.913029999999999</v>
      </c>
      <c r="E678" s="34">
        <v>39.051679999999998</v>
      </c>
      <c r="F678" s="112">
        <v>1.621220000000001</v>
      </c>
      <c r="G678" s="34">
        <v>1.5174299999999974</v>
      </c>
      <c r="V678" s="86"/>
    </row>
    <row r="679" spans="1:22" x14ac:dyDescent="0.25">
      <c r="A679" s="25" t="s">
        <v>1490</v>
      </c>
      <c r="B679" s="24" t="s">
        <v>170</v>
      </c>
      <c r="C679" s="77">
        <v>39.506169999999997</v>
      </c>
      <c r="D679" s="34">
        <v>37.854999999999997</v>
      </c>
      <c r="E679" s="34">
        <v>41.219470000000001</v>
      </c>
      <c r="F679" s="112">
        <v>1.6511700000000005</v>
      </c>
      <c r="G679" s="34">
        <v>1.7133000000000038</v>
      </c>
      <c r="V679" s="86"/>
    </row>
    <row r="680" spans="1:22" x14ac:dyDescent="0.25">
      <c r="A680" s="25" t="s">
        <v>1490</v>
      </c>
      <c r="B680" s="24" t="s">
        <v>176</v>
      </c>
      <c r="C680" s="77">
        <v>36.451610000000002</v>
      </c>
      <c r="D680" s="34">
        <v>34.263719999999999</v>
      </c>
      <c r="E680" s="34">
        <v>39.058300000000003</v>
      </c>
      <c r="F680" s="112">
        <v>2.187890000000003</v>
      </c>
      <c r="G680" s="34">
        <v>2.6066900000000004</v>
      </c>
      <c r="V680" s="86"/>
    </row>
    <row r="681" spans="1:22" x14ac:dyDescent="0.25">
      <c r="A681" s="24" t="s">
        <v>1490</v>
      </c>
      <c r="B681" s="24" t="s">
        <v>152</v>
      </c>
      <c r="C681" s="77">
        <v>33.87097</v>
      </c>
      <c r="D681" s="34">
        <v>30.617889999999999</v>
      </c>
      <c r="E681" s="34">
        <v>38.073990000000002</v>
      </c>
      <c r="F681" s="112">
        <v>3.2530800000000006</v>
      </c>
      <c r="G681" s="34">
        <v>4.2030200000000022</v>
      </c>
      <c r="V681" s="86"/>
    </row>
    <row r="682" spans="1:22" x14ac:dyDescent="0.25">
      <c r="A682" s="24" t="s">
        <v>1490</v>
      </c>
      <c r="B682" s="24" t="s">
        <v>150</v>
      </c>
      <c r="C682" s="77">
        <v>27.113700000000001</v>
      </c>
      <c r="D682" s="34">
        <v>24.93439</v>
      </c>
      <c r="E682" s="34">
        <v>29.131139999999998</v>
      </c>
      <c r="F682" s="112">
        <v>2.179310000000001</v>
      </c>
      <c r="G682" s="34">
        <v>2.017439999999997</v>
      </c>
      <c r="V682" s="86"/>
    </row>
    <row r="683" spans="1:22" x14ac:dyDescent="0.25">
      <c r="A683" s="24" t="s">
        <v>1490</v>
      </c>
      <c r="B683" s="24" t="s">
        <v>163</v>
      </c>
      <c r="C683" s="77">
        <v>41.25</v>
      </c>
      <c r="D683" s="34">
        <v>39.196800000000003</v>
      </c>
      <c r="E683" s="34">
        <v>43.130519999999997</v>
      </c>
      <c r="F683" s="112">
        <v>2.0531999999999968</v>
      </c>
      <c r="G683" s="34">
        <v>1.8805199999999971</v>
      </c>
      <c r="V683" s="86"/>
    </row>
    <row r="684" spans="1:22" x14ac:dyDescent="0.25">
      <c r="A684" s="24" t="s">
        <v>1490</v>
      </c>
      <c r="B684" s="24" t="s">
        <v>180</v>
      </c>
      <c r="C684" s="77">
        <v>38.64734</v>
      </c>
      <c r="D684" s="34">
        <v>37.01343</v>
      </c>
      <c r="E684" s="34">
        <v>40.437980000000003</v>
      </c>
      <c r="F684" s="112">
        <v>1.6339100000000002</v>
      </c>
      <c r="G684" s="34">
        <v>1.7906400000000033</v>
      </c>
      <c r="V684" s="86"/>
    </row>
    <row r="685" spans="1:22" x14ac:dyDescent="0.25">
      <c r="A685" s="24" t="s">
        <v>1490</v>
      </c>
      <c r="B685" s="24" t="s">
        <v>154</v>
      </c>
      <c r="C685" s="77">
        <v>33.08081</v>
      </c>
      <c r="D685" s="34">
        <v>30.959540000000001</v>
      </c>
      <c r="E685" s="34">
        <v>35.099269999999997</v>
      </c>
      <c r="F685" s="112">
        <v>2.1212699999999991</v>
      </c>
      <c r="G685" s="34">
        <v>2.0184599999999975</v>
      </c>
      <c r="V685" s="86"/>
    </row>
    <row r="686" spans="1:22" x14ac:dyDescent="0.25">
      <c r="A686" s="24" t="s">
        <v>1490</v>
      </c>
      <c r="B686" s="24" t="s">
        <v>173</v>
      </c>
      <c r="C686" s="77">
        <v>42.49127</v>
      </c>
      <c r="D686" s="34">
        <v>40.993270000000003</v>
      </c>
      <c r="E686" s="34">
        <v>43.949159999999999</v>
      </c>
      <c r="F686" s="112">
        <v>1.4979999999999976</v>
      </c>
      <c r="G686" s="34">
        <v>1.457889999999999</v>
      </c>
      <c r="V686" s="86"/>
    </row>
    <row r="687" spans="1:22" x14ac:dyDescent="0.25">
      <c r="A687" s="3" t="s">
        <v>1490</v>
      </c>
      <c r="B687" s="24" t="s">
        <v>165</v>
      </c>
      <c r="C687" s="77">
        <v>38.354430000000001</v>
      </c>
      <c r="D687" s="34">
        <v>36.799849999999999</v>
      </c>
      <c r="E687" s="34">
        <v>39.830469999999998</v>
      </c>
      <c r="F687" s="112">
        <v>1.5545800000000014</v>
      </c>
      <c r="G687" s="34">
        <v>1.4760399999999976</v>
      </c>
      <c r="V687" s="86"/>
    </row>
    <row r="688" spans="1:22" x14ac:dyDescent="0.25">
      <c r="A688" s="3" t="s">
        <v>1490</v>
      </c>
      <c r="B688" s="22" t="s">
        <v>149</v>
      </c>
      <c r="C688" s="77">
        <v>25.464189999999999</v>
      </c>
      <c r="D688" s="34">
        <v>23.613029999999998</v>
      </c>
      <c r="E688" s="34">
        <v>27.548120000000001</v>
      </c>
      <c r="F688" s="112">
        <v>1.8511600000000001</v>
      </c>
      <c r="G688" s="34">
        <v>2.0839300000000023</v>
      </c>
      <c r="V688" s="86"/>
    </row>
    <row r="689" spans="1:22" s="32" customFormat="1" ht="14.25" x14ac:dyDescent="0.2">
      <c r="A689" s="60" t="s">
        <v>1490</v>
      </c>
      <c r="B689" s="24" t="s">
        <v>177</v>
      </c>
      <c r="C689" s="77">
        <v>41.947569999999999</v>
      </c>
      <c r="D689" s="34">
        <v>40.051490000000001</v>
      </c>
      <c r="E689" s="34">
        <v>43.791980000000002</v>
      </c>
      <c r="F689" s="112">
        <v>1.8960799999999978</v>
      </c>
      <c r="G689" s="34">
        <v>1.8444100000000034</v>
      </c>
    </row>
    <row r="690" spans="1:22" s="32" customFormat="1" ht="14.25" x14ac:dyDescent="0.2">
      <c r="A690" s="60" t="s">
        <v>1490</v>
      </c>
      <c r="B690" s="24" t="s">
        <v>153</v>
      </c>
      <c r="C690" s="77">
        <v>31.78295</v>
      </c>
      <c r="D690" s="34">
        <v>30.026219999999999</v>
      </c>
      <c r="E690" s="34">
        <v>33.618470000000002</v>
      </c>
      <c r="F690" s="112">
        <v>1.756730000000001</v>
      </c>
      <c r="G690" s="34">
        <v>1.8355200000000025</v>
      </c>
    </row>
    <row r="691" spans="1:22" s="32" customFormat="1" ht="14.25" x14ac:dyDescent="0.2">
      <c r="A691" s="60" t="s">
        <v>1490</v>
      </c>
      <c r="B691" s="24" t="s">
        <v>179</v>
      </c>
      <c r="C691" s="77">
        <v>41.680129999999998</v>
      </c>
      <c r="D691" s="34">
        <v>39.909370000000003</v>
      </c>
      <c r="E691" s="34">
        <v>43.380099999999999</v>
      </c>
      <c r="F691" s="112">
        <v>1.7707599999999957</v>
      </c>
      <c r="G691" s="34">
        <v>1.6999700000000004</v>
      </c>
    </row>
    <row r="692" spans="1:22" s="32" customFormat="1" ht="14.25" x14ac:dyDescent="0.2">
      <c r="A692" s="60" t="s">
        <v>1490</v>
      </c>
      <c r="B692" s="24" t="s">
        <v>161</v>
      </c>
      <c r="C692" s="77">
        <v>37.673609999999996</v>
      </c>
      <c r="D692" s="34">
        <v>35.887050000000002</v>
      </c>
      <c r="E692" s="34">
        <v>39.423659999999998</v>
      </c>
      <c r="F692" s="112">
        <v>1.7865599999999944</v>
      </c>
      <c r="G692" s="34">
        <v>1.7500500000000017</v>
      </c>
    </row>
    <row r="693" spans="1:22" s="32" customFormat="1" ht="14.25" x14ac:dyDescent="0.2">
      <c r="A693" s="60" t="s">
        <v>1490</v>
      </c>
      <c r="B693" s="24" t="s">
        <v>158</v>
      </c>
      <c r="C693" s="77">
        <v>33.333329999999997</v>
      </c>
      <c r="D693" s="34">
        <v>31.464950000000002</v>
      </c>
      <c r="E693" s="34">
        <v>35.411929999999998</v>
      </c>
      <c r="F693" s="112">
        <v>1.8683799999999948</v>
      </c>
      <c r="G693" s="34">
        <v>2.0786000000000016</v>
      </c>
    </row>
    <row r="694" spans="1:22" s="32" customFormat="1" ht="14.25" x14ac:dyDescent="0.2">
      <c r="A694" s="60" t="s">
        <v>1490</v>
      </c>
      <c r="B694" s="24" t="s">
        <v>169</v>
      </c>
      <c r="C694" s="77">
        <v>38.775509999999997</v>
      </c>
      <c r="D694" s="34">
        <v>35.737139999999997</v>
      </c>
      <c r="E694" s="34">
        <v>41.822699999999998</v>
      </c>
      <c r="F694" s="112">
        <v>3.0383700000000005</v>
      </c>
      <c r="G694" s="34">
        <v>3.0471900000000005</v>
      </c>
    </row>
    <row r="695" spans="1:22" s="32" customFormat="1" ht="14.25" x14ac:dyDescent="0.2">
      <c r="A695" s="2" t="s">
        <v>70</v>
      </c>
      <c r="B695" s="25" t="s">
        <v>166</v>
      </c>
      <c r="C695" s="77">
        <v>42.21557</v>
      </c>
      <c r="D695" s="34">
        <v>40.562759999999997</v>
      </c>
      <c r="E695" s="34">
        <v>43.911529999999999</v>
      </c>
      <c r="F695" s="112">
        <v>1.6528100000000023</v>
      </c>
      <c r="G695" s="34">
        <v>1.6959599999999995</v>
      </c>
    </row>
    <row r="696" spans="1:22" x14ac:dyDescent="0.25">
      <c r="A696" s="25" t="s">
        <v>70</v>
      </c>
      <c r="B696" s="25" t="s">
        <v>160</v>
      </c>
      <c r="C696" s="77">
        <v>33.6646</v>
      </c>
      <c r="D696" s="34">
        <v>32.212499999999999</v>
      </c>
      <c r="E696" s="34">
        <v>35.131630000000001</v>
      </c>
      <c r="F696" s="112">
        <v>1.4521000000000015</v>
      </c>
      <c r="G696" s="34">
        <v>1.4670300000000012</v>
      </c>
      <c r="V696" s="86"/>
    </row>
    <row r="697" spans="1:22" x14ac:dyDescent="0.25">
      <c r="A697" s="25" t="s">
        <v>70</v>
      </c>
      <c r="B697" s="25" t="s">
        <v>162</v>
      </c>
      <c r="C697" s="77">
        <v>37.355370000000001</v>
      </c>
      <c r="D697" s="34">
        <v>35.615850000000002</v>
      </c>
      <c r="E697" s="34">
        <v>39.060929999999999</v>
      </c>
      <c r="F697" s="112">
        <v>1.7395199999999988</v>
      </c>
      <c r="G697" s="34">
        <v>1.7055599999999984</v>
      </c>
      <c r="V697" s="86"/>
    </row>
    <row r="698" spans="1:22" x14ac:dyDescent="0.25">
      <c r="A698" s="25" t="s">
        <v>70</v>
      </c>
      <c r="B698" s="25" t="s">
        <v>155</v>
      </c>
      <c r="C698" s="77">
        <v>38.081809999999997</v>
      </c>
      <c r="D698" s="34">
        <v>36.489930000000001</v>
      </c>
      <c r="E698" s="34">
        <v>39.686059999999998</v>
      </c>
      <c r="F698" s="112">
        <v>1.5918799999999962</v>
      </c>
      <c r="G698" s="34">
        <v>1.6042500000000004</v>
      </c>
      <c r="V698" s="86"/>
    </row>
    <row r="699" spans="1:22" x14ac:dyDescent="0.25">
      <c r="A699" s="25" t="s">
        <v>70</v>
      </c>
      <c r="B699" s="25" t="s">
        <v>151</v>
      </c>
      <c r="C699" s="77">
        <v>31.9209</v>
      </c>
      <c r="D699" s="34">
        <v>30.358519999999999</v>
      </c>
      <c r="E699" s="34">
        <v>33.427610000000001</v>
      </c>
      <c r="F699" s="112">
        <v>1.562380000000001</v>
      </c>
      <c r="G699" s="34">
        <v>1.5067100000000018</v>
      </c>
      <c r="V699" s="86"/>
    </row>
    <row r="700" spans="1:22" x14ac:dyDescent="0.25">
      <c r="A700" s="25" t="s">
        <v>70</v>
      </c>
      <c r="B700" s="25" t="s">
        <v>167</v>
      </c>
      <c r="C700" s="77">
        <v>34.033610000000003</v>
      </c>
      <c r="D700" s="34">
        <v>31.56108</v>
      </c>
      <c r="E700" s="34">
        <v>36.943950000000001</v>
      </c>
      <c r="F700" s="112">
        <v>2.4725300000000026</v>
      </c>
      <c r="G700" s="34">
        <v>2.9103399999999979</v>
      </c>
      <c r="V700" s="86"/>
    </row>
    <row r="701" spans="1:22" x14ac:dyDescent="0.25">
      <c r="A701" s="25" t="s">
        <v>70</v>
      </c>
      <c r="B701" s="25" t="s">
        <v>171</v>
      </c>
      <c r="C701" s="77">
        <v>38.300350000000002</v>
      </c>
      <c r="D701" s="34">
        <v>36.84892</v>
      </c>
      <c r="E701" s="34">
        <v>39.754860000000001</v>
      </c>
      <c r="F701" s="112">
        <v>1.451430000000002</v>
      </c>
      <c r="G701" s="34">
        <v>1.4545099999999991</v>
      </c>
      <c r="V701" s="86"/>
    </row>
    <row r="702" spans="1:22" x14ac:dyDescent="0.25">
      <c r="A702" s="25" t="s">
        <v>70</v>
      </c>
      <c r="B702" s="25" t="s">
        <v>159</v>
      </c>
      <c r="C702" s="77">
        <v>37.533160000000002</v>
      </c>
      <c r="D702" s="34">
        <v>36.063180000000003</v>
      </c>
      <c r="E702" s="34">
        <v>39.154440000000001</v>
      </c>
      <c r="F702" s="112">
        <v>1.4699799999999996</v>
      </c>
      <c r="G702" s="34">
        <v>1.6212799999999987</v>
      </c>
      <c r="V702" s="86"/>
    </row>
    <row r="703" spans="1:22" x14ac:dyDescent="0.25">
      <c r="A703" s="25" t="s">
        <v>70</v>
      </c>
      <c r="B703" s="25" t="s">
        <v>174</v>
      </c>
      <c r="C703" s="77">
        <v>41.836730000000003</v>
      </c>
      <c r="D703" s="34">
        <v>40.305770000000003</v>
      </c>
      <c r="E703" s="34">
        <v>43.39199</v>
      </c>
      <c r="F703" s="112">
        <v>1.5309600000000003</v>
      </c>
      <c r="G703" s="34">
        <v>1.555259999999997</v>
      </c>
      <c r="V703" s="86"/>
    </row>
    <row r="704" spans="1:22" x14ac:dyDescent="0.25">
      <c r="A704" s="25" t="s">
        <v>70</v>
      </c>
      <c r="B704" s="25" t="s">
        <v>178</v>
      </c>
      <c r="C704" s="77">
        <v>40.031149999999997</v>
      </c>
      <c r="D704" s="34">
        <v>38.336979999999997</v>
      </c>
      <c r="E704" s="34">
        <v>41.724240000000002</v>
      </c>
      <c r="F704" s="112">
        <v>1.6941699999999997</v>
      </c>
      <c r="G704" s="34">
        <v>1.6930900000000051</v>
      </c>
      <c r="V704" s="86"/>
    </row>
    <row r="705" spans="1:22" x14ac:dyDescent="0.25">
      <c r="A705" s="25" t="s">
        <v>70</v>
      </c>
      <c r="B705" s="25" t="s">
        <v>175</v>
      </c>
      <c r="C705" s="77">
        <v>37.799039999999998</v>
      </c>
      <c r="D705" s="34">
        <v>35.838900000000002</v>
      </c>
      <c r="E705" s="34">
        <v>39.994990000000001</v>
      </c>
      <c r="F705" s="112">
        <v>1.9601399999999956</v>
      </c>
      <c r="G705" s="34">
        <v>2.1959500000000034</v>
      </c>
      <c r="V705" s="86"/>
    </row>
    <row r="706" spans="1:22" x14ac:dyDescent="0.25">
      <c r="A706" s="11" t="s">
        <v>70</v>
      </c>
      <c r="B706" s="25" t="s">
        <v>156</v>
      </c>
      <c r="C706" s="77">
        <v>30.97345</v>
      </c>
      <c r="D706" s="34">
        <v>28.45749</v>
      </c>
      <c r="E706" s="34">
        <v>33.849690000000002</v>
      </c>
      <c r="F706" s="112">
        <v>2.5159599999999998</v>
      </c>
      <c r="G706" s="34">
        <v>2.8762400000000028</v>
      </c>
      <c r="V706" s="86"/>
    </row>
    <row r="707" spans="1:22" x14ac:dyDescent="0.25">
      <c r="A707" s="11" t="s">
        <v>70</v>
      </c>
      <c r="B707" s="21" t="s">
        <v>168</v>
      </c>
      <c r="C707" s="77">
        <v>38.424819999999997</v>
      </c>
      <c r="D707" s="34">
        <v>36.353020000000001</v>
      </c>
      <c r="E707" s="34">
        <v>40.516950000000001</v>
      </c>
      <c r="F707" s="112">
        <v>2.0717999999999961</v>
      </c>
      <c r="G707" s="34">
        <v>2.0921300000000045</v>
      </c>
      <c r="V707" s="86"/>
    </row>
    <row r="708" spans="1:22" s="32" customFormat="1" ht="14.25" x14ac:dyDescent="0.2">
      <c r="A708" s="2" t="s">
        <v>70</v>
      </c>
      <c r="B708" s="25" t="s">
        <v>164</v>
      </c>
      <c r="C708" s="77">
        <v>35.766419999999997</v>
      </c>
      <c r="D708" s="34">
        <v>34.005369999999999</v>
      </c>
      <c r="E708" s="34">
        <v>37.593420000000002</v>
      </c>
      <c r="F708" s="112">
        <v>1.7610499999999973</v>
      </c>
      <c r="G708" s="34">
        <v>1.8270000000000053</v>
      </c>
    </row>
    <row r="709" spans="1:22" s="32" customFormat="1" ht="14.25" x14ac:dyDescent="0.2">
      <c r="A709" s="2" t="s">
        <v>70</v>
      </c>
      <c r="B709" s="25" t="s">
        <v>172</v>
      </c>
      <c r="C709" s="77">
        <v>36.882719999999999</v>
      </c>
      <c r="D709" s="34">
        <v>35.185279999999999</v>
      </c>
      <c r="E709" s="34">
        <v>38.504130000000004</v>
      </c>
      <c r="F709" s="112">
        <v>1.6974400000000003</v>
      </c>
      <c r="G709" s="34">
        <v>1.6214100000000045</v>
      </c>
    </row>
    <row r="710" spans="1:22" s="32" customFormat="1" ht="14.25" x14ac:dyDescent="0.2">
      <c r="A710" s="2" t="s">
        <v>70</v>
      </c>
      <c r="B710" s="25" t="s">
        <v>157</v>
      </c>
      <c r="C710" s="77">
        <v>36.19303</v>
      </c>
      <c r="D710" s="34">
        <v>34.656370000000003</v>
      </c>
      <c r="E710" s="34">
        <v>37.738709999999998</v>
      </c>
      <c r="F710" s="112">
        <v>1.5366599999999977</v>
      </c>
      <c r="G710" s="34">
        <v>1.5456799999999973</v>
      </c>
    </row>
    <row r="711" spans="1:22" s="32" customFormat="1" ht="14.25" x14ac:dyDescent="0.2">
      <c r="A711" s="2" t="s">
        <v>70</v>
      </c>
      <c r="B711" s="25" t="s">
        <v>170</v>
      </c>
      <c r="C711" s="77">
        <v>39.331209999999999</v>
      </c>
      <c r="D711" s="34">
        <v>37.561410000000002</v>
      </c>
      <c r="E711" s="34">
        <v>40.974870000000003</v>
      </c>
      <c r="F711" s="112">
        <v>1.7697999999999965</v>
      </c>
      <c r="G711" s="34">
        <v>1.6436600000000041</v>
      </c>
    </row>
    <row r="712" spans="1:22" s="32" customFormat="1" ht="14.25" x14ac:dyDescent="0.2">
      <c r="A712" s="2" t="s">
        <v>70</v>
      </c>
      <c r="B712" s="25" t="s">
        <v>176</v>
      </c>
      <c r="C712" s="77">
        <v>36.423839999999998</v>
      </c>
      <c r="D712" s="34">
        <v>34.014699999999998</v>
      </c>
      <c r="E712" s="34">
        <v>38.866059999999997</v>
      </c>
      <c r="F712" s="112">
        <v>2.4091400000000007</v>
      </c>
      <c r="G712" s="34">
        <v>2.4422199999999989</v>
      </c>
    </row>
    <row r="713" spans="1:22" s="32" customFormat="1" ht="14.25" x14ac:dyDescent="0.2">
      <c r="A713" s="2" t="s">
        <v>70</v>
      </c>
      <c r="B713" s="25" t="s">
        <v>152</v>
      </c>
      <c r="C713" s="77">
        <v>31.53153</v>
      </c>
      <c r="D713" s="34">
        <v>28.046710000000001</v>
      </c>
      <c r="E713" s="34">
        <v>35.757680000000001</v>
      </c>
      <c r="F713" s="112">
        <v>3.4848199999999991</v>
      </c>
      <c r="G713" s="34">
        <v>4.2261500000000005</v>
      </c>
    </row>
    <row r="714" spans="1:22" s="32" customFormat="1" ht="14.25" x14ac:dyDescent="0.2">
      <c r="A714" s="2" t="s">
        <v>70</v>
      </c>
      <c r="B714" s="25" t="s">
        <v>150</v>
      </c>
      <c r="C714" s="77">
        <v>26.760560000000002</v>
      </c>
      <c r="D714" s="34">
        <v>24.890940000000001</v>
      </c>
      <c r="E714" s="34">
        <v>29.01604</v>
      </c>
      <c r="F714" s="112">
        <v>1.8696200000000012</v>
      </c>
      <c r="G714" s="34">
        <v>2.2554799999999986</v>
      </c>
    </row>
    <row r="715" spans="1:22" x14ac:dyDescent="0.25">
      <c r="A715" s="25" t="s">
        <v>70</v>
      </c>
      <c r="B715" s="25" t="s">
        <v>163</v>
      </c>
      <c r="C715" s="77">
        <v>38.865549999999999</v>
      </c>
      <c r="D715" s="34">
        <v>36.900829999999999</v>
      </c>
      <c r="E715" s="34">
        <v>40.81485</v>
      </c>
      <c r="F715" s="112">
        <v>1.9647199999999998</v>
      </c>
      <c r="G715" s="34">
        <v>1.9493000000000009</v>
      </c>
      <c r="V715" s="86"/>
    </row>
    <row r="716" spans="1:22" x14ac:dyDescent="0.25">
      <c r="A716" s="25" t="s">
        <v>70</v>
      </c>
      <c r="B716" s="25" t="s">
        <v>180</v>
      </c>
      <c r="C716" s="77">
        <v>38.957059999999998</v>
      </c>
      <c r="D716" s="34">
        <v>37.213079999999998</v>
      </c>
      <c r="E716" s="34">
        <v>40.556820000000002</v>
      </c>
      <c r="F716" s="112">
        <v>1.7439800000000005</v>
      </c>
      <c r="G716" s="34">
        <v>1.5997600000000034</v>
      </c>
      <c r="V716" s="86"/>
    </row>
    <row r="717" spans="1:22" x14ac:dyDescent="0.25">
      <c r="A717" s="25" t="s">
        <v>70</v>
      </c>
      <c r="B717" s="25" t="s">
        <v>154</v>
      </c>
      <c r="C717" s="77">
        <v>33.333329999999997</v>
      </c>
      <c r="D717" s="34">
        <v>31.32328</v>
      </c>
      <c r="E717" s="34">
        <v>35.439979999999998</v>
      </c>
      <c r="F717" s="112">
        <v>2.0100499999999961</v>
      </c>
      <c r="G717" s="34">
        <v>2.1066500000000019</v>
      </c>
      <c r="V717" s="86"/>
    </row>
    <row r="718" spans="1:22" x14ac:dyDescent="0.25">
      <c r="A718" s="25" t="s">
        <v>70</v>
      </c>
      <c r="B718" s="25" t="s">
        <v>173</v>
      </c>
      <c r="C718" s="77">
        <v>43.69847</v>
      </c>
      <c r="D718" s="34">
        <v>42.269689999999997</v>
      </c>
      <c r="E718" s="34">
        <v>45.25338</v>
      </c>
      <c r="F718" s="112">
        <v>1.4287800000000033</v>
      </c>
      <c r="G718" s="34">
        <v>1.5549099999999996</v>
      </c>
      <c r="V718" s="86"/>
    </row>
    <row r="719" spans="1:22" x14ac:dyDescent="0.25">
      <c r="A719" s="25" t="s">
        <v>70</v>
      </c>
      <c r="B719" s="25" t="s">
        <v>165</v>
      </c>
      <c r="C719" s="77">
        <v>37.801609999999997</v>
      </c>
      <c r="D719" s="34">
        <v>36.186039999999998</v>
      </c>
      <c r="E719" s="34">
        <v>39.294719999999998</v>
      </c>
      <c r="F719" s="112">
        <v>1.6155699999999982</v>
      </c>
      <c r="G719" s="34">
        <v>1.4931100000000015</v>
      </c>
      <c r="V719" s="86"/>
    </row>
    <row r="720" spans="1:22" x14ac:dyDescent="0.25">
      <c r="A720" s="25" t="s">
        <v>70</v>
      </c>
      <c r="B720" s="25" t="s">
        <v>149</v>
      </c>
      <c r="C720" s="77">
        <v>23.595510000000001</v>
      </c>
      <c r="D720" s="34">
        <v>21.814889999999998</v>
      </c>
      <c r="E720" s="34">
        <v>25.767430000000001</v>
      </c>
      <c r="F720" s="112">
        <v>1.7806200000000025</v>
      </c>
      <c r="G720" s="34">
        <v>2.1719200000000001</v>
      </c>
      <c r="V720" s="86"/>
    </row>
    <row r="721" spans="1:22" x14ac:dyDescent="0.25">
      <c r="A721" s="25" t="s">
        <v>70</v>
      </c>
      <c r="B721" s="25" t="s">
        <v>177</v>
      </c>
      <c r="C721" s="77">
        <v>44.315989999999999</v>
      </c>
      <c r="D721" s="34">
        <v>42.474490000000003</v>
      </c>
      <c r="E721" s="34">
        <v>46.294060000000002</v>
      </c>
      <c r="F721" s="112">
        <v>1.8414999999999964</v>
      </c>
      <c r="G721" s="34">
        <v>1.9780700000000024</v>
      </c>
      <c r="V721" s="86"/>
    </row>
    <row r="722" spans="1:22" x14ac:dyDescent="0.25">
      <c r="A722" s="25" t="s">
        <v>70</v>
      </c>
      <c r="B722" s="25" t="s">
        <v>153</v>
      </c>
      <c r="C722" s="77">
        <v>33.001989999999999</v>
      </c>
      <c r="D722" s="34">
        <v>31.088090000000001</v>
      </c>
      <c r="E722" s="34">
        <v>34.75665</v>
      </c>
      <c r="F722" s="112">
        <v>1.9138999999999982</v>
      </c>
      <c r="G722" s="34">
        <v>1.7546600000000012</v>
      </c>
      <c r="V722" s="86"/>
    </row>
    <row r="723" spans="1:22" x14ac:dyDescent="0.25">
      <c r="A723" s="25" t="s">
        <v>70</v>
      </c>
      <c r="B723" s="25" t="s">
        <v>179</v>
      </c>
      <c r="C723" s="77">
        <v>42.808799999999998</v>
      </c>
      <c r="D723" s="34">
        <v>41.040669999999999</v>
      </c>
      <c r="E723" s="34">
        <v>44.6053</v>
      </c>
      <c r="F723" s="112">
        <v>1.7681299999999993</v>
      </c>
      <c r="G723" s="34">
        <v>1.7965000000000018</v>
      </c>
      <c r="V723" s="86"/>
    </row>
    <row r="724" spans="1:22" x14ac:dyDescent="0.25">
      <c r="A724" s="25" t="s">
        <v>70</v>
      </c>
      <c r="B724" s="25" t="s">
        <v>161</v>
      </c>
      <c r="C724" s="77">
        <v>35.951129999999999</v>
      </c>
      <c r="D724" s="34">
        <v>34.13288</v>
      </c>
      <c r="E724" s="34">
        <v>37.642560000000003</v>
      </c>
      <c r="F724" s="112">
        <v>1.818249999999999</v>
      </c>
      <c r="G724" s="34">
        <v>1.691430000000004</v>
      </c>
      <c r="V724" s="86"/>
    </row>
    <row r="725" spans="1:22" x14ac:dyDescent="0.25">
      <c r="A725" s="25" t="s">
        <v>70</v>
      </c>
      <c r="B725" s="25" t="s">
        <v>158</v>
      </c>
      <c r="C725" s="77">
        <v>31.25</v>
      </c>
      <c r="D725" s="34">
        <v>29.211770000000001</v>
      </c>
      <c r="E725" s="34">
        <v>33.112340000000003</v>
      </c>
      <c r="F725" s="112">
        <v>2.0382299999999987</v>
      </c>
      <c r="G725" s="34">
        <v>1.8623400000000032</v>
      </c>
      <c r="V725" s="86"/>
    </row>
    <row r="726" spans="1:22" x14ac:dyDescent="0.25">
      <c r="A726" s="11" t="s">
        <v>70</v>
      </c>
      <c r="B726" s="21" t="s">
        <v>169</v>
      </c>
      <c r="C726" s="77">
        <v>37.362639999999999</v>
      </c>
      <c r="D726" s="34">
        <v>34.455240000000003</v>
      </c>
      <c r="E726" s="34">
        <v>40.731720000000003</v>
      </c>
      <c r="F726" s="112">
        <v>2.9073999999999955</v>
      </c>
      <c r="G726" s="34">
        <v>3.3690800000000038</v>
      </c>
      <c r="V726" s="86"/>
    </row>
    <row r="727" spans="1:22" x14ac:dyDescent="0.25">
      <c r="A727" s="24"/>
      <c r="B727" s="24"/>
      <c r="C727" s="30"/>
      <c r="D727" s="25"/>
      <c r="E727" s="25"/>
      <c r="F727" s="21"/>
      <c r="G727" s="21"/>
      <c r="V727" s="86"/>
    </row>
    <row r="728" spans="1:22" x14ac:dyDescent="0.25">
      <c r="A728" s="24"/>
      <c r="B728" s="24"/>
      <c r="C728" s="30"/>
      <c r="D728" s="25"/>
      <c r="E728" s="25"/>
      <c r="F728" s="21"/>
      <c r="G728" s="21"/>
      <c r="V728" s="86"/>
    </row>
    <row r="729" spans="1:22" x14ac:dyDescent="0.25">
      <c r="A729" s="24"/>
      <c r="B729" s="24"/>
      <c r="C729" s="30"/>
      <c r="D729" s="25"/>
      <c r="E729" s="25"/>
      <c r="F729" s="21"/>
      <c r="G729" s="21"/>
      <c r="V729" s="86"/>
    </row>
    <row r="730" spans="1:22" x14ac:dyDescent="0.25">
      <c r="A730" s="24"/>
      <c r="B730" s="24"/>
      <c r="C730" s="30"/>
      <c r="D730" s="25"/>
      <c r="E730" s="25"/>
      <c r="F730" s="21"/>
      <c r="G730" s="21"/>
      <c r="V730" s="86"/>
    </row>
    <row r="731" spans="1:22" x14ac:dyDescent="0.25">
      <c r="A731" s="24"/>
      <c r="B731" s="24"/>
      <c r="C731" s="30"/>
      <c r="D731" s="25"/>
      <c r="E731" s="25"/>
      <c r="F731" s="21"/>
      <c r="G731" s="21"/>
      <c r="V731" s="86"/>
    </row>
    <row r="732" spans="1:22" x14ac:dyDescent="0.25">
      <c r="A732" s="24"/>
      <c r="B732" s="24"/>
      <c r="C732" s="30"/>
      <c r="D732" s="25"/>
      <c r="E732" s="25"/>
      <c r="F732" s="21"/>
      <c r="G732" s="21"/>
      <c r="V732" s="86"/>
    </row>
    <row r="733" spans="1:22" x14ac:dyDescent="0.25">
      <c r="V733" s="86"/>
    </row>
    <row r="734" spans="1:22" x14ac:dyDescent="0.25">
      <c r="V734" s="86"/>
    </row>
    <row r="735" spans="1:22" x14ac:dyDescent="0.25">
      <c r="B735" t="s">
        <v>184</v>
      </c>
      <c r="C735" t="s">
        <v>185</v>
      </c>
      <c r="D735" t="s">
        <v>186</v>
      </c>
      <c r="V735" s="86"/>
    </row>
    <row r="736" spans="1:22" x14ac:dyDescent="0.25">
      <c r="A736" s="24" t="s">
        <v>1495</v>
      </c>
      <c r="B736" s="113">
        <v>15.034960000000002</v>
      </c>
      <c r="C736" s="78">
        <v>42.307690000000001</v>
      </c>
      <c r="D736" s="78">
        <v>27.272729999999999</v>
      </c>
      <c r="V736" s="86"/>
    </row>
    <row r="737" spans="1:22" x14ac:dyDescent="0.25">
      <c r="A737" s="24" t="s">
        <v>1496</v>
      </c>
      <c r="B737" s="113">
        <v>13.99579</v>
      </c>
      <c r="C737" s="78">
        <v>42.268039999999999</v>
      </c>
      <c r="D737" s="78">
        <v>28.27225</v>
      </c>
      <c r="V737" s="86"/>
    </row>
    <row r="738" spans="1:22" x14ac:dyDescent="0.25">
      <c r="A738" s="24" t="s">
        <v>1497</v>
      </c>
      <c r="B738" s="113">
        <v>17.319109999999998</v>
      </c>
      <c r="C738" s="78">
        <v>41.304349999999999</v>
      </c>
      <c r="D738" s="78">
        <v>23.985240000000001</v>
      </c>
      <c r="V738" s="86"/>
    </row>
    <row r="739" spans="1:22" x14ac:dyDescent="0.25">
      <c r="A739" s="24" t="s">
        <v>1498</v>
      </c>
      <c r="B739" s="113">
        <v>16.274490000000004</v>
      </c>
      <c r="C739" s="78">
        <v>42.290750000000003</v>
      </c>
      <c r="D739" s="78">
        <v>26.016259999999999</v>
      </c>
      <c r="V739" s="86"/>
    </row>
    <row r="740" spans="1:22" x14ac:dyDescent="0.25">
      <c r="A740" s="24" t="s">
        <v>1499</v>
      </c>
      <c r="B740" s="113">
        <v>17.869829999999997</v>
      </c>
      <c r="C740" s="78">
        <v>41.486069999999998</v>
      </c>
      <c r="D740" s="78">
        <v>23.616240000000001</v>
      </c>
      <c r="V740" s="86"/>
    </row>
    <row r="741" spans="1:22" x14ac:dyDescent="0.25">
      <c r="A741" s="24" t="s">
        <v>1500</v>
      </c>
      <c r="B741" s="113">
        <v>17.395890000000001</v>
      </c>
      <c r="C741" s="78">
        <v>42.857140000000001</v>
      </c>
      <c r="D741" s="78">
        <v>25.46125</v>
      </c>
      <c r="V741" s="86"/>
    </row>
    <row r="742" spans="1:22" x14ac:dyDescent="0.25">
      <c r="A742" s="24" t="s">
        <v>1501</v>
      </c>
      <c r="B742" s="113">
        <v>19.116610000000001</v>
      </c>
      <c r="C742" s="78">
        <v>43.280180000000001</v>
      </c>
      <c r="D742" s="78">
        <v>24.16357</v>
      </c>
      <c r="V742" s="86"/>
    </row>
    <row r="743" spans="1:22" x14ac:dyDescent="0.25">
      <c r="A743" s="24" t="s">
        <v>1502</v>
      </c>
      <c r="B743" s="113">
        <v>20.334720000000001</v>
      </c>
      <c r="C743" s="78">
        <v>43.71134</v>
      </c>
      <c r="D743" s="78">
        <v>23.376619999999999</v>
      </c>
      <c r="V743" s="86"/>
    </row>
    <row r="744" spans="1:22" x14ac:dyDescent="0.25">
      <c r="A744" s="24" t="s">
        <v>87</v>
      </c>
      <c r="B744" s="113">
        <v>21.90869</v>
      </c>
      <c r="C744" s="78">
        <v>43.313369999999999</v>
      </c>
      <c r="D744" s="78">
        <v>21.404679999999999</v>
      </c>
      <c r="V744" s="86"/>
    </row>
    <row r="745" spans="1:22" x14ac:dyDescent="0.25">
      <c r="A745" s="24" t="s">
        <v>1503</v>
      </c>
      <c r="B745" s="113">
        <v>20.522859999999998</v>
      </c>
      <c r="C745" s="78">
        <v>43.371519999999997</v>
      </c>
      <c r="D745" s="78">
        <v>22.848659999999999</v>
      </c>
      <c r="V745" s="86"/>
    </row>
    <row r="746" spans="1:22" x14ac:dyDescent="0.25">
      <c r="A746" t="s">
        <v>11</v>
      </c>
      <c r="B746" s="113">
        <v>18.587280000000003</v>
      </c>
      <c r="C746" s="78">
        <v>43.939390000000003</v>
      </c>
      <c r="D746" s="78">
        <v>25.35211</v>
      </c>
      <c r="V746" s="86"/>
    </row>
    <row r="747" spans="1:22" x14ac:dyDescent="0.25">
      <c r="A747" s="35" t="s">
        <v>91</v>
      </c>
      <c r="B747" s="113">
        <v>22.692670000000003</v>
      </c>
      <c r="C747" s="78">
        <v>44.525550000000003</v>
      </c>
      <c r="D747" s="78">
        <v>21.832879999999999</v>
      </c>
    </row>
    <row r="748" spans="1:22" x14ac:dyDescent="0.25">
      <c r="A748" s="35" t="s">
        <v>1504</v>
      </c>
      <c r="B748" s="113">
        <v>22.422980000000003</v>
      </c>
      <c r="C748" s="78">
        <v>44.979370000000003</v>
      </c>
      <c r="D748" s="78">
        <v>22.55639</v>
      </c>
    </row>
    <row r="749" spans="1:22" x14ac:dyDescent="0.25">
      <c r="A749" s="35" t="s">
        <v>1505</v>
      </c>
      <c r="B749" s="113">
        <v>22.678660000000001</v>
      </c>
      <c r="C749" s="78">
        <v>44.653179999999999</v>
      </c>
      <c r="D749" s="78">
        <v>21.974519999999998</v>
      </c>
    </row>
    <row r="750" spans="1:22" x14ac:dyDescent="0.25">
      <c r="A750" s="35" t="s">
        <v>1506</v>
      </c>
      <c r="B750" s="113">
        <v>5.2947762699999998</v>
      </c>
      <c r="C750" s="78">
        <v>50.169491530000002</v>
      </c>
      <c r="D750" s="78">
        <v>44.874715260000002</v>
      </c>
    </row>
    <row r="751" spans="1:22" x14ac:dyDescent="0.25">
      <c r="A751" s="35" t="s">
        <v>76</v>
      </c>
      <c r="B751" s="113">
        <v>24.572749999999999</v>
      </c>
      <c r="C751" s="78">
        <v>49.072749999999999</v>
      </c>
      <c r="D751" s="78">
        <v>24.5</v>
      </c>
    </row>
    <row r="752" spans="1:22" x14ac:dyDescent="0.25">
      <c r="A752" s="35" t="s">
        <v>83</v>
      </c>
      <c r="B752" s="113">
        <v>22.196560000000002</v>
      </c>
      <c r="C752" s="78">
        <v>45.494990000000001</v>
      </c>
      <c r="D752" s="78">
        <v>23.29843</v>
      </c>
    </row>
    <row r="753" spans="1:4" x14ac:dyDescent="0.25">
      <c r="A753" s="35" t="s">
        <v>1490</v>
      </c>
      <c r="B753" s="113">
        <v>18.747800000000002</v>
      </c>
      <c r="C753" s="78">
        <v>44.21199</v>
      </c>
      <c r="D753" s="78">
        <v>25.464189999999999</v>
      </c>
    </row>
    <row r="754" spans="1:4" x14ac:dyDescent="0.25">
      <c r="A754" s="35" t="s">
        <v>70</v>
      </c>
      <c r="B754" s="113">
        <v>20.720479999999998</v>
      </c>
      <c r="C754" s="78">
        <v>44.315989999999999</v>
      </c>
      <c r="D754" s="78">
        <v>23.595510000000001</v>
      </c>
    </row>
  </sheetData>
  <sortState xmlns:xlrd2="http://schemas.microsoft.com/office/spreadsheetml/2017/richdata2" ref="A119:G726">
    <sortCondition ref="A119:A726"/>
  </sortState>
  <mergeCells count="2">
    <mergeCell ref="A5:G5"/>
    <mergeCell ref="A49:G49"/>
  </mergeCells>
  <phoneticPr fontId="11" type="noConversion"/>
  <hyperlinks>
    <hyperlink ref="A3" location="Index!A1" display="Back to index" xr:uid="{00000000-0004-0000-04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0265-DDC5-4ED6-81B4-8CE4B4205766}">
  <sheetPr>
    <tabColor theme="7" tint="0.59999389629810485"/>
  </sheetPr>
  <dimension ref="A1:Y754"/>
  <sheetViews>
    <sheetView showGridLines="0" zoomScale="80" zoomScaleNormal="80" workbookViewId="0">
      <selection activeCell="A2" sqref="A2"/>
    </sheetView>
  </sheetViews>
  <sheetFormatPr defaultColWidth="10.85546875" defaultRowHeight="15" x14ac:dyDescent="0.25"/>
  <cols>
    <col min="1" max="1" width="15" customWidth="1"/>
    <col min="2" max="2" width="49.42578125" bestFit="1" customWidth="1"/>
    <col min="3" max="3" width="15" customWidth="1"/>
    <col min="4" max="4" width="14.85546875" customWidth="1"/>
    <col min="5" max="5" width="15.42578125" customWidth="1"/>
    <col min="6" max="6" width="23.140625" customWidth="1"/>
    <col min="7" max="7" width="24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0" max="20" width="43.140625" bestFit="1" customWidth="1"/>
    <col min="24" max="24" width="23" customWidth="1"/>
  </cols>
  <sheetData>
    <row r="1" spans="1:25" ht="15" customHeight="1" x14ac:dyDescent="0.3">
      <c r="A1" s="67" t="s">
        <v>1587</v>
      </c>
      <c r="Y1" s="85"/>
    </row>
    <row r="2" spans="1:25" ht="15" customHeight="1" x14ac:dyDescent="0.25">
      <c r="E2" s="1"/>
      <c r="G2" s="1"/>
    </row>
    <row r="3" spans="1:25" x14ac:dyDescent="0.25">
      <c r="A3" s="29" t="s">
        <v>192</v>
      </c>
      <c r="B3" s="42"/>
    </row>
    <row r="4" spans="1:25" ht="14.1" customHeight="1" x14ac:dyDescent="0.25"/>
    <row r="5" spans="1:25" ht="18.75" thickBot="1" x14ac:dyDescent="0.3">
      <c r="A5" s="160" t="s">
        <v>1494</v>
      </c>
      <c r="B5" s="162"/>
      <c r="C5" s="162"/>
      <c r="D5" s="162"/>
      <c r="E5" s="162"/>
      <c r="F5" s="162"/>
      <c r="G5" s="162"/>
      <c r="T5" s="72"/>
    </row>
    <row r="6" spans="1:25" ht="14.1" customHeight="1" x14ac:dyDescent="0.25">
      <c r="A6" s="69" t="s">
        <v>101</v>
      </c>
      <c r="B6" s="69" t="s">
        <v>102</v>
      </c>
      <c r="C6" s="69" t="s">
        <v>103</v>
      </c>
      <c r="D6" s="69" t="s">
        <v>104</v>
      </c>
      <c r="E6" s="69" t="s">
        <v>105</v>
      </c>
      <c r="F6" s="69" t="s">
        <v>106</v>
      </c>
      <c r="G6" s="69" t="s">
        <v>107</v>
      </c>
    </row>
    <row r="7" spans="1:25" ht="14.1" customHeight="1" x14ac:dyDescent="0.25">
      <c r="A7" s="32" t="s">
        <v>1495</v>
      </c>
      <c r="B7" s="2" t="s">
        <v>110</v>
      </c>
      <c r="C7" s="77">
        <v>22.94388</v>
      </c>
      <c r="D7" s="2">
        <v>22.819009999999999</v>
      </c>
      <c r="E7" s="2">
        <v>23.069230000000001</v>
      </c>
      <c r="F7" s="2">
        <v>0.12487000000000137</v>
      </c>
      <c r="G7" s="2">
        <v>0.12535000000000096</v>
      </c>
    </row>
    <row r="8" spans="1:25" ht="14.1" customHeight="1" x14ac:dyDescent="0.25">
      <c r="A8" s="32" t="s">
        <v>1496</v>
      </c>
      <c r="B8" s="2" t="s">
        <v>110</v>
      </c>
      <c r="C8" s="77">
        <v>22.598330000000001</v>
      </c>
      <c r="D8" s="2">
        <v>22.479890000000001</v>
      </c>
      <c r="E8" s="2">
        <v>22.717210000000001</v>
      </c>
      <c r="F8" s="2">
        <v>0.11843999999999966</v>
      </c>
      <c r="G8" s="2">
        <v>0.11888000000000076</v>
      </c>
    </row>
    <row r="9" spans="1:25" ht="14.1" customHeight="1" x14ac:dyDescent="0.25">
      <c r="A9" s="32" t="s">
        <v>1497</v>
      </c>
      <c r="B9" s="2" t="s">
        <v>110</v>
      </c>
      <c r="C9" s="77">
        <v>22.782060000000001</v>
      </c>
      <c r="D9" s="2">
        <v>22.666720000000002</v>
      </c>
      <c r="E9" s="2">
        <v>22.897819999999999</v>
      </c>
      <c r="F9" s="2">
        <v>0.11533999999999978</v>
      </c>
      <c r="G9" s="2">
        <v>0.11575999999999809</v>
      </c>
    </row>
    <row r="10" spans="1:25" ht="14.1" customHeight="1" x14ac:dyDescent="0.25">
      <c r="A10" s="32" t="s">
        <v>1498</v>
      </c>
      <c r="B10" s="2" t="s">
        <v>110</v>
      </c>
      <c r="C10" s="77">
        <v>23.106030000000001</v>
      </c>
      <c r="D10" s="2">
        <v>22.992370000000001</v>
      </c>
      <c r="E10" s="2">
        <v>23.220079999999999</v>
      </c>
      <c r="F10" s="2">
        <v>0.11365999999999943</v>
      </c>
      <c r="G10" s="2">
        <v>0.11404999999999887</v>
      </c>
    </row>
    <row r="11" spans="1:25" ht="14.1" customHeight="1" x14ac:dyDescent="0.25">
      <c r="A11" s="32" t="s">
        <v>1499</v>
      </c>
      <c r="B11" s="2" t="s">
        <v>110</v>
      </c>
      <c r="C11" s="77">
        <v>22.618539999999999</v>
      </c>
      <c r="D11" s="2">
        <v>22.507280000000002</v>
      </c>
      <c r="E11" s="2">
        <v>22.73019</v>
      </c>
      <c r="F11" s="2">
        <v>0.11125999999999792</v>
      </c>
      <c r="G11" s="2">
        <v>0.11165000000000092</v>
      </c>
    </row>
    <row r="12" spans="1:25" ht="14.1" customHeight="1" x14ac:dyDescent="0.25">
      <c r="A12" s="32" t="s">
        <v>1500</v>
      </c>
      <c r="B12" s="2" t="s">
        <v>110</v>
      </c>
      <c r="C12" s="77">
        <v>22.558700000000002</v>
      </c>
      <c r="D12" s="2">
        <v>22.44997</v>
      </c>
      <c r="E12" s="2">
        <v>22.667809999999999</v>
      </c>
      <c r="F12" s="2">
        <v>0.10873000000000133</v>
      </c>
      <c r="G12" s="2">
        <v>0.1091099999999976</v>
      </c>
    </row>
    <row r="13" spans="1:25" ht="14.1" customHeight="1" x14ac:dyDescent="0.25">
      <c r="A13" s="32" t="s">
        <v>1501</v>
      </c>
      <c r="B13" s="2" t="s">
        <v>110</v>
      </c>
      <c r="C13" s="77">
        <v>22.23122</v>
      </c>
      <c r="D13" s="2">
        <v>22.1251</v>
      </c>
      <c r="E13" s="2">
        <v>22.337710000000001</v>
      </c>
      <c r="F13" s="2">
        <v>0.10612000000000066</v>
      </c>
      <c r="G13" s="2">
        <v>0.10649000000000086</v>
      </c>
    </row>
    <row r="14" spans="1:25" ht="14.1" customHeight="1" x14ac:dyDescent="0.25">
      <c r="A14" s="32" t="s">
        <v>1502</v>
      </c>
      <c r="B14" s="2" t="s">
        <v>110</v>
      </c>
      <c r="C14" s="77">
        <v>22.540929999999999</v>
      </c>
      <c r="D14" s="2">
        <v>22.434249999999999</v>
      </c>
      <c r="E14" s="2">
        <v>22.647970000000001</v>
      </c>
      <c r="F14" s="2">
        <v>0.10668000000000077</v>
      </c>
      <c r="G14" s="2">
        <v>0.10704000000000136</v>
      </c>
    </row>
    <row r="15" spans="1:25" ht="14.1" customHeight="1" x14ac:dyDescent="0.25">
      <c r="A15" s="32" t="s">
        <v>87</v>
      </c>
      <c r="B15" s="2" t="s">
        <v>110</v>
      </c>
      <c r="C15" s="77">
        <v>21.88571</v>
      </c>
      <c r="D15" s="2">
        <v>21.78218</v>
      </c>
      <c r="E15" s="2">
        <v>21.98959</v>
      </c>
      <c r="F15" s="2">
        <v>0.10352999999999923</v>
      </c>
      <c r="G15" s="2">
        <v>0.10388000000000019</v>
      </c>
    </row>
    <row r="16" spans="1:25" ht="14.1" customHeight="1" x14ac:dyDescent="0.25">
      <c r="A16" s="32" t="s">
        <v>1503</v>
      </c>
      <c r="B16" s="2" t="s">
        <v>110</v>
      </c>
      <c r="C16" s="77">
        <v>22.13757</v>
      </c>
      <c r="D16" s="2">
        <v>22.034839999999999</v>
      </c>
      <c r="E16" s="2">
        <v>22.240649999999999</v>
      </c>
      <c r="F16" s="2">
        <v>0.1027300000000011</v>
      </c>
      <c r="G16" s="2">
        <v>0.10307999999999851</v>
      </c>
    </row>
    <row r="17" spans="1:7" ht="14.1" customHeight="1" x14ac:dyDescent="0.25">
      <c r="A17" s="32" t="s">
        <v>11</v>
      </c>
      <c r="B17" s="2" t="s">
        <v>110</v>
      </c>
      <c r="C17" s="77">
        <v>22.62921</v>
      </c>
      <c r="D17" s="2">
        <v>22.526009999999999</v>
      </c>
      <c r="E17" s="2">
        <v>22.732759999999999</v>
      </c>
      <c r="F17" s="2">
        <v>0.10320000000000107</v>
      </c>
      <c r="G17" s="2">
        <v>0.10354999999999848</v>
      </c>
    </row>
    <row r="18" spans="1:7" ht="14.1" customHeight="1" x14ac:dyDescent="0.25">
      <c r="A18" s="32" t="s">
        <v>91</v>
      </c>
      <c r="B18" s="2" t="s">
        <v>110</v>
      </c>
      <c r="C18" s="77">
        <v>22.37519</v>
      </c>
      <c r="D18" s="2">
        <v>22.270820000000001</v>
      </c>
      <c r="E18" s="2">
        <v>22.47991</v>
      </c>
      <c r="F18" s="2">
        <v>0.10436999999999941</v>
      </c>
      <c r="G18" s="2">
        <v>0.10472000000000037</v>
      </c>
    </row>
    <row r="19" spans="1:7" ht="14.1" customHeight="1" x14ac:dyDescent="0.25">
      <c r="A19" s="32" t="s">
        <v>1504</v>
      </c>
      <c r="B19" s="2" t="s">
        <v>110</v>
      </c>
      <c r="C19" s="77">
        <v>22.585699999999999</v>
      </c>
      <c r="D19" s="2">
        <v>22.479880000000001</v>
      </c>
      <c r="E19" s="2">
        <v>22.691870000000002</v>
      </c>
      <c r="F19" s="2">
        <v>0.1058199999999978</v>
      </c>
      <c r="G19" s="2">
        <v>0.10617000000000232</v>
      </c>
    </row>
    <row r="20" spans="1:7" ht="14.1" customHeight="1" x14ac:dyDescent="0.25">
      <c r="A20" s="50" t="s">
        <v>1505</v>
      </c>
      <c r="B20" s="20" t="s">
        <v>110</v>
      </c>
      <c r="C20" s="77">
        <v>22.961169999999999</v>
      </c>
      <c r="D20" s="2">
        <v>22.831009999999999</v>
      </c>
      <c r="E20" s="2">
        <v>23.09186</v>
      </c>
      <c r="F20" s="2">
        <v>0.13016000000000005</v>
      </c>
      <c r="G20" s="2">
        <v>0.13069000000000131</v>
      </c>
    </row>
    <row r="21" spans="1:7" ht="14.1" customHeight="1" x14ac:dyDescent="0.25">
      <c r="A21" s="51" t="s">
        <v>1506</v>
      </c>
      <c r="B21" s="20" t="s">
        <v>110</v>
      </c>
      <c r="C21" s="77">
        <v>27.727564639095299</v>
      </c>
      <c r="D21" s="2">
        <v>27.484496346738201</v>
      </c>
      <c r="E21" s="2">
        <v>27.971953383997601</v>
      </c>
      <c r="F21" s="2">
        <v>0.2430682923570977</v>
      </c>
      <c r="G21" s="2">
        <v>0.24438874490230234</v>
      </c>
    </row>
    <row r="22" spans="1:7" ht="14.1" customHeight="1" x14ac:dyDescent="0.25">
      <c r="A22" s="51" t="s">
        <v>76</v>
      </c>
      <c r="B22" s="20" t="s">
        <v>110</v>
      </c>
      <c r="C22" s="77">
        <v>22.254719999999999</v>
      </c>
      <c r="D22" s="2">
        <v>22.14686</v>
      </c>
      <c r="E22" s="2">
        <v>22.362950000000001</v>
      </c>
      <c r="F22" s="2">
        <v>0.10785999999999873</v>
      </c>
      <c r="G22" s="2">
        <v>0.10823000000000249</v>
      </c>
    </row>
    <row r="23" spans="1:7" ht="14.1" customHeight="1" x14ac:dyDescent="0.25">
      <c r="A23" s="51" t="s">
        <v>83</v>
      </c>
      <c r="B23" s="20" t="s">
        <v>110</v>
      </c>
      <c r="C23" s="77">
        <v>21.30875</v>
      </c>
      <c r="D23" s="2">
        <v>21.202459999999999</v>
      </c>
      <c r="E23" s="2">
        <v>21.415430000000001</v>
      </c>
      <c r="F23" s="2">
        <v>0.10629000000000133</v>
      </c>
      <c r="G23" s="2">
        <v>0.10668000000000077</v>
      </c>
    </row>
    <row r="24" spans="1:7" ht="14.1" customHeight="1" x14ac:dyDescent="0.25">
      <c r="A24" s="51" t="s">
        <v>1490</v>
      </c>
      <c r="B24" s="20" t="s">
        <v>110</v>
      </c>
      <c r="C24" s="77">
        <v>22.062529999999999</v>
      </c>
      <c r="D24" s="2">
        <v>21.954180000000001</v>
      </c>
      <c r="E24" s="2">
        <v>22.171250000000001</v>
      </c>
      <c r="F24" s="2">
        <v>0.10834999999999795</v>
      </c>
      <c r="G24" s="2">
        <v>0.1087200000000017</v>
      </c>
    </row>
    <row r="25" spans="1:7" ht="14.1" customHeight="1" x14ac:dyDescent="0.25">
      <c r="A25" s="51" t="s">
        <v>70</v>
      </c>
      <c r="B25" s="20" t="s">
        <v>110</v>
      </c>
      <c r="C25" s="77">
        <v>23.507619999999999</v>
      </c>
      <c r="D25" s="2">
        <v>23.395289999999999</v>
      </c>
      <c r="E25" s="2">
        <v>23.620329999999999</v>
      </c>
      <c r="F25" s="2">
        <v>0.11233000000000004</v>
      </c>
      <c r="G25" s="2">
        <v>0.11270999999999987</v>
      </c>
    </row>
    <row r="26" spans="1:7" ht="15" customHeight="1" x14ac:dyDescent="0.25">
      <c r="A26" s="51"/>
      <c r="B26" s="21"/>
      <c r="C26" s="82"/>
      <c r="D26" s="21"/>
      <c r="E26" s="21"/>
      <c r="F26" s="21"/>
      <c r="G26" s="21"/>
    </row>
    <row r="27" spans="1:7" ht="14.1" customHeight="1" x14ac:dyDescent="0.25">
      <c r="A27" s="51"/>
      <c r="B27" s="21"/>
      <c r="C27" s="82"/>
      <c r="D27" s="21"/>
      <c r="E27" s="21"/>
      <c r="F27" s="21"/>
      <c r="G27" s="21"/>
    </row>
    <row r="28" spans="1:7" ht="14.1" customHeight="1" x14ac:dyDescent="0.25">
      <c r="A28" s="51" t="s">
        <v>1495</v>
      </c>
      <c r="B28" s="21" t="s">
        <v>133</v>
      </c>
      <c r="C28" s="77"/>
      <c r="D28" s="2"/>
      <c r="E28" s="2"/>
      <c r="F28" s="2"/>
      <c r="G28" s="2"/>
    </row>
    <row r="29" spans="1:7" ht="14.1" customHeight="1" x14ac:dyDescent="0.25">
      <c r="A29" s="51" t="s">
        <v>1496</v>
      </c>
      <c r="B29" s="21" t="s">
        <v>133</v>
      </c>
      <c r="C29" s="77">
        <v>22.890650000000001</v>
      </c>
      <c r="D29" s="2">
        <v>22.586849999999998</v>
      </c>
      <c r="E29" s="2">
        <v>23.198589999999999</v>
      </c>
      <c r="F29" s="2">
        <v>0.30380000000000251</v>
      </c>
      <c r="G29" s="2">
        <v>0.30793999999999855</v>
      </c>
    </row>
    <row r="30" spans="1:7" ht="14.1" customHeight="1" x14ac:dyDescent="0.25">
      <c r="A30" s="51" t="s">
        <v>1497</v>
      </c>
      <c r="B30" s="21" t="s">
        <v>133</v>
      </c>
      <c r="C30" s="77">
        <v>23.594550000000002</v>
      </c>
      <c r="D30" s="2">
        <v>23.298400000000001</v>
      </c>
      <c r="E30" s="2">
        <v>23.899170000000002</v>
      </c>
      <c r="F30" s="2">
        <v>0.2961500000000008</v>
      </c>
      <c r="G30" s="2">
        <v>0.30461999999999989</v>
      </c>
    </row>
    <row r="31" spans="1:7" ht="14.1" customHeight="1" x14ac:dyDescent="0.25">
      <c r="A31" s="51" t="s">
        <v>1498</v>
      </c>
      <c r="B31" s="21" t="s">
        <v>133</v>
      </c>
      <c r="C31" s="77">
        <v>24.34712</v>
      </c>
      <c r="D31" s="2">
        <v>24.05301</v>
      </c>
      <c r="E31" s="2">
        <v>24.64556</v>
      </c>
      <c r="F31" s="2">
        <v>0.29410999999999987</v>
      </c>
      <c r="G31" s="2">
        <v>0.29843999999999937</v>
      </c>
    </row>
    <row r="32" spans="1:7" ht="14.1" customHeight="1" x14ac:dyDescent="0.25">
      <c r="A32" s="51" t="s">
        <v>1499</v>
      </c>
      <c r="B32" s="21" t="s">
        <v>133</v>
      </c>
      <c r="C32" s="77">
        <v>23.512260000000001</v>
      </c>
      <c r="D32" s="2">
        <v>23.224360000000001</v>
      </c>
      <c r="E32" s="2">
        <v>23.797820000000002</v>
      </c>
      <c r="F32" s="2">
        <v>0.28790000000000049</v>
      </c>
      <c r="G32" s="2">
        <v>0.28556000000000026</v>
      </c>
    </row>
    <row r="33" spans="1:7" ht="14.1" customHeight="1" x14ac:dyDescent="0.25">
      <c r="A33" s="51" t="s">
        <v>1500</v>
      </c>
      <c r="B33" s="21" t="s">
        <v>133</v>
      </c>
      <c r="C33" s="77">
        <v>23.340409999999999</v>
      </c>
      <c r="D33" s="2">
        <v>23.06166</v>
      </c>
      <c r="E33" s="2">
        <v>23.615939999999998</v>
      </c>
      <c r="F33" s="2">
        <v>0.27874999999999872</v>
      </c>
      <c r="G33" s="2">
        <v>0.27552999999999983</v>
      </c>
    </row>
    <row r="34" spans="1:7" ht="14.1" customHeight="1" x14ac:dyDescent="0.25">
      <c r="A34" s="51" t="s">
        <v>1501</v>
      </c>
      <c r="B34" s="21" t="s">
        <v>133</v>
      </c>
      <c r="C34" s="77">
        <v>23.02656</v>
      </c>
      <c r="D34" s="2">
        <v>22.756080000000001</v>
      </c>
      <c r="E34" s="2">
        <v>23.294499999999999</v>
      </c>
      <c r="F34" s="2">
        <v>0.27047999999999917</v>
      </c>
      <c r="G34" s="2">
        <v>0.2679399999999994</v>
      </c>
    </row>
    <row r="35" spans="1:7" ht="14.1" customHeight="1" x14ac:dyDescent="0.25">
      <c r="A35" s="51" t="s">
        <v>1502</v>
      </c>
      <c r="B35" s="21" t="s">
        <v>133</v>
      </c>
      <c r="C35" s="77">
        <v>23.162189999999999</v>
      </c>
      <c r="D35" s="2">
        <v>22.89188</v>
      </c>
      <c r="E35" s="2">
        <v>23.43046</v>
      </c>
      <c r="F35" s="2">
        <v>0.2703099999999985</v>
      </c>
      <c r="G35" s="2">
        <v>0.26827000000000112</v>
      </c>
    </row>
    <row r="36" spans="1:7" ht="14.1" customHeight="1" x14ac:dyDescent="0.25">
      <c r="A36" s="51" t="s">
        <v>87</v>
      </c>
      <c r="B36" s="21" t="s">
        <v>133</v>
      </c>
      <c r="C36" s="77">
        <v>22.16236</v>
      </c>
      <c r="D36" s="2">
        <v>21.8996</v>
      </c>
      <c r="E36" s="2">
        <v>22.423649999999999</v>
      </c>
      <c r="F36" s="2">
        <v>0.2627600000000001</v>
      </c>
      <c r="G36" s="2">
        <v>0.26128999999999891</v>
      </c>
    </row>
    <row r="37" spans="1:7" ht="14.1" customHeight="1" x14ac:dyDescent="0.25">
      <c r="A37" s="51" t="s">
        <v>1503</v>
      </c>
      <c r="B37" s="21" t="s">
        <v>133</v>
      </c>
      <c r="C37" s="77">
        <v>21.971250000000001</v>
      </c>
      <c r="D37" s="2">
        <v>21.711310000000001</v>
      </c>
      <c r="E37" s="2">
        <v>22.231349999999999</v>
      </c>
      <c r="F37" s="2">
        <v>0.25994000000000028</v>
      </c>
      <c r="G37" s="2">
        <v>0.26009999999999778</v>
      </c>
    </row>
    <row r="38" spans="1:7" ht="14.1" customHeight="1" x14ac:dyDescent="0.25">
      <c r="A38" s="51" t="s">
        <v>11</v>
      </c>
      <c r="B38" s="21" t="s">
        <v>133</v>
      </c>
      <c r="C38" s="77">
        <v>22.311240000000002</v>
      </c>
      <c r="D38" s="2">
        <v>22.053699999999999</v>
      </c>
      <c r="E38" s="2">
        <v>22.573419999999999</v>
      </c>
      <c r="F38" s="2">
        <v>0.25754000000000232</v>
      </c>
      <c r="G38" s="2">
        <v>0.26217999999999719</v>
      </c>
    </row>
    <row r="39" spans="1:7" ht="14.1" customHeight="1" x14ac:dyDescent="0.25">
      <c r="A39" s="51" t="s">
        <v>91</v>
      </c>
      <c r="B39" s="21" t="s">
        <v>133</v>
      </c>
      <c r="C39" s="77">
        <v>21.840579999999999</v>
      </c>
      <c r="D39" s="2">
        <v>21.580880000000001</v>
      </c>
      <c r="E39" s="2">
        <v>22.104179999999999</v>
      </c>
      <c r="F39" s="2">
        <v>0.25969999999999871</v>
      </c>
      <c r="G39" s="2">
        <v>0.26360000000000028</v>
      </c>
    </row>
    <row r="40" spans="1:7" ht="14.1" customHeight="1" x14ac:dyDescent="0.25">
      <c r="A40" s="51" t="s">
        <v>1504</v>
      </c>
      <c r="B40" s="21" t="s">
        <v>133</v>
      </c>
      <c r="C40" s="77">
        <v>21.765370000000001</v>
      </c>
      <c r="D40" s="2">
        <v>21.50187</v>
      </c>
      <c r="E40" s="2">
        <v>22.032900000000001</v>
      </c>
      <c r="F40" s="2">
        <v>0.26350000000000051</v>
      </c>
      <c r="G40" s="2">
        <v>0.26753000000000071</v>
      </c>
    </row>
    <row r="41" spans="1:7" ht="14.1" customHeight="1" x14ac:dyDescent="0.25">
      <c r="A41" s="51" t="s">
        <v>1505</v>
      </c>
      <c r="B41" s="21" t="s">
        <v>133</v>
      </c>
      <c r="C41" s="77">
        <v>21.62246</v>
      </c>
      <c r="D41" s="2">
        <v>21.308039999999998</v>
      </c>
      <c r="E41" s="2">
        <v>21.94267</v>
      </c>
      <c r="F41" s="2">
        <v>0.31442000000000192</v>
      </c>
      <c r="G41" s="2">
        <v>0.32020999999999944</v>
      </c>
    </row>
    <row r="42" spans="1:7" ht="14.1" customHeight="1" x14ac:dyDescent="0.25">
      <c r="A42" s="51" t="s">
        <v>1506</v>
      </c>
      <c r="B42" s="21" t="s">
        <v>133</v>
      </c>
      <c r="C42" s="77">
        <v>27.184946769002199</v>
      </c>
      <c r="D42" s="2">
        <v>26.583103249365401</v>
      </c>
      <c r="E42" s="2">
        <v>27.810298278441</v>
      </c>
      <c r="F42" s="2">
        <v>0.60184351963679816</v>
      </c>
      <c r="G42" s="2">
        <v>0.62535150943880069</v>
      </c>
    </row>
    <row r="43" spans="1:7" ht="14.1" customHeight="1" x14ac:dyDescent="0.25">
      <c r="A43" s="51" t="s">
        <v>76</v>
      </c>
      <c r="B43" s="21" t="s">
        <v>133</v>
      </c>
      <c r="C43" s="77">
        <v>21.885660000000001</v>
      </c>
      <c r="D43" s="2">
        <v>21.610710000000001</v>
      </c>
      <c r="E43" s="2">
        <v>22.161799999999999</v>
      </c>
      <c r="F43" s="2">
        <v>0.27495000000000047</v>
      </c>
      <c r="G43" s="2">
        <v>0.27613999999999805</v>
      </c>
    </row>
    <row r="44" spans="1:7" ht="14.1" customHeight="1" x14ac:dyDescent="0.25">
      <c r="A44" s="33" t="s">
        <v>83</v>
      </c>
      <c r="B44" s="21" t="s">
        <v>133</v>
      </c>
      <c r="C44" s="77">
        <v>20.0258</v>
      </c>
      <c r="D44" s="2">
        <v>19.761340000000001</v>
      </c>
      <c r="E44" s="2">
        <v>20.2986</v>
      </c>
      <c r="F44" s="2">
        <v>0.2644599999999997</v>
      </c>
      <c r="G44" s="2">
        <v>0.27280000000000015</v>
      </c>
    </row>
    <row r="45" spans="1:7" ht="14.1" customHeight="1" x14ac:dyDescent="0.25">
      <c r="A45" s="33" t="s">
        <v>1490</v>
      </c>
      <c r="B45" s="21" t="s">
        <v>133</v>
      </c>
      <c r="C45" s="77">
        <v>20.874220000000001</v>
      </c>
      <c r="D45" s="2">
        <v>20.59892</v>
      </c>
      <c r="E45" s="2">
        <v>21.151730000000001</v>
      </c>
      <c r="F45" s="2">
        <v>0.27530000000000143</v>
      </c>
      <c r="G45" s="2">
        <v>0.27750999999999948</v>
      </c>
    </row>
    <row r="46" spans="1:7" ht="14.1" customHeight="1" x14ac:dyDescent="0.25">
      <c r="A46" s="33" t="s">
        <v>70</v>
      </c>
      <c r="B46" s="21" t="s">
        <v>133</v>
      </c>
      <c r="C46" s="77">
        <v>21.059419999999999</v>
      </c>
      <c r="D46" s="2">
        <v>20.781300000000002</v>
      </c>
      <c r="E46" s="2">
        <v>21.341290000000001</v>
      </c>
      <c r="F46" s="2">
        <v>0.2781199999999977</v>
      </c>
      <c r="G46" s="2">
        <v>0.2818700000000014</v>
      </c>
    </row>
    <row r="47" spans="1:7" ht="14.1" customHeight="1" x14ac:dyDescent="0.25"/>
    <row r="48" spans="1:7" ht="14.1" customHeight="1" x14ac:dyDescent="0.25"/>
    <row r="49" spans="1:7" ht="18.75" thickBot="1" x14ac:dyDescent="0.3">
      <c r="A49" s="160" t="s">
        <v>1507</v>
      </c>
      <c r="B49" s="162"/>
      <c r="C49" s="162"/>
      <c r="D49" s="162"/>
      <c r="E49" s="162"/>
      <c r="F49" s="162"/>
      <c r="G49" s="162"/>
    </row>
    <row r="50" spans="1:7" ht="14.1" customHeight="1" x14ac:dyDescent="0.25">
      <c r="A50" s="69" t="s">
        <v>101</v>
      </c>
      <c r="B50" s="69" t="s">
        <v>102</v>
      </c>
      <c r="C50" s="69" t="s">
        <v>103</v>
      </c>
      <c r="D50" s="69" t="s">
        <v>104</v>
      </c>
      <c r="E50" s="69" t="s">
        <v>105</v>
      </c>
      <c r="F50" s="69" t="s">
        <v>106</v>
      </c>
      <c r="G50" s="69" t="s">
        <v>107</v>
      </c>
    </row>
    <row r="51" spans="1:7" ht="14.1" customHeight="1" x14ac:dyDescent="0.25">
      <c r="A51" s="42" t="s">
        <v>70</v>
      </c>
      <c r="B51" s="49" t="s">
        <v>177</v>
      </c>
      <c r="C51" s="77">
        <v>25.550660000000001</v>
      </c>
      <c r="D51" s="2">
        <v>23.84179</v>
      </c>
      <c r="E51" s="2">
        <v>27.430099999999999</v>
      </c>
      <c r="F51" s="2">
        <v>1.708870000000001</v>
      </c>
      <c r="G51" s="2">
        <v>1.8794399999999989</v>
      </c>
    </row>
    <row r="52" spans="1:7" ht="14.1" customHeight="1" x14ac:dyDescent="0.25">
      <c r="A52" s="42" t="s">
        <v>70</v>
      </c>
      <c r="B52" s="2" t="s">
        <v>178</v>
      </c>
      <c r="C52" s="77">
        <v>24.744029999999999</v>
      </c>
      <c r="D52" s="2">
        <v>23.223269999999999</v>
      </c>
      <c r="E52" s="2">
        <v>26.347819999999999</v>
      </c>
      <c r="F52" s="2">
        <v>1.5207599999999992</v>
      </c>
      <c r="G52" s="2">
        <v>1.60379</v>
      </c>
    </row>
    <row r="53" spans="1:7" ht="14.1" customHeight="1" x14ac:dyDescent="0.25">
      <c r="A53" s="42" t="s">
        <v>70</v>
      </c>
      <c r="B53" s="2" t="s">
        <v>174</v>
      </c>
      <c r="C53" s="77">
        <v>24.49568</v>
      </c>
      <c r="D53" s="2">
        <v>23.065259999999999</v>
      </c>
      <c r="E53" s="2">
        <v>25.92493</v>
      </c>
      <c r="F53" s="2">
        <v>1.4304200000000016</v>
      </c>
      <c r="G53" s="2">
        <v>1.4292499999999997</v>
      </c>
    </row>
    <row r="54" spans="1:7" ht="14.1" customHeight="1" x14ac:dyDescent="0.25">
      <c r="A54" s="42" t="s">
        <v>70</v>
      </c>
      <c r="B54" s="2" t="s">
        <v>169</v>
      </c>
      <c r="C54" s="77">
        <v>24.431819999999998</v>
      </c>
      <c r="D54" s="2">
        <v>21.549530000000001</v>
      </c>
      <c r="E54" s="2">
        <v>27.199760000000001</v>
      </c>
      <c r="F54" s="2">
        <v>2.8822899999999976</v>
      </c>
      <c r="G54" s="2">
        <v>2.767940000000003</v>
      </c>
    </row>
    <row r="55" spans="1:7" ht="14.1" customHeight="1" x14ac:dyDescent="0.25">
      <c r="A55" s="42" t="s">
        <v>70</v>
      </c>
      <c r="B55" s="2" t="s">
        <v>175</v>
      </c>
      <c r="C55" s="77">
        <v>23.86364</v>
      </c>
      <c r="D55" s="2">
        <v>21.985600000000002</v>
      </c>
      <c r="E55" s="2">
        <v>25.968910000000001</v>
      </c>
      <c r="F55" s="2">
        <v>1.8780399999999986</v>
      </c>
      <c r="G55" s="2">
        <v>2.1052700000000009</v>
      </c>
    </row>
    <row r="56" spans="1:7" ht="14.1" customHeight="1" x14ac:dyDescent="0.25">
      <c r="A56" s="42" t="s">
        <v>70</v>
      </c>
      <c r="B56" s="2" t="s">
        <v>176</v>
      </c>
      <c r="C56" s="77">
        <v>23.655909999999999</v>
      </c>
      <c r="D56" s="2">
        <v>21.537960000000002</v>
      </c>
      <c r="E56" s="2">
        <v>25.993580000000001</v>
      </c>
      <c r="F56" s="2">
        <v>2.1179499999999969</v>
      </c>
      <c r="G56" s="2">
        <v>2.3376700000000028</v>
      </c>
    </row>
    <row r="57" spans="1:7" ht="14.1" customHeight="1" x14ac:dyDescent="0.25">
      <c r="A57" s="42" t="s">
        <v>70</v>
      </c>
      <c r="B57" s="2" t="s">
        <v>163</v>
      </c>
      <c r="C57" s="77">
        <v>23.134329999999999</v>
      </c>
      <c r="D57" s="2">
        <v>21.461259999999999</v>
      </c>
      <c r="E57" s="2">
        <v>25.154810000000001</v>
      </c>
      <c r="F57" s="2">
        <v>1.6730699999999992</v>
      </c>
      <c r="G57" s="2">
        <v>2.0204800000000027</v>
      </c>
    </row>
    <row r="58" spans="1:7" ht="14.1" customHeight="1" x14ac:dyDescent="0.25">
      <c r="A58" s="42" t="s">
        <v>70</v>
      </c>
      <c r="B58" s="2" t="s">
        <v>152</v>
      </c>
      <c r="C58" s="77">
        <v>23.076920000000001</v>
      </c>
      <c r="D58" s="2">
        <v>19.80264</v>
      </c>
      <c r="E58" s="2">
        <v>27.038450000000001</v>
      </c>
      <c r="F58" s="2">
        <v>3.274280000000001</v>
      </c>
      <c r="G58" s="2">
        <v>3.9615299999999998</v>
      </c>
    </row>
    <row r="59" spans="1:7" ht="14.1" customHeight="1" x14ac:dyDescent="0.25">
      <c r="A59" s="42" t="s">
        <v>70</v>
      </c>
      <c r="B59" s="2" t="s">
        <v>166</v>
      </c>
      <c r="C59" s="77">
        <v>22.878789999999999</v>
      </c>
      <c r="D59" s="2">
        <v>21.47109</v>
      </c>
      <c r="E59" s="2">
        <v>24.33569</v>
      </c>
      <c r="F59" s="2">
        <v>1.4076999999999984</v>
      </c>
      <c r="G59" s="2">
        <v>1.456900000000001</v>
      </c>
    </row>
    <row r="60" spans="1:7" ht="14.1" customHeight="1" x14ac:dyDescent="0.25">
      <c r="A60" s="42" t="s">
        <v>70</v>
      </c>
      <c r="B60" s="2" t="s">
        <v>168</v>
      </c>
      <c r="C60" s="77">
        <v>22.864319999999999</v>
      </c>
      <c r="D60" s="2">
        <v>21.061800000000002</v>
      </c>
      <c r="E60" s="2">
        <v>24.748429999999999</v>
      </c>
      <c r="F60" s="2">
        <v>1.8025199999999977</v>
      </c>
      <c r="G60" s="2">
        <v>1.8841099999999997</v>
      </c>
    </row>
    <row r="61" spans="1:7" ht="14.1" customHeight="1" x14ac:dyDescent="0.25">
      <c r="A61" s="42" t="s">
        <v>70</v>
      </c>
      <c r="B61" s="2" t="s">
        <v>171</v>
      </c>
      <c r="C61" s="77">
        <v>22.403729999999999</v>
      </c>
      <c r="D61" s="2">
        <v>21.203220000000002</v>
      </c>
      <c r="E61" s="2">
        <v>23.700310000000002</v>
      </c>
      <c r="F61" s="2">
        <v>1.2005099999999977</v>
      </c>
      <c r="G61" s="2">
        <v>1.2965800000000023</v>
      </c>
    </row>
    <row r="62" spans="1:7" ht="14.1" customHeight="1" x14ac:dyDescent="0.25">
      <c r="A62" s="42" t="s">
        <v>70</v>
      </c>
      <c r="B62" s="2" t="s">
        <v>172</v>
      </c>
      <c r="C62" s="77">
        <v>22.378720000000001</v>
      </c>
      <c r="D62" s="2">
        <v>20.94988</v>
      </c>
      <c r="E62" s="2">
        <v>23.839369999999999</v>
      </c>
      <c r="F62" s="2">
        <v>1.428840000000001</v>
      </c>
      <c r="G62" s="2">
        <v>1.4606499999999976</v>
      </c>
    </row>
    <row r="63" spans="1:7" ht="14.1" customHeight="1" x14ac:dyDescent="0.25">
      <c r="A63" s="42" t="s">
        <v>70</v>
      </c>
      <c r="B63" s="2" t="s">
        <v>162</v>
      </c>
      <c r="C63" s="77">
        <v>22.324719999999999</v>
      </c>
      <c r="D63" s="2">
        <v>20.80444</v>
      </c>
      <c r="E63" s="2">
        <v>23.93984</v>
      </c>
      <c r="F63" s="2">
        <v>1.5202799999999996</v>
      </c>
      <c r="G63" s="2">
        <v>1.615120000000001</v>
      </c>
    </row>
    <row r="64" spans="1:7" ht="14.1" customHeight="1" x14ac:dyDescent="0.25">
      <c r="A64" s="42" t="s">
        <v>70</v>
      </c>
      <c r="B64" s="2" t="s">
        <v>180</v>
      </c>
      <c r="C64" s="77">
        <v>21.809370000000001</v>
      </c>
      <c r="D64" s="2">
        <v>20.42145</v>
      </c>
      <c r="E64" s="2">
        <v>23.331720000000001</v>
      </c>
      <c r="F64" s="2">
        <v>1.3879200000000012</v>
      </c>
      <c r="G64" s="2">
        <v>1.5223499999999994</v>
      </c>
    </row>
    <row r="65" spans="1:7" ht="14.1" customHeight="1" x14ac:dyDescent="0.25">
      <c r="A65" s="42" t="s">
        <v>70</v>
      </c>
      <c r="B65" s="2" t="s">
        <v>159</v>
      </c>
      <c r="C65" s="77">
        <v>21.649480000000001</v>
      </c>
      <c r="D65" s="2">
        <v>20.227049999999998</v>
      </c>
      <c r="E65" s="2">
        <v>22.99288</v>
      </c>
      <c r="F65" s="2">
        <v>1.4224300000000021</v>
      </c>
      <c r="G65" s="2">
        <v>1.343399999999999</v>
      </c>
    </row>
    <row r="66" spans="1:7" ht="14.1" customHeight="1" x14ac:dyDescent="0.25">
      <c r="A66" s="42" t="s">
        <v>70</v>
      </c>
      <c r="B66" s="2" t="s">
        <v>161</v>
      </c>
      <c r="C66" s="77">
        <v>21.538460000000001</v>
      </c>
      <c r="D66" s="2">
        <v>20.06016</v>
      </c>
      <c r="E66" s="2">
        <v>23.037849999999999</v>
      </c>
      <c r="F66" s="2">
        <v>1.4783000000000008</v>
      </c>
      <c r="G66" s="2">
        <v>1.4993899999999982</v>
      </c>
    </row>
    <row r="67" spans="1:7" ht="14.1" customHeight="1" x14ac:dyDescent="0.25">
      <c r="A67" s="42" t="s">
        <v>70</v>
      </c>
      <c r="B67" s="2" t="s">
        <v>170</v>
      </c>
      <c r="C67" s="77">
        <v>21.034479999999999</v>
      </c>
      <c r="D67" s="2">
        <v>19.637180000000001</v>
      </c>
      <c r="E67" s="2">
        <v>22.606390000000001</v>
      </c>
      <c r="F67" s="2">
        <v>1.3972999999999978</v>
      </c>
      <c r="G67" s="2">
        <v>1.5719100000000026</v>
      </c>
    </row>
    <row r="68" spans="1:7" ht="14.1" customHeight="1" x14ac:dyDescent="0.25">
      <c r="A68" s="42" t="s">
        <v>70</v>
      </c>
      <c r="B68" s="2" t="s">
        <v>173</v>
      </c>
      <c r="C68" s="77">
        <v>20.73171</v>
      </c>
      <c r="D68" s="2">
        <v>19.480440000000002</v>
      </c>
      <c r="E68" s="2">
        <v>21.9605</v>
      </c>
      <c r="F68" s="2">
        <v>1.2512699999999981</v>
      </c>
      <c r="G68" s="2">
        <v>1.22879</v>
      </c>
    </row>
    <row r="69" spans="1:7" ht="14.1" customHeight="1" x14ac:dyDescent="0.25">
      <c r="A69" s="42" t="s">
        <v>70</v>
      </c>
      <c r="B69" s="2" t="s">
        <v>151</v>
      </c>
      <c r="C69" s="77">
        <v>20.296299999999999</v>
      </c>
      <c r="D69" s="2">
        <v>18.973479999999999</v>
      </c>
      <c r="E69" s="2">
        <v>21.68665</v>
      </c>
      <c r="F69" s="2">
        <v>1.3228200000000001</v>
      </c>
      <c r="G69" s="2">
        <v>1.3903500000000015</v>
      </c>
    </row>
    <row r="70" spans="1:7" ht="14.1" customHeight="1" x14ac:dyDescent="0.25">
      <c r="A70" s="42" t="s">
        <v>70</v>
      </c>
      <c r="B70" s="2" t="s">
        <v>157</v>
      </c>
      <c r="C70" s="77">
        <v>19.940919999999998</v>
      </c>
      <c r="D70" s="2">
        <v>18.600549999999998</v>
      </c>
      <c r="E70" s="2">
        <v>21.290410000000001</v>
      </c>
      <c r="F70" s="2">
        <v>1.3403700000000001</v>
      </c>
      <c r="G70" s="2">
        <v>1.349490000000003</v>
      </c>
    </row>
    <row r="71" spans="1:7" ht="14.1" customHeight="1" x14ac:dyDescent="0.25">
      <c r="A71" s="42" t="s">
        <v>70</v>
      </c>
      <c r="B71" s="2" t="s">
        <v>179</v>
      </c>
      <c r="C71" s="77">
        <v>19.897960000000001</v>
      </c>
      <c r="D71" s="2">
        <v>18.43477</v>
      </c>
      <c r="E71" s="2">
        <v>21.317340000000002</v>
      </c>
      <c r="F71" s="2">
        <v>1.4631900000000009</v>
      </c>
      <c r="G71" s="2">
        <v>1.4193800000000003</v>
      </c>
    </row>
    <row r="72" spans="1:7" ht="14.1" customHeight="1" x14ac:dyDescent="0.25">
      <c r="A72" s="42" t="s">
        <v>70</v>
      </c>
      <c r="B72" s="2" t="s">
        <v>154</v>
      </c>
      <c r="C72" s="77">
        <v>19.480519999999999</v>
      </c>
      <c r="D72" s="2">
        <v>17.663409999999999</v>
      </c>
      <c r="E72" s="2">
        <v>21.191669999999998</v>
      </c>
      <c r="F72" s="2">
        <v>1.8171099999999996</v>
      </c>
      <c r="G72" s="2">
        <v>1.7111499999999999</v>
      </c>
    </row>
    <row r="73" spans="1:7" ht="14.1" customHeight="1" x14ac:dyDescent="0.25">
      <c r="A73" s="42" t="s">
        <v>70</v>
      </c>
      <c r="B73" s="2" t="s">
        <v>155</v>
      </c>
      <c r="C73" s="77">
        <v>19.21922</v>
      </c>
      <c r="D73" s="2">
        <v>17.945910000000001</v>
      </c>
      <c r="E73" s="2">
        <v>20.623460000000001</v>
      </c>
      <c r="F73" s="2">
        <v>1.2733099999999986</v>
      </c>
      <c r="G73" s="2">
        <v>1.4042400000000015</v>
      </c>
    </row>
    <row r="74" spans="1:7" ht="14.1" customHeight="1" x14ac:dyDescent="0.25">
      <c r="A74" s="42" t="s">
        <v>70</v>
      </c>
      <c r="B74" s="2" t="s">
        <v>156</v>
      </c>
      <c r="C74" s="77">
        <v>18.78173</v>
      </c>
      <c r="D74" s="2">
        <v>16.256789999999999</v>
      </c>
      <c r="E74" s="2">
        <v>21.106909999999999</v>
      </c>
      <c r="F74" s="2">
        <v>2.5249400000000009</v>
      </c>
      <c r="G74" s="2">
        <v>2.3251799999999996</v>
      </c>
    </row>
    <row r="75" spans="1:7" ht="14.1" customHeight="1" x14ac:dyDescent="0.25">
      <c r="A75" s="42" t="s">
        <v>70</v>
      </c>
      <c r="B75" s="2" t="s">
        <v>158</v>
      </c>
      <c r="C75" s="77">
        <v>18.764299999999999</v>
      </c>
      <c r="D75" s="2">
        <v>17.086390000000002</v>
      </c>
      <c r="E75" s="2">
        <v>20.352</v>
      </c>
      <c r="F75" s="2">
        <v>1.6779099999999971</v>
      </c>
      <c r="G75" s="2">
        <v>1.5877000000000017</v>
      </c>
    </row>
    <row r="76" spans="1:7" ht="14.1" customHeight="1" x14ac:dyDescent="0.25">
      <c r="A76" s="42" t="s">
        <v>70</v>
      </c>
      <c r="B76" s="2" t="s">
        <v>153</v>
      </c>
      <c r="C76" s="77">
        <v>18.615749999999998</v>
      </c>
      <c r="D76" s="2">
        <v>16.914999999999999</v>
      </c>
      <c r="E76" s="2">
        <v>20.24081</v>
      </c>
      <c r="F76" s="2">
        <v>1.7007499999999993</v>
      </c>
      <c r="G76" s="2">
        <v>1.6250600000000013</v>
      </c>
    </row>
    <row r="77" spans="1:7" ht="14.1" customHeight="1" x14ac:dyDescent="0.25">
      <c r="A77" s="42" t="s">
        <v>70</v>
      </c>
      <c r="B77" s="2" t="s">
        <v>160</v>
      </c>
      <c r="C77" s="77">
        <v>18.482759999999999</v>
      </c>
      <c r="D77" s="2">
        <v>17.279599999999999</v>
      </c>
      <c r="E77" s="2">
        <v>19.807759999999998</v>
      </c>
      <c r="F77" s="2">
        <v>1.2031600000000005</v>
      </c>
      <c r="G77" s="2">
        <v>1.3249999999999993</v>
      </c>
    </row>
    <row r="78" spans="1:7" ht="14.1" customHeight="1" x14ac:dyDescent="0.25">
      <c r="A78" s="42" t="s">
        <v>70</v>
      </c>
      <c r="B78" s="2" t="s">
        <v>150</v>
      </c>
      <c r="C78" s="77">
        <v>18.275860000000002</v>
      </c>
      <c r="D78" s="2">
        <v>16.37135</v>
      </c>
      <c r="E78" s="2">
        <v>20.348020000000002</v>
      </c>
      <c r="F78" s="2">
        <v>1.9045100000000019</v>
      </c>
      <c r="G78" s="2">
        <v>2.0721600000000002</v>
      </c>
    </row>
    <row r="79" spans="1:7" ht="14.1" customHeight="1" x14ac:dyDescent="0.25">
      <c r="A79" s="42" t="s">
        <v>70</v>
      </c>
      <c r="B79" s="2" t="s">
        <v>167</v>
      </c>
      <c r="C79" s="77">
        <v>18.181819999999998</v>
      </c>
      <c r="D79" s="2">
        <v>15.87143</v>
      </c>
      <c r="E79" s="2">
        <v>20.41705</v>
      </c>
      <c r="F79" s="2">
        <v>2.3103899999999982</v>
      </c>
      <c r="G79" s="2">
        <v>2.2352300000000014</v>
      </c>
    </row>
    <row r="80" spans="1:7" ht="14.1" customHeight="1" x14ac:dyDescent="0.25">
      <c r="A80" s="42" t="s">
        <v>70</v>
      </c>
      <c r="B80" s="2" t="s">
        <v>165</v>
      </c>
      <c r="C80" s="77">
        <v>17.64706</v>
      </c>
      <c r="D80" s="2">
        <v>16.445319999999999</v>
      </c>
      <c r="E80" s="2">
        <v>18.916740000000001</v>
      </c>
      <c r="F80" s="2">
        <v>1.2017400000000009</v>
      </c>
      <c r="G80" s="2">
        <v>1.269680000000001</v>
      </c>
    </row>
    <row r="81" spans="1:7" ht="14.1" customHeight="1" x14ac:dyDescent="0.25">
      <c r="A81" s="42" t="s">
        <v>70</v>
      </c>
      <c r="B81" s="2" t="s">
        <v>164</v>
      </c>
      <c r="C81" s="77">
        <v>17.64706</v>
      </c>
      <c r="D81" s="2">
        <v>16.17174</v>
      </c>
      <c r="E81" s="2">
        <v>19.07835</v>
      </c>
      <c r="F81" s="2">
        <v>1.47532</v>
      </c>
      <c r="G81" s="2">
        <v>1.4312900000000006</v>
      </c>
    </row>
    <row r="82" spans="1:7" ht="14.1" customHeight="1" x14ac:dyDescent="0.25">
      <c r="A82" s="42" t="s">
        <v>70</v>
      </c>
      <c r="B82" s="2" t="s">
        <v>149</v>
      </c>
      <c r="C82" s="77">
        <v>17.021280000000001</v>
      </c>
      <c r="D82" s="2">
        <v>15.38921</v>
      </c>
      <c r="E82" s="2">
        <v>19.028729999999999</v>
      </c>
      <c r="F82" s="2">
        <v>1.6320700000000006</v>
      </c>
      <c r="G82" s="2">
        <v>2.0074499999999986</v>
      </c>
    </row>
    <row r="83" spans="1:7" ht="14.1" customHeight="1" x14ac:dyDescent="0.25">
      <c r="A83" s="42" t="s">
        <v>70</v>
      </c>
      <c r="B83" s="2" t="s">
        <v>181</v>
      </c>
      <c r="C83" s="77"/>
      <c r="D83" s="2"/>
      <c r="E83" s="2"/>
      <c r="F83" s="2"/>
      <c r="G83" s="2"/>
    </row>
    <row r="84" spans="1:7" ht="14.1" customHeight="1" x14ac:dyDescent="0.25"/>
    <row r="85" spans="1:7" ht="14.1" customHeight="1" x14ac:dyDescent="0.25">
      <c r="A85" s="11"/>
      <c r="B85" s="89" t="s">
        <v>1486</v>
      </c>
      <c r="C85" s="90">
        <v>17.021280000000001</v>
      </c>
      <c r="D85" s="11"/>
      <c r="E85" s="11"/>
      <c r="F85" s="11"/>
      <c r="G85" s="11"/>
    </row>
    <row r="86" spans="1:7" ht="14.1" customHeight="1" x14ac:dyDescent="0.25">
      <c r="A86" s="11"/>
      <c r="B86" s="89" t="s">
        <v>1485</v>
      </c>
      <c r="C86" s="90">
        <v>25.550660000000001</v>
      </c>
      <c r="D86" s="11"/>
      <c r="E86" s="11"/>
      <c r="F86" s="11"/>
      <c r="G86" s="11"/>
    </row>
    <row r="87" spans="1:7" ht="14.1" customHeight="1" x14ac:dyDescent="0.25">
      <c r="A87" s="11"/>
      <c r="B87" s="89" t="s">
        <v>217</v>
      </c>
      <c r="C87" s="90">
        <v>8.5293799999999997</v>
      </c>
      <c r="D87" s="11"/>
      <c r="E87" s="11"/>
      <c r="F87" s="11"/>
      <c r="G87" s="11"/>
    </row>
    <row r="88" spans="1:7" ht="14.1" customHeight="1" x14ac:dyDescent="0.25">
      <c r="A88" s="11"/>
      <c r="B88" s="11"/>
      <c r="C88" s="11"/>
      <c r="D88" s="11"/>
      <c r="E88" s="11"/>
      <c r="F88" s="11"/>
      <c r="G88" s="11"/>
    </row>
    <row r="89" spans="1:7" ht="14.1" customHeight="1" x14ac:dyDescent="0.25">
      <c r="A89" s="11"/>
      <c r="B89" s="11"/>
      <c r="C89" s="11"/>
      <c r="D89" s="11"/>
      <c r="E89" s="11"/>
      <c r="F89" s="11"/>
      <c r="G89" s="11"/>
    </row>
    <row r="90" spans="1:7" ht="14.1" customHeight="1" x14ac:dyDescent="0.25">
      <c r="A90" s="11"/>
      <c r="B90" s="11"/>
      <c r="C90" s="11"/>
      <c r="D90" s="11"/>
      <c r="E90" s="11"/>
      <c r="F90" s="11"/>
      <c r="G90" s="11"/>
    </row>
    <row r="91" spans="1:7" ht="18" customHeight="1" x14ac:dyDescent="0.25">
      <c r="A91" s="47" t="s">
        <v>187</v>
      </c>
      <c r="B91" s="11"/>
      <c r="C91" s="11"/>
      <c r="D91" s="11"/>
      <c r="E91" s="11"/>
      <c r="F91" s="11"/>
      <c r="G91" s="11"/>
    </row>
    <row r="92" spans="1:7" ht="14.1" customHeight="1" x14ac:dyDescent="0.25">
      <c r="A92" s="11"/>
      <c r="B92" s="11"/>
      <c r="C92" s="11"/>
      <c r="D92" s="11"/>
      <c r="E92" s="11"/>
      <c r="F92" s="11"/>
      <c r="G92" s="11"/>
    </row>
    <row r="93" spans="1:7" ht="14.1" customHeight="1" x14ac:dyDescent="0.25">
      <c r="A93" s="11"/>
      <c r="B93" s="11"/>
      <c r="C93" s="11"/>
      <c r="D93" s="11"/>
      <c r="E93" s="11"/>
      <c r="F93" s="11"/>
      <c r="G93" s="11"/>
    </row>
    <row r="94" spans="1:7" ht="14.1" customHeight="1" x14ac:dyDescent="0.25">
      <c r="A94" s="52" t="s">
        <v>101</v>
      </c>
      <c r="B94" s="52" t="s">
        <v>10</v>
      </c>
      <c r="C94" s="11"/>
      <c r="D94" s="11"/>
      <c r="E94" s="11"/>
      <c r="F94" s="11"/>
      <c r="G94" s="11"/>
    </row>
    <row r="95" spans="1:7" ht="14.1" customHeight="1" x14ac:dyDescent="0.25">
      <c r="A95" s="52" t="s">
        <v>1495</v>
      </c>
      <c r="B95" s="88">
        <v>13.299499999999998</v>
      </c>
      <c r="C95" s="11"/>
      <c r="D95" s="11"/>
      <c r="E95" s="11"/>
      <c r="F95" s="11"/>
      <c r="G95" s="11"/>
    </row>
    <row r="96" spans="1:7" ht="14.1" customHeight="1" x14ac:dyDescent="0.25">
      <c r="A96" s="52" t="s">
        <v>1496</v>
      </c>
      <c r="B96" s="88">
        <v>11.337070000000001</v>
      </c>
      <c r="C96" s="11"/>
      <c r="D96" s="11"/>
      <c r="E96" s="11"/>
      <c r="F96" s="11"/>
      <c r="G96" s="11"/>
    </row>
    <row r="97" spans="1:7" ht="14.1" customHeight="1" x14ac:dyDescent="0.25">
      <c r="A97" s="52" t="s">
        <v>1497</v>
      </c>
      <c r="B97" s="88">
        <v>11.07574</v>
      </c>
      <c r="C97" s="11"/>
      <c r="D97" s="11"/>
      <c r="E97" s="11"/>
      <c r="F97" s="11"/>
      <c r="G97" s="11"/>
    </row>
    <row r="98" spans="1:7" ht="14.1" customHeight="1" x14ac:dyDescent="0.25">
      <c r="A98" s="52" t="s">
        <v>1498</v>
      </c>
      <c r="B98" s="88">
        <v>13.016300000000001</v>
      </c>
      <c r="C98" s="11"/>
      <c r="D98" s="11"/>
      <c r="E98" s="11"/>
      <c r="F98" s="11"/>
      <c r="G98" s="11"/>
    </row>
    <row r="99" spans="1:7" ht="14.1" customHeight="1" x14ac:dyDescent="0.25">
      <c r="A99" s="52" t="s">
        <v>1499</v>
      </c>
      <c r="B99" s="88">
        <v>13.15639</v>
      </c>
      <c r="C99" s="11"/>
      <c r="D99" s="11"/>
      <c r="E99" s="11"/>
      <c r="F99" s="11"/>
      <c r="G99" s="11"/>
    </row>
    <row r="100" spans="1:7" ht="14.1" customHeight="1" x14ac:dyDescent="0.25">
      <c r="A100" s="52" t="s">
        <v>1500</v>
      </c>
      <c r="B100" s="88">
        <v>11.696619999999999</v>
      </c>
      <c r="C100" s="11"/>
      <c r="D100" s="11"/>
      <c r="E100" s="11"/>
      <c r="F100" s="11"/>
      <c r="G100" s="11"/>
    </row>
    <row r="101" spans="1:7" ht="14.1" customHeight="1" x14ac:dyDescent="0.25">
      <c r="A101" s="52" t="s">
        <v>1501</v>
      </c>
      <c r="B101" s="88">
        <v>11.248299999999999</v>
      </c>
      <c r="C101" s="11"/>
      <c r="D101" s="11"/>
      <c r="E101" s="11"/>
      <c r="F101" s="11"/>
      <c r="G101" s="11"/>
    </row>
    <row r="102" spans="1:7" ht="14.1" customHeight="1" x14ac:dyDescent="0.25">
      <c r="A102" s="52" t="s">
        <v>1502</v>
      </c>
      <c r="B102" s="88">
        <v>10.973240000000001</v>
      </c>
      <c r="C102" s="11"/>
      <c r="D102" s="11"/>
      <c r="E102" s="11"/>
      <c r="F102" s="11"/>
      <c r="G102" s="11"/>
    </row>
    <row r="103" spans="1:7" ht="14.1" customHeight="1" x14ac:dyDescent="0.25">
      <c r="A103" s="52" t="s">
        <v>87</v>
      </c>
      <c r="B103" s="88">
        <v>12.350290000000001</v>
      </c>
      <c r="C103" s="11"/>
      <c r="D103" s="11"/>
      <c r="E103" s="11"/>
      <c r="F103" s="11"/>
      <c r="G103" s="11"/>
    </row>
    <row r="104" spans="1:7" ht="14.1" customHeight="1" x14ac:dyDescent="0.25">
      <c r="A104" s="52" t="s">
        <v>1503</v>
      </c>
      <c r="B104" s="88">
        <v>13.149130000000001</v>
      </c>
      <c r="C104" s="11"/>
      <c r="D104" s="11"/>
      <c r="E104" s="11"/>
      <c r="F104" s="11"/>
      <c r="G104" s="11"/>
    </row>
    <row r="105" spans="1:7" ht="14.1" customHeight="1" x14ac:dyDescent="0.25">
      <c r="A105" s="52" t="s">
        <v>11</v>
      </c>
      <c r="B105" s="88">
        <v>12.651590000000002</v>
      </c>
      <c r="C105" s="11"/>
      <c r="D105" s="11"/>
      <c r="E105" s="11"/>
      <c r="F105" s="11"/>
      <c r="G105" s="11"/>
    </row>
    <row r="106" spans="1:7" ht="14.1" customHeight="1" x14ac:dyDescent="0.25">
      <c r="A106" s="52" t="s">
        <v>91</v>
      </c>
      <c r="B106" s="88">
        <v>14.674629999999999</v>
      </c>
      <c r="C106" s="11"/>
      <c r="D106" s="11"/>
      <c r="E106" s="11"/>
      <c r="F106" s="11"/>
      <c r="G106" s="11"/>
    </row>
    <row r="107" spans="1:7" ht="14.1" customHeight="1" x14ac:dyDescent="0.25">
      <c r="A107" s="52" t="s">
        <v>1504</v>
      </c>
      <c r="B107" s="88">
        <v>10.10829</v>
      </c>
      <c r="C107" s="11"/>
      <c r="D107" s="11"/>
      <c r="E107" s="11"/>
      <c r="F107" s="11"/>
      <c r="G107" s="11"/>
    </row>
    <row r="108" spans="1:7" ht="14.1" customHeight="1" x14ac:dyDescent="0.25">
      <c r="A108" s="52" t="s">
        <v>1505</v>
      </c>
      <c r="B108" s="88">
        <v>12.024980000000001</v>
      </c>
      <c r="C108" s="11"/>
      <c r="D108" s="11"/>
      <c r="E108" s="11"/>
      <c r="F108" s="11"/>
      <c r="G108" s="11"/>
    </row>
    <row r="109" spans="1:7" ht="14.1" customHeight="1" x14ac:dyDescent="0.25">
      <c r="A109" s="52" t="s">
        <v>1506</v>
      </c>
      <c r="B109" s="88"/>
      <c r="C109" s="11" t="s">
        <v>1508</v>
      </c>
      <c r="D109" s="11"/>
      <c r="E109" s="11"/>
      <c r="F109" s="11"/>
      <c r="G109" s="11"/>
    </row>
    <row r="110" spans="1:7" ht="14.1" customHeight="1" x14ac:dyDescent="0.25">
      <c r="A110" s="52" t="s">
        <v>76</v>
      </c>
      <c r="B110" s="88">
        <v>12.877170000000001</v>
      </c>
      <c r="C110" s="11"/>
      <c r="D110" s="11"/>
      <c r="E110" s="11"/>
      <c r="F110" s="11"/>
      <c r="G110" s="11"/>
    </row>
    <row r="111" spans="1:7" ht="14.1" customHeight="1" x14ac:dyDescent="0.25">
      <c r="A111" s="52" t="s">
        <v>83</v>
      </c>
      <c r="B111" s="88">
        <v>8.9615599999999986</v>
      </c>
      <c r="C111" s="11"/>
      <c r="D111" s="11"/>
      <c r="E111" s="11"/>
      <c r="F111" s="11"/>
      <c r="G111" s="11"/>
    </row>
    <row r="112" spans="1:7" ht="14.1" customHeight="1" x14ac:dyDescent="0.25">
      <c r="A112" s="52" t="s">
        <v>1490</v>
      </c>
      <c r="B112" s="88">
        <v>9.1085700000000003</v>
      </c>
      <c r="C112" s="11"/>
      <c r="D112" s="11"/>
      <c r="E112" s="11"/>
      <c r="F112" s="11"/>
      <c r="G112" s="11"/>
    </row>
    <row r="113" spans="1:21" ht="14.1" customHeight="1" x14ac:dyDescent="0.25">
      <c r="A113" s="52" t="s">
        <v>70</v>
      </c>
      <c r="B113" s="88">
        <v>8.5293799999999997</v>
      </c>
      <c r="C113" s="11"/>
      <c r="D113" s="11"/>
      <c r="E113" s="11"/>
      <c r="F113" s="11"/>
      <c r="G113" s="11"/>
    </row>
    <row r="114" spans="1:21" ht="14.1" customHeight="1" x14ac:dyDescent="0.25">
      <c r="A114" s="52"/>
      <c r="B114" s="54"/>
      <c r="C114" s="11"/>
      <c r="D114" s="11"/>
      <c r="E114" s="11"/>
      <c r="F114" s="11"/>
      <c r="G114" s="11"/>
    </row>
    <row r="115" spans="1:21" x14ac:dyDescent="0.25">
      <c r="A115" s="45"/>
      <c r="B115" s="45"/>
      <c r="C115" s="45"/>
      <c r="D115" s="45"/>
      <c r="E115" s="45"/>
      <c r="F115" s="45"/>
      <c r="G115" s="45"/>
    </row>
    <row r="116" spans="1:21" x14ac:dyDescent="0.25">
      <c r="A116" s="45"/>
      <c r="B116" s="45"/>
      <c r="C116" s="45"/>
      <c r="D116" s="45"/>
      <c r="E116" s="45"/>
      <c r="F116" s="45"/>
      <c r="G116" s="45"/>
    </row>
    <row r="117" spans="1:21" ht="18" x14ac:dyDescent="0.25">
      <c r="A117" s="68" t="s">
        <v>183</v>
      </c>
      <c r="B117" s="3"/>
      <c r="C117" s="3"/>
      <c r="D117" s="3"/>
      <c r="E117" s="3"/>
      <c r="F117" s="3"/>
      <c r="G117" s="3"/>
      <c r="U117" s="86"/>
    </row>
    <row r="118" spans="1:21" x14ac:dyDescent="0.25">
      <c r="A118" s="69" t="s">
        <v>101</v>
      </c>
      <c r="B118" s="69" t="s">
        <v>102</v>
      </c>
      <c r="C118" s="69" t="s">
        <v>103</v>
      </c>
      <c r="D118" s="69" t="s">
        <v>104</v>
      </c>
      <c r="E118" s="69" t="s">
        <v>105</v>
      </c>
      <c r="F118" s="69" t="s">
        <v>106</v>
      </c>
      <c r="G118" s="69" t="s">
        <v>107</v>
      </c>
      <c r="U118" s="86"/>
    </row>
    <row r="119" spans="1:21" s="32" customFormat="1" ht="14.25" x14ac:dyDescent="0.2">
      <c r="A119" s="32" t="s">
        <v>1495</v>
      </c>
      <c r="B119" s="2" t="s">
        <v>166</v>
      </c>
      <c r="C119" s="77" t="s">
        <v>1574</v>
      </c>
      <c r="D119" s="34">
        <v>0</v>
      </c>
      <c r="E119" s="34">
        <v>0</v>
      </c>
      <c r="F119" s="112" t="e">
        <v>#VALUE!</v>
      </c>
      <c r="G119" s="34" t="e">
        <v>#VALUE!</v>
      </c>
    </row>
    <row r="120" spans="1:21" s="32" customFormat="1" ht="14.25" x14ac:dyDescent="0.2">
      <c r="A120" s="32" t="s">
        <v>1495</v>
      </c>
      <c r="B120" s="2" t="s">
        <v>160</v>
      </c>
      <c r="C120" s="77">
        <v>19.890509999999999</v>
      </c>
      <c r="D120" s="34">
        <v>18.40306</v>
      </c>
      <c r="E120" s="34">
        <v>21.389379999999999</v>
      </c>
      <c r="F120" s="112">
        <v>1.4874499999999991</v>
      </c>
      <c r="G120" s="34">
        <v>1.4988700000000001</v>
      </c>
    </row>
    <row r="121" spans="1:21" s="32" customFormat="1" ht="14.25" x14ac:dyDescent="0.2">
      <c r="A121" s="32" t="s">
        <v>1495</v>
      </c>
      <c r="B121" s="2" t="s">
        <v>162</v>
      </c>
      <c r="C121" s="77">
        <v>20</v>
      </c>
      <c r="D121" s="34">
        <v>14.60234</v>
      </c>
      <c r="E121" s="34">
        <v>38.086329999999997</v>
      </c>
      <c r="F121" s="112">
        <v>5.3976600000000001</v>
      </c>
      <c r="G121" s="34">
        <v>18.086329999999997</v>
      </c>
    </row>
    <row r="122" spans="1:21" s="32" customFormat="1" ht="14.25" x14ac:dyDescent="0.2">
      <c r="A122" s="32" t="s">
        <v>1495</v>
      </c>
      <c r="B122" s="2" t="s">
        <v>155</v>
      </c>
      <c r="C122" s="77" t="s">
        <v>1574</v>
      </c>
      <c r="D122" s="34">
        <v>0</v>
      </c>
      <c r="E122" s="34">
        <v>0</v>
      </c>
      <c r="F122" s="112" t="e">
        <v>#VALUE!</v>
      </c>
      <c r="G122" s="34" t="e">
        <v>#VALUE!</v>
      </c>
    </row>
    <row r="123" spans="1:21" s="32" customFormat="1" ht="14.25" x14ac:dyDescent="0.2">
      <c r="A123" s="32" t="s">
        <v>1495</v>
      </c>
      <c r="B123" s="2" t="s">
        <v>151</v>
      </c>
      <c r="C123" s="77">
        <v>19.851579999999998</v>
      </c>
      <c r="D123" s="34">
        <v>18.330719999999999</v>
      </c>
      <c r="E123" s="34">
        <v>21.33944</v>
      </c>
      <c r="F123" s="112">
        <v>1.520859999999999</v>
      </c>
      <c r="G123" s="34">
        <v>1.4878600000000013</v>
      </c>
    </row>
    <row r="124" spans="1:21" s="32" customFormat="1" ht="14.25" x14ac:dyDescent="0.2">
      <c r="A124" s="32" t="s">
        <v>1495</v>
      </c>
      <c r="B124" s="2" t="s">
        <v>167</v>
      </c>
      <c r="C124" s="77">
        <v>20.948619999999998</v>
      </c>
      <c r="D124" s="34">
        <v>18.901720000000001</v>
      </c>
      <c r="E124" s="34">
        <v>23.395720000000001</v>
      </c>
      <c r="F124" s="112">
        <v>2.0468999999999973</v>
      </c>
      <c r="G124" s="34">
        <v>2.4471000000000025</v>
      </c>
    </row>
    <row r="125" spans="1:21" s="32" customFormat="1" ht="14.25" x14ac:dyDescent="0.2">
      <c r="A125" s="32" t="s">
        <v>1495</v>
      </c>
      <c r="B125" s="2" t="s">
        <v>171</v>
      </c>
      <c r="C125" s="77" t="s">
        <v>1574</v>
      </c>
      <c r="D125" s="34">
        <v>0</v>
      </c>
      <c r="E125" s="34">
        <v>0</v>
      </c>
      <c r="F125" s="112" t="e">
        <v>#VALUE!</v>
      </c>
      <c r="G125" s="34" t="e">
        <v>#VALUE!</v>
      </c>
    </row>
    <row r="126" spans="1:21" x14ac:dyDescent="0.25">
      <c r="A126" s="32" t="s">
        <v>1495</v>
      </c>
      <c r="B126" s="2" t="s">
        <v>159</v>
      </c>
      <c r="C126" s="77">
        <v>23.270440000000001</v>
      </c>
      <c r="D126" s="34">
        <v>21.67756</v>
      </c>
      <c r="E126" s="34">
        <v>25.072150000000001</v>
      </c>
      <c r="F126" s="112">
        <v>1.592880000000001</v>
      </c>
      <c r="G126" s="34">
        <v>1.8017099999999999</v>
      </c>
      <c r="U126" s="86"/>
    </row>
    <row r="127" spans="1:21" x14ac:dyDescent="0.25">
      <c r="A127" s="50" t="s">
        <v>1495</v>
      </c>
      <c r="B127" s="20" t="s">
        <v>174</v>
      </c>
      <c r="C127" s="77">
        <v>25.12998</v>
      </c>
      <c r="D127" s="34">
        <v>23.64875</v>
      </c>
      <c r="E127" s="34">
        <v>26.815819999999999</v>
      </c>
      <c r="F127" s="112">
        <v>1.48123</v>
      </c>
      <c r="G127" s="34">
        <v>1.6858399999999989</v>
      </c>
      <c r="U127" s="86"/>
    </row>
    <row r="128" spans="1:21" x14ac:dyDescent="0.25">
      <c r="A128" s="51" t="s">
        <v>1495</v>
      </c>
      <c r="B128" s="21" t="s">
        <v>178</v>
      </c>
      <c r="C128" s="77">
        <v>22.96651</v>
      </c>
      <c r="D128" s="34">
        <v>20.518049999999999</v>
      </c>
      <c r="E128" s="34">
        <v>25.61299</v>
      </c>
      <c r="F128" s="112">
        <v>2.4484600000000007</v>
      </c>
      <c r="G128" s="34">
        <v>2.6464800000000004</v>
      </c>
      <c r="U128" s="86"/>
    </row>
    <row r="129" spans="1:21" x14ac:dyDescent="0.25">
      <c r="A129" s="51" t="s">
        <v>1495</v>
      </c>
      <c r="B129" s="21" t="s">
        <v>175</v>
      </c>
      <c r="C129" s="77">
        <v>30.099499999999999</v>
      </c>
      <c r="D129" s="34">
        <v>28.259689999999999</v>
      </c>
      <c r="E129" s="34">
        <v>32.273980000000002</v>
      </c>
      <c r="F129" s="112">
        <v>1.8398099999999999</v>
      </c>
      <c r="G129" s="34">
        <v>2.1744800000000026</v>
      </c>
      <c r="U129" s="86"/>
    </row>
    <row r="130" spans="1:21" x14ac:dyDescent="0.25">
      <c r="A130" s="51" t="s">
        <v>1495</v>
      </c>
      <c r="B130" s="21" t="s">
        <v>156</v>
      </c>
      <c r="C130" s="77">
        <v>25</v>
      </c>
      <c r="D130" s="34">
        <v>13.95518</v>
      </c>
      <c r="E130" s="34">
        <v>34.405619999999999</v>
      </c>
      <c r="F130" s="112">
        <v>11.04482</v>
      </c>
      <c r="G130" s="34">
        <v>9.405619999999999</v>
      </c>
      <c r="U130" s="86"/>
    </row>
    <row r="131" spans="1:21" x14ac:dyDescent="0.25">
      <c r="A131" s="51" t="s">
        <v>1495</v>
      </c>
      <c r="B131" s="21" t="s">
        <v>168</v>
      </c>
      <c r="C131" s="77">
        <v>26.555019999999999</v>
      </c>
      <c r="D131" s="34">
        <v>24.729890000000001</v>
      </c>
      <c r="E131" s="34">
        <v>28.517040000000001</v>
      </c>
      <c r="F131" s="112">
        <v>1.8251299999999979</v>
      </c>
      <c r="G131" s="34">
        <v>1.9620200000000025</v>
      </c>
      <c r="U131" s="86"/>
    </row>
    <row r="132" spans="1:21" x14ac:dyDescent="0.25">
      <c r="A132" s="51" t="s">
        <v>1495</v>
      </c>
      <c r="B132" s="21" t="s">
        <v>164</v>
      </c>
      <c r="C132" s="77">
        <v>21.428570000000001</v>
      </c>
      <c r="D132" s="34">
        <v>12.125529999999999</v>
      </c>
      <c r="E132" s="34">
        <v>30.41968</v>
      </c>
      <c r="F132" s="112">
        <v>9.3030400000000011</v>
      </c>
      <c r="G132" s="34">
        <v>8.991109999999999</v>
      </c>
      <c r="U132" s="86"/>
    </row>
    <row r="133" spans="1:21" x14ac:dyDescent="0.25">
      <c r="A133" s="51" t="s">
        <v>1495</v>
      </c>
      <c r="B133" s="21" t="s">
        <v>172</v>
      </c>
      <c r="C133" s="77" t="s">
        <v>1574</v>
      </c>
      <c r="D133" s="34">
        <v>0</v>
      </c>
      <c r="E133" s="34">
        <v>0</v>
      </c>
      <c r="F133" s="112" t="e">
        <v>#VALUE!</v>
      </c>
      <c r="G133" s="34" t="e">
        <v>#VALUE!</v>
      </c>
      <c r="U133" s="86"/>
    </row>
    <row r="134" spans="1:21" x14ac:dyDescent="0.25">
      <c r="A134" s="51" t="s">
        <v>1495</v>
      </c>
      <c r="B134" s="21" t="s">
        <v>157</v>
      </c>
      <c r="C134" s="77">
        <v>25</v>
      </c>
      <c r="D134" s="34">
        <v>18.335609999999999</v>
      </c>
      <c r="E134" s="34">
        <v>37.676900000000003</v>
      </c>
      <c r="F134" s="112">
        <v>6.6643900000000009</v>
      </c>
      <c r="G134" s="34">
        <v>12.676900000000003</v>
      </c>
      <c r="U134" s="86"/>
    </row>
    <row r="135" spans="1:21" x14ac:dyDescent="0.25">
      <c r="A135" s="51" t="s">
        <v>1495</v>
      </c>
      <c r="B135" s="22" t="s">
        <v>170</v>
      </c>
      <c r="C135" s="77">
        <v>22.663550000000001</v>
      </c>
      <c r="D135" s="34">
        <v>21.0304</v>
      </c>
      <c r="E135" s="34">
        <v>24.581250000000001</v>
      </c>
      <c r="F135" s="112">
        <v>1.6331500000000005</v>
      </c>
      <c r="G135" s="34">
        <v>1.9177</v>
      </c>
      <c r="U135" s="86"/>
    </row>
    <row r="136" spans="1:21" x14ac:dyDescent="0.25">
      <c r="A136" s="33" t="s">
        <v>1495</v>
      </c>
      <c r="B136" s="22" t="s">
        <v>176</v>
      </c>
      <c r="C136" s="77">
        <v>20.83333</v>
      </c>
      <c r="D136" s="34">
        <v>15.81298</v>
      </c>
      <c r="E136" s="34">
        <v>30.51895</v>
      </c>
      <c r="F136" s="112">
        <v>5.0203500000000005</v>
      </c>
      <c r="G136" s="34">
        <v>9.6856200000000001</v>
      </c>
      <c r="U136" s="86"/>
    </row>
    <row r="137" spans="1:21" x14ac:dyDescent="0.25">
      <c r="A137" s="33" t="s">
        <v>1495</v>
      </c>
      <c r="B137" s="22" t="s">
        <v>152</v>
      </c>
      <c r="C137" s="77" t="s">
        <v>1574</v>
      </c>
      <c r="D137" s="34">
        <v>0</v>
      </c>
      <c r="E137" s="34">
        <v>0</v>
      </c>
      <c r="F137" s="112" t="e">
        <v>#VALUE!</v>
      </c>
      <c r="G137" s="34" t="e">
        <v>#VALUE!</v>
      </c>
      <c r="U137" s="86"/>
    </row>
    <row r="138" spans="1:21" s="32" customFormat="1" ht="14.25" x14ac:dyDescent="0.2">
      <c r="A138" s="32" t="s">
        <v>1495</v>
      </c>
      <c r="B138" s="22" t="s">
        <v>150</v>
      </c>
      <c r="C138" s="77">
        <v>16.8</v>
      </c>
      <c r="D138" s="34">
        <v>14.85385</v>
      </c>
      <c r="E138" s="34">
        <v>19.003589999999999</v>
      </c>
      <c r="F138" s="112">
        <v>1.9461500000000012</v>
      </c>
      <c r="G138" s="34">
        <v>2.2035899999999984</v>
      </c>
    </row>
    <row r="139" spans="1:21" s="32" customFormat="1" ht="14.25" x14ac:dyDescent="0.2">
      <c r="A139" s="32" t="s">
        <v>1495</v>
      </c>
      <c r="B139" s="22" t="s">
        <v>163</v>
      </c>
      <c r="C139" s="77">
        <v>28.260870000000001</v>
      </c>
      <c r="D139" s="34">
        <v>22.33474</v>
      </c>
      <c r="E139" s="34">
        <v>33.805880000000002</v>
      </c>
      <c r="F139" s="112">
        <v>5.9261300000000006</v>
      </c>
      <c r="G139" s="34">
        <v>5.5450100000000013</v>
      </c>
    </row>
    <row r="140" spans="1:21" s="32" customFormat="1" ht="14.25" x14ac:dyDescent="0.2">
      <c r="A140" s="32" t="s">
        <v>1495</v>
      </c>
      <c r="B140" s="22" t="s">
        <v>180</v>
      </c>
      <c r="C140" s="77">
        <v>28.947369999999999</v>
      </c>
      <c r="D140" s="34">
        <v>23.5779</v>
      </c>
      <c r="E140" s="34">
        <v>36.492919999999998</v>
      </c>
      <c r="F140" s="112">
        <v>5.3694699999999997</v>
      </c>
      <c r="G140" s="34">
        <v>7.5455499999999986</v>
      </c>
    </row>
    <row r="141" spans="1:21" s="32" customFormat="1" ht="14.25" x14ac:dyDescent="0.2">
      <c r="A141" s="32" t="s">
        <v>1495</v>
      </c>
      <c r="B141" s="22" t="s">
        <v>154</v>
      </c>
      <c r="C141" s="77">
        <v>17.64706</v>
      </c>
      <c r="D141" s="34">
        <v>12.879</v>
      </c>
      <c r="E141" s="34">
        <v>29.71537</v>
      </c>
      <c r="F141" s="112">
        <v>4.7680600000000002</v>
      </c>
      <c r="G141" s="34">
        <v>12.06831</v>
      </c>
    </row>
    <row r="142" spans="1:21" s="32" customFormat="1" ht="14.25" x14ac:dyDescent="0.2">
      <c r="A142" s="32" t="s">
        <v>1495</v>
      </c>
      <c r="B142" s="22" t="s">
        <v>173</v>
      </c>
      <c r="C142" s="77">
        <v>24.11674</v>
      </c>
      <c r="D142" s="34">
        <v>22.752389999999998</v>
      </c>
      <c r="E142" s="34">
        <v>25.694590000000002</v>
      </c>
      <c r="F142" s="112">
        <v>1.3643500000000017</v>
      </c>
      <c r="G142" s="34">
        <v>1.5778500000000015</v>
      </c>
    </row>
    <row r="143" spans="1:21" s="32" customFormat="1" ht="14.25" x14ac:dyDescent="0.2">
      <c r="A143" s="32" t="s">
        <v>1495</v>
      </c>
      <c r="B143" s="22" t="s">
        <v>165</v>
      </c>
      <c r="C143" s="77">
        <v>20.4499</v>
      </c>
      <c r="D143" s="34">
        <v>18.850670000000001</v>
      </c>
      <c r="E143" s="34">
        <v>22.04346</v>
      </c>
      <c r="F143" s="112">
        <v>1.5992299999999986</v>
      </c>
      <c r="G143" s="34">
        <v>1.5935600000000001</v>
      </c>
    </row>
    <row r="144" spans="1:21" s="32" customFormat="1" ht="14.25" x14ac:dyDescent="0.2">
      <c r="A144" s="32" t="s">
        <v>1495</v>
      </c>
      <c r="B144" s="22" t="s">
        <v>149</v>
      </c>
      <c r="C144" s="77" t="s">
        <v>1574</v>
      </c>
      <c r="D144" s="34">
        <v>0</v>
      </c>
      <c r="E144" s="34">
        <v>0</v>
      </c>
      <c r="F144" s="112" t="e">
        <v>#VALUE!</v>
      </c>
      <c r="G144" s="34" t="e">
        <v>#VALUE!</v>
      </c>
    </row>
    <row r="145" spans="1:21" x14ac:dyDescent="0.25">
      <c r="A145" s="51" t="s">
        <v>1495</v>
      </c>
      <c r="B145" s="22" t="s">
        <v>177</v>
      </c>
      <c r="C145" s="77">
        <v>26.681609999999999</v>
      </c>
      <c r="D145" s="34">
        <v>24.898420000000002</v>
      </c>
      <c r="E145" s="34">
        <v>28.568940000000001</v>
      </c>
      <c r="F145" s="112">
        <v>1.7831899999999976</v>
      </c>
      <c r="G145" s="34">
        <v>1.8873300000000022</v>
      </c>
      <c r="U145" s="86"/>
    </row>
    <row r="146" spans="1:21" x14ac:dyDescent="0.25">
      <c r="A146" s="51" t="s">
        <v>1495</v>
      </c>
      <c r="B146" s="22" t="s">
        <v>153</v>
      </c>
      <c r="C146" s="77" t="s">
        <v>1574</v>
      </c>
      <c r="D146" s="34">
        <v>0</v>
      </c>
      <c r="E146" s="34">
        <v>0</v>
      </c>
      <c r="F146" s="112" t="e">
        <v>#VALUE!</v>
      </c>
      <c r="G146" s="34" t="e">
        <v>#VALUE!</v>
      </c>
      <c r="U146" s="86"/>
    </row>
    <row r="147" spans="1:21" x14ac:dyDescent="0.25">
      <c r="A147" s="51" t="s">
        <v>1495</v>
      </c>
      <c r="B147" s="22" t="s">
        <v>179</v>
      </c>
      <c r="C147" s="77" t="s">
        <v>1574</v>
      </c>
      <c r="D147" s="34">
        <v>0</v>
      </c>
      <c r="E147" s="34">
        <v>0</v>
      </c>
      <c r="F147" s="112" t="e">
        <v>#VALUE!</v>
      </c>
      <c r="G147" s="34" t="e">
        <v>#VALUE!</v>
      </c>
      <c r="U147" s="86"/>
    </row>
    <row r="148" spans="1:21" x14ac:dyDescent="0.25">
      <c r="A148" s="51" t="s">
        <v>1495</v>
      </c>
      <c r="B148" s="22" t="s">
        <v>161</v>
      </c>
      <c r="C148" s="77">
        <v>22.56532</v>
      </c>
      <c r="D148" s="34">
        <v>20.738340000000001</v>
      </c>
      <c r="E148" s="34">
        <v>24.302579999999999</v>
      </c>
      <c r="F148" s="112">
        <v>1.8269799999999989</v>
      </c>
      <c r="G148" s="34">
        <v>1.7372599999999991</v>
      </c>
      <c r="U148" s="86"/>
    </row>
    <row r="149" spans="1:21" x14ac:dyDescent="0.25">
      <c r="A149" s="51" t="s">
        <v>1495</v>
      </c>
      <c r="B149" s="22" t="s">
        <v>158</v>
      </c>
      <c r="C149" s="77" t="s">
        <v>1574</v>
      </c>
      <c r="D149" s="34">
        <v>0</v>
      </c>
      <c r="E149" s="34">
        <v>0</v>
      </c>
      <c r="F149" s="112" t="e">
        <v>#VALUE!</v>
      </c>
      <c r="G149" s="34" t="e">
        <v>#VALUE!</v>
      </c>
      <c r="U149" s="86"/>
    </row>
    <row r="150" spans="1:21" x14ac:dyDescent="0.25">
      <c r="A150" s="51" t="s">
        <v>1495</v>
      </c>
      <c r="B150" s="22" t="s">
        <v>169</v>
      </c>
      <c r="C150" s="77" t="s">
        <v>1574</v>
      </c>
      <c r="D150" s="34">
        <v>0</v>
      </c>
      <c r="E150" s="34">
        <v>0</v>
      </c>
      <c r="F150" s="112" t="e">
        <v>#VALUE!</v>
      </c>
      <c r="G150" s="34" t="e">
        <v>#VALUE!</v>
      </c>
      <c r="U150" s="86"/>
    </row>
    <row r="151" spans="1:21" x14ac:dyDescent="0.25">
      <c r="A151" s="51" t="s">
        <v>1496</v>
      </c>
      <c r="B151" s="21" t="s">
        <v>166</v>
      </c>
      <c r="C151" s="77">
        <v>28.537739999999999</v>
      </c>
      <c r="D151" s="34">
        <v>26.655570000000001</v>
      </c>
      <c r="E151" s="34">
        <v>30.497540000000001</v>
      </c>
      <c r="F151" s="112">
        <v>1.8821699999999986</v>
      </c>
      <c r="G151" s="34">
        <v>1.9598000000000013</v>
      </c>
      <c r="U151" s="86"/>
    </row>
    <row r="152" spans="1:21" x14ac:dyDescent="0.25">
      <c r="A152" s="51" t="s">
        <v>1496</v>
      </c>
      <c r="B152" s="21" t="s">
        <v>160</v>
      </c>
      <c r="C152" s="77">
        <v>19.709209999999999</v>
      </c>
      <c r="D152" s="34">
        <v>18.389030000000002</v>
      </c>
      <c r="E152" s="34">
        <v>21.194569999999999</v>
      </c>
      <c r="F152" s="112">
        <v>1.320179999999997</v>
      </c>
      <c r="G152" s="34">
        <v>1.48536</v>
      </c>
      <c r="U152" s="86"/>
    </row>
    <row r="153" spans="1:21" x14ac:dyDescent="0.25">
      <c r="A153" s="51" t="s">
        <v>1496</v>
      </c>
      <c r="B153" s="21" t="s">
        <v>162</v>
      </c>
      <c r="C153" s="77">
        <v>19.902909999999999</v>
      </c>
      <c r="D153" s="34">
        <v>18.282330000000002</v>
      </c>
      <c r="E153" s="34">
        <v>21.73244</v>
      </c>
      <c r="F153" s="112">
        <v>1.6205799999999968</v>
      </c>
      <c r="G153" s="34">
        <v>1.8295300000000019</v>
      </c>
      <c r="U153" s="86"/>
    </row>
    <row r="154" spans="1:21" x14ac:dyDescent="0.25">
      <c r="A154" s="51" t="s">
        <v>1496</v>
      </c>
      <c r="B154" s="21" t="s">
        <v>155</v>
      </c>
      <c r="C154" s="77">
        <v>22.1843</v>
      </c>
      <c r="D154" s="34">
        <v>20.683579999999999</v>
      </c>
      <c r="E154" s="34">
        <v>23.689689999999999</v>
      </c>
      <c r="F154" s="112">
        <v>1.5007200000000012</v>
      </c>
      <c r="G154" s="34">
        <v>1.5053899999999985</v>
      </c>
      <c r="U154" s="86"/>
    </row>
    <row r="155" spans="1:21" x14ac:dyDescent="0.25">
      <c r="A155" s="33" t="s">
        <v>1496</v>
      </c>
      <c r="B155" s="21" t="s">
        <v>151</v>
      </c>
      <c r="C155" s="77">
        <v>17.200669999999999</v>
      </c>
      <c r="D155" s="34">
        <v>15.944789999999999</v>
      </c>
      <c r="E155" s="34">
        <v>18.66451</v>
      </c>
      <c r="F155" s="112">
        <v>1.2558799999999994</v>
      </c>
      <c r="G155" s="34">
        <v>1.4638400000000011</v>
      </c>
      <c r="U155" s="86"/>
    </row>
    <row r="156" spans="1:21" x14ac:dyDescent="0.25">
      <c r="A156" s="33" t="s">
        <v>1496</v>
      </c>
      <c r="B156" s="21" t="s">
        <v>167</v>
      </c>
      <c r="C156" s="77">
        <v>22.22222</v>
      </c>
      <c r="D156" s="34">
        <v>20.064830000000001</v>
      </c>
      <c r="E156" s="34">
        <v>24.284079999999999</v>
      </c>
      <c r="F156" s="112">
        <v>2.1573899999999995</v>
      </c>
      <c r="G156" s="34">
        <v>2.0618599999999994</v>
      </c>
      <c r="U156" s="86"/>
    </row>
    <row r="157" spans="1:21" s="32" customFormat="1" ht="14.25" x14ac:dyDescent="0.2">
      <c r="A157" s="32" t="s">
        <v>1496</v>
      </c>
      <c r="B157" s="21" t="s">
        <v>171</v>
      </c>
      <c r="C157" s="77">
        <v>23.69942</v>
      </c>
      <c r="D157" s="34">
        <v>22.290389999999999</v>
      </c>
      <c r="E157" s="34">
        <v>25.12274</v>
      </c>
      <c r="F157" s="112">
        <v>1.4090300000000013</v>
      </c>
      <c r="G157" s="34">
        <v>1.4233200000000004</v>
      </c>
    </row>
    <row r="158" spans="1:21" s="32" customFormat="1" ht="14.25" x14ac:dyDescent="0.2">
      <c r="A158" s="32" t="s">
        <v>1496</v>
      </c>
      <c r="B158" s="21" t="s">
        <v>159</v>
      </c>
      <c r="C158" s="77">
        <v>22.644380000000002</v>
      </c>
      <c r="D158" s="34">
        <v>21.292940000000002</v>
      </c>
      <c r="E158" s="34">
        <v>24.153469999999999</v>
      </c>
      <c r="F158" s="112">
        <v>1.3514400000000002</v>
      </c>
      <c r="G158" s="34">
        <v>1.5090899999999969</v>
      </c>
    </row>
    <row r="159" spans="1:21" s="32" customFormat="1" ht="14.25" x14ac:dyDescent="0.2">
      <c r="A159" s="32" t="s">
        <v>1496</v>
      </c>
      <c r="B159" s="21" t="s">
        <v>174</v>
      </c>
      <c r="C159" s="77">
        <v>24.866790000000002</v>
      </c>
      <c r="D159" s="34">
        <v>23.322990000000001</v>
      </c>
      <c r="E159" s="34">
        <v>26.514669999999999</v>
      </c>
      <c r="F159" s="112">
        <v>1.5438000000000009</v>
      </c>
      <c r="G159" s="34">
        <v>1.6478799999999971</v>
      </c>
    </row>
    <row r="160" spans="1:21" s="32" customFormat="1" ht="14.25" x14ac:dyDescent="0.2">
      <c r="A160" s="32" t="s">
        <v>1496</v>
      </c>
      <c r="B160" s="21" t="s">
        <v>178</v>
      </c>
      <c r="C160" s="77">
        <v>21.317830000000001</v>
      </c>
      <c r="D160" s="34">
        <v>19.833919999999999</v>
      </c>
      <c r="E160" s="34">
        <v>22.997579999999999</v>
      </c>
      <c r="F160" s="112">
        <v>1.4839100000000016</v>
      </c>
      <c r="G160" s="34">
        <v>1.6797499999999985</v>
      </c>
    </row>
    <row r="161" spans="1:21" s="32" customFormat="1" ht="14.25" x14ac:dyDescent="0.2">
      <c r="A161" s="32" t="s">
        <v>1496</v>
      </c>
      <c r="B161" s="21" t="s">
        <v>175</v>
      </c>
      <c r="C161" s="77">
        <v>28.22222</v>
      </c>
      <c r="D161" s="34">
        <v>26.302040000000002</v>
      </c>
      <c r="E161" s="34">
        <v>30.01418</v>
      </c>
      <c r="F161" s="112">
        <v>1.9201799999999984</v>
      </c>
      <c r="G161" s="34">
        <v>1.7919599999999996</v>
      </c>
    </row>
    <row r="162" spans="1:21" s="32" customFormat="1" ht="14.25" x14ac:dyDescent="0.2">
      <c r="A162" s="32" t="s">
        <v>1496</v>
      </c>
      <c r="B162" s="21" t="s">
        <v>156</v>
      </c>
      <c r="C162" s="77">
        <v>25.423729999999999</v>
      </c>
      <c r="D162" s="34">
        <v>23.103560000000002</v>
      </c>
      <c r="E162" s="34">
        <v>28.072340000000001</v>
      </c>
      <c r="F162" s="112">
        <v>2.3201699999999974</v>
      </c>
      <c r="G162" s="34">
        <v>2.6486100000000015</v>
      </c>
    </row>
    <row r="163" spans="1:21" s="32" customFormat="1" ht="14.25" x14ac:dyDescent="0.2">
      <c r="A163" s="32" t="s">
        <v>1496</v>
      </c>
      <c r="B163" s="21" t="s">
        <v>168</v>
      </c>
      <c r="C163" s="77">
        <v>21.906690000000001</v>
      </c>
      <c r="D163" s="34">
        <v>20.301649999999999</v>
      </c>
      <c r="E163" s="34">
        <v>23.56362</v>
      </c>
      <c r="F163" s="112">
        <v>1.6050400000000025</v>
      </c>
      <c r="G163" s="34">
        <v>1.6569299999999991</v>
      </c>
    </row>
    <row r="164" spans="1:21" x14ac:dyDescent="0.25">
      <c r="A164" s="51" t="s">
        <v>1496</v>
      </c>
      <c r="B164" s="21" t="s">
        <v>164</v>
      </c>
      <c r="C164" s="77">
        <v>20.871559999999999</v>
      </c>
      <c r="D164" s="34">
        <v>19.19096</v>
      </c>
      <c r="E164" s="34">
        <v>22.601330000000001</v>
      </c>
      <c r="F164" s="112">
        <v>1.6805999999999983</v>
      </c>
      <c r="G164" s="34">
        <v>1.729770000000002</v>
      </c>
      <c r="U164" s="86"/>
    </row>
    <row r="165" spans="1:21" x14ac:dyDescent="0.25">
      <c r="A165" s="51" t="s">
        <v>1496</v>
      </c>
      <c r="B165" s="21" t="s">
        <v>172</v>
      </c>
      <c r="C165" s="77">
        <v>23.342939999999999</v>
      </c>
      <c r="D165" s="34">
        <v>21.325970000000002</v>
      </c>
      <c r="E165" s="34">
        <v>25.301279999999998</v>
      </c>
      <c r="F165" s="112">
        <v>2.016969999999997</v>
      </c>
      <c r="G165" s="34">
        <v>1.9583399999999997</v>
      </c>
      <c r="U165" s="86"/>
    </row>
    <row r="166" spans="1:21" x14ac:dyDescent="0.25">
      <c r="A166" s="51" t="s">
        <v>1496</v>
      </c>
      <c r="B166" s="21" t="s">
        <v>157</v>
      </c>
      <c r="C166" s="77">
        <v>18.397089999999999</v>
      </c>
      <c r="D166" s="34">
        <v>16.95064</v>
      </c>
      <c r="E166" s="34">
        <v>19.84571</v>
      </c>
      <c r="F166" s="112">
        <v>1.4464499999999987</v>
      </c>
      <c r="G166" s="34">
        <v>1.4486200000000018</v>
      </c>
      <c r="U166" s="86"/>
    </row>
    <row r="167" spans="1:21" x14ac:dyDescent="0.25">
      <c r="A167" s="51" t="s">
        <v>1496</v>
      </c>
      <c r="B167" s="22" t="s">
        <v>170</v>
      </c>
      <c r="C167" s="77">
        <v>23.809519999999999</v>
      </c>
      <c r="D167" s="34">
        <v>22.201309999999999</v>
      </c>
      <c r="E167" s="34">
        <v>25.677579999999999</v>
      </c>
      <c r="F167" s="112">
        <v>1.6082099999999997</v>
      </c>
      <c r="G167" s="34">
        <v>1.8680599999999998</v>
      </c>
      <c r="U167" s="86"/>
    </row>
    <row r="168" spans="1:21" x14ac:dyDescent="0.25">
      <c r="A168" s="51" t="s">
        <v>1496</v>
      </c>
      <c r="B168" s="22" t="s">
        <v>176</v>
      </c>
      <c r="C168" s="77">
        <v>22.742470000000001</v>
      </c>
      <c r="D168" s="34">
        <v>20.652570000000001</v>
      </c>
      <c r="E168" s="34">
        <v>24.899450000000002</v>
      </c>
      <c r="F168" s="112">
        <v>2.0899000000000001</v>
      </c>
      <c r="G168" s="34">
        <v>2.1569800000000008</v>
      </c>
      <c r="U168" s="86"/>
    </row>
    <row r="169" spans="1:21" x14ac:dyDescent="0.25">
      <c r="A169" s="51" t="s">
        <v>1496</v>
      </c>
      <c r="B169" s="22" t="s">
        <v>152</v>
      </c>
      <c r="C169" s="77">
        <v>26.865670000000001</v>
      </c>
      <c r="D169" s="34">
        <v>23.29223</v>
      </c>
      <c r="E169" s="34">
        <v>29.951250000000002</v>
      </c>
      <c r="F169" s="112">
        <v>3.5734400000000015</v>
      </c>
      <c r="G169" s="34">
        <v>3.0855800000000002</v>
      </c>
      <c r="U169" s="86"/>
    </row>
    <row r="170" spans="1:21" x14ac:dyDescent="0.25">
      <c r="A170" s="51" t="s">
        <v>1496</v>
      </c>
      <c r="B170" s="22" t="s">
        <v>150</v>
      </c>
      <c r="C170" s="77">
        <v>18.439720000000001</v>
      </c>
      <c r="D170" s="34">
        <v>16.355029999999999</v>
      </c>
      <c r="E170" s="34">
        <v>20.387</v>
      </c>
      <c r="F170" s="112">
        <v>2.0846900000000019</v>
      </c>
      <c r="G170" s="34">
        <v>1.9472799999999992</v>
      </c>
      <c r="U170" s="86"/>
    </row>
    <row r="171" spans="1:21" x14ac:dyDescent="0.25">
      <c r="A171" s="51" t="s">
        <v>1496</v>
      </c>
      <c r="B171" s="22" t="s">
        <v>163</v>
      </c>
      <c r="C171" s="77">
        <v>26.653700000000001</v>
      </c>
      <c r="D171" s="34">
        <v>24.903919999999999</v>
      </c>
      <c r="E171" s="34">
        <v>28.31775</v>
      </c>
      <c r="F171" s="112">
        <v>1.7497800000000012</v>
      </c>
      <c r="G171" s="34">
        <v>1.6640499999999996</v>
      </c>
      <c r="U171" s="86"/>
    </row>
    <row r="172" spans="1:21" x14ac:dyDescent="0.25">
      <c r="A172" s="51" t="s">
        <v>1496</v>
      </c>
      <c r="B172" s="22" t="s">
        <v>180</v>
      </c>
      <c r="C172" s="77">
        <v>25.500910000000001</v>
      </c>
      <c r="D172" s="34">
        <v>23.98545</v>
      </c>
      <c r="E172" s="34">
        <v>27.248999999999999</v>
      </c>
      <c r="F172" s="112">
        <v>1.5154600000000009</v>
      </c>
      <c r="G172" s="34">
        <v>1.7480899999999977</v>
      </c>
      <c r="U172" s="86"/>
    </row>
    <row r="173" spans="1:21" x14ac:dyDescent="0.25">
      <c r="A173" s="51" t="s">
        <v>1496</v>
      </c>
      <c r="B173" s="22" t="s">
        <v>154</v>
      </c>
      <c r="C173" s="77">
        <v>22.62997</v>
      </c>
      <c r="D173" s="34">
        <v>20.759740000000001</v>
      </c>
      <c r="E173" s="34">
        <v>24.816960000000002</v>
      </c>
      <c r="F173" s="112">
        <v>1.8702299999999994</v>
      </c>
      <c r="G173" s="34">
        <v>2.1869900000000015</v>
      </c>
      <c r="U173" s="86"/>
    </row>
    <row r="174" spans="1:21" s="32" customFormat="1" ht="14.25" x14ac:dyDescent="0.2">
      <c r="A174" s="32" t="s">
        <v>1496</v>
      </c>
      <c r="B174" s="22" t="s">
        <v>173</v>
      </c>
      <c r="C174" s="77">
        <v>26.25169</v>
      </c>
      <c r="D174" s="34">
        <v>24.84459</v>
      </c>
      <c r="E174" s="34">
        <v>27.67972</v>
      </c>
      <c r="F174" s="112">
        <v>1.4070999999999998</v>
      </c>
      <c r="G174" s="34">
        <v>1.4280299999999997</v>
      </c>
    </row>
    <row r="175" spans="1:21" x14ac:dyDescent="0.25">
      <c r="A175" s="33" t="s">
        <v>1496</v>
      </c>
      <c r="B175" s="22" t="s">
        <v>165</v>
      </c>
      <c r="C175" s="77">
        <v>22.393160000000002</v>
      </c>
      <c r="D175" s="34">
        <v>20.90475</v>
      </c>
      <c r="E175" s="34">
        <v>23.923380000000002</v>
      </c>
      <c r="F175" s="112">
        <v>1.4884100000000018</v>
      </c>
      <c r="G175" s="34">
        <v>1.5302199999999999</v>
      </c>
      <c r="U175" s="86"/>
    </row>
    <row r="176" spans="1:21" s="32" customFormat="1" ht="14.25" x14ac:dyDescent="0.2">
      <c r="A176" s="32" t="s">
        <v>1496</v>
      </c>
      <c r="B176" s="22" t="s">
        <v>149</v>
      </c>
      <c r="C176" s="77" t="s">
        <v>1574</v>
      </c>
      <c r="D176" s="34">
        <v>0</v>
      </c>
      <c r="E176" s="34">
        <v>0</v>
      </c>
      <c r="F176" s="112" t="e">
        <v>#VALUE!</v>
      </c>
      <c r="G176" s="34" t="e">
        <v>#VALUE!</v>
      </c>
    </row>
    <row r="177" spans="1:21" s="32" customFormat="1" ht="14.25" x14ac:dyDescent="0.2">
      <c r="A177" s="32" t="s">
        <v>1496</v>
      </c>
      <c r="B177" s="22" t="s">
        <v>177</v>
      </c>
      <c r="C177" s="77">
        <v>27.091629999999999</v>
      </c>
      <c r="D177" s="34">
        <v>25.378720000000001</v>
      </c>
      <c r="E177" s="34">
        <v>28.852989999999998</v>
      </c>
      <c r="F177" s="112">
        <v>1.7129099999999973</v>
      </c>
      <c r="G177" s="34">
        <v>1.7613599999999998</v>
      </c>
    </row>
    <row r="178" spans="1:21" s="32" customFormat="1" ht="14.25" x14ac:dyDescent="0.2">
      <c r="A178" s="32" t="s">
        <v>1496</v>
      </c>
      <c r="B178" s="22" t="s">
        <v>153</v>
      </c>
      <c r="C178" s="77">
        <v>20.165749999999999</v>
      </c>
      <c r="D178" s="34">
        <v>18.328099999999999</v>
      </c>
      <c r="E178" s="34">
        <v>22.019500000000001</v>
      </c>
      <c r="F178" s="112">
        <v>1.83765</v>
      </c>
      <c r="G178" s="34">
        <v>1.8537500000000016</v>
      </c>
    </row>
    <row r="179" spans="1:21" s="32" customFormat="1" ht="14.25" x14ac:dyDescent="0.2">
      <c r="A179" s="32" t="s">
        <v>1496</v>
      </c>
      <c r="B179" s="22" t="s">
        <v>179</v>
      </c>
      <c r="C179" s="77">
        <v>24.414059999999999</v>
      </c>
      <c r="D179" s="34">
        <v>22.742069999999998</v>
      </c>
      <c r="E179" s="34">
        <v>26.06569</v>
      </c>
      <c r="F179" s="112">
        <v>1.671990000000001</v>
      </c>
      <c r="G179" s="34">
        <v>1.6516300000000008</v>
      </c>
    </row>
    <row r="180" spans="1:21" s="32" customFormat="1" ht="14.25" x14ac:dyDescent="0.2">
      <c r="A180" s="32" t="s">
        <v>1496</v>
      </c>
      <c r="B180" s="22" t="s">
        <v>161</v>
      </c>
      <c r="C180" s="77">
        <v>22.037040000000001</v>
      </c>
      <c r="D180" s="34">
        <v>20.529260000000001</v>
      </c>
      <c r="E180" s="34">
        <v>23.656960000000002</v>
      </c>
      <c r="F180" s="112">
        <v>1.5077800000000003</v>
      </c>
      <c r="G180" s="34">
        <v>1.6199200000000005</v>
      </c>
    </row>
    <row r="181" spans="1:21" s="32" customFormat="1" ht="14.25" x14ac:dyDescent="0.2">
      <c r="A181" s="32" t="s">
        <v>1496</v>
      </c>
      <c r="B181" s="22" t="s">
        <v>158</v>
      </c>
      <c r="C181" s="77">
        <v>21.428570000000001</v>
      </c>
      <c r="D181" s="34">
        <v>19.626449999999998</v>
      </c>
      <c r="E181" s="34">
        <v>23.398230000000002</v>
      </c>
      <c r="F181" s="112">
        <v>1.8021200000000022</v>
      </c>
      <c r="G181" s="34">
        <v>1.9696600000000011</v>
      </c>
    </row>
    <row r="182" spans="1:21" s="32" customFormat="1" ht="14.25" x14ac:dyDescent="0.2">
      <c r="A182" s="32" t="s">
        <v>1496</v>
      </c>
      <c r="B182" s="22" t="s">
        <v>169</v>
      </c>
      <c r="C182" s="77">
        <v>24.401910000000001</v>
      </c>
      <c r="D182" s="34">
        <v>21.894649999999999</v>
      </c>
      <c r="E182" s="34">
        <v>27.096679999999999</v>
      </c>
      <c r="F182" s="112">
        <v>2.5072600000000023</v>
      </c>
      <c r="G182" s="34">
        <v>2.6947699999999983</v>
      </c>
    </row>
    <row r="183" spans="1:21" x14ac:dyDescent="0.25">
      <c r="A183" s="51" t="s">
        <v>1497</v>
      </c>
      <c r="B183" s="21" t="s">
        <v>166</v>
      </c>
      <c r="C183" s="77">
        <v>27.37069</v>
      </c>
      <c r="D183" s="34">
        <v>25.563939999999999</v>
      </c>
      <c r="E183" s="34">
        <v>29.18975</v>
      </c>
      <c r="F183" s="112">
        <v>1.806750000000001</v>
      </c>
      <c r="G183" s="34">
        <v>1.8190600000000003</v>
      </c>
      <c r="U183" s="86"/>
    </row>
    <row r="184" spans="1:21" x14ac:dyDescent="0.25">
      <c r="A184" s="51" t="s">
        <v>1497</v>
      </c>
      <c r="B184" s="21" t="s">
        <v>160</v>
      </c>
      <c r="C184" s="77">
        <v>22.22222</v>
      </c>
      <c r="D184" s="34">
        <v>20.736149999999999</v>
      </c>
      <c r="E184" s="34">
        <v>23.635069999999999</v>
      </c>
      <c r="F184" s="112">
        <v>1.4860700000000016</v>
      </c>
      <c r="G184" s="34">
        <v>1.4128499999999988</v>
      </c>
      <c r="U184" s="86"/>
    </row>
    <row r="185" spans="1:21" x14ac:dyDescent="0.25">
      <c r="A185" s="51" t="s">
        <v>1497</v>
      </c>
      <c r="B185" s="21" t="s">
        <v>162</v>
      </c>
      <c r="C185" s="77">
        <v>22.602740000000001</v>
      </c>
      <c r="D185" s="34">
        <v>20.909500000000001</v>
      </c>
      <c r="E185" s="34">
        <v>24.412590000000002</v>
      </c>
      <c r="F185" s="112">
        <v>1.6932399999999994</v>
      </c>
      <c r="G185" s="34">
        <v>1.8098500000000008</v>
      </c>
      <c r="U185" s="86"/>
    </row>
    <row r="186" spans="1:21" x14ac:dyDescent="0.25">
      <c r="A186" s="51" t="s">
        <v>1497</v>
      </c>
      <c r="B186" s="21" t="s">
        <v>155</v>
      </c>
      <c r="C186" s="77">
        <v>24.534690000000001</v>
      </c>
      <c r="D186" s="34">
        <v>23.050049999999999</v>
      </c>
      <c r="E186" s="34">
        <v>26.153040000000001</v>
      </c>
      <c r="F186" s="112">
        <v>1.4846400000000024</v>
      </c>
      <c r="G186" s="34">
        <v>1.6183499999999995</v>
      </c>
      <c r="U186" s="86"/>
    </row>
    <row r="187" spans="1:21" x14ac:dyDescent="0.25">
      <c r="A187" s="51" t="s">
        <v>1497</v>
      </c>
      <c r="B187" s="21" t="s">
        <v>151</v>
      </c>
      <c r="C187" s="77">
        <v>19.967790000000001</v>
      </c>
      <c r="D187" s="34">
        <v>18.66789</v>
      </c>
      <c r="E187" s="34">
        <v>21.483499999999999</v>
      </c>
      <c r="F187" s="112">
        <v>1.2999000000000009</v>
      </c>
      <c r="G187" s="34">
        <v>1.5157099999999986</v>
      </c>
      <c r="U187" s="86"/>
    </row>
    <row r="188" spans="1:21" x14ac:dyDescent="0.25">
      <c r="A188" s="51" t="s">
        <v>1497</v>
      </c>
      <c r="B188" s="21" t="s">
        <v>167</v>
      </c>
      <c r="C188" s="77">
        <v>23.472670000000001</v>
      </c>
      <c r="D188" s="34">
        <v>21.52936</v>
      </c>
      <c r="E188" s="34">
        <v>25.74267</v>
      </c>
      <c r="F188" s="112">
        <v>1.9433100000000003</v>
      </c>
      <c r="G188" s="34">
        <v>2.2699999999999996</v>
      </c>
      <c r="U188" s="86"/>
    </row>
    <row r="189" spans="1:21" x14ac:dyDescent="0.25">
      <c r="A189" s="51" t="s">
        <v>1497</v>
      </c>
      <c r="B189" s="21" t="s">
        <v>171</v>
      </c>
      <c r="C189" s="77">
        <v>23.835619999999999</v>
      </c>
      <c r="D189" s="34">
        <v>22.45449</v>
      </c>
      <c r="E189" s="34">
        <v>25.217020000000002</v>
      </c>
      <c r="F189" s="112">
        <v>1.3811299999999989</v>
      </c>
      <c r="G189" s="34">
        <v>1.3814000000000028</v>
      </c>
      <c r="U189" s="86"/>
    </row>
    <row r="190" spans="1:21" x14ac:dyDescent="0.25">
      <c r="A190" s="51" t="s">
        <v>1497</v>
      </c>
      <c r="B190" s="21" t="s">
        <v>159</v>
      </c>
      <c r="C190" s="77">
        <v>24.411760000000001</v>
      </c>
      <c r="D190" s="34">
        <v>22.9465</v>
      </c>
      <c r="E190" s="34">
        <v>25.831600000000002</v>
      </c>
      <c r="F190" s="112">
        <v>1.4652600000000007</v>
      </c>
      <c r="G190" s="34">
        <v>1.4198400000000007</v>
      </c>
      <c r="U190" s="86"/>
    </row>
    <row r="191" spans="1:21" x14ac:dyDescent="0.25">
      <c r="A191" s="51" t="s">
        <v>1497</v>
      </c>
      <c r="B191" s="21" t="s">
        <v>174</v>
      </c>
      <c r="C191" s="77">
        <v>25.864450000000001</v>
      </c>
      <c r="D191" s="34">
        <v>24.436019999999999</v>
      </c>
      <c r="E191" s="34">
        <v>27.28886</v>
      </c>
      <c r="F191" s="112">
        <v>1.4284300000000023</v>
      </c>
      <c r="G191" s="34">
        <v>1.4244099999999982</v>
      </c>
      <c r="U191" s="86"/>
    </row>
    <row r="192" spans="1:21" x14ac:dyDescent="0.25">
      <c r="A192" s="51" t="s">
        <v>1497</v>
      </c>
      <c r="B192" s="21" t="s">
        <v>178</v>
      </c>
      <c r="C192" s="77">
        <v>25.457879999999999</v>
      </c>
      <c r="D192" s="34">
        <v>23.939520000000002</v>
      </c>
      <c r="E192" s="34">
        <v>27.210229999999999</v>
      </c>
      <c r="F192" s="112">
        <v>1.5183599999999977</v>
      </c>
      <c r="G192" s="34">
        <v>1.7523499999999999</v>
      </c>
      <c r="U192" s="86"/>
    </row>
    <row r="193" spans="1:21" s="32" customFormat="1" ht="14.25" x14ac:dyDescent="0.2">
      <c r="A193" s="32" t="s">
        <v>1497</v>
      </c>
      <c r="B193" s="21" t="s">
        <v>175</v>
      </c>
      <c r="C193" s="77">
        <v>27.066120000000002</v>
      </c>
      <c r="D193" s="34">
        <v>25.343900000000001</v>
      </c>
      <c r="E193" s="34">
        <v>28.883400000000002</v>
      </c>
      <c r="F193" s="112">
        <v>1.7222200000000001</v>
      </c>
      <c r="G193" s="34">
        <v>1.8172800000000002</v>
      </c>
    </row>
    <row r="194" spans="1:21" x14ac:dyDescent="0.25">
      <c r="A194" s="33" t="s">
        <v>1497</v>
      </c>
      <c r="B194" s="21" t="s">
        <v>156</v>
      </c>
      <c r="C194" s="77">
        <v>24.22907</v>
      </c>
      <c r="D194" s="34">
        <v>21.84553</v>
      </c>
      <c r="E194" s="34">
        <v>26.829219999999999</v>
      </c>
      <c r="F194" s="112">
        <v>2.38354</v>
      </c>
      <c r="G194" s="34">
        <v>2.6001499999999993</v>
      </c>
      <c r="U194" s="86"/>
    </row>
    <row r="195" spans="1:21" s="32" customFormat="1" ht="14.25" x14ac:dyDescent="0.2">
      <c r="A195" s="32" t="s">
        <v>1497</v>
      </c>
      <c r="B195" s="21" t="s">
        <v>168</v>
      </c>
      <c r="C195" s="77">
        <v>24.376200000000001</v>
      </c>
      <c r="D195" s="34">
        <v>22.83201</v>
      </c>
      <c r="E195" s="34">
        <v>26.130410000000001</v>
      </c>
      <c r="F195" s="112">
        <v>1.5441900000000004</v>
      </c>
      <c r="G195" s="34">
        <v>1.7542100000000005</v>
      </c>
    </row>
    <row r="196" spans="1:21" s="32" customFormat="1" ht="14.25" x14ac:dyDescent="0.2">
      <c r="A196" s="32" t="s">
        <v>1497</v>
      </c>
      <c r="B196" s="21" t="s">
        <v>164</v>
      </c>
      <c r="C196" s="77">
        <v>21.234570000000001</v>
      </c>
      <c r="D196" s="34">
        <v>19.518370000000001</v>
      </c>
      <c r="E196" s="34">
        <v>23.080690000000001</v>
      </c>
      <c r="F196" s="112">
        <v>1.7162000000000006</v>
      </c>
      <c r="G196" s="34">
        <v>1.8461199999999991</v>
      </c>
    </row>
    <row r="197" spans="1:21" s="32" customFormat="1" ht="14.25" x14ac:dyDescent="0.2">
      <c r="A197" s="32" t="s">
        <v>1497</v>
      </c>
      <c r="B197" s="21" t="s">
        <v>172</v>
      </c>
      <c r="C197" s="77">
        <v>24.675319999999999</v>
      </c>
      <c r="D197" s="34">
        <v>22.938120000000001</v>
      </c>
      <c r="E197" s="34">
        <v>26.452870000000001</v>
      </c>
      <c r="F197" s="112">
        <v>1.7371999999999979</v>
      </c>
      <c r="G197" s="34">
        <v>1.7775500000000015</v>
      </c>
    </row>
    <row r="198" spans="1:21" s="32" customFormat="1" ht="14.25" x14ac:dyDescent="0.2">
      <c r="A198" s="32" t="s">
        <v>1497</v>
      </c>
      <c r="B198" s="21" t="s">
        <v>157</v>
      </c>
      <c r="C198" s="77">
        <v>18.706289999999999</v>
      </c>
      <c r="D198" s="34">
        <v>17.359439999999999</v>
      </c>
      <c r="E198" s="34">
        <v>20.22006</v>
      </c>
      <c r="F198" s="112">
        <v>1.3468499999999999</v>
      </c>
      <c r="G198" s="34">
        <v>1.5137700000000009</v>
      </c>
    </row>
    <row r="199" spans="1:21" s="32" customFormat="1" ht="14.25" x14ac:dyDescent="0.2">
      <c r="A199" s="32" t="s">
        <v>1497</v>
      </c>
      <c r="B199" s="22" t="s">
        <v>170</v>
      </c>
      <c r="C199" s="77">
        <v>24.905660000000001</v>
      </c>
      <c r="D199" s="34">
        <v>23.268239999999999</v>
      </c>
      <c r="E199" s="34">
        <v>26.559149999999999</v>
      </c>
      <c r="F199" s="112">
        <v>1.6374200000000023</v>
      </c>
      <c r="G199" s="34">
        <v>1.6534899999999979</v>
      </c>
    </row>
    <row r="200" spans="1:21" s="32" customFormat="1" ht="14.25" x14ac:dyDescent="0.2">
      <c r="A200" s="32" t="s">
        <v>1497</v>
      </c>
      <c r="B200" s="22" t="s">
        <v>176</v>
      </c>
      <c r="C200" s="77">
        <v>24.758839999999999</v>
      </c>
      <c r="D200" s="34">
        <v>22.739840000000001</v>
      </c>
      <c r="E200" s="34">
        <v>27.030550000000002</v>
      </c>
      <c r="F200" s="112">
        <v>2.0189999999999984</v>
      </c>
      <c r="G200" s="34">
        <v>2.2717100000000023</v>
      </c>
    </row>
    <row r="201" spans="1:21" x14ac:dyDescent="0.25">
      <c r="A201" s="51" t="s">
        <v>1497</v>
      </c>
      <c r="B201" s="22" t="s">
        <v>152</v>
      </c>
      <c r="C201" s="77">
        <v>22.46377</v>
      </c>
      <c r="D201" s="34">
        <v>19.370090000000001</v>
      </c>
      <c r="E201" s="34">
        <v>25.574100000000001</v>
      </c>
      <c r="F201" s="112">
        <v>3.0936799999999991</v>
      </c>
      <c r="G201" s="34">
        <v>3.1103300000000011</v>
      </c>
      <c r="U201" s="86"/>
    </row>
    <row r="202" spans="1:21" x14ac:dyDescent="0.25">
      <c r="A202" s="51" t="s">
        <v>1497</v>
      </c>
      <c r="B202" s="22" t="s">
        <v>150</v>
      </c>
      <c r="C202" s="77">
        <v>17.763159999999999</v>
      </c>
      <c r="D202" s="34">
        <v>15.77707</v>
      </c>
      <c r="E202" s="34">
        <v>19.60285</v>
      </c>
      <c r="F202" s="112">
        <v>1.986089999999999</v>
      </c>
      <c r="G202" s="34">
        <v>1.8396900000000009</v>
      </c>
      <c r="U202" s="86"/>
    </row>
    <row r="203" spans="1:21" x14ac:dyDescent="0.25">
      <c r="A203" s="51" t="s">
        <v>1497</v>
      </c>
      <c r="B203" s="22" t="s">
        <v>163</v>
      </c>
      <c r="C203" s="77">
        <v>27.86561</v>
      </c>
      <c r="D203" s="34">
        <v>26.096620000000001</v>
      </c>
      <c r="E203" s="34">
        <v>29.587810000000001</v>
      </c>
      <c r="F203" s="112">
        <v>1.7689899999999987</v>
      </c>
      <c r="G203" s="34">
        <v>1.7222000000000008</v>
      </c>
      <c r="U203" s="86"/>
    </row>
    <row r="204" spans="1:21" x14ac:dyDescent="0.25">
      <c r="A204" s="51" t="s">
        <v>1497</v>
      </c>
      <c r="B204" s="22" t="s">
        <v>180</v>
      </c>
      <c r="C204" s="77">
        <v>25.671140000000001</v>
      </c>
      <c r="D204" s="34">
        <v>24.118320000000001</v>
      </c>
      <c r="E204" s="34">
        <v>27.254010000000001</v>
      </c>
      <c r="F204" s="112">
        <v>1.5528200000000005</v>
      </c>
      <c r="G204" s="34">
        <v>1.5828699999999998</v>
      </c>
      <c r="U204" s="86"/>
    </row>
    <row r="205" spans="1:21" x14ac:dyDescent="0.25">
      <c r="A205" s="51" t="s">
        <v>1497</v>
      </c>
      <c r="B205" s="22" t="s">
        <v>154</v>
      </c>
      <c r="C205" s="77">
        <v>19.07357</v>
      </c>
      <c r="D205" s="34">
        <v>17.465389999999999</v>
      </c>
      <c r="E205" s="34">
        <v>21.070399999999999</v>
      </c>
      <c r="F205" s="112">
        <v>1.6081800000000008</v>
      </c>
      <c r="G205" s="34">
        <v>1.9968299999999992</v>
      </c>
      <c r="U205" s="86"/>
    </row>
    <row r="206" spans="1:21" x14ac:dyDescent="0.25">
      <c r="A206" s="51" t="s">
        <v>1497</v>
      </c>
      <c r="B206" s="22" t="s">
        <v>173</v>
      </c>
      <c r="C206" s="77">
        <v>26.229510000000001</v>
      </c>
      <c r="D206" s="34">
        <v>24.856680000000001</v>
      </c>
      <c r="E206" s="34">
        <v>27.706769999999999</v>
      </c>
      <c r="F206" s="112">
        <v>1.3728300000000004</v>
      </c>
      <c r="G206" s="34">
        <v>1.4772599999999976</v>
      </c>
      <c r="U206" s="86"/>
    </row>
    <row r="207" spans="1:21" x14ac:dyDescent="0.25">
      <c r="A207" s="51" t="s">
        <v>1497</v>
      </c>
      <c r="B207" s="22" t="s">
        <v>165</v>
      </c>
      <c r="C207" s="77">
        <v>23.102869999999999</v>
      </c>
      <c r="D207" s="34">
        <v>21.654029999999999</v>
      </c>
      <c r="E207" s="34">
        <v>24.688680000000002</v>
      </c>
      <c r="F207" s="112">
        <v>1.4488400000000006</v>
      </c>
      <c r="G207" s="34">
        <v>1.5858100000000022</v>
      </c>
      <c r="U207" s="86"/>
    </row>
    <row r="208" spans="1:21" x14ac:dyDescent="0.25">
      <c r="A208" s="51" t="s">
        <v>1497</v>
      </c>
      <c r="B208" s="22" t="s">
        <v>149</v>
      </c>
      <c r="C208" s="77">
        <v>16.81682</v>
      </c>
      <c r="D208" s="34">
        <v>15.039759999999999</v>
      </c>
      <c r="E208" s="34">
        <v>18.626799999999999</v>
      </c>
      <c r="F208" s="112">
        <v>1.7770600000000005</v>
      </c>
      <c r="G208" s="34">
        <v>1.8099799999999995</v>
      </c>
      <c r="U208" s="86"/>
    </row>
    <row r="209" spans="1:21" x14ac:dyDescent="0.25">
      <c r="A209" s="51" t="s">
        <v>1497</v>
      </c>
      <c r="B209" s="22" t="s">
        <v>177</v>
      </c>
      <c r="C209" s="77">
        <v>27.89256</v>
      </c>
      <c r="D209" s="34">
        <v>26.101430000000001</v>
      </c>
      <c r="E209" s="34">
        <v>29.671250000000001</v>
      </c>
      <c r="F209" s="112">
        <v>1.791129999999999</v>
      </c>
      <c r="G209" s="34">
        <v>1.778690000000001</v>
      </c>
      <c r="U209" s="86"/>
    </row>
    <row r="210" spans="1:21" x14ac:dyDescent="0.25">
      <c r="A210" s="51" t="s">
        <v>1497</v>
      </c>
      <c r="B210" s="22" t="s">
        <v>153</v>
      </c>
      <c r="C210" s="77">
        <v>20.46632</v>
      </c>
      <c r="D210" s="34">
        <v>18.83577</v>
      </c>
      <c r="E210" s="34">
        <v>22.44239</v>
      </c>
      <c r="F210" s="112">
        <v>1.6305499999999995</v>
      </c>
      <c r="G210" s="34">
        <v>1.97607</v>
      </c>
      <c r="U210" s="86"/>
    </row>
    <row r="211" spans="1:21" x14ac:dyDescent="0.25">
      <c r="A211" s="33" t="s">
        <v>1497</v>
      </c>
      <c r="B211" s="22" t="s">
        <v>179</v>
      </c>
      <c r="C211" s="77">
        <v>23.846150000000002</v>
      </c>
      <c r="D211" s="34">
        <v>22.284980000000001</v>
      </c>
      <c r="E211" s="34">
        <v>25.561299999999999</v>
      </c>
      <c r="F211" s="112">
        <v>1.5611700000000006</v>
      </c>
      <c r="G211" s="34">
        <v>1.7151499999999977</v>
      </c>
      <c r="U211" s="86"/>
    </row>
    <row r="212" spans="1:21" x14ac:dyDescent="0.25">
      <c r="A212" s="33" t="s">
        <v>1497</v>
      </c>
      <c r="B212" s="22" t="s">
        <v>161</v>
      </c>
      <c r="C212" s="77">
        <v>20</v>
      </c>
      <c r="D212" s="34">
        <v>18.36844</v>
      </c>
      <c r="E212" s="34">
        <v>21.545339999999999</v>
      </c>
      <c r="F212" s="112">
        <v>1.6315600000000003</v>
      </c>
      <c r="G212" s="34">
        <v>1.5453399999999995</v>
      </c>
      <c r="U212" s="86"/>
    </row>
    <row r="213" spans="1:21" x14ac:dyDescent="0.25">
      <c r="A213" s="33" t="s">
        <v>1497</v>
      </c>
      <c r="B213" s="22" t="s">
        <v>158</v>
      </c>
      <c r="C213" s="77">
        <v>20.930230000000002</v>
      </c>
      <c r="D213" s="34">
        <v>19.164200000000001</v>
      </c>
      <c r="E213" s="34">
        <v>22.594850000000001</v>
      </c>
      <c r="F213" s="112">
        <v>1.7660300000000007</v>
      </c>
      <c r="G213" s="34">
        <v>1.6646199999999993</v>
      </c>
      <c r="U213" s="86"/>
    </row>
    <row r="214" spans="1:21" s="32" customFormat="1" ht="14.25" x14ac:dyDescent="0.2">
      <c r="A214" s="32" t="s">
        <v>1497</v>
      </c>
      <c r="B214" s="22" t="s">
        <v>169</v>
      </c>
      <c r="C214" s="77">
        <v>26.180260000000001</v>
      </c>
      <c r="D214" s="34">
        <v>23.737079999999999</v>
      </c>
      <c r="E214" s="34">
        <v>28.780010000000001</v>
      </c>
      <c r="F214" s="112">
        <v>2.4431800000000017</v>
      </c>
      <c r="G214" s="34">
        <v>2.5997500000000002</v>
      </c>
    </row>
    <row r="215" spans="1:21" s="32" customFormat="1" ht="14.25" x14ac:dyDescent="0.2">
      <c r="A215" s="32" t="s">
        <v>1498</v>
      </c>
      <c r="B215" s="21" t="s">
        <v>166</v>
      </c>
      <c r="C215" s="77">
        <v>28.09187</v>
      </c>
      <c r="D215" s="34">
        <v>26.466529999999999</v>
      </c>
      <c r="E215" s="34">
        <v>29.776620000000001</v>
      </c>
      <c r="F215" s="112">
        <v>1.6253400000000013</v>
      </c>
      <c r="G215" s="34">
        <v>1.6847500000000011</v>
      </c>
    </row>
    <row r="216" spans="1:21" s="32" customFormat="1" ht="14.25" x14ac:dyDescent="0.2">
      <c r="A216" s="32" t="s">
        <v>1498</v>
      </c>
      <c r="B216" s="21" t="s">
        <v>160</v>
      </c>
      <c r="C216" s="77">
        <v>23.338049999999999</v>
      </c>
      <c r="D216" s="34">
        <v>22.00076</v>
      </c>
      <c r="E216" s="34">
        <v>24.789739999999998</v>
      </c>
      <c r="F216" s="112">
        <v>1.3372899999999994</v>
      </c>
      <c r="G216" s="34">
        <v>1.4516899999999993</v>
      </c>
    </row>
    <row r="217" spans="1:21" s="32" customFormat="1" ht="14.25" x14ac:dyDescent="0.2">
      <c r="A217" s="32" t="s">
        <v>1498</v>
      </c>
      <c r="B217" s="21" t="s">
        <v>162</v>
      </c>
      <c r="C217" s="77">
        <v>25.473680000000002</v>
      </c>
      <c r="D217" s="34">
        <v>23.79288</v>
      </c>
      <c r="E217" s="34">
        <v>27.296299999999999</v>
      </c>
      <c r="F217" s="112">
        <v>1.6808000000000014</v>
      </c>
      <c r="G217" s="34">
        <v>1.822619999999997</v>
      </c>
    </row>
    <row r="218" spans="1:21" s="32" customFormat="1" ht="14.25" x14ac:dyDescent="0.2">
      <c r="A218" s="32" t="s">
        <v>1498</v>
      </c>
      <c r="B218" s="21" t="s">
        <v>155</v>
      </c>
      <c r="C218" s="77">
        <v>22.596150000000002</v>
      </c>
      <c r="D218" s="34">
        <v>21.138459999999998</v>
      </c>
      <c r="E218" s="34">
        <v>24.0717</v>
      </c>
      <c r="F218" s="112">
        <v>1.457690000000003</v>
      </c>
      <c r="G218" s="34">
        <v>1.4755499999999984</v>
      </c>
    </row>
    <row r="219" spans="1:21" s="32" customFormat="1" ht="14.25" x14ac:dyDescent="0.2">
      <c r="A219" s="32" t="s">
        <v>1498</v>
      </c>
      <c r="B219" s="21" t="s">
        <v>151</v>
      </c>
      <c r="C219" s="77">
        <v>20.8</v>
      </c>
      <c r="D219" s="34">
        <v>19.363420000000001</v>
      </c>
      <c r="E219" s="34">
        <v>22.20701</v>
      </c>
      <c r="F219" s="112">
        <v>1.4365799999999993</v>
      </c>
      <c r="G219" s="34">
        <v>1.4070099999999996</v>
      </c>
    </row>
    <row r="220" spans="1:21" s="32" customFormat="1" ht="14.25" x14ac:dyDescent="0.2">
      <c r="A220" s="32" t="s">
        <v>1498</v>
      </c>
      <c r="B220" s="21" t="s">
        <v>167</v>
      </c>
      <c r="C220" s="77">
        <v>22.580649999999999</v>
      </c>
      <c r="D220" s="34">
        <v>20.64415</v>
      </c>
      <c r="E220" s="34">
        <v>24.810680000000001</v>
      </c>
      <c r="F220" s="112">
        <v>1.9364999999999988</v>
      </c>
      <c r="G220" s="34">
        <v>2.2300300000000028</v>
      </c>
    </row>
    <row r="221" spans="1:21" x14ac:dyDescent="0.25">
      <c r="A221" s="51" t="s">
        <v>1498</v>
      </c>
      <c r="B221" s="21" t="s">
        <v>171</v>
      </c>
      <c r="C221" s="77">
        <v>24.250679999999999</v>
      </c>
      <c r="D221" s="34">
        <v>22.864730000000002</v>
      </c>
      <c r="E221" s="34">
        <v>25.636040000000001</v>
      </c>
      <c r="F221" s="112">
        <v>1.3859499999999976</v>
      </c>
      <c r="G221" s="34">
        <v>1.3853600000000021</v>
      </c>
      <c r="U221" s="86"/>
    </row>
    <row r="222" spans="1:21" x14ac:dyDescent="0.25">
      <c r="A222" s="51" t="s">
        <v>1498</v>
      </c>
      <c r="B222" s="21" t="s">
        <v>159</v>
      </c>
      <c r="C222" s="77">
        <v>24.965520000000001</v>
      </c>
      <c r="D222" s="34">
        <v>23.631070000000001</v>
      </c>
      <c r="E222" s="34">
        <v>26.449400000000001</v>
      </c>
      <c r="F222" s="112">
        <v>1.3344500000000004</v>
      </c>
      <c r="G222" s="34">
        <v>1.4838799999999992</v>
      </c>
      <c r="U222" s="86"/>
    </row>
    <row r="223" spans="1:21" x14ac:dyDescent="0.25">
      <c r="A223" s="51" t="s">
        <v>1498</v>
      </c>
      <c r="B223" s="21" t="s">
        <v>174</v>
      </c>
      <c r="C223" s="77">
        <v>26.49457</v>
      </c>
      <c r="D223" s="34">
        <v>25.093800000000002</v>
      </c>
      <c r="E223" s="34">
        <v>27.94436</v>
      </c>
      <c r="F223" s="112">
        <v>1.4007699999999979</v>
      </c>
      <c r="G223" s="34">
        <v>1.4497900000000001</v>
      </c>
      <c r="U223" s="86"/>
    </row>
    <row r="224" spans="1:21" x14ac:dyDescent="0.25">
      <c r="A224" s="51" t="s">
        <v>1498</v>
      </c>
      <c r="B224" s="21" t="s">
        <v>178</v>
      </c>
      <c r="C224" s="77">
        <v>28.620100000000001</v>
      </c>
      <c r="D224" s="34">
        <v>27.023</v>
      </c>
      <c r="E224" s="34">
        <v>30.2926</v>
      </c>
      <c r="F224" s="112">
        <v>1.5971000000000011</v>
      </c>
      <c r="G224" s="34">
        <v>1.6724999999999994</v>
      </c>
      <c r="U224" s="86"/>
    </row>
    <row r="225" spans="1:21" x14ac:dyDescent="0.25">
      <c r="A225" s="51" t="s">
        <v>1498</v>
      </c>
      <c r="B225" s="21" t="s">
        <v>175</v>
      </c>
      <c r="C225" s="77">
        <v>28.099170000000001</v>
      </c>
      <c r="D225" s="34">
        <v>26.425049999999999</v>
      </c>
      <c r="E225" s="34">
        <v>30.007739999999998</v>
      </c>
      <c r="F225" s="112">
        <v>1.6741200000000021</v>
      </c>
      <c r="G225" s="34">
        <v>1.9085699999999974</v>
      </c>
      <c r="U225" s="86"/>
    </row>
    <row r="226" spans="1:21" x14ac:dyDescent="0.25">
      <c r="A226" s="51" t="s">
        <v>1498</v>
      </c>
      <c r="B226" s="21" t="s">
        <v>156</v>
      </c>
      <c r="C226" s="77">
        <v>23.6</v>
      </c>
      <c r="D226" s="34">
        <v>21.234929999999999</v>
      </c>
      <c r="E226" s="34">
        <v>25.92971</v>
      </c>
      <c r="F226" s="112">
        <v>2.3650700000000029</v>
      </c>
      <c r="G226" s="34">
        <v>2.3297099999999986</v>
      </c>
      <c r="U226" s="86"/>
    </row>
    <row r="227" spans="1:21" x14ac:dyDescent="0.25">
      <c r="A227" s="51" t="s">
        <v>1498</v>
      </c>
      <c r="B227" s="21" t="s">
        <v>168</v>
      </c>
      <c r="C227" s="77">
        <v>25.5489</v>
      </c>
      <c r="D227" s="34">
        <v>23.821120000000001</v>
      </c>
      <c r="E227" s="34">
        <v>27.23115</v>
      </c>
      <c r="F227" s="112">
        <v>1.7277799999999992</v>
      </c>
      <c r="G227" s="34">
        <v>1.6822499999999998</v>
      </c>
      <c r="U227" s="86"/>
    </row>
    <row r="228" spans="1:21" x14ac:dyDescent="0.25">
      <c r="A228" s="51" t="s">
        <v>1498</v>
      </c>
      <c r="B228" s="21" t="s">
        <v>164</v>
      </c>
      <c r="C228" s="77">
        <v>22.727270000000001</v>
      </c>
      <c r="D228" s="34">
        <v>21.055209999999999</v>
      </c>
      <c r="E228" s="34">
        <v>24.470210000000002</v>
      </c>
      <c r="F228" s="112">
        <v>1.6720600000000019</v>
      </c>
      <c r="G228" s="34">
        <v>1.7429400000000008</v>
      </c>
      <c r="U228" s="86"/>
    </row>
    <row r="229" spans="1:21" x14ac:dyDescent="0.25">
      <c r="A229" s="51" t="s">
        <v>1498</v>
      </c>
      <c r="B229" s="21" t="s">
        <v>172</v>
      </c>
      <c r="C229" s="77">
        <v>26.720649999999999</v>
      </c>
      <c r="D229" s="34">
        <v>24.95269</v>
      </c>
      <c r="E229" s="34">
        <v>28.436900000000001</v>
      </c>
      <c r="F229" s="112">
        <v>1.7679599999999986</v>
      </c>
      <c r="G229" s="34">
        <v>1.7162500000000023</v>
      </c>
      <c r="U229" s="86"/>
    </row>
    <row r="230" spans="1:21" x14ac:dyDescent="0.25">
      <c r="A230" s="51" t="s">
        <v>1498</v>
      </c>
      <c r="B230" s="21" t="s">
        <v>157</v>
      </c>
      <c r="C230" s="77">
        <v>21.498370000000001</v>
      </c>
      <c r="D230" s="34">
        <v>20.062719999999999</v>
      </c>
      <c r="E230" s="34">
        <v>22.96819</v>
      </c>
      <c r="F230" s="112">
        <v>1.4356500000000025</v>
      </c>
      <c r="G230" s="34">
        <v>1.4698199999999986</v>
      </c>
      <c r="U230" s="86"/>
    </row>
    <row r="231" spans="1:21" x14ac:dyDescent="0.25">
      <c r="A231" s="33" t="s">
        <v>1498</v>
      </c>
      <c r="B231" s="22" t="s">
        <v>170</v>
      </c>
      <c r="C231" s="77">
        <v>25.812270000000002</v>
      </c>
      <c r="D231" s="34">
        <v>24.30528</v>
      </c>
      <c r="E231" s="34">
        <v>27.567869999999999</v>
      </c>
      <c r="F231" s="112">
        <v>1.5069900000000018</v>
      </c>
      <c r="G231" s="34">
        <v>1.7555999999999976</v>
      </c>
      <c r="U231" s="86"/>
    </row>
    <row r="232" spans="1:21" x14ac:dyDescent="0.25">
      <c r="A232" s="33" t="s">
        <v>1498</v>
      </c>
      <c r="B232" s="22" t="s">
        <v>176</v>
      </c>
      <c r="C232" s="77">
        <v>25.07837</v>
      </c>
      <c r="D232" s="34">
        <v>23.148980000000002</v>
      </c>
      <c r="E232" s="34">
        <v>27.409320000000001</v>
      </c>
      <c r="F232" s="112">
        <v>1.9293899999999979</v>
      </c>
      <c r="G232" s="34">
        <v>2.3309500000000014</v>
      </c>
      <c r="U232" s="86"/>
    </row>
    <row r="233" spans="1:21" s="32" customFormat="1" ht="14.25" x14ac:dyDescent="0.2">
      <c r="A233" s="32" t="s">
        <v>1498</v>
      </c>
      <c r="B233" s="22" t="s">
        <v>152</v>
      </c>
      <c r="C233" s="77">
        <v>19.31034</v>
      </c>
      <c r="D233" s="34">
        <v>16.884509999999999</v>
      </c>
      <c r="E233" s="34">
        <v>22.662769999999998</v>
      </c>
      <c r="F233" s="112">
        <v>2.4258300000000013</v>
      </c>
      <c r="G233" s="34">
        <v>3.3524299999999982</v>
      </c>
    </row>
    <row r="234" spans="1:21" s="32" customFormat="1" ht="14.25" x14ac:dyDescent="0.2">
      <c r="A234" s="32" t="s">
        <v>1498</v>
      </c>
      <c r="B234" s="22" t="s">
        <v>150</v>
      </c>
      <c r="C234" s="77">
        <v>16.66667</v>
      </c>
      <c r="D234" s="34">
        <v>14.91953</v>
      </c>
      <c r="E234" s="34">
        <v>18.446539999999999</v>
      </c>
      <c r="F234" s="112">
        <v>1.7471399999999999</v>
      </c>
      <c r="G234" s="34">
        <v>1.779869999999999</v>
      </c>
    </row>
    <row r="235" spans="1:21" s="32" customFormat="1" ht="14.25" x14ac:dyDescent="0.2">
      <c r="A235" s="32" t="s">
        <v>1498</v>
      </c>
      <c r="B235" s="22" t="s">
        <v>163</v>
      </c>
      <c r="C235" s="77">
        <v>27.10472</v>
      </c>
      <c r="D235" s="34">
        <v>25.317</v>
      </c>
      <c r="E235" s="34">
        <v>28.84498</v>
      </c>
      <c r="F235" s="112">
        <v>1.7877200000000002</v>
      </c>
      <c r="G235" s="34">
        <v>1.7402599999999993</v>
      </c>
    </row>
    <row r="236" spans="1:21" s="32" customFormat="1" ht="14.25" x14ac:dyDescent="0.2">
      <c r="A236" s="32" t="s">
        <v>1498</v>
      </c>
      <c r="B236" s="22" t="s">
        <v>180</v>
      </c>
      <c r="C236" s="77">
        <v>27.868849999999998</v>
      </c>
      <c r="D236" s="34">
        <v>26.233239999999999</v>
      </c>
      <c r="E236" s="34">
        <v>29.41094</v>
      </c>
      <c r="F236" s="112">
        <v>1.6356099999999998</v>
      </c>
      <c r="G236" s="34">
        <v>1.5420900000000017</v>
      </c>
    </row>
    <row r="237" spans="1:21" s="32" customFormat="1" ht="14.25" x14ac:dyDescent="0.2">
      <c r="A237" s="32" t="s">
        <v>1498</v>
      </c>
      <c r="B237" s="22" t="s">
        <v>154</v>
      </c>
      <c r="C237" s="77">
        <v>23.36683</v>
      </c>
      <c r="D237" s="34">
        <v>21.597809999999999</v>
      </c>
      <c r="E237" s="34">
        <v>25.315259999999999</v>
      </c>
      <c r="F237" s="112">
        <v>1.7690200000000011</v>
      </c>
      <c r="G237" s="34">
        <v>1.9484299999999983</v>
      </c>
    </row>
    <row r="238" spans="1:21" s="32" customFormat="1" ht="14.25" x14ac:dyDescent="0.2">
      <c r="A238" s="32" t="s">
        <v>1498</v>
      </c>
      <c r="B238" s="22" t="s">
        <v>173</v>
      </c>
      <c r="C238" s="77">
        <v>24.968789999999998</v>
      </c>
      <c r="D238" s="34">
        <v>23.591830000000002</v>
      </c>
      <c r="E238" s="34">
        <v>26.269069999999999</v>
      </c>
      <c r="F238" s="112">
        <v>1.3769599999999969</v>
      </c>
      <c r="G238" s="34">
        <v>1.3002800000000008</v>
      </c>
    </row>
    <row r="239" spans="1:21" s="32" customFormat="1" ht="14.25" x14ac:dyDescent="0.2">
      <c r="A239" s="32" t="s">
        <v>1498</v>
      </c>
      <c r="B239" s="22" t="s">
        <v>165</v>
      </c>
      <c r="C239" s="77">
        <v>22.83333</v>
      </c>
      <c r="D239" s="34">
        <v>21.366569999999999</v>
      </c>
      <c r="E239" s="34">
        <v>24.369579999999999</v>
      </c>
      <c r="F239" s="112">
        <v>1.4667600000000007</v>
      </c>
      <c r="G239" s="34">
        <v>1.536249999999999</v>
      </c>
    </row>
    <row r="240" spans="1:21" x14ac:dyDescent="0.25">
      <c r="A240" s="51" t="s">
        <v>1498</v>
      </c>
      <c r="B240" s="22" t="s">
        <v>149</v>
      </c>
      <c r="C240" s="77">
        <v>15.75563</v>
      </c>
      <c r="D240" s="34">
        <v>14.04772</v>
      </c>
      <c r="E240" s="34">
        <v>17.673010000000001</v>
      </c>
      <c r="F240" s="112">
        <v>1.70791</v>
      </c>
      <c r="G240" s="34">
        <v>1.9173800000000014</v>
      </c>
      <c r="U240" s="86"/>
    </row>
    <row r="241" spans="1:21" x14ac:dyDescent="0.25">
      <c r="A241" s="51" t="s">
        <v>1498</v>
      </c>
      <c r="B241" s="22" t="s">
        <v>177</v>
      </c>
      <c r="C241" s="77">
        <v>28.771930000000001</v>
      </c>
      <c r="D241" s="34">
        <v>27.070489999999999</v>
      </c>
      <c r="E241" s="34">
        <v>30.390360000000001</v>
      </c>
      <c r="F241" s="112">
        <v>1.7014400000000016</v>
      </c>
      <c r="G241" s="34">
        <v>1.61843</v>
      </c>
      <c r="U241" s="86"/>
    </row>
    <row r="242" spans="1:21" x14ac:dyDescent="0.25">
      <c r="A242" s="51" t="s">
        <v>1498</v>
      </c>
      <c r="B242" s="22" t="s">
        <v>153</v>
      </c>
      <c r="C242" s="77">
        <v>20.78313</v>
      </c>
      <c r="D242" s="34">
        <v>18.922830000000001</v>
      </c>
      <c r="E242" s="34">
        <v>22.82854</v>
      </c>
      <c r="F242" s="112">
        <v>1.8602999999999987</v>
      </c>
      <c r="G242" s="34">
        <v>2.0454100000000004</v>
      </c>
      <c r="U242" s="86"/>
    </row>
    <row r="243" spans="1:21" x14ac:dyDescent="0.25">
      <c r="A243" s="51" t="s">
        <v>1498</v>
      </c>
      <c r="B243" s="22" t="s">
        <v>179</v>
      </c>
      <c r="C243" s="77">
        <v>24</v>
      </c>
      <c r="D243" s="34">
        <v>22.435469999999999</v>
      </c>
      <c r="E243" s="34">
        <v>25.784800000000001</v>
      </c>
      <c r="F243" s="112">
        <v>1.5645300000000013</v>
      </c>
      <c r="G243" s="34">
        <v>1.7848000000000006</v>
      </c>
      <c r="U243" s="86"/>
    </row>
    <row r="244" spans="1:21" x14ac:dyDescent="0.25">
      <c r="A244" s="51" t="s">
        <v>1498</v>
      </c>
      <c r="B244" s="22" t="s">
        <v>161</v>
      </c>
      <c r="C244" s="77">
        <v>22.6691</v>
      </c>
      <c r="D244" s="34">
        <v>21.052150000000001</v>
      </c>
      <c r="E244" s="34">
        <v>24.18365</v>
      </c>
      <c r="F244" s="112">
        <v>1.6169499999999992</v>
      </c>
      <c r="G244" s="34">
        <v>1.5145499999999998</v>
      </c>
      <c r="U244" s="86"/>
    </row>
    <row r="245" spans="1:21" x14ac:dyDescent="0.25">
      <c r="A245" s="51" t="s">
        <v>1498</v>
      </c>
      <c r="B245" s="22" t="s">
        <v>158</v>
      </c>
      <c r="C245" s="77">
        <v>21.818180000000002</v>
      </c>
      <c r="D245" s="34">
        <v>20.151530000000001</v>
      </c>
      <c r="E245" s="34">
        <v>23.602930000000001</v>
      </c>
      <c r="F245" s="112">
        <v>1.6666500000000006</v>
      </c>
      <c r="G245" s="34">
        <v>1.7847499999999989</v>
      </c>
      <c r="U245" s="86"/>
    </row>
    <row r="246" spans="1:21" x14ac:dyDescent="0.25">
      <c r="A246" s="51" t="s">
        <v>1498</v>
      </c>
      <c r="B246" s="22" t="s">
        <v>169</v>
      </c>
      <c r="C246" s="77">
        <v>23.529409999999999</v>
      </c>
      <c r="D246" s="34">
        <v>21.296489999999999</v>
      </c>
      <c r="E246" s="34">
        <v>25.799340000000001</v>
      </c>
      <c r="F246" s="112">
        <v>2.23292</v>
      </c>
      <c r="G246" s="34">
        <v>2.2699300000000022</v>
      </c>
      <c r="U246" s="86"/>
    </row>
    <row r="247" spans="1:21" x14ac:dyDescent="0.25">
      <c r="A247" s="51" t="s">
        <v>1499</v>
      </c>
      <c r="B247" s="21" t="s">
        <v>166</v>
      </c>
      <c r="C247" s="77">
        <v>27.768599999999999</v>
      </c>
      <c r="D247" s="34">
        <v>26.15419</v>
      </c>
      <c r="E247" s="34">
        <v>29.343969999999999</v>
      </c>
      <c r="F247" s="112">
        <v>1.6144099999999995</v>
      </c>
      <c r="G247" s="34">
        <v>1.5753699999999995</v>
      </c>
      <c r="U247" s="86"/>
    </row>
    <row r="248" spans="1:21" x14ac:dyDescent="0.25">
      <c r="A248" s="51" t="s">
        <v>1499</v>
      </c>
      <c r="B248" s="21" t="s">
        <v>160</v>
      </c>
      <c r="C248" s="77">
        <v>21.9697</v>
      </c>
      <c r="D248" s="34">
        <v>20.59008</v>
      </c>
      <c r="E248" s="34">
        <v>23.414490000000001</v>
      </c>
      <c r="F248" s="112">
        <v>1.3796199999999992</v>
      </c>
      <c r="G248" s="34">
        <v>1.4447900000000011</v>
      </c>
      <c r="U248" s="86"/>
    </row>
    <row r="249" spans="1:21" x14ac:dyDescent="0.25">
      <c r="A249" s="51" t="s">
        <v>1499</v>
      </c>
      <c r="B249" s="21" t="s">
        <v>162</v>
      </c>
      <c r="C249" s="77">
        <v>25.875489999999999</v>
      </c>
      <c r="D249" s="34">
        <v>24.12416</v>
      </c>
      <c r="E249" s="34">
        <v>27.503299999999999</v>
      </c>
      <c r="F249" s="112">
        <v>1.7513299999999994</v>
      </c>
      <c r="G249" s="34">
        <v>1.6278100000000002</v>
      </c>
      <c r="U249" s="86"/>
    </row>
    <row r="250" spans="1:21" x14ac:dyDescent="0.25">
      <c r="A250" s="33" t="s">
        <v>1499</v>
      </c>
      <c r="B250" s="21" t="s">
        <v>155</v>
      </c>
      <c r="C250" s="77">
        <v>23.28125</v>
      </c>
      <c r="D250" s="34">
        <v>21.903680000000001</v>
      </c>
      <c r="E250" s="34">
        <v>24.833159999999999</v>
      </c>
      <c r="F250" s="112">
        <v>1.3775699999999986</v>
      </c>
      <c r="G250" s="34">
        <v>1.5519099999999995</v>
      </c>
      <c r="U250" s="86"/>
    </row>
    <row r="251" spans="1:21" x14ac:dyDescent="0.25">
      <c r="A251" s="33" t="s">
        <v>1499</v>
      </c>
      <c r="B251" s="21" t="s">
        <v>151</v>
      </c>
      <c r="C251" s="77">
        <v>21.178339999999999</v>
      </c>
      <c r="D251" s="34">
        <v>19.81596</v>
      </c>
      <c r="E251" s="34">
        <v>22.674779999999998</v>
      </c>
      <c r="F251" s="112">
        <v>1.3623799999999981</v>
      </c>
      <c r="G251" s="34">
        <v>1.4964399999999998</v>
      </c>
      <c r="U251" s="86"/>
    </row>
    <row r="252" spans="1:21" s="32" customFormat="1" ht="14.25" x14ac:dyDescent="0.2">
      <c r="A252" s="32" t="s">
        <v>1499</v>
      </c>
      <c r="B252" s="21" t="s">
        <v>167</v>
      </c>
      <c r="C252" s="77">
        <v>23.30097</v>
      </c>
      <c r="D252" s="34">
        <v>21.288689999999999</v>
      </c>
      <c r="E252" s="34">
        <v>25.506119999999999</v>
      </c>
      <c r="F252" s="112">
        <v>2.0122800000000005</v>
      </c>
      <c r="G252" s="34">
        <v>2.2051499999999997</v>
      </c>
    </row>
    <row r="253" spans="1:21" s="32" customFormat="1" ht="14.25" x14ac:dyDescent="0.2">
      <c r="A253" s="32" t="s">
        <v>1499</v>
      </c>
      <c r="B253" s="21" t="s">
        <v>171</v>
      </c>
      <c r="C253" s="77">
        <v>22.7882</v>
      </c>
      <c r="D253" s="34">
        <v>21.40644</v>
      </c>
      <c r="E253" s="34">
        <v>24.094460000000002</v>
      </c>
      <c r="F253" s="112">
        <v>1.3817599999999999</v>
      </c>
      <c r="G253" s="34">
        <v>1.3062600000000018</v>
      </c>
    </row>
    <row r="254" spans="1:21" s="32" customFormat="1" ht="14.25" x14ac:dyDescent="0.2">
      <c r="A254" s="32" t="s">
        <v>1499</v>
      </c>
      <c r="B254" s="21" t="s">
        <v>159</v>
      </c>
      <c r="C254" s="77">
        <v>22.91667</v>
      </c>
      <c r="D254" s="34">
        <v>21.600629999999999</v>
      </c>
      <c r="E254" s="34">
        <v>24.258669999999999</v>
      </c>
      <c r="F254" s="112">
        <v>1.316040000000001</v>
      </c>
      <c r="G254" s="34">
        <v>1.3419999999999987</v>
      </c>
    </row>
    <row r="255" spans="1:21" s="32" customFormat="1" ht="14.25" x14ac:dyDescent="0.2">
      <c r="A255" s="32" t="s">
        <v>1499</v>
      </c>
      <c r="B255" s="21" t="s">
        <v>174</v>
      </c>
      <c r="C255" s="77">
        <v>28.37838</v>
      </c>
      <c r="D255" s="34">
        <v>26.88823</v>
      </c>
      <c r="E255" s="34">
        <v>29.79008</v>
      </c>
      <c r="F255" s="112">
        <v>1.4901499999999999</v>
      </c>
      <c r="G255" s="34">
        <v>1.4116999999999997</v>
      </c>
    </row>
    <row r="256" spans="1:21" s="32" customFormat="1" ht="14.25" x14ac:dyDescent="0.2">
      <c r="A256" s="32" t="s">
        <v>1499</v>
      </c>
      <c r="B256" s="21" t="s">
        <v>178</v>
      </c>
      <c r="C256" s="77">
        <v>26.805779999999999</v>
      </c>
      <c r="D256" s="34">
        <v>25.26445</v>
      </c>
      <c r="E256" s="34">
        <v>28.37452</v>
      </c>
      <c r="F256" s="112">
        <v>1.5413299999999985</v>
      </c>
      <c r="G256" s="34">
        <v>1.5687400000000018</v>
      </c>
    </row>
    <row r="257" spans="1:21" s="32" customFormat="1" ht="14.25" x14ac:dyDescent="0.2">
      <c r="A257" s="32" t="s">
        <v>1499</v>
      </c>
      <c r="B257" s="21" t="s">
        <v>175</v>
      </c>
      <c r="C257" s="77">
        <v>27.745660000000001</v>
      </c>
      <c r="D257" s="34">
        <v>26.046669999999999</v>
      </c>
      <c r="E257" s="34">
        <v>29.489080000000001</v>
      </c>
      <c r="F257" s="112">
        <v>1.698990000000002</v>
      </c>
      <c r="G257" s="34">
        <v>1.7434200000000004</v>
      </c>
    </row>
    <row r="258" spans="1:21" s="32" customFormat="1" ht="14.25" x14ac:dyDescent="0.2">
      <c r="A258" s="32" t="s">
        <v>1499</v>
      </c>
      <c r="B258" s="21" t="s">
        <v>156</v>
      </c>
      <c r="C258" s="77">
        <v>23.68421</v>
      </c>
      <c r="D258" s="34">
        <v>21.437370000000001</v>
      </c>
      <c r="E258" s="34">
        <v>26.003820000000001</v>
      </c>
      <c r="F258" s="112">
        <v>2.2468399999999988</v>
      </c>
      <c r="G258" s="34">
        <v>2.3196100000000008</v>
      </c>
    </row>
    <row r="259" spans="1:21" x14ac:dyDescent="0.25">
      <c r="A259" s="51" t="s">
        <v>1499</v>
      </c>
      <c r="B259" s="21" t="s">
        <v>168</v>
      </c>
      <c r="C259" s="77">
        <v>21.70213</v>
      </c>
      <c r="D259" s="34">
        <v>20.0824</v>
      </c>
      <c r="E259" s="34">
        <v>23.41422</v>
      </c>
      <c r="F259" s="112">
        <v>1.6197300000000006</v>
      </c>
      <c r="G259" s="34">
        <v>1.7120899999999999</v>
      </c>
      <c r="U259" s="86"/>
    </row>
    <row r="260" spans="1:21" x14ac:dyDescent="0.25">
      <c r="A260" s="51" t="s">
        <v>1499</v>
      </c>
      <c r="B260" s="21" t="s">
        <v>164</v>
      </c>
      <c r="C260" s="77">
        <v>15.22199</v>
      </c>
      <c r="D260" s="34">
        <v>13.85942</v>
      </c>
      <c r="E260" s="34">
        <v>16.755939999999999</v>
      </c>
      <c r="F260" s="112">
        <v>1.3625699999999998</v>
      </c>
      <c r="G260" s="34">
        <v>1.533949999999999</v>
      </c>
      <c r="U260" s="86"/>
    </row>
    <row r="261" spans="1:21" x14ac:dyDescent="0.25">
      <c r="A261" s="51" t="s">
        <v>1499</v>
      </c>
      <c r="B261" s="21" t="s">
        <v>172</v>
      </c>
      <c r="C261" s="77">
        <v>24.63158</v>
      </c>
      <c r="D261" s="34">
        <v>22.858540000000001</v>
      </c>
      <c r="E261" s="34">
        <v>26.3184</v>
      </c>
      <c r="F261" s="112">
        <v>1.7730399999999982</v>
      </c>
      <c r="G261" s="34">
        <v>1.6868200000000009</v>
      </c>
      <c r="U261" s="86"/>
    </row>
    <row r="262" spans="1:21" x14ac:dyDescent="0.25">
      <c r="A262" s="51" t="s">
        <v>1499</v>
      </c>
      <c r="B262" s="21" t="s">
        <v>157</v>
      </c>
      <c r="C262" s="77">
        <v>22.10201</v>
      </c>
      <c r="D262" s="34">
        <v>20.77251</v>
      </c>
      <c r="E262" s="34">
        <v>23.634889999999999</v>
      </c>
      <c r="F262" s="112">
        <v>1.3294999999999995</v>
      </c>
      <c r="G262" s="34">
        <v>1.5328799999999987</v>
      </c>
      <c r="U262" s="86"/>
    </row>
    <row r="263" spans="1:21" x14ac:dyDescent="0.25">
      <c r="A263" s="51" t="s">
        <v>1499</v>
      </c>
      <c r="B263" s="22" t="s">
        <v>170</v>
      </c>
      <c r="C263" s="77">
        <v>24.382210000000001</v>
      </c>
      <c r="D263" s="34">
        <v>22.87059</v>
      </c>
      <c r="E263" s="34">
        <v>25.924890000000001</v>
      </c>
      <c r="F263" s="112">
        <v>1.5116200000000006</v>
      </c>
      <c r="G263" s="34">
        <v>1.5426800000000007</v>
      </c>
      <c r="U263" s="86"/>
    </row>
    <row r="264" spans="1:21" x14ac:dyDescent="0.25">
      <c r="A264" s="51" t="s">
        <v>1499</v>
      </c>
      <c r="B264" s="22" t="s">
        <v>176</v>
      </c>
      <c r="C264" s="77">
        <v>26.21359</v>
      </c>
      <c r="D264" s="34">
        <v>24.191320000000001</v>
      </c>
      <c r="E264" s="34">
        <v>28.578040000000001</v>
      </c>
      <c r="F264" s="112">
        <v>2.0222699999999989</v>
      </c>
      <c r="G264" s="34">
        <v>2.3644500000000015</v>
      </c>
      <c r="U264" s="86"/>
    </row>
    <row r="265" spans="1:21" x14ac:dyDescent="0.25">
      <c r="A265" s="51" t="s">
        <v>1499</v>
      </c>
      <c r="B265" s="22" t="s">
        <v>152</v>
      </c>
      <c r="C265" s="77">
        <v>21.476510000000001</v>
      </c>
      <c r="D265" s="34">
        <v>18.931819999999998</v>
      </c>
      <c r="E265" s="34">
        <v>24.847999999999999</v>
      </c>
      <c r="F265" s="112">
        <v>2.5446900000000028</v>
      </c>
      <c r="G265" s="34">
        <v>3.3714899999999979</v>
      </c>
      <c r="U265" s="86"/>
    </row>
    <row r="266" spans="1:21" x14ac:dyDescent="0.25">
      <c r="A266" s="51" t="s">
        <v>1499</v>
      </c>
      <c r="B266" s="22" t="s">
        <v>150</v>
      </c>
      <c r="C266" s="77">
        <v>17.23077</v>
      </c>
      <c r="D266" s="34">
        <v>15.53125</v>
      </c>
      <c r="E266" s="34">
        <v>19.207640000000001</v>
      </c>
      <c r="F266" s="112">
        <v>1.6995199999999997</v>
      </c>
      <c r="G266" s="34">
        <v>1.9768700000000017</v>
      </c>
      <c r="U266" s="86"/>
    </row>
    <row r="267" spans="1:21" x14ac:dyDescent="0.25">
      <c r="A267" s="51" t="s">
        <v>1499</v>
      </c>
      <c r="B267" s="22" t="s">
        <v>163</v>
      </c>
      <c r="C267" s="77">
        <v>25.444839999999999</v>
      </c>
      <c r="D267" s="34">
        <v>23.816240000000001</v>
      </c>
      <c r="E267" s="34">
        <v>27.034469999999999</v>
      </c>
      <c r="F267" s="112">
        <v>1.6285999999999987</v>
      </c>
      <c r="G267" s="34">
        <v>1.5896299999999997</v>
      </c>
      <c r="U267" s="86"/>
    </row>
    <row r="268" spans="1:21" x14ac:dyDescent="0.25">
      <c r="A268" s="51" t="s">
        <v>1499</v>
      </c>
      <c r="B268" s="22" t="s">
        <v>180</v>
      </c>
      <c r="C268" s="77">
        <v>24.69697</v>
      </c>
      <c r="D268" s="34">
        <v>23.329190000000001</v>
      </c>
      <c r="E268" s="34">
        <v>26.27469</v>
      </c>
      <c r="F268" s="112">
        <v>1.3677799999999998</v>
      </c>
      <c r="G268" s="34">
        <v>1.5777199999999993</v>
      </c>
      <c r="U268" s="86"/>
    </row>
    <row r="269" spans="1:21" x14ac:dyDescent="0.25">
      <c r="A269" s="33" t="s">
        <v>1499</v>
      </c>
      <c r="B269" s="22" t="s">
        <v>154</v>
      </c>
      <c r="C269" s="77">
        <v>19.1601</v>
      </c>
      <c r="D269" s="34">
        <v>17.56597</v>
      </c>
      <c r="E269" s="34">
        <v>21.108180000000001</v>
      </c>
      <c r="F269" s="112">
        <v>1.5941299999999998</v>
      </c>
      <c r="G269" s="34">
        <v>1.9480800000000009</v>
      </c>
      <c r="U269" s="86"/>
    </row>
    <row r="270" spans="1:21" x14ac:dyDescent="0.25">
      <c r="A270" s="33" t="s">
        <v>1499</v>
      </c>
      <c r="B270" s="22" t="s">
        <v>173</v>
      </c>
      <c r="C270" s="77">
        <v>24.117650000000001</v>
      </c>
      <c r="D270" s="34">
        <v>22.819900000000001</v>
      </c>
      <c r="E270" s="34">
        <v>25.39077</v>
      </c>
      <c r="F270" s="112">
        <v>1.2977500000000006</v>
      </c>
      <c r="G270" s="34">
        <v>1.2731199999999987</v>
      </c>
      <c r="U270" s="86"/>
    </row>
    <row r="271" spans="1:21" s="32" customFormat="1" ht="14.25" x14ac:dyDescent="0.2">
      <c r="A271" s="32" t="s">
        <v>1499</v>
      </c>
      <c r="B271" s="22" t="s">
        <v>165</v>
      </c>
      <c r="C271" s="77">
        <v>23.66864</v>
      </c>
      <c r="D271" s="34">
        <v>22.259450000000001</v>
      </c>
      <c r="E271" s="34">
        <v>25.123609999999999</v>
      </c>
      <c r="F271" s="112">
        <v>1.4091899999999988</v>
      </c>
      <c r="G271" s="34">
        <v>1.4549699999999994</v>
      </c>
    </row>
    <row r="272" spans="1:21" s="32" customFormat="1" ht="14.25" x14ac:dyDescent="0.2">
      <c r="A272" s="32" t="s">
        <v>1499</v>
      </c>
      <c r="B272" s="22" t="s">
        <v>149</v>
      </c>
      <c r="C272" s="77">
        <v>17.231639999999999</v>
      </c>
      <c r="D272" s="34">
        <v>15.61562</v>
      </c>
      <c r="E272" s="34">
        <v>19.14152</v>
      </c>
      <c r="F272" s="112">
        <v>1.6160199999999989</v>
      </c>
      <c r="G272" s="34">
        <v>1.9098800000000011</v>
      </c>
    </row>
    <row r="273" spans="1:21" s="32" customFormat="1" ht="14.25" x14ac:dyDescent="0.2">
      <c r="A273" s="32" t="s">
        <v>1499</v>
      </c>
      <c r="B273" s="22" t="s">
        <v>177</v>
      </c>
      <c r="C273" s="77">
        <v>27.832999999999998</v>
      </c>
      <c r="D273" s="34">
        <v>26.10575</v>
      </c>
      <c r="E273" s="34">
        <v>29.60575</v>
      </c>
      <c r="F273" s="112">
        <v>1.727249999999998</v>
      </c>
      <c r="G273" s="34">
        <v>1.772750000000002</v>
      </c>
    </row>
    <row r="274" spans="1:21" s="32" customFormat="1" ht="14.25" x14ac:dyDescent="0.2">
      <c r="A274" s="32" t="s">
        <v>1499</v>
      </c>
      <c r="B274" s="22" t="s">
        <v>153</v>
      </c>
      <c r="C274" s="77">
        <v>20.259740000000001</v>
      </c>
      <c r="D274" s="34">
        <v>18.443370000000002</v>
      </c>
      <c r="E274" s="34">
        <v>22.029160000000001</v>
      </c>
      <c r="F274" s="112">
        <v>1.8163699999999992</v>
      </c>
      <c r="G274" s="34">
        <v>1.7694200000000002</v>
      </c>
    </row>
    <row r="275" spans="1:21" s="32" customFormat="1" ht="14.25" x14ac:dyDescent="0.2">
      <c r="A275" s="32" t="s">
        <v>1499</v>
      </c>
      <c r="B275" s="22" t="s">
        <v>179</v>
      </c>
      <c r="C275" s="77">
        <v>24.083770000000001</v>
      </c>
      <c r="D275" s="34">
        <v>22.55341</v>
      </c>
      <c r="E275" s="34">
        <v>25.683530000000001</v>
      </c>
      <c r="F275" s="112">
        <v>1.5303600000000017</v>
      </c>
      <c r="G275" s="34">
        <v>1.5997599999999998</v>
      </c>
    </row>
    <row r="276" spans="1:21" s="32" customFormat="1" ht="14.25" x14ac:dyDescent="0.2">
      <c r="A276" s="32" t="s">
        <v>1499</v>
      </c>
      <c r="B276" s="22" t="s">
        <v>161</v>
      </c>
      <c r="C276" s="77">
        <v>20.68966</v>
      </c>
      <c r="D276" s="34">
        <v>19.319610000000001</v>
      </c>
      <c r="E276" s="34">
        <v>22.130210000000002</v>
      </c>
      <c r="F276" s="112">
        <v>1.3700499999999991</v>
      </c>
      <c r="G276" s="34">
        <v>1.4405500000000018</v>
      </c>
    </row>
    <row r="277" spans="1:21" s="32" customFormat="1" ht="14.25" x14ac:dyDescent="0.2">
      <c r="A277" s="32" t="s">
        <v>1499</v>
      </c>
      <c r="B277" s="22" t="s">
        <v>158</v>
      </c>
      <c r="C277" s="77">
        <v>22.71762</v>
      </c>
      <c r="D277" s="34">
        <v>21.02026</v>
      </c>
      <c r="E277" s="34">
        <v>24.399799999999999</v>
      </c>
      <c r="F277" s="112">
        <v>1.6973599999999998</v>
      </c>
      <c r="G277" s="34">
        <v>1.6821799999999989</v>
      </c>
    </row>
    <row r="278" spans="1:21" x14ac:dyDescent="0.25">
      <c r="A278" s="51" t="s">
        <v>1499</v>
      </c>
      <c r="B278" s="22" t="s">
        <v>169</v>
      </c>
      <c r="C278" s="77">
        <v>25.357140000000001</v>
      </c>
      <c r="D278" s="34">
        <v>22.992899999999999</v>
      </c>
      <c r="E278" s="34">
        <v>27.535329999999998</v>
      </c>
      <c r="F278" s="112">
        <v>2.3642400000000023</v>
      </c>
      <c r="G278" s="34">
        <v>2.1781899999999972</v>
      </c>
      <c r="U278" s="86"/>
    </row>
    <row r="279" spans="1:21" x14ac:dyDescent="0.25">
      <c r="A279" s="51" t="s">
        <v>1500</v>
      </c>
      <c r="B279" s="21" t="s">
        <v>166</v>
      </c>
      <c r="C279" s="77">
        <v>26.429680000000001</v>
      </c>
      <c r="D279" s="34">
        <v>24.923190000000002</v>
      </c>
      <c r="E279" s="34">
        <v>27.959420000000001</v>
      </c>
      <c r="F279" s="112">
        <v>1.5064899999999994</v>
      </c>
      <c r="G279" s="34">
        <v>1.5297400000000003</v>
      </c>
      <c r="U279" s="86"/>
    </row>
    <row r="280" spans="1:21" x14ac:dyDescent="0.25">
      <c r="A280" s="51" t="s">
        <v>1500</v>
      </c>
      <c r="B280" s="21" t="s">
        <v>160</v>
      </c>
      <c r="C280" s="77">
        <v>20.851690000000001</v>
      </c>
      <c r="D280" s="34">
        <v>19.50883</v>
      </c>
      <c r="E280" s="34">
        <v>22.235749999999999</v>
      </c>
      <c r="F280" s="112">
        <v>1.3428600000000017</v>
      </c>
      <c r="G280" s="34">
        <v>1.3840599999999981</v>
      </c>
      <c r="U280" s="86"/>
    </row>
    <row r="281" spans="1:21" x14ac:dyDescent="0.25">
      <c r="A281" s="51" t="s">
        <v>1500</v>
      </c>
      <c r="B281" s="21" t="s">
        <v>162</v>
      </c>
      <c r="C281" s="77">
        <v>24.693519999999999</v>
      </c>
      <c r="D281" s="34">
        <v>23.154610000000002</v>
      </c>
      <c r="E281" s="34">
        <v>26.31775</v>
      </c>
      <c r="F281" s="112">
        <v>1.5389099999999978</v>
      </c>
      <c r="G281" s="34">
        <v>1.6242300000000007</v>
      </c>
      <c r="U281" s="86"/>
    </row>
    <row r="282" spans="1:21" x14ac:dyDescent="0.25">
      <c r="A282" s="51" t="s">
        <v>1500</v>
      </c>
      <c r="B282" s="21" t="s">
        <v>155</v>
      </c>
      <c r="C282" s="77">
        <v>22.80453</v>
      </c>
      <c r="D282" s="34">
        <v>21.47813</v>
      </c>
      <c r="E282" s="34">
        <v>24.246659999999999</v>
      </c>
      <c r="F282" s="112">
        <v>1.3263999999999996</v>
      </c>
      <c r="G282" s="34">
        <v>1.4421299999999988</v>
      </c>
      <c r="U282" s="86"/>
    </row>
    <row r="283" spans="1:21" x14ac:dyDescent="0.25">
      <c r="A283" s="51" t="s">
        <v>1500</v>
      </c>
      <c r="B283" s="21" t="s">
        <v>151</v>
      </c>
      <c r="C283" s="77">
        <v>20.03058</v>
      </c>
      <c r="D283" s="34">
        <v>18.68281</v>
      </c>
      <c r="E283" s="34">
        <v>21.42418</v>
      </c>
      <c r="F283" s="112">
        <v>1.3477700000000006</v>
      </c>
      <c r="G283" s="34">
        <v>1.3935999999999993</v>
      </c>
      <c r="U283" s="86"/>
    </row>
    <row r="284" spans="1:21" x14ac:dyDescent="0.25">
      <c r="A284" s="51" t="s">
        <v>1500</v>
      </c>
      <c r="B284" s="21" t="s">
        <v>167</v>
      </c>
      <c r="C284" s="77">
        <v>23.7013</v>
      </c>
      <c r="D284" s="34">
        <v>21.678750000000001</v>
      </c>
      <c r="E284" s="34">
        <v>25.922609999999999</v>
      </c>
      <c r="F284" s="112">
        <v>2.022549999999999</v>
      </c>
      <c r="G284" s="34">
        <v>2.221309999999999</v>
      </c>
      <c r="U284" s="86"/>
    </row>
    <row r="285" spans="1:21" x14ac:dyDescent="0.25">
      <c r="A285" s="51" t="s">
        <v>1500</v>
      </c>
      <c r="B285" s="21" t="s">
        <v>171</v>
      </c>
      <c r="C285" s="77">
        <v>24.35294</v>
      </c>
      <c r="D285" s="34">
        <v>23.126760000000001</v>
      </c>
      <c r="E285" s="34">
        <v>25.707999999999998</v>
      </c>
      <c r="F285" s="112">
        <v>1.2261799999999994</v>
      </c>
      <c r="G285" s="34">
        <v>1.3550599999999982</v>
      </c>
      <c r="U285" s="86"/>
    </row>
    <row r="286" spans="1:21" x14ac:dyDescent="0.25">
      <c r="A286" s="51" t="s">
        <v>1500</v>
      </c>
      <c r="B286" s="21" t="s">
        <v>159</v>
      </c>
      <c r="C286" s="77">
        <v>23.354040000000001</v>
      </c>
      <c r="D286" s="34">
        <v>22.05949</v>
      </c>
      <c r="E286" s="34">
        <v>24.67296</v>
      </c>
      <c r="F286" s="112">
        <v>1.294550000000001</v>
      </c>
      <c r="G286" s="34">
        <v>1.3189199999999985</v>
      </c>
      <c r="U286" s="86"/>
    </row>
    <row r="287" spans="1:21" x14ac:dyDescent="0.25">
      <c r="A287" s="51" t="s">
        <v>1500</v>
      </c>
      <c r="B287" s="21" t="s">
        <v>174</v>
      </c>
      <c r="C287" s="77">
        <v>26.889710000000001</v>
      </c>
      <c r="D287" s="34">
        <v>25.48263</v>
      </c>
      <c r="E287" s="34">
        <v>28.215129999999998</v>
      </c>
      <c r="F287" s="112">
        <v>1.4070800000000006</v>
      </c>
      <c r="G287" s="34">
        <v>1.3254199999999976</v>
      </c>
      <c r="U287" s="86"/>
    </row>
    <row r="288" spans="1:21" x14ac:dyDescent="0.25">
      <c r="A288" s="33" t="s">
        <v>1500</v>
      </c>
      <c r="B288" s="21" t="s">
        <v>178</v>
      </c>
      <c r="C288" s="77">
        <v>27.982330000000001</v>
      </c>
      <c r="D288" s="34">
        <v>26.547789999999999</v>
      </c>
      <c r="E288" s="34">
        <v>29.567810000000001</v>
      </c>
      <c r="F288" s="112">
        <v>1.4345400000000019</v>
      </c>
      <c r="G288" s="34">
        <v>1.5854800000000004</v>
      </c>
      <c r="U288" s="86"/>
    </row>
    <row r="289" spans="1:21" x14ac:dyDescent="0.25">
      <c r="A289" s="33" t="s">
        <v>1500</v>
      </c>
      <c r="B289" s="21" t="s">
        <v>175</v>
      </c>
      <c r="C289" s="77">
        <v>26.436779999999999</v>
      </c>
      <c r="D289" s="34">
        <v>24.76127</v>
      </c>
      <c r="E289" s="34">
        <v>28.141079999999999</v>
      </c>
      <c r="F289" s="112">
        <v>1.6755099999999992</v>
      </c>
      <c r="G289" s="34">
        <v>1.7042999999999999</v>
      </c>
      <c r="U289" s="86"/>
    </row>
    <row r="290" spans="1:21" s="32" customFormat="1" ht="14.25" x14ac:dyDescent="0.2">
      <c r="A290" s="32" t="s">
        <v>1500</v>
      </c>
      <c r="B290" s="21" t="s">
        <v>156</v>
      </c>
      <c r="C290" s="77">
        <v>24.90842</v>
      </c>
      <c r="D290" s="34">
        <v>22.632680000000001</v>
      </c>
      <c r="E290" s="34">
        <v>27.215309999999999</v>
      </c>
      <c r="F290" s="112">
        <v>2.275739999999999</v>
      </c>
      <c r="G290" s="34">
        <v>2.3068899999999992</v>
      </c>
    </row>
    <row r="291" spans="1:21" s="32" customFormat="1" ht="14.25" x14ac:dyDescent="0.2">
      <c r="A291" s="32" t="s">
        <v>1500</v>
      </c>
      <c r="B291" s="21" t="s">
        <v>168</v>
      </c>
      <c r="C291" s="77">
        <v>24.953099999999999</v>
      </c>
      <c r="D291" s="34">
        <v>23.264859999999999</v>
      </c>
      <c r="E291" s="34">
        <v>26.544889999999999</v>
      </c>
      <c r="F291" s="112">
        <v>1.6882400000000004</v>
      </c>
      <c r="G291" s="34">
        <v>1.5917899999999996</v>
      </c>
    </row>
    <row r="292" spans="1:21" s="32" customFormat="1" ht="14.25" x14ac:dyDescent="0.2">
      <c r="A292" s="32" t="s">
        <v>1500</v>
      </c>
      <c r="B292" s="21" t="s">
        <v>164</v>
      </c>
      <c r="C292" s="77">
        <v>20.925550000000001</v>
      </c>
      <c r="D292" s="34">
        <v>19.42652</v>
      </c>
      <c r="E292" s="34">
        <v>22.628489999999999</v>
      </c>
      <c r="F292" s="112">
        <v>1.4990300000000012</v>
      </c>
      <c r="G292" s="34">
        <v>1.7029399999999981</v>
      </c>
    </row>
    <row r="293" spans="1:21" s="32" customFormat="1" ht="14.25" x14ac:dyDescent="0.2">
      <c r="A293" s="32" t="s">
        <v>1500</v>
      </c>
      <c r="B293" s="21" t="s">
        <v>172</v>
      </c>
      <c r="C293" s="77">
        <v>23.22457</v>
      </c>
      <c r="D293" s="34">
        <v>21.701139999999999</v>
      </c>
      <c r="E293" s="34">
        <v>24.944420000000001</v>
      </c>
      <c r="F293" s="112">
        <v>1.5234300000000012</v>
      </c>
      <c r="G293" s="34">
        <v>1.719850000000001</v>
      </c>
    </row>
    <row r="294" spans="1:21" s="32" customFormat="1" ht="14.25" x14ac:dyDescent="0.2">
      <c r="A294" s="32" t="s">
        <v>1500</v>
      </c>
      <c r="B294" s="21" t="s">
        <v>157</v>
      </c>
      <c r="C294" s="77">
        <v>21.128799999999998</v>
      </c>
      <c r="D294" s="34">
        <v>19.844930000000002</v>
      </c>
      <c r="E294" s="34">
        <v>22.567920000000001</v>
      </c>
      <c r="F294" s="112">
        <v>1.2838699999999967</v>
      </c>
      <c r="G294" s="34">
        <v>1.4391200000000026</v>
      </c>
    </row>
    <row r="295" spans="1:21" s="32" customFormat="1" ht="14.25" x14ac:dyDescent="0.2">
      <c r="A295" s="32" t="s">
        <v>1500</v>
      </c>
      <c r="B295" s="22" t="s">
        <v>170</v>
      </c>
      <c r="C295" s="77">
        <v>22.848199999999999</v>
      </c>
      <c r="D295" s="34">
        <v>21.408439999999999</v>
      </c>
      <c r="E295" s="34">
        <v>24.319240000000001</v>
      </c>
      <c r="F295" s="112">
        <v>1.4397599999999997</v>
      </c>
      <c r="G295" s="34">
        <v>1.4710400000000021</v>
      </c>
    </row>
    <row r="296" spans="1:21" s="32" customFormat="1" ht="14.25" x14ac:dyDescent="0.2">
      <c r="A296" s="32" t="s">
        <v>1500</v>
      </c>
      <c r="B296" s="22" t="s">
        <v>176</v>
      </c>
      <c r="C296" s="77">
        <v>23.90671</v>
      </c>
      <c r="D296" s="34">
        <v>21.891349999999999</v>
      </c>
      <c r="E296" s="34">
        <v>25.922339999999998</v>
      </c>
      <c r="F296" s="112">
        <v>2.0153600000000012</v>
      </c>
      <c r="G296" s="34">
        <v>2.015629999999998</v>
      </c>
    </row>
    <row r="297" spans="1:21" x14ac:dyDescent="0.25">
      <c r="A297" s="51" t="s">
        <v>1500</v>
      </c>
      <c r="B297" s="22" t="s">
        <v>152</v>
      </c>
      <c r="C297" s="77">
        <v>22.22222</v>
      </c>
      <c r="D297" s="34">
        <v>19.543009999999999</v>
      </c>
      <c r="E297" s="34">
        <v>25.439139999999998</v>
      </c>
      <c r="F297" s="112">
        <v>2.6792100000000012</v>
      </c>
      <c r="G297" s="34">
        <v>3.2169199999999982</v>
      </c>
      <c r="U297" s="86"/>
    </row>
    <row r="298" spans="1:21" x14ac:dyDescent="0.25">
      <c r="A298" s="51" t="s">
        <v>1500</v>
      </c>
      <c r="B298" s="22" t="s">
        <v>150</v>
      </c>
      <c r="C298" s="77">
        <v>16.285710000000002</v>
      </c>
      <c r="D298" s="34">
        <v>14.58376</v>
      </c>
      <c r="E298" s="34">
        <v>18.039919999999999</v>
      </c>
      <c r="F298" s="112">
        <v>1.7019500000000019</v>
      </c>
      <c r="G298" s="34">
        <v>1.7542099999999969</v>
      </c>
      <c r="U298" s="86"/>
    </row>
    <row r="299" spans="1:21" x14ac:dyDescent="0.25">
      <c r="A299" s="51" t="s">
        <v>1500</v>
      </c>
      <c r="B299" s="22" t="s">
        <v>163</v>
      </c>
      <c r="C299" s="77">
        <v>22.961729999999999</v>
      </c>
      <c r="D299" s="34">
        <v>21.442499999999999</v>
      </c>
      <c r="E299" s="34">
        <v>24.447559999999999</v>
      </c>
      <c r="F299" s="112">
        <v>1.5192300000000003</v>
      </c>
      <c r="G299" s="34">
        <v>1.48583</v>
      </c>
      <c r="U299" s="86"/>
    </row>
    <row r="300" spans="1:21" x14ac:dyDescent="0.25">
      <c r="A300" s="51" t="s">
        <v>1500</v>
      </c>
      <c r="B300" s="22" t="s">
        <v>180</v>
      </c>
      <c r="C300" s="77">
        <v>24.923549999999999</v>
      </c>
      <c r="D300" s="34">
        <v>23.470929999999999</v>
      </c>
      <c r="E300" s="34">
        <v>26.435020000000002</v>
      </c>
      <c r="F300" s="112">
        <v>1.4526199999999996</v>
      </c>
      <c r="G300" s="34">
        <v>1.5114700000000028</v>
      </c>
      <c r="U300" s="86"/>
    </row>
    <row r="301" spans="1:21" x14ac:dyDescent="0.25">
      <c r="A301" s="51" t="s">
        <v>1500</v>
      </c>
      <c r="B301" s="22" t="s">
        <v>154</v>
      </c>
      <c r="C301" s="77">
        <v>21.521740000000001</v>
      </c>
      <c r="D301" s="34">
        <v>19.941320000000001</v>
      </c>
      <c r="E301" s="34">
        <v>23.302710000000001</v>
      </c>
      <c r="F301" s="112">
        <v>1.5804200000000002</v>
      </c>
      <c r="G301" s="34">
        <v>1.7809699999999999</v>
      </c>
      <c r="U301" s="86"/>
    </row>
    <row r="302" spans="1:21" x14ac:dyDescent="0.25">
      <c r="A302" s="51" t="s">
        <v>1500</v>
      </c>
      <c r="B302" s="22" t="s">
        <v>173</v>
      </c>
      <c r="C302" s="77">
        <v>23.68421</v>
      </c>
      <c r="D302" s="34">
        <v>22.457519999999999</v>
      </c>
      <c r="E302" s="34">
        <v>24.978819999999999</v>
      </c>
      <c r="F302" s="112">
        <v>1.2266900000000014</v>
      </c>
      <c r="G302" s="34">
        <v>1.2946099999999987</v>
      </c>
      <c r="U302" s="86"/>
    </row>
    <row r="303" spans="1:21" x14ac:dyDescent="0.25">
      <c r="A303" s="51" t="s">
        <v>1500</v>
      </c>
      <c r="B303" s="22" t="s">
        <v>165</v>
      </c>
      <c r="C303" s="77">
        <v>24.339359999999999</v>
      </c>
      <c r="D303" s="34">
        <v>22.977350000000001</v>
      </c>
      <c r="E303" s="34">
        <v>25.783249999999999</v>
      </c>
      <c r="F303" s="112">
        <v>1.3620099999999979</v>
      </c>
      <c r="G303" s="34">
        <v>1.4438899999999997</v>
      </c>
      <c r="U303" s="86"/>
    </row>
    <row r="304" spans="1:21" x14ac:dyDescent="0.25">
      <c r="A304" s="51" t="s">
        <v>1500</v>
      </c>
      <c r="B304" s="22" t="s">
        <v>149</v>
      </c>
      <c r="C304" s="77">
        <v>16.876570000000001</v>
      </c>
      <c r="D304" s="34">
        <v>15.39772</v>
      </c>
      <c r="E304" s="34">
        <v>18.701650000000001</v>
      </c>
      <c r="F304" s="112">
        <v>1.4788500000000013</v>
      </c>
      <c r="G304" s="34">
        <v>1.8250799999999998</v>
      </c>
      <c r="U304" s="86"/>
    </row>
    <row r="305" spans="1:21" x14ac:dyDescent="0.25">
      <c r="A305" s="51" t="s">
        <v>1500</v>
      </c>
      <c r="B305" s="22" t="s">
        <v>177</v>
      </c>
      <c r="C305" s="77">
        <v>25.27881</v>
      </c>
      <c r="D305" s="34">
        <v>23.72663</v>
      </c>
      <c r="E305" s="34">
        <v>27.01341</v>
      </c>
      <c r="F305" s="112">
        <v>1.5521799999999999</v>
      </c>
      <c r="G305" s="34">
        <v>1.7346000000000004</v>
      </c>
      <c r="U305" s="86"/>
    </row>
    <row r="306" spans="1:21" x14ac:dyDescent="0.25">
      <c r="A306" s="51" t="s">
        <v>1500</v>
      </c>
      <c r="B306" s="22" t="s">
        <v>153</v>
      </c>
      <c r="C306" s="77">
        <v>20.18779</v>
      </c>
      <c r="D306" s="34">
        <v>18.52871</v>
      </c>
      <c r="E306" s="34">
        <v>21.93525</v>
      </c>
      <c r="F306" s="112">
        <v>1.6590799999999994</v>
      </c>
      <c r="G306" s="34">
        <v>1.7474600000000002</v>
      </c>
      <c r="U306" s="86"/>
    </row>
    <row r="307" spans="1:21" x14ac:dyDescent="0.25">
      <c r="A307" s="33" t="s">
        <v>1500</v>
      </c>
      <c r="B307" s="22" t="s">
        <v>179</v>
      </c>
      <c r="C307" s="77">
        <v>23.956440000000001</v>
      </c>
      <c r="D307" s="34">
        <v>22.451499999999999</v>
      </c>
      <c r="E307" s="34">
        <v>25.641269999999999</v>
      </c>
      <c r="F307" s="112">
        <v>1.5049400000000013</v>
      </c>
      <c r="G307" s="34">
        <v>1.6848299999999981</v>
      </c>
      <c r="U307" s="86"/>
    </row>
    <row r="308" spans="1:21" x14ac:dyDescent="0.25">
      <c r="A308" s="33" t="s">
        <v>1500</v>
      </c>
      <c r="B308" s="22" t="s">
        <v>161</v>
      </c>
      <c r="C308" s="77">
        <v>22.052070000000001</v>
      </c>
      <c r="D308" s="34">
        <v>20.710229999999999</v>
      </c>
      <c r="E308" s="34">
        <v>23.554870000000001</v>
      </c>
      <c r="F308" s="112">
        <v>1.3418400000000013</v>
      </c>
      <c r="G308" s="34">
        <v>1.5028000000000006</v>
      </c>
      <c r="U308" s="86"/>
    </row>
    <row r="309" spans="1:21" s="32" customFormat="1" ht="14.25" x14ac:dyDescent="0.2">
      <c r="A309" s="32" t="s">
        <v>1500</v>
      </c>
      <c r="B309" s="22" t="s">
        <v>158</v>
      </c>
      <c r="C309" s="77">
        <v>22.01493</v>
      </c>
      <c r="D309" s="34">
        <v>20.507729999999999</v>
      </c>
      <c r="E309" s="34">
        <v>23.64385</v>
      </c>
      <c r="F309" s="112">
        <v>1.507200000000001</v>
      </c>
      <c r="G309" s="34">
        <v>1.6289200000000008</v>
      </c>
    </row>
    <row r="310" spans="1:21" s="32" customFormat="1" ht="14.25" x14ac:dyDescent="0.2">
      <c r="A310" s="32" t="s">
        <v>1500</v>
      </c>
      <c r="B310" s="22" t="s">
        <v>169</v>
      </c>
      <c r="C310" s="77">
        <v>23.346299999999999</v>
      </c>
      <c r="D310" s="34">
        <v>21.056539999999998</v>
      </c>
      <c r="E310" s="34">
        <v>25.676030000000001</v>
      </c>
      <c r="F310" s="112">
        <v>2.2897600000000011</v>
      </c>
      <c r="G310" s="34">
        <v>2.3297300000000014</v>
      </c>
    </row>
    <row r="311" spans="1:21" s="32" customFormat="1" ht="14.25" x14ac:dyDescent="0.2">
      <c r="A311" s="32" t="s">
        <v>1501</v>
      </c>
      <c r="B311" s="21" t="s">
        <v>166</v>
      </c>
      <c r="C311" s="77">
        <v>25.862069999999999</v>
      </c>
      <c r="D311" s="34">
        <v>24.4697</v>
      </c>
      <c r="E311" s="34">
        <v>27.37997</v>
      </c>
      <c r="F311" s="112">
        <v>1.3923699999999997</v>
      </c>
      <c r="G311" s="34">
        <v>1.5179000000000009</v>
      </c>
    </row>
    <row r="312" spans="1:21" s="32" customFormat="1" ht="14.25" x14ac:dyDescent="0.2">
      <c r="A312" s="32" t="s">
        <v>1501</v>
      </c>
      <c r="B312" s="21" t="s">
        <v>160</v>
      </c>
      <c r="C312" s="77">
        <v>23.20955</v>
      </c>
      <c r="D312" s="34">
        <v>21.82602</v>
      </c>
      <c r="E312" s="34">
        <v>24.517060000000001</v>
      </c>
      <c r="F312" s="112">
        <v>1.3835300000000004</v>
      </c>
      <c r="G312" s="34">
        <v>1.3075100000000006</v>
      </c>
    </row>
    <row r="313" spans="1:21" s="32" customFormat="1" ht="14.25" x14ac:dyDescent="0.2">
      <c r="A313" s="32" t="s">
        <v>1501</v>
      </c>
      <c r="B313" s="21" t="s">
        <v>162</v>
      </c>
      <c r="C313" s="77">
        <v>26.99681</v>
      </c>
      <c r="D313" s="34">
        <v>25.478660000000001</v>
      </c>
      <c r="E313" s="34">
        <v>28.5886</v>
      </c>
      <c r="F313" s="112">
        <v>1.5181499999999986</v>
      </c>
      <c r="G313" s="34">
        <v>1.5917899999999996</v>
      </c>
    </row>
    <row r="314" spans="1:21" s="32" customFormat="1" ht="14.25" x14ac:dyDescent="0.2">
      <c r="A314" s="32" t="s">
        <v>1501</v>
      </c>
      <c r="B314" s="21" t="s">
        <v>155</v>
      </c>
      <c r="C314" s="77">
        <v>22.63083</v>
      </c>
      <c r="D314" s="34">
        <v>21.275510000000001</v>
      </c>
      <c r="E314" s="34">
        <v>24.032769999999999</v>
      </c>
      <c r="F314" s="112">
        <v>1.355319999999999</v>
      </c>
      <c r="G314" s="34">
        <v>1.4019399999999997</v>
      </c>
    </row>
    <row r="315" spans="1:21" s="32" customFormat="1" ht="14.25" x14ac:dyDescent="0.2">
      <c r="A315" s="2" t="s">
        <v>1501</v>
      </c>
      <c r="B315" s="21" t="s">
        <v>151</v>
      </c>
      <c r="C315" s="77">
        <v>21.199439999999999</v>
      </c>
      <c r="D315" s="34">
        <v>19.838270000000001</v>
      </c>
      <c r="E315" s="34">
        <v>22.510819999999999</v>
      </c>
      <c r="F315" s="112">
        <v>1.3611699999999978</v>
      </c>
      <c r="G315" s="34">
        <v>1.3113799999999998</v>
      </c>
    </row>
    <row r="316" spans="1:21" x14ac:dyDescent="0.25">
      <c r="A316" s="51" t="s">
        <v>1501</v>
      </c>
      <c r="B316" s="21" t="s">
        <v>167</v>
      </c>
      <c r="C316" s="77">
        <v>21.153849999999998</v>
      </c>
      <c r="D316" s="34">
        <v>19.2361</v>
      </c>
      <c r="E316" s="34">
        <v>23.286809999999999</v>
      </c>
      <c r="F316" s="112">
        <v>1.9177499999999981</v>
      </c>
      <c r="G316" s="34">
        <v>2.1329600000000006</v>
      </c>
      <c r="U316" s="86"/>
    </row>
    <row r="317" spans="1:21" x14ac:dyDescent="0.25">
      <c r="A317" s="51" t="s">
        <v>1501</v>
      </c>
      <c r="B317" s="21" t="s">
        <v>171</v>
      </c>
      <c r="C317" s="77">
        <v>23.736260000000001</v>
      </c>
      <c r="D317" s="34">
        <v>22.490960000000001</v>
      </c>
      <c r="E317" s="34">
        <v>24.961120000000001</v>
      </c>
      <c r="F317" s="112">
        <v>1.2453000000000003</v>
      </c>
      <c r="G317" s="34">
        <v>1.2248599999999996</v>
      </c>
      <c r="U317" s="86"/>
    </row>
    <row r="318" spans="1:21" x14ac:dyDescent="0.25">
      <c r="A318" s="51" t="s">
        <v>1501</v>
      </c>
      <c r="B318" s="21" t="s">
        <v>159</v>
      </c>
      <c r="C318" s="77">
        <v>22.727270000000001</v>
      </c>
      <c r="D318" s="34">
        <v>21.481010000000001</v>
      </c>
      <c r="E318" s="34">
        <v>23.95506</v>
      </c>
      <c r="F318" s="112">
        <v>1.2462599999999995</v>
      </c>
      <c r="G318" s="34">
        <v>1.2277899999999988</v>
      </c>
      <c r="U318" s="86"/>
    </row>
    <row r="319" spans="1:21" x14ac:dyDescent="0.25">
      <c r="A319" s="51" t="s">
        <v>1501</v>
      </c>
      <c r="B319" s="21" t="s">
        <v>174</v>
      </c>
      <c r="C319" s="77">
        <v>26.383980000000001</v>
      </c>
      <c r="D319" s="34">
        <v>25.068750000000001</v>
      </c>
      <c r="E319" s="34">
        <v>27.71969</v>
      </c>
      <c r="F319" s="112">
        <v>1.3152299999999997</v>
      </c>
      <c r="G319" s="34">
        <v>1.3357099999999988</v>
      </c>
      <c r="U319" s="86"/>
    </row>
    <row r="320" spans="1:21" x14ac:dyDescent="0.25">
      <c r="A320" s="51" t="s">
        <v>1501</v>
      </c>
      <c r="B320" s="21" t="s">
        <v>178</v>
      </c>
      <c r="C320" s="77">
        <v>26.495729999999998</v>
      </c>
      <c r="D320" s="34">
        <v>25.054839999999999</v>
      </c>
      <c r="E320" s="34">
        <v>27.972919999999998</v>
      </c>
      <c r="F320" s="112">
        <v>1.4408899999999996</v>
      </c>
      <c r="G320" s="34">
        <v>1.4771900000000002</v>
      </c>
      <c r="U320" s="86"/>
    </row>
    <row r="321" spans="1:21" x14ac:dyDescent="0.25">
      <c r="A321" s="51" t="s">
        <v>1501</v>
      </c>
      <c r="B321" s="21" t="s">
        <v>175</v>
      </c>
      <c r="C321" s="77">
        <v>25.93985</v>
      </c>
      <c r="D321" s="34">
        <v>24.364740000000001</v>
      </c>
      <c r="E321" s="34">
        <v>27.695419999999999</v>
      </c>
      <c r="F321" s="112">
        <v>1.5751099999999987</v>
      </c>
      <c r="G321" s="34">
        <v>1.7555699999999987</v>
      </c>
      <c r="U321" s="86"/>
    </row>
    <row r="322" spans="1:21" x14ac:dyDescent="0.25">
      <c r="A322" s="51" t="s">
        <v>1501</v>
      </c>
      <c r="B322" s="21" t="s">
        <v>156</v>
      </c>
      <c r="C322" s="77">
        <v>24.609380000000002</v>
      </c>
      <c r="D322" s="34">
        <v>22.177240000000001</v>
      </c>
      <c r="E322" s="34">
        <v>26.881889999999999</v>
      </c>
      <c r="F322" s="112">
        <v>2.4321400000000004</v>
      </c>
      <c r="G322" s="34">
        <v>2.2725099999999969</v>
      </c>
      <c r="U322" s="86"/>
    </row>
    <row r="323" spans="1:21" x14ac:dyDescent="0.25">
      <c r="A323" s="51" t="s">
        <v>1501</v>
      </c>
      <c r="B323" s="21" t="s">
        <v>168</v>
      </c>
      <c r="C323" s="77">
        <v>22.99465</v>
      </c>
      <c r="D323" s="34">
        <v>21.536740000000002</v>
      </c>
      <c r="E323" s="34">
        <v>24.6524</v>
      </c>
      <c r="F323" s="112">
        <v>1.4579099999999983</v>
      </c>
      <c r="G323" s="34">
        <v>1.6577500000000001</v>
      </c>
      <c r="U323" s="86"/>
    </row>
    <row r="324" spans="1:21" x14ac:dyDescent="0.25">
      <c r="A324" s="51" t="s">
        <v>1501</v>
      </c>
      <c r="B324" s="21" t="s">
        <v>164</v>
      </c>
      <c r="C324" s="77">
        <v>21.020409999999998</v>
      </c>
      <c r="D324" s="34">
        <v>19.37379</v>
      </c>
      <c r="E324" s="34">
        <v>22.594750000000001</v>
      </c>
      <c r="F324" s="112">
        <v>1.6466199999999986</v>
      </c>
      <c r="G324" s="34">
        <v>1.574340000000003</v>
      </c>
      <c r="U324" s="86"/>
    </row>
    <row r="325" spans="1:21" x14ac:dyDescent="0.25">
      <c r="A325" s="51" t="s">
        <v>1501</v>
      </c>
      <c r="B325" s="21" t="s">
        <v>172</v>
      </c>
      <c r="C325" s="77">
        <v>21.04317</v>
      </c>
      <c r="D325" s="34">
        <v>19.638369999999998</v>
      </c>
      <c r="E325" s="34">
        <v>22.671559999999999</v>
      </c>
      <c r="F325" s="112">
        <v>1.4048000000000016</v>
      </c>
      <c r="G325" s="34">
        <v>1.6283899999999996</v>
      </c>
      <c r="U325" s="86"/>
    </row>
    <row r="326" spans="1:21" x14ac:dyDescent="0.25">
      <c r="A326" s="33" t="s">
        <v>1501</v>
      </c>
      <c r="B326" s="21" t="s">
        <v>157</v>
      </c>
      <c r="C326" s="77">
        <v>21.3264</v>
      </c>
      <c r="D326" s="34">
        <v>20.020309999999998</v>
      </c>
      <c r="E326" s="34">
        <v>22.607939999999999</v>
      </c>
      <c r="F326" s="112">
        <v>1.3060900000000011</v>
      </c>
      <c r="G326" s="34">
        <v>1.2815399999999997</v>
      </c>
      <c r="U326" s="86"/>
    </row>
    <row r="327" spans="1:21" x14ac:dyDescent="0.25">
      <c r="A327" s="33" t="s">
        <v>1501</v>
      </c>
      <c r="B327" s="22" t="s">
        <v>170</v>
      </c>
      <c r="C327" s="77">
        <v>22.549019999999999</v>
      </c>
      <c r="D327" s="34">
        <v>21.180710000000001</v>
      </c>
      <c r="E327" s="34">
        <v>23.920380000000002</v>
      </c>
      <c r="F327" s="112">
        <v>1.3683099999999975</v>
      </c>
      <c r="G327" s="34">
        <v>1.3713600000000028</v>
      </c>
      <c r="U327" s="86"/>
    </row>
    <row r="328" spans="1:21" s="32" customFormat="1" ht="14.25" x14ac:dyDescent="0.2">
      <c r="A328" s="32" t="s">
        <v>1501</v>
      </c>
      <c r="B328" s="22" t="s">
        <v>176</v>
      </c>
      <c r="C328" s="77">
        <v>22.701149999999998</v>
      </c>
      <c r="D328" s="34">
        <v>20.881180000000001</v>
      </c>
      <c r="E328" s="34">
        <v>24.818359999999998</v>
      </c>
      <c r="F328" s="112">
        <v>1.8199699999999979</v>
      </c>
      <c r="G328" s="34">
        <v>2.11721</v>
      </c>
    </row>
    <row r="329" spans="1:21" s="32" customFormat="1" ht="14.25" x14ac:dyDescent="0.2">
      <c r="A329" s="32" t="s">
        <v>1501</v>
      </c>
      <c r="B329" s="22" t="s">
        <v>152</v>
      </c>
      <c r="C329" s="77">
        <v>21.052630000000001</v>
      </c>
      <c r="D329" s="34">
        <v>18.477170000000001</v>
      </c>
      <c r="E329" s="34">
        <v>24.29308</v>
      </c>
      <c r="F329" s="112">
        <v>2.5754599999999996</v>
      </c>
      <c r="G329" s="34">
        <v>3.2404499999999992</v>
      </c>
    </row>
    <row r="330" spans="1:21" s="32" customFormat="1" ht="14.25" x14ac:dyDescent="0.2">
      <c r="A330" s="32" t="s">
        <v>1501</v>
      </c>
      <c r="B330" s="22" t="s">
        <v>150</v>
      </c>
      <c r="C330" s="77">
        <v>15.78947</v>
      </c>
      <c r="D330" s="34">
        <v>14.319739999999999</v>
      </c>
      <c r="E330" s="34">
        <v>17.60736</v>
      </c>
      <c r="F330" s="112">
        <v>1.4697300000000002</v>
      </c>
      <c r="G330" s="34">
        <v>1.8178900000000002</v>
      </c>
    </row>
    <row r="331" spans="1:21" s="32" customFormat="1" ht="14.25" x14ac:dyDescent="0.2">
      <c r="A331" s="32" t="s">
        <v>1501</v>
      </c>
      <c r="B331" s="22" t="s">
        <v>163</v>
      </c>
      <c r="C331" s="77">
        <v>23.70242</v>
      </c>
      <c r="D331" s="34">
        <v>22.255099999999999</v>
      </c>
      <c r="E331" s="34">
        <v>25.357790000000001</v>
      </c>
      <c r="F331" s="112">
        <v>1.4473200000000013</v>
      </c>
      <c r="G331" s="34">
        <v>1.6553700000000013</v>
      </c>
    </row>
    <row r="332" spans="1:21" s="32" customFormat="1" ht="14.25" x14ac:dyDescent="0.2">
      <c r="A332" s="32" t="s">
        <v>1501</v>
      </c>
      <c r="B332" s="22" t="s">
        <v>180</v>
      </c>
      <c r="C332" s="77">
        <v>25</v>
      </c>
      <c r="D332" s="34">
        <v>23.60708</v>
      </c>
      <c r="E332" s="34">
        <v>26.41818</v>
      </c>
      <c r="F332" s="112">
        <v>1.3929200000000002</v>
      </c>
      <c r="G332" s="34">
        <v>1.4181799999999996</v>
      </c>
    </row>
    <row r="333" spans="1:21" s="32" customFormat="1" ht="14.25" x14ac:dyDescent="0.2">
      <c r="A333" s="32" t="s">
        <v>1501</v>
      </c>
      <c r="B333" s="22" t="s">
        <v>154</v>
      </c>
      <c r="C333" s="77">
        <v>20.950320000000001</v>
      </c>
      <c r="D333" s="34">
        <v>19.400169999999999</v>
      </c>
      <c r="E333" s="34">
        <v>22.7193</v>
      </c>
      <c r="F333" s="112">
        <v>1.5501500000000021</v>
      </c>
      <c r="G333" s="34">
        <v>1.7689799999999991</v>
      </c>
    </row>
    <row r="334" spans="1:21" s="32" customFormat="1" ht="14.25" x14ac:dyDescent="0.2">
      <c r="A334" s="32" t="s">
        <v>1501</v>
      </c>
      <c r="B334" s="22" t="s">
        <v>173</v>
      </c>
      <c r="C334" s="77">
        <v>24.590160000000001</v>
      </c>
      <c r="D334" s="34">
        <v>23.35284</v>
      </c>
      <c r="E334" s="34">
        <v>25.847940000000001</v>
      </c>
      <c r="F334" s="112">
        <v>1.2373200000000004</v>
      </c>
      <c r="G334" s="34">
        <v>1.2577800000000003</v>
      </c>
    </row>
    <row r="335" spans="1:21" x14ac:dyDescent="0.25">
      <c r="A335" s="51" t="s">
        <v>1501</v>
      </c>
      <c r="B335" s="22" t="s">
        <v>165</v>
      </c>
      <c r="C335" s="77">
        <v>20.370370000000001</v>
      </c>
      <c r="D335" s="34">
        <v>19.106639999999999</v>
      </c>
      <c r="E335" s="34">
        <v>21.672709999999999</v>
      </c>
      <c r="F335" s="112">
        <v>1.2637300000000025</v>
      </c>
      <c r="G335" s="34">
        <v>1.3023399999999974</v>
      </c>
      <c r="U335" s="86"/>
    </row>
    <row r="336" spans="1:21" x14ac:dyDescent="0.25">
      <c r="A336" s="51" t="s">
        <v>1501</v>
      </c>
      <c r="B336" s="22" t="s">
        <v>149</v>
      </c>
      <c r="C336" s="77">
        <v>16.176469999999998</v>
      </c>
      <c r="D336" s="34">
        <v>14.548400000000001</v>
      </c>
      <c r="E336" s="34">
        <v>17.735980000000001</v>
      </c>
      <c r="F336" s="112">
        <v>1.6280699999999975</v>
      </c>
      <c r="G336" s="34">
        <v>1.5595100000000031</v>
      </c>
      <c r="U336" s="86"/>
    </row>
    <row r="337" spans="1:21" x14ac:dyDescent="0.25">
      <c r="A337" s="51" t="s">
        <v>1501</v>
      </c>
      <c r="B337" s="22" t="s">
        <v>177</v>
      </c>
      <c r="C337" s="77">
        <v>27.037769999999998</v>
      </c>
      <c r="D337" s="34">
        <v>25.260110000000001</v>
      </c>
      <c r="E337" s="34">
        <v>28.726669999999999</v>
      </c>
      <c r="F337" s="112">
        <v>1.7776599999999974</v>
      </c>
      <c r="G337" s="34">
        <v>1.6889000000000003</v>
      </c>
      <c r="U337" s="86"/>
    </row>
    <row r="338" spans="1:21" x14ac:dyDescent="0.25">
      <c r="A338" s="51" t="s">
        <v>1501</v>
      </c>
      <c r="B338" s="22" t="s">
        <v>153</v>
      </c>
      <c r="C338" s="77">
        <v>20.518360000000001</v>
      </c>
      <c r="D338" s="34">
        <v>18.939309999999999</v>
      </c>
      <c r="E338" s="34">
        <v>22.230589999999999</v>
      </c>
      <c r="F338" s="112">
        <v>1.5790500000000023</v>
      </c>
      <c r="G338" s="34">
        <v>1.7122299999999981</v>
      </c>
      <c r="U338" s="86"/>
    </row>
    <row r="339" spans="1:21" x14ac:dyDescent="0.25">
      <c r="A339" s="51" t="s">
        <v>1501</v>
      </c>
      <c r="B339" s="22" t="s">
        <v>179</v>
      </c>
      <c r="C339" s="77">
        <v>23.902439999999999</v>
      </c>
      <c r="D339" s="34">
        <v>22.403749999999999</v>
      </c>
      <c r="E339" s="34">
        <v>25.416820000000001</v>
      </c>
      <c r="F339" s="112">
        <v>1.4986899999999999</v>
      </c>
      <c r="G339" s="34">
        <v>1.5143800000000027</v>
      </c>
      <c r="U339" s="86"/>
    </row>
    <row r="340" spans="1:21" x14ac:dyDescent="0.25">
      <c r="A340" s="51" t="s">
        <v>1501</v>
      </c>
      <c r="B340" s="22" t="s">
        <v>161</v>
      </c>
      <c r="C340" s="77">
        <v>21.014489999999999</v>
      </c>
      <c r="D340" s="34">
        <v>19.72166</v>
      </c>
      <c r="E340" s="34">
        <v>22.44192</v>
      </c>
      <c r="F340" s="112">
        <v>1.2928299999999986</v>
      </c>
      <c r="G340" s="34">
        <v>1.4274300000000011</v>
      </c>
      <c r="U340" s="86"/>
    </row>
    <row r="341" spans="1:21" x14ac:dyDescent="0.25">
      <c r="A341" s="51" t="s">
        <v>1501</v>
      </c>
      <c r="B341" s="22" t="s">
        <v>158</v>
      </c>
      <c r="C341" s="77">
        <v>21.772639999999999</v>
      </c>
      <c r="D341" s="34">
        <v>20.173960000000001</v>
      </c>
      <c r="E341" s="34">
        <v>23.34432</v>
      </c>
      <c r="F341" s="112">
        <v>1.5986799999999981</v>
      </c>
      <c r="G341" s="34">
        <v>1.5716800000000006</v>
      </c>
      <c r="U341" s="86"/>
    </row>
    <row r="342" spans="1:21" x14ac:dyDescent="0.25">
      <c r="A342" s="51" t="s">
        <v>1501</v>
      </c>
      <c r="B342" s="22" t="s">
        <v>169</v>
      </c>
      <c r="C342" s="77">
        <v>23.20675</v>
      </c>
      <c r="D342" s="34">
        <v>21.036269999999998</v>
      </c>
      <c r="E342" s="34">
        <v>25.84741</v>
      </c>
      <c r="F342" s="112">
        <v>2.1704800000000013</v>
      </c>
      <c r="G342" s="34">
        <v>2.6406600000000005</v>
      </c>
      <c r="U342" s="86"/>
    </row>
    <row r="343" spans="1:21" x14ac:dyDescent="0.25">
      <c r="A343" s="21" t="s">
        <v>1502</v>
      </c>
      <c r="B343" s="21" t="s">
        <v>166</v>
      </c>
      <c r="C343" s="77">
        <v>26.636900000000001</v>
      </c>
      <c r="D343" s="34">
        <v>25.15437</v>
      </c>
      <c r="E343" s="34">
        <v>28.141120000000001</v>
      </c>
      <c r="F343" s="112">
        <v>1.4825300000000006</v>
      </c>
      <c r="G343" s="34">
        <v>1.5042200000000001</v>
      </c>
      <c r="U343" s="86"/>
    </row>
    <row r="344" spans="1:21" x14ac:dyDescent="0.25">
      <c r="A344" s="21" t="s">
        <v>1502</v>
      </c>
      <c r="B344" s="21" t="s">
        <v>160</v>
      </c>
      <c r="C344" s="77">
        <v>20.822620000000001</v>
      </c>
      <c r="D344" s="34">
        <v>19.57067</v>
      </c>
      <c r="E344" s="34">
        <v>22.12144</v>
      </c>
      <c r="F344" s="112">
        <v>1.2519500000000008</v>
      </c>
      <c r="G344" s="34">
        <v>1.2988199999999992</v>
      </c>
      <c r="U344" s="86"/>
    </row>
    <row r="345" spans="1:21" x14ac:dyDescent="0.25">
      <c r="A345" s="11" t="s">
        <v>1502</v>
      </c>
      <c r="B345" s="21" t="s">
        <v>162</v>
      </c>
      <c r="C345" s="77">
        <v>27.521370000000001</v>
      </c>
      <c r="D345" s="34">
        <v>25.948689999999999</v>
      </c>
      <c r="E345" s="34">
        <v>29.18365</v>
      </c>
      <c r="F345" s="112">
        <v>1.5726800000000019</v>
      </c>
      <c r="G345" s="34">
        <v>1.6622799999999991</v>
      </c>
      <c r="U345" s="86"/>
    </row>
    <row r="346" spans="1:21" x14ac:dyDescent="0.25">
      <c r="A346" s="11" t="s">
        <v>1502</v>
      </c>
      <c r="B346" s="21" t="s">
        <v>155</v>
      </c>
      <c r="C346" s="77">
        <v>26.287980000000001</v>
      </c>
      <c r="D346" s="34">
        <v>24.93609</v>
      </c>
      <c r="E346" s="34">
        <v>27.740729999999999</v>
      </c>
      <c r="F346" s="112">
        <v>1.3518900000000009</v>
      </c>
      <c r="G346" s="34">
        <v>1.4527499999999982</v>
      </c>
      <c r="U346" s="86"/>
    </row>
    <row r="347" spans="1:21" s="32" customFormat="1" ht="14.25" x14ac:dyDescent="0.2">
      <c r="A347" s="2" t="s">
        <v>1502</v>
      </c>
      <c r="B347" s="21" t="s">
        <v>151</v>
      </c>
      <c r="C347" s="77">
        <v>20.994479999999999</v>
      </c>
      <c r="D347" s="34">
        <v>19.741779999999999</v>
      </c>
      <c r="E347" s="34">
        <v>22.395790000000002</v>
      </c>
      <c r="F347" s="112">
        <v>1.2527000000000008</v>
      </c>
      <c r="G347" s="34">
        <v>1.4013100000000023</v>
      </c>
    </row>
    <row r="348" spans="1:21" s="32" customFormat="1" ht="14.25" x14ac:dyDescent="0.2">
      <c r="A348" s="2" t="s">
        <v>1502</v>
      </c>
      <c r="B348" s="21" t="s">
        <v>167</v>
      </c>
      <c r="C348" s="77">
        <v>22.22222</v>
      </c>
      <c r="D348" s="34">
        <v>20.225010000000001</v>
      </c>
      <c r="E348" s="34">
        <v>24.32639</v>
      </c>
      <c r="F348" s="112">
        <v>1.997209999999999</v>
      </c>
      <c r="G348" s="34">
        <v>2.1041699999999999</v>
      </c>
    </row>
    <row r="349" spans="1:21" s="32" customFormat="1" ht="14.25" x14ac:dyDescent="0.2">
      <c r="A349" s="2" t="s">
        <v>1502</v>
      </c>
      <c r="B349" s="21" t="s">
        <v>171</v>
      </c>
      <c r="C349" s="77">
        <v>23.47052</v>
      </c>
      <c r="D349" s="34">
        <v>22.24954</v>
      </c>
      <c r="E349" s="34">
        <v>24.72636</v>
      </c>
      <c r="F349" s="112">
        <v>1.2209800000000008</v>
      </c>
      <c r="G349" s="34">
        <v>1.2558399999999992</v>
      </c>
    </row>
    <row r="350" spans="1:21" s="32" customFormat="1" ht="14.25" x14ac:dyDescent="0.2">
      <c r="A350" s="2" t="s">
        <v>1502</v>
      </c>
      <c r="B350" s="21" t="s">
        <v>159</v>
      </c>
      <c r="C350" s="77">
        <v>22.439589999999999</v>
      </c>
      <c r="D350" s="34">
        <v>21.273810000000001</v>
      </c>
      <c r="E350" s="34">
        <v>23.75639</v>
      </c>
      <c r="F350" s="112">
        <v>1.165779999999998</v>
      </c>
      <c r="G350" s="34">
        <v>1.3168000000000006</v>
      </c>
    </row>
    <row r="351" spans="1:21" s="32" customFormat="1" ht="14.25" x14ac:dyDescent="0.2">
      <c r="A351" s="2" t="s">
        <v>1502</v>
      </c>
      <c r="B351" s="21" t="s">
        <v>174</v>
      </c>
      <c r="C351" s="77">
        <v>26.408010000000001</v>
      </c>
      <c r="D351" s="34">
        <v>25.00863</v>
      </c>
      <c r="E351" s="34">
        <v>27.7395</v>
      </c>
      <c r="F351" s="112">
        <v>1.3993800000000007</v>
      </c>
      <c r="G351" s="34">
        <v>1.3314899999999987</v>
      </c>
    </row>
    <row r="352" spans="1:21" s="32" customFormat="1" ht="14.25" x14ac:dyDescent="0.2">
      <c r="A352" s="2" t="s">
        <v>1502</v>
      </c>
      <c r="B352" s="21" t="s">
        <v>178</v>
      </c>
      <c r="C352" s="77">
        <v>28.16901</v>
      </c>
      <c r="D352" s="34">
        <v>26.705919999999999</v>
      </c>
      <c r="E352" s="34">
        <v>29.663440000000001</v>
      </c>
      <c r="F352" s="112">
        <v>1.4630900000000011</v>
      </c>
      <c r="G352" s="34">
        <v>1.4944300000000013</v>
      </c>
    </row>
    <row r="353" spans="1:21" s="32" customFormat="1" ht="14.25" x14ac:dyDescent="0.2">
      <c r="A353" s="2" t="s">
        <v>1502</v>
      </c>
      <c r="B353" s="21" t="s">
        <v>175</v>
      </c>
      <c r="C353" s="77">
        <v>26.9084</v>
      </c>
      <c r="D353" s="34">
        <v>25.21734</v>
      </c>
      <c r="E353" s="34">
        <v>28.611360000000001</v>
      </c>
      <c r="F353" s="112">
        <v>1.6910600000000002</v>
      </c>
      <c r="G353" s="34">
        <v>1.7029600000000009</v>
      </c>
    </row>
    <row r="354" spans="1:21" x14ac:dyDescent="0.25">
      <c r="A354" s="21" t="s">
        <v>1502</v>
      </c>
      <c r="B354" s="21" t="s">
        <v>156</v>
      </c>
      <c r="C354" s="77">
        <v>21.66065</v>
      </c>
      <c r="D354" s="34">
        <v>19.404029999999999</v>
      </c>
      <c r="E354" s="34">
        <v>23.723929999999999</v>
      </c>
      <c r="F354" s="112">
        <v>2.2566200000000016</v>
      </c>
      <c r="G354" s="34">
        <v>2.0632799999999989</v>
      </c>
      <c r="U354" s="86"/>
    </row>
    <row r="355" spans="1:21" x14ac:dyDescent="0.25">
      <c r="A355" s="21" t="s">
        <v>1502</v>
      </c>
      <c r="B355" s="21" t="s">
        <v>168</v>
      </c>
      <c r="C355" s="77">
        <v>20.683450000000001</v>
      </c>
      <c r="D355" s="34">
        <v>19.176860000000001</v>
      </c>
      <c r="E355" s="34">
        <v>22.184259999999998</v>
      </c>
      <c r="F355" s="112">
        <v>1.5065899999999992</v>
      </c>
      <c r="G355" s="34">
        <v>1.5008099999999978</v>
      </c>
      <c r="U355" s="86"/>
    </row>
    <row r="356" spans="1:21" x14ac:dyDescent="0.25">
      <c r="A356" s="21" t="s">
        <v>1502</v>
      </c>
      <c r="B356" s="21" t="s">
        <v>164</v>
      </c>
      <c r="C356" s="77">
        <v>21.03321</v>
      </c>
      <c r="D356" s="34">
        <v>19.56165</v>
      </c>
      <c r="E356" s="34">
        <v>22.629380000000001</v>
      </c>
      <c r="F356" s="112">
        <v>1.4715600000000002</v>
      </c>
      <c r="G356" s="34">
        <v>1.5961700000000008</v>
      </c>
      <c r="U356" s="86"/>
    </row>
    <row r="357" spans="1:21" x14ac:dyDescent="0.25">
      <c r="A357" s="21" t="s">
        <v>1502</v>
      </c>
      <c r="B357" s="21" t="s">
        <v>172</v>
      </c>
      <c r="C357" s="77">
        <v>25.645759999999999</v>
      </c>
      <c r="D357" s="34">
        <v>24.01904</v>
      </c>
      <c r="E357" s="34">
        <v>27.303599999999999</v>
      </c>
      <c r="F357" s="112">
        <v>1.6267199999999988</v>
      </c>
      <c r="G357" s="34">
        <v>1.6578400000000002</v>
      </c>
      <c r="U357" s="86"/>
    </row>
    <row r="358" spans="1:21" x14ac:dyDescent="0.25">
      <c r="A358" s="21" t="s">
        <v>1502</v>
      </c>
      <c r="B358" s="21" t="s">
        <v>157</v>
      </c>
      <c r="C358" s="77">
        <v>21.29278</v>
      </c>
      <c r="D358" s="34">
        <v>20.029019999999999</v>
      </c>
      <c r="E358" s="34">
        <v>22.583320000000001</v>
      </c>
      <c r="F358" s="112">
        <v>1.2637600000000013</v>
      </c>
      <c r="G358" s="34">
        <v>1.29054</v>
      </c>
      <c r="U358" s="86"/>
    </row>
    <row r="359" spans="1:21" x14ac:dyDescent="0.25">
      <c r="A359" s="21" t="s">
        <v>1502</v>
      </c>
      <c r="B359" s="22" t="s">
        <v>170</v>
      </c>
      <c r="C359" s="77">
        <v>21.364989999999999</v>
      </c>
      <c r="D359" s="34">
        <v>19.962219999999999</v>
      </c>
      <c r="E359" s="34">
        <v>22.727049999999998</v>
      </c>
      <c r="F359" s="112">
        <v>1.4027700000000003</v>
      </c>
      <c r="G359" s="34">
        <v>1.3620599999999996</v>
      </c>
      <c r="U359" s="86"/>
    </row>
    <row r="360" spans="1:21" x14ac:dyDescent="0.25">
      <c r="A360" s="21" t="s">
        <v>1502</v>
      </c>
      <c r="B360" s="22" t="s">
        <v>176</v>
      </c>
      <c r="C360" s="77">
        <v>24.033149999999999</v>
      </c>
      <c r="D360" s="34">
        <v>22.067409999999999</v>
      </c>
      <c r="E360" s="34">
        <v>25.998609999999999</v>
      </c>
      <c r="F360" s="112">
        <v>1.9657400000000003</v>
      </c>
      <c r="G360" s="34">
        <v>1.9654600000000002</v>
      </c>
      <c r="U360" s="86"/>
    </row>
    <row r="361" spans="1:21" x14ac:dyDescent="0.25">
      <c r="A361" s="21" t="s">
        <v>1502</v>
      </c>
      <c r="B361" s="22" t="s">
        <v>152</v>
      </c>
      <c r="C361" s="77">
        <v>22.602740000000001</v>
      </c>
      <c r="D361" s="34">
        <v>19.586819999999999</v>
      </c>
      <c r="E361" s="34">
        <v>25.632960000000001</v>
      </c>
      <c r="F361" s="112">
        <v>3.0159200000000013</v>
      </c>
      <c r="G361" s="34">
        <v>3.0302199999999999</v>
      </c>
      <c r="U361" s="86"/>
    </row>
    <row r="362" spans="1:21" x14ac:dyDescent="0.25">
      <c r="A362" s="22" t="s">
        <v>1502</v>
      </c>
      <c r="B362" s="22" t="s">
        <v>150</v>
      </c>
      <c r="C362" s="77">
        <v>17.19577</v>
      </c>
      <c r="D362" s="34">
        <v>15.561540000000001</v>
      </c>
      <c r="E362" s="34">
        <v>18.963080000000001</v>
      </c>
      <c r="F362" s="112">
        <v>1.6342299999999987</v>
      </c>
      <c r="G362" s="34">
        <v>1.7673100000000019</v>
      </c>
      <c r="U362" s="86"/>
    </row>
    <row r="363" spans="1:21" x14ac:dyDescent="0.25">
      <c r="A363" s="22" t="s">
        <v>1502</v>
      </c>
      <c r="B363" s="22" t="s">
        <v>163</v>
      </c>
      <c r="C363" s="77">
        <v>24.693519999999999</v>
      </c>
      <c r="D363" s="34">
        <v>23.06981</v>
      </c>
      <c r="E363" s="34">
        <v>26.228079999999999</v>
      </c>
      <c r="F363" s="112">
        <v>1.6237099999999991</v>
      </c>
      <c r="G363" s="34">
        <v>1.534559999999999</v>
      </c>
      <c r="U363" s="86"/>
    </row>
    <row r="364" spans="1:21" x14ac:dyDescent="0.25">
      <c r="A364" s="3" t="s">
        <v>1502</v>
      </c>
      <c r="B364" s="22" t="s">
        <v>180</v>
      </c>
      <c r="C364" s="77">
        <v>24.7851</v>
      </c>
      <c r="D364" s="34">
        <v>23.346070000000001</v>
      </c>
      <c r="E364" s="34">
        <v>26.208159999999999</v>
      </c>
      <c r="F364" s="112">
        <v>1.4390299999999989</v>
      </c>
      <c r="G364" s="34">
        <v>1.4230599999999995</v>
      </c>
      <c r="U364" s="86"/>
    </row>
    <row r="365" spans="1:21" x14ac:dyDescent="0.25">
      <c r="A365" s="3" t="s">
        <v>1502</v>
      </c>
      <c r="B365" s="22" t="s">
        <v>154</v>
      </c>
      <c r="C365" s="77">
        <v>20.484580000000001</v>
      </c>
      <c r="D365" s="34">
        <v>18.909089999999999</v>
      </c>
      <c r="E365" s="34">
        <v>22.229659999999999</v>
      </c>
      <c r="F365" s="112">
        <v>1.5754900000000021</v>
      </c>
      <c r="G365" s="34">
        <v>1.745079999999998</v>
      </c>
      <c r="U365" s="86"/>
    </row>
    <row r="366" spans="1:21" s="32" customFormat="1" ht="14.25" x14ac:dyDescent="0.2">
      <c r="A366" s="60" t="s">
        <v>1502</v>
      </c>
      <c r="B366" s="22" t="s">
        <v>173</v>
      </c>
      <c r="C366" s="77">
        <v>22.843820000000001</v>
      </c>
      <c r="D366" s="34">
        <v>21.60708</v>
      </c>
      <c r="E366" s="34">
        <v>24.118510000000001</v>
      </c>
      <c r="F366" s="112">
        <v>1.2367400000000011</v>
      </c>
      <c r="G366" s="34">
        <v>1.2746899999999997</v>
      </c>
    </row>
    <row r="367" spans="1:21" s="32" customFormat="1" ht="14.25" x14ac:dyDescent="0.2">
      <c r="A367" s="60" t="s">
        <v>1502</v>
      </c>
      <c r="B367" s="22" t="s">
        <v>165</v>
      </c>
      <c r="C367" s="77">
        <v>19.812580000000001</v>
      </c>
      <c r="D367" s="34">
        <v>18.5184</v>
      </c>
      <c r="E367" s="34">
        <v>21.072399999999998</v>
      </c>
      <c r="F367" s="112">
        <v>1.2941800000000008</v>
      </c>
      <c r="G367" s="34">
        <v>1.2598199999999977</v>
      </c>
    </row>
    <row r="368" spans="1:21" s="32" customFormat="1" ht="14.25" x14ac:dyDescent="0.2">
      <c r="A368" s="60" t="s">
        <v>1502</v>
      </c>
      <c r="B368" s="22" t="s">
        <v>149</v>
      </c>
      <c r="C368" s="77">
        <v>17.70335</v>
      </c>
      <c r="D368" s="34">
        <v>16.065079999999998</v>
      </c>
      <c r="E368" s="34">
        <v>19.3308</v>
      </c>
      <c r="F368" s="112">
        <v>1.6382700000000021</v>
      </c>
      <c r="G368" s="34">
        <v>1.6274499999999996</v>
      </c>
    </row>
    <row r="369" spans="1:21" s="32" customFormat="1" ht="14.25" x14ac:dyDescent="0.2">
      <c r="A369" s="60" t="s">
        <v>1502</v>
      </c>
      <c r="B369" s="22" t="s">
        <v>177</v>
      </c>
      <c r="C369" s="77">
        <v>27.83333</v>
      </c>
      <c r="D369" s="34">
        <v>26.243680000000001</v>
      </c>
      <c r="E369" s="34">
        <v>29.450189999999999</v>
      </c>
      <c r="F369" s="112">
        <v>1.5896499999999989</v>
      </c>
      <c r="G369" s="34">
        <v>1.6168599999999991</v>
      </c>
    </row>
    <row r="370" spans="1:21" s="32" customFormat="1" ht="14.25" x14ac:dyDescent="0.2">
      <c r="A370" s="60" t="s">
        <v>1502</v>
      </c>
      <c r="B370" s="22" t="s">
        <v>153</v>
      </c>
      <c r="C370" s="77">
        <v>19.067799999999998</v>
      </c>
      <c r="D370" s="34">
        <v>17.533650000000002</v>
      </c>
      <c r="E370" s="34">
        <v>20.702480000000001</v>
      </c>
      <c r="F370" s="112">
        <v>1.5341499999999968</v>
      </c>
      <c r="G370" s="34">
        <v>1.634680000000003</v>
      </c>
    </row>
    <row r="371" spans="1:21" s="32" customFormat="1" ht="14.25" x14ac:dyDescent="0.2">
      <c r="A371" s="60" t="s">
        <v>1502</v>
      </c>
      <c r="B371" s="22" t="s">
        <v>179</v>
      </c>
      <c r="C371" s="77">
        <v>23.726109999999998</v>
      </c>
      <c r="D371" s="34">
        <v>22.256540000000001</v>
      </c>
      <c r="E371" s="34">
        <v>25.229690000000002</v>
      </c>
      <c r="F371" s="112">
        <v>1.4695699999999974</v>
      </c>
      <c r="G371" s="34">
        <v>1.503580000000003</v>
      </c>
    </row>
    <row r="372" spans="1:21" s="32" customFormat="1" ht="14.25" x14ac:dyDescent="0.2">
      <c r="A372" s="60" t="s">
        <v>1502</v>
      </c>
      <c r="B372" s="22" t="s">
        <v>161</v>
      </c>
      <c r="C372" s="77">
        <v>23.044689999999999</v>
      </c>
      <c r="D372" s="34">
        <v>21.69455</v>
      </c>
      <c r="E372" s="34">
        <v>24.45262</v>
      </c>
      <c r="F372" s="112">
        <v>1.3501399999999997</v>
      </c>
      <c r="G372" s="34">
        <v>1.4079300000000003</v>
      </c>
    </row>
    <row r="373" spans="1:21" x14ac:dyDescent="0.25">
      <c r="A373" s="22" t="s">
        <v>1502</v>
      </c>
      <c r="B373" s="22" t="s">
        <v>158</v>
      </c>
      <c r="C373" s="77">
        <v>19.88636</v>
      </c>
      <c r="D373" s="34">
        <v>18.467390000000002</v>
      </c>
      <c r="E373" s="34">
        <v>21.5139</v>
      </c>
      <c r="F373" s="112">
        <v>1.4189699999999981</v>
      </c>
      <c r="G373" s="34">
        <v>1.6275399999999998</v>
      </c>
      <c r="U373" s="86"/>
    </row>
    <row r="374" spans="1:21" x14ac:dyDescent="0.25">
      <c r="A374" s="22" t="s">
        <v>1502</v>
      </c>
      <c r="B374" s="22" t="s">
        <v>169</v>
      </c>
      <c r="C374" s="77">
        <v>23.282440000000001</v>
      </c>
      <c r="D374" s="34">
        <v>21.147469999999998</v>
      </c>
      <c r="E374" s="34">
        <v>25.72588</v>
      </c>
      <c r="F374" s="112">
        <v>2.1349700000000027</v>
      </c>
      <c r="G374" s="34">
        <v>2.4434399999999989</v>
      </c>
      <c r="U374" s="86"/>
    </row>
    <row r="375" spans="1:21" x14ac:dyDescent="0.25">
      <c r="A375" s="21" t="s">
        <v>87</v>
      </c>
      <c r="B375" s="21" t="s">
        <v>166</v>
      </c>
      <c r="C375" s="77">
        <v>27.232800000000001</v>
      </c>
      <c r="D375" s="34">
        <v>25.75245</v>
      </c>
      <c r="E375" s="34">
        <v>28.737680000000001</v>
      </c>
      <c r="F375" s="112">
        <v>1.4803500000000014</v>
      </c>
      <c r="G375" s="34">
        <v>1.50488</v>
      </c>
      <c r="U375" s="86"/>
    </row>
    <row r="376" spans="1:21" x14ac:dyDescent="0.25">
      <c r="A376" s="21" t="s">
        <v>87</v>
      </c>
      <c r="B376" s="21" t="s">
        <v>160</v>
      </c>
      <c r="C376" s="77">
        <v>19.974550000000001</v>
      </c>
      <c r="D376" s="34">
        <v>18.704509999999999</v>
      </c>
      <c r="E376" s="34">
        <v>21.201560000000001</v>
      </c>
      <c r="F376" s="112">
        <v>1.2700400000000016</v>
      </c>
      <c r="G376" s="34">
        <v>1.2270099999999999</v>
      </c>
      <c r="U376" s="86"/>
    </row>
    <row r="377" spans="1:21" x14ac:dyDescent="0.25">
      <c r="A377" s="21" t="s">
        <v>87</v>
      </c>
      <c r="B377" s="21" t="s">
        <v>162</v>
      </c>
      <c r="C377" s="77">
        <v>25.528459999999999</v>
      </c>
      <c r="D377" s="34">
        <v>24.066179999999999</v>
      </c>
      <c r="E377" s="34">
        <v>27.150020000000001</v>
      </c>
      <c r="F377" s="112">
        <v>1.4622799999999998</v>
      </c>
      <c r="G377" s="34">
        <v>1.6215600000000023</v>
      </c>
      <c r="U377" s="86"/>
    </row>
    <row r="378" spans="1:21" x14ac:dyDescent="0.25">
      <c r="A378" s="21" t="s">
        <v>87</v>
      </c>
      <c r="B378" s="21" t="s">
        <v>155</v>
      </c>
      <c r="C378" s="77">
        <v>21.391079999999999</v>
      </c>
      <c r="D378" s="34">
        <v>20.092510000000001</v>
      </c>
      <c r="E378" s="34">
        <v>22.69483</v>
      </c>
      <c r="F378" s="112">
        <v>1.298569999999998</v>
      </c>
      <c r="G378" s="34">
        <v>1.3037500000000009</v>
      </c>
      <c r="U378" s="86"/>
    </row>
    <row r="379" spans="1:21" x14ac:dyDescent="0.25">
      <c r="A379" s="21" t="s">
        <v>87</v>
      </c>
      <c r="B379" s="21" t="s">
        <v>151</v>
      </c>
      <c r="C379" s="77">
        <v>19.974060000000001</v>
      </c>
      <c r="D379" s="34">
        <v>18.701329999999999</v>
      </c>
      <c r="E379" s="34">
        <v>21.223610000000001</v>
      </c>
      <c r="F379" s="112">
        <v>1.2727300000000028</v>
      </c>
      <c r="G379" s="34">
        <v>1.2495499999999993</v>
      </c>
      <c r="U379" s="86"/>
    </row>
    <row r="380" spans="1:21" x14ac:dyDescent="0.25">
      <c r="A380" s="21" t="s">
        <v>87</v>
      </c>
      <c r="B380" s="21" t="s">
        <v>167</v>
      </c>
      <c r="C380" s="77">
        <v>20.33333</v>
      </c>
      <c r="D380" s="34">
        <v>18.321860000000001</v>
      </c>
      <c r="E380" s="34">
        <v>22.390450000000001</v>
      </c>
      <c r="F380" s="112">
        <v>2.0114699999999992</v>
      </c>
      <c r="G380" s="34">
        <v>2.0571200000000012</v>
      </c>
      <c r="U380" s="86"/>
    </row>
    <row r="381" spans="1:21" x14ac:dyDescent="0.25">
      <c r="A381" s="21" t="s">
        <v>87</v>
      </c>
      <c r="B381" s="21" t="s">
        <v>171</v>
      </c>
      <c r="C381" s="77">
        <v>22.210180000000001</v>
      </c>
      <c r="D381" s="34">
        <v>21.064779999999999</v>
      </c>
      <c r="E381" s="34">
        <v>23.464400000000001</v>
      </c>
      <c r="F381" s="112">
        <v>1.1454000000000022</v>
      </c>
      <c r="G381" s="34">
        <v>1.2542200000000001</v>
      </c>
      <c r="U381" s="86"/>
    </row>
    <row r="382" spans="1:21" x14ac:dyDescent="0.25">
      <c r="A382" s="21" t="s">
        <v>87</v>
      </c>
      <c r="B382" s="21" t="s">
        <v>159</v>
      </c>
      <c r="C382" s="77">
        <v>21.160409999999999</v>
      </c>
      <c r="D382" s="34">
        <v>19.973739999999999</v>
      </c>
      <c r="E382" s="34">
        <v>22.387820000000001</v>
      </c>
      <c r="F382" s="112">
        <v>1.1866699999999994</v>
      </c>
      <c r="G382" s="34">
        <v>1.2274100000000026</v>
      </c>
      <c r="U382" s="86"/>
    </row>
    <row r="383" spans="1:21" x14ac:dyDescent="0.25">
      <c r="A383" s="11" t="s">
        <v>87</v>
      </c>
      <c r="B383" s="21" t="s">
        <v>174</v>
      </c>
      <c r="C383" s="77">
        <v>23.357659999999999</v>
      </c>
      <c r="D383" s="34">
        <v>22.094799999999999</v>
      </c>
      <c r="E383" s="34">
        <v>24.681660000000001</v>
      </c>
      <c r="F383" s="112">
        <v>1.2628599999999999</v>
      </c>
      <c r="G383" s="34">
        <v>1.3240000000000016</v>
      </c>
      <c r="U383" s="86"/>
    </row>
    <row r="384" spans="1:21" x14ac:dyDescent="0.25">
      <c r="A384" s="11" t="s">
        <v>87</v>
      </c>
      <c r="B384" s="21" t="s">
        <v>178</v>
      </c>
      <c r="C384" s="77">
        <v>26.086960000000001</v>
      </c>
      <c r="D384" s="34">
        <v>24.69369</v>
      </c>
      <c r="E384" s="34">
        <v>27.530090000000001</v>
      </c>
      <c r="F384" s="112">
        <v>1.3932700000000011</v>
      </c>
      <c r="G384" s="34">
        <v>1.44313</v>
      </c>
      <c r="U384" s="86"/>
    </row>
    <row r="385" spans="1:21" s="32" customFormat="1" ht="14.25" x14ac:dyDescent="0.2">
      <c r="A385" s="2" t="s">
        <v>87</v>
      </c>
      <c r="B385" s="21" t="s">
        <v>175</v>
      </c>
      <c r="C385" s="77">
        <v>25.865210000000001</v>
      </c>
      <c r="D385" s="34">
        <v>24.181460000000001</v>
      </c>
      <c r="E385" s="34">
        <v>27.452120000000001</v>
      </c>
      <c r="F385" s="112">
        <v>1.6837499999999999</v>
      </c>
      <c r="G385" s="34">
        <v>1.5869099999999996</v>
      </c>
    </row>
    <row r="386" spans="1:21" s="32" customFormat="1" ht="14.25" x14ac:dyDescent="0.2">
      <c r="A386" s="2" t="s">
        <v>87</v>
      </c>
      <c r="B386" s="21" t="s">
        <v>156</v>
      </c>
      <c r="C386" s="77">
        <v>22.727270000000001</v>
      </c>
      <c r="D386" s="34">
        <v>20.45899</v>
      </c>
      <c r="E386" s="34">
        <v>24.968440000000001</v>
      </c>
      <c r="F386" s="112">
        <v>2.2682800000000007</v>
      </c>
      <c r="G386" s="34">
        <v>2.2411700000000003</v>
      </c>
    </row>
    <row r="387" spans="1:21" s="32" customFormat="1" ht="14.25" x14ac:dyDescent="0.2">
      <c r="A387" s="2" t="s">
        <v>87</v>
      </c>
      <c r="B387" s="21" t="s">
        <v>168</v>
      </c>
      <c r="C387" s="77">
        <v>22.857140000000001</v>
      </c>
      <c r="D387" s="34">
        <v>21.401509999999998</v>
      </c>
      <c r="E387" s="34">
        <v>24.51343</v>
      </c>
      <c r="F387" s="112">
        <v>1.4556300000000029</v>
      </c>
      <c r="G387" s="34">
        <v>1.6562899999999985</v>
      </c>
    </row>
    <row r="388" spans="1:21" s="32" customFormat="1" ht="14.25" x14ac:dyDescent="0.2">
      <c r="A388" s="2" t="s">
        <v>87</v>
      </c>
      <c r="B388" s="21" t="s">
        <v>164</v>
      </c>
      <c r="C388" s="77">
        <v>19.24399</v>
      </c>
      <c r="D388" s="34">
        <v>17.77974</v>
      </c>
      <c r="E388" s="34">
        <v>20.638860000000001</v>
      </c>
      <c r="F388" s="112">
        <v>1.4642499999999998</v>
      </c>
      <c r="G388" s="34">
        <v>1.3948700000000009</v>
      </c>
    </row>
    <row r="389" spans="1:21" s="32" customFormat="1" ht="14.25" x14ac:dyDescent="0.2">
      <c r="A389" s="2" t="s">
        <v>87</v>
      </c>
      <c r="B389" s="21" t="s">
        <v>172</v>
      </c>
      <c r="C389" s="77">
        <v>23.743500000000001</v>
      </c>
      <c r="D389" s="34">
        <v>22.192519999999998</v>
      </c>
      <c r="E389" s="34">
        <v>25.295079999999999</v>
      </c>
      <c r="F389" s="112">
        <v>1.5509800000000027</v>
      </c>
      <c r="G389" s="34">
        <v>1.5515799999999977</v>
      </c>
    </row>
    <row r="390" spans="1:21" s="32" customFormat="1" ht="14.25" x14ac:dyDescent="0.2">
      <c r="A390" s="2" t="s">
        <v>87</v>
      </c>
      <c r="B390" s="21" t="s">
        <v>157</v>
      </c>
      <c r="C390" s="77">
        <v>20.918369999999999</v>
      </c>
      <c r="D390" s="34">
        <v>19.708960000000001</v>
      </c>
      <c r="E390" s="34">
        <v>22.257079999999998</v>
      </c>
      <c r="F390" s="112">
        <v>1.2094099999999983</v>
      </c>
      <c r="G390" s="34">
        <v>1.338709999999999</v>
      </c>
    </row>
    <row r="391" spans="1:21" s="32" customFormat="1" ht="14.25" x14ac:dyDescent="0.2">
      <c r="A391" s="2" t="s">
        <v>87</v>
      </c>
      <c r="B391" s="22" t="s">
        <v>170</v>
      </c>
      <c r="C391" s="77">
        <v>21.17117</v>
      </c>
      <c r="D391" s="34">
        <v>19.88786</v>
      </c>
      <c r="E391" s="34">
        <v>22.666419999999999</v>
      </c>
      <c r="F391" s="112">
        <v>1.2833100000000002</v>
      </c>
      <c r="G391" s="34">
        <v>1.4952499999999986</v>
      </c>
    </row>
    <row r="392" spans="1:21" x14ac:dyDescent="0.25">
      <c r="A392" s="21" t="s">
        <v>87</v>
      </c>
      <c r="B392" s="22" t="s">
        <v>176</v>
      </c>
      <c r="C392" s="77">
        <v>22.192509999999999</v>
      </c>
      <c r="D392" s="34">
        <v>20.293500000000002</v>
      </c>
      <c r="E392" s="34">
        <v>24.051480000000002</v>
      </c>
      <c r="F392" s="112">
        <v>1.899009999999997</v>
      </c>
      <c r="G392" s="34">
        <v>1.8589700000000029</v>
      </c>
      <c r="U392" s="86"/>
    </row>
    <row r="393" spans="1:21" x14ac:dyDescent="0.25">
      <c r="A393" s="21" t="s">
        <v>87</v>
      </c>
      <c r="B393" s="22" t="s">
        <v>152</v>
      </c>
      <c r="C393" s="77">
        <v>21.518989999999999</v>
      </c>
      <c r="D393" s="34">
        <v>18.74654</v>
      </c>
      <c r="E393" s="34">
        <v>24.45823</v>
      </c>
      <c r="F393" s="112">
        <v>2.7724499999999992</v>
      </c>
      <c r="G393" s="34">
        <v>2.9392400000000016</v>
      </c>
      <c r="U393" s="86"/>
    </row>
    <row r="394" spans="1:21" x14ac:dyDescent="0.25">
      <c r="A394" s="22" t="s">
        <v>87</v>
      </c>
      <c r="B394" s="22" t="s">
        <v>150</v>
      </c>
      <c r="C394" s="77">
        <v>14.88251</v>
      </c>
      <c r="D394" s="34">
        <v>13.415660000000001</v>
      </c>
      <c r="E394" s="34">
        <v>16.609839999999998</v>
      </c>
      <c r="F394" s="112">
        <v>1.4668499999999991</v>
      </c>
      <c r="G394" s="34">
        <v>1.7273299999999985</v>
      </c>
      <c r="U394" s="86"/>
    </row>
    <row r="395" spans="1:21" x14ac:dyDescent="0.25">
      <c r="A395" s="22" t="s">
        <v>87</v>
      </c>
      <c r="B395" s="22" t="s">
        <v>163</v>
      </c>
      <c r="C395" s="77">
        <v>23.63946</v>
      </c>
      <c r="D395" s="34">
        <v>22.164290000000001</v>
      </c>
      <c r="E395" s="34">
        <v>25.235250000000001</v>
      </c>
      <c r="F395" s="112">
        <v>1.4751699999999985</v>
      </c>
      <c r="G395" s="34">
        <v>1.5957900000000009</v>
      </c>
      <c r="U395" s="86"/>
    </row>
    <row r="396" spans="1:21" x14ac:dyDescent="0.25">
      <c r="A396" s="22" t="s">
        <v>87</v>
      </c>
      <c r="B396" s="22" t="s">
        <v>180</v>
      </c>
      <c r="C396" s="77">
        <v>23.75169</v>
      </c>
      <c r="D396" s="34">
        <v>22.37649</v>
      </c>
      <c r="E396" s="34">
        <v>25.114519999999999</v>
      </c>
      <c r="F396" s="112">
        <v>1.3751999999999995</v>
      </c>
      <c r="G396" s="34">
        <v>1.3628299999999989</v>
      </c>
      <c r="U396" s="86"/>
    </row>
    <row r="397" spans="1:21" x14ac:dyDescent="0.25">
      <c r="A397" s="22" t="s">
        <v>87</v>
      </c>
      <c r="B397" s="22" t="s">
        <v>154</v>
      </c>
      <c r="C397" s="77">
        <v>18.859649999999998</v>
      </c>
      <c r="D397" s="34">
        <v>17.399239999999999</v>
      </c>
      <c r="E397" s="34">
        <v>20.616610000000001</v>
      </c>
      <c r="F397" s="112">
        <v>1.4604099999999995</v>
      </c>
      <c r="G397" s="34">
        <v>1.756960000000003</v>
      </c>
      <c r="U397" s="86"/>
    </row>
    <row r="398" spans="1:21" x14ac:dyDescent="0.25">
      <c r="A398" s="22" t="s">
        <v>87</v>
      </c>
      <c r="B398" s="22" t="s">
        <v>173</v>
      </c>
      <c r="C398" s="77">
        <v>25.30387</v>
      </c>
      <c r="D398" s="34">
        <v>24.10726</v>
      </c>
      <c r="E398" s="34">
        <v>26.6419</v>
      </c>
      <c r="F398" s="112">
        <v>1.1966099999999997</v>
      </c>
      <c r="G398" s="34">
        <v>1.3380299999999998</v>
      </c>
      <c r="U398" s="86"/>
    </row>
    <row r="399" spans="1:21" x14ac:dyDescent="0.25">
      <c r="A399" s="22" t="s">
        <v>87</v>
      </c>
      <c r="B399" s="22" t="s">
        <v>165</v>
      </c>
      <c r="C399" s="77">
        <v>20.76923</v>
      </c>
      <c r="D399" s="34">
        <v>19.525169999999999</v>
      </c>
      <c r="E399" s="34">
        <v>22.070820000000001</v>
      </c>
      <c r="F399" s="112">
        <v>1.2440600000000011</v>
      </c>
      <c r="G399" s="34">
        <v>1.3015900000000009</v>
      </c>
      <c r="U399" s="86"/>
    </row>
    <row r="400" spans="1:21" x14ac:dyDescent="0.25">
      <c r="A400" s="22" t="s">
        <v>87</v>
      </c>
      <c r="B400" s="22" t="s">
        <v>149</v>
      </c>
      <c r="C400" s="77">
        <v>15.78947</v>
      </c>
      <c r="D400" s="34">
        <v>14.27685</v>
      </c>
      <c r="E400" s="34">
        <v>17.3308</v>
      </c>
      <c r="F400" s="112">
        <v>1.5126200000000001</v>
      </c>
      <c r="G400" s="34">
        <v>1.5413300000000003</v>
      </c>
      <c r="U400" s="86"/>
    </row>
    <row r="401" spans="1:21" x14ac:dyDescent="0.25">
      <c r="A401" s="22" t="s">
        <v>87</v>
      </c>
      <c r="B401" s="22" t="s">
        <v>177</v>
      </c>
      <c r="C401" s="77">
        <v>26.341460000000001</v>
      </c>
      <c r="D401" s="34">
        <v>24.894870000000001</v>
      </c>
      <c r="E401" s="34">
        <v>28.011379999999999</v>
      </c>
      <c r="F401" s="112">
        <v>1.4465900000000005</v>
      </c>
      <c r="G401" s="34">
        <v>1.6699199999999976</v>
      </c>
      <c r="U401" s="86"/>
    </row>
    <row r="402" spans="1:21" x14ac:dyDescent="0.25">
      <c r="A402" s="3" t="s">
        <v>87</v>
      </c>
      <c r="B402" s="22" t="s">
        <v>153</v>
      </c>
      <c r="C402" s="77">
        <v>15.38462</v>
      </c>
      <c r="D402" s="34">
        <v>13.967549999999999</v>
      </c>
      <c r="E402" s="34">
        <v>16.888819999999999</v>
      </c>
      <c r="F402" s="112">
        <v>1.4170700000000007</v>
      </c>
      <c r="G402" s="34">
        <v>1.5041999999999991</v>
      </c>
      <c r="U402" s="86"/>
    </row>
    <row r="403" spans="1:21" x14ac:dyDescent="0.25">
      <c r="A403" s="3" t="s">
        <v>87</v>
      </c>
      <c r="B403" s="22" t="s">
        <v>179</v>
      </c>
      <c r="C403" s="77">
        <v>22.480619999999998</v>
      </c>
      <c r="D403" s="34">
        <v>21.127009999999999</v>
      </c>
      <c r="E403" s="34">
        <v>24.009620000000002</v>
      </c>
      <c r="F403" s="112">
        <v>1.3536099999999998</v>
      </c>
      <c r="G403" s="34">
        <v>1.5290000000000035</v>
      </c>
      <c r="U403" s="86"/>
    </row>
    <row r="404" spans="1:21" s="32" customFormat="1" ht="14.25" x14ac:dyDescent="0.2">
      <c r="A404" s="60" t="s">
        <v>87</v>
      </c>
      <c r="B404" s="22" t="s">
        <v>161</v>
      </c>
      <c r="C404" s="77">
        <v>23.328379999999999</v>
      </c>
      <c r="D404" s="34">
        <v>21.885359999999999</v>
      </c>
      <c r="E404" s="34">
        <v>24.74117</v>
      </c>
      <c r="F404" s="112">
        <v>1.4430200000000006</v>
      </c>
      <c r="G404" s="34">
        <v>1.4127900000000011</v>
      </c>
    </row>
    <row r="405" spans="1:21" s="32" customFormat="1" ht="14.25" x14ac:dyDescent="0.2">
      <c r="A405" s="60" t="s">
        <v>87</v>
      </c>
      <c r="B405" s="22" t="s">
        <v>158</v>
      </c>
      <c r="C405" s="77">
        <v>19.79167</v>
      </c>
      <c r="D405" s="34">
        <v>18.349889999999998</v>
      </c>
      <c r="E405" s="34">
        <v>21.258299999999998</v>
      </c>
      <c r="F405" s="112">
        <v>1.4417800000000014</v>
      </c>
      <c r="G405" s="34">
        <v>1.4666299999999985</v>
      </c>
    </row>
    <row r="406" spans="1:21" s="32" customFormat="1" ht="14.25" x14ac:dyDescent="0.2">
      <c r="A406" s="60" t="s">
        <v>87</v>
      </c>
      <c r="B406" s="22" t="s">
        <v>169</v>
      </c>
      <c r="C406" s="77">
        <v>22.764230000000001</v>
      </c>
      <c r="D406" s="34">
        <v>20.474070000000001</v>
      </c>
      <c r="E406" s="34">
        <v>25.150020000000001</v>
      </c>
      <c r="F406" s="112">
        <v>2.2901600000000002</v>
      </c>
      <c r="G406" s="34">
        <v>2.3857900000000001</v>
      </c>
    </row>
    <row r="407" spans="1:21" s="32" customFormat="1" ht="14.25" x14ac:dyDescent="0.2">
      <c r="A407" s="2" t="s">
        <v>1503</v>
      </c>
      <c r="B407" s="21" t="s">
        <v>166</v>
      </c>
      <c r="C407" s="77">
        <v>25.42135</v>
      </c>
      <c r="D407" s="34">
        <v>24.038779999999999</v>
      </c>
      <c r="E407" s="34">
        <v>26.89873</v>
      </c>
      <c r="F407" s="112">
        <v>1.3825700000000012</v>
      </c>
      <c r="G407" s="34">
        <v>1.4773800000000001</v>
      </c>
    </row>
    <row r="408" spans="1:21" s="32" customFormat="1" ht="14.25" x14ac:dyDescent="0.2">
      <c r="A408" s="2" t="s">
        <v>1503</v>
      </c>
      <c r="B408" s="21" t="s">
        <v>160</v>
      </c>
      <c r="C408" s="77">
        <v>19.16168</v>
      </c>
      <c r="D408" s="34">
        <v>17.987719999999999</v>
      </c>
      <c r="E408" s="34">
        <v>20.37397</v>
      </c>
      <c r="F408" s="112">
        <v>1.173960000000001</v>
      </c>
      <c r="G408" s="34">
        <v>1.2122899999999994</v>
      </c>
    </row>
    <row r="409" spans="1:21" s="32" customFormat="1" ht="14.25" x14ac:dyDescent="0.2">
      <c r="A409" s="2" t="s">
        <v>1503</v>
      </c>
      <c r="B409" s="21" t="s">
        <v>162</v>
      </c>
      <c r="C409" s="77">
        <v>25.588699999999999</v>
      </c>
      <c r="D409" s="34">
        <v>24.080179999999999</v>
      </c>
      <c r="E409" s="34">
        <v>27.109359999999999</v>
      </c>
      <c r="F409" s="112">
        <v>1.5085200000000007</v>
      </c>
      <c r="G409" s="34">
        <v>1.5206599999999995</v>
      </c>
    </row>
    <row r="410" spans="1:21" s="32" customFormat="1" ht="14.25" x14ac:dyDescent="0.2">
      <c r="A410" s="2" t="s">
        <v>1503</v>
      </c>
      <c r="B410" s="21" t="s">
        <v>155</v>
      </c>
      <c r="C410" s="77">
        <v>21.72775</v>
      </c>
      <c r="D410" s="34">
        <v>20.43394</v>
      </c>
      <c r="E410" s="34">
        <v>23.0488</v>
      </c>
      <c r="F410" s="112">
        <v>1.2938100000000006</v>
      </c>
      <c r="G410" s="34">
        <v>1.3210499999999996</v>
      </c>
    </row>
    <row r="411" spans="1:21" x14ac:dyDescent="0.25">
      <c r="A411" s="21" t="s">
        <v>1503</v>
      </c>
      <c r="B411" s="21" t="s">
        <v>151</v>
      </c>
      <c r="C411" s="77">
        <v>20.57667</v>
      </c>
      <c r="D411" s="34">
        <v>19.349340000000002</v>
      </c>
      <c r="E411" s="34">
        <v>21.915569999999999</v>
      </c>
      <c r="F411" s="112">
        <v>1.2273299999999985</v>
      </c>
      <c r="G411" s="34">
        <v>1.3388999999999989</v>
      </c>
      <c r="U411" s="86"/>
    </row>
    <row r="412" spans="1:21" x14ac:dyDescent="0.25">
      <c r="A412" s="21" t="s">
        <v>1503</v>
      </c>
      <c r="B412" s="21" t="s">
        <v>167</v>
      </c>
      <c r="C412" s="77">
        <v>20.125789999999999</v>
      </c>
      <c r="D412" s="34">
        <v>18.325710000000001</v>
      </c>
      <c r="E412" s="34">
        <v>22.26989</v>
      </c>
      <c r="F412" s="112">
        <v>1.8000799999999977</v>
      </c>
      <c r="G412" s="34">
        <v>2.1441000000000017</v>
      </c>
      <c r="U412" s="86"/>
    </row>
    <row r="413" spans="1:21" x14ac:dyDescent="0.25">
      <c r="A413" s="21" t="s">
        <v>1503</v>
      </c>
      <c r="B413" s="21" t="s">
        <v>171</v>
      </c>
      <c r="C413" s="77">
        <v>21.566520000000001</v>
      </c>
      <c r="D413" s="34">
        <v>20.358509999999999</v>
      </c>
      <c r="E413" s="34">
        <v>22.717140000000001</v>
      </c>
      <c r="F413" s="112">
        <v>1.2080100000000016</v>
      </c>
      <c r="G413" s="34">
        <v>1.15062</v>
      </c>
      <c r="U413" s="86"/>
    </row>
    <row r="414" spans="1:21" x14ac:dyDescent="0.25">
      <c r="A414" s="21" t="s">
        <v>1503</v>
      </c>
      <c r="B414" s="21" t="s">
        <v>159</v>
      </c>
      <c r="C414" s="77">
        <v>22.550180000000001</v>
      </c>
      <c r="D414" s="34">
        <v>21.32687</v>
      </c>
      <c r="E414" s="34">
        <v>23.844550000000002</v>
      </c>
      <c r="F414" s="112">
        <v>1.2233100000000015</v>
      </c>
      <c r="G414" s="34">
        <v>1.2943700000000007</v>
      </c>
      <c r="U414" s="86"/>
    </row>
    <row r="415" spans="1:21" x14ac:dyDescent="0.25">
      <c r="A415" s="21" t="s">
        <v>1503</v>
      </c>
      <c r="B415" s="21" t="s">
        <v>174</v>
      </c>
      <c r="C415" s="77">
        <v>24.274100000000001</v>
      </c>
      <c r="D415" s="34">
        <v>23.050260000000002</v>
      </c>
      <c r="E415" s="34">
        <v>25.61281</v>
      </c>
      <c r="F415" s="112">
        <v>1.2238399999999992</v>
      </c>
      <c r="G415" s="34">
        <v>1.338709999999999</v>
      </c>
      <c r="U415" s="86"/>
    </row>
    <row r="416" spans="1:21" x14ac:dyDescent="0.25">
      <c r="A416" s="21" t="s">
        <v>1503</v>
      </c>
      <c r="B416" s="21" t="s">
        <v>178</v>
      </c>
      <c r="C416" s="77">
        <v>27.434840000000001</v>
      </c>
      <c r="D416" s="34">
        <v>25.97653</v>
      </c>
      <c r="E416" s="34">
        <v>28.870830000000002</v>
      </c>
      <c r="F416" s="112">
        <v>1.4583100000000009</v>
      </c>
      <c r="G416" s="34">
        <v>1.4359900000000003</v>
      </c>
      <c r="U416" s="86"/>
    </row>
    <row r="417" spans="1:21" x14ac:dyDescent="0.25">
      <c r="A417" s="21" t="s">
        <v>1503</v>
      </c>
      <c r="B417" s="21" t="s">
        <v>175</v>
      </c>
      <c r="C417" s="77">
        <v>24.816179999999999</v>
      </c>
      <c r="D417" s="34">
        <v>23.148759999999999</v>
      </c>
      <c r="E417" s="34">
        <v>26.389589999999998</v>
      </c>
      <c r="F417" s="112">
        <v>1.6674199999999999</v>
      </c>
      <c r="G417" s="34">
        <v>1.5734099999999991</v>
      </c>
      <c r="U417" s="86"/>
    </row>
    <row r="418" spans="1:21" x14ac:dyDescent="0.25">
      <c r="A418" s="21" t="s">
        <v>1503</v>
      </c>
      <c r="B418" s="21" t="s">
        <v>156</v>
      </c>
      <c r="C418" s="77">
        <v>21.176469999999998</v>
      </c>
      <c r="D418" s="34">
        <v>19.097349999999999</v>
      </c>
      <c r="E418" s="34">
        <v>23.585139999999999</v>
      </c>
      <c r="F418" s="112">
        <v>2.0791199999999996</v>
      </c>
      <c r="G418" s="34">
        <v>2.4086700000000008</v>
      </c>
      <c r="U418" s="86"/>
    </row>
    <row r="419" spans="1:21" x14ac:dyDescent="0.25">
      <c r="A419" s="21" t="s">
        <v>1503</v>
      </c>
      <c r="B419" s="21" t="s">
        <v>168</v>
      </c>
      <c r="C419" s="77">
        <v>23.63636</v>
      </c>
      <c r="D419" s="34">
        <v>22.031189999999999</v>
      </c>
      <c r="E419" s="34">
        <v>25.204149999999998</v>
      </c>
      <c r="F419" s="112">
        <v>1.6051700000000011</v>
      </c>
      <c r="G419" s="34">
        <v>1.5677899999999987</v>
      </c>
      <c r="U419" s="86"/>
    </row>
    <row r="420" spans="1:21" x14ac:dyDescent="0.25">
      <c r="A420" s="21" t="s">
        <v>1503</v>
      </c>
      <c r="B420" s="21" t="s">
        <v>164</v>
      </c>
      <c r="C420" s="77">
        <v>17.66667</v>
      </c>
      <c r="D420" s="34">
        <v>16.31671</v>
      </c>
      <c r="E420" s="34">
        <v>19.044509999999999</v>
      </c>
      <c r="F420" s="112">
        <v>1.3499599999999994</v>
      </c>
      <c r="G420" s="34">
        <v>1.3778399999999991</v>
      </c>
      <c r="U420" s="86"/>
    </row>
    <row r="421" spans="1:21" x14ac:dyDescent="0.25">
      <c r="A421" s="11" t="s">
        <v>1503</v>
      </c>
      <c r="B421" s="21" t="s">
        <v>172</v>
      </c>
      <c r="C421" s="77">
        <v>23.152709999999999</v>
      </c>
      <c r="D421" s="34">
        <v>21.720960000000002</v>
      </c>
      <c r="E421" s="34">
        <v>24.71771</v>
      </c>
      <c r="F421" s="112">
        <v>1.4317499999999974</v>
      </c>
      <c r="G421" s="34">
        <v>1.5650000000000013</v>
      </c>
      <c r="U421" s="86"/>
    </row>
    <row r="422" spans="1:21" x14ac:dyDescent="0.25">
      <c r="A422" s="11" t="s">
        <v>1503</v>
      </c>
      <c r="B422" s="21" t="s">
        <v>157</v>
      </c>
      <c r="C422" s="77">
        <v>19.782869999999999</v>
      </c>
      <c r="D422" s="34">
        <v>18.602879999999999</v>
      </c>
      <c r="E422" s="34">
        <v>21.028369999999999</v>
      </c>
      <c r="F422" s="112">
        <v>1.1799900000000001</v>
      </c>
      <c r="G422" s="34">
        <v>1.2454999999999998</v>
      </c>
      <c r="U422" s="86"/>
    </row>
    <row r="423" spans="1:21" s="32" customFormat="1" ht="14.25" x14ac:dyDescent="0.2">
      <c r="A423" s="2" t="s">
        <v>1503</v>
      </c>
      <c r="B423" s="22" t="s">
        <v>170</v>
      </c>
      <c r="C423" s="77">
        <v>20.779219999999999</v>
      </c>
      <c r="D423" s="34">
        <v>19.40475</v>
      </c>
      <c r="E423" s="34">
        <v>22.103100000000001</v>
      </c>
      <c r="F423" s="112">
        <v>1.3744699999999987</v>
      </c>
      <c r="G423" s="34">
        <v>1.3238800000000026</v>
      </c>
    </row>
    <row r="424" spans="1:21" s="32" customFormat="1" ht="14.25" x14ac:dyDescent="0.2">
      <c r="A424" s="2" t="s">
        <v>1503</v>
      </c>
      <c r="B424" s="22" t="s">
        <v>176</v>
      </c>
      <c r="C424" s="77">
        <v>22.340430000000001</v>
      </c>
      <c r="D424" s="34">
        <v>20.629149999999999</v>
      </c>
      <c r="E424" s="34">
        <v>24.400739999999999</v>
      </c>
      <c r="F424" s="112">
        <v>1.7112800000000021</v>
      </c>
      <c r="G424" s="34">
        <v>2.0603099999999976</v>
      </c>
    </row>
    <row r="425" spans="1:21" s="32" customFormat="1" ht="14.25" x14ac:dyDescent="0.2">
      <c r="A425" s="2" t="s">
        <v>1503</v>
      </c>
      <c r="B425" s="22" t="s">
        <v>152</v>
      </c>
      <c r="C425" s="77">
        <v>25.517240000000001</v>
      </c>
      <c r="D425" s="34">
        <v>22.278079999999999</v>
      </c>
      <c r="E425" s="34">
        <v>28.60529</v>
      </c>
      <c r="F425" s="112">
        <v>3.2391600000000018</v>
      </c>
      <c r="G425" s="34">
        <v>3.0880499999999991</v>
      </c>
    </row>
    <row r="426" spans="1:21" s="32" customFormat="1" ht="14.25" x14ac:dyDescent="0.2">
      <c r="A426" s="60" t="s">
        <v>1503</v>
      </c>
      <c r="B426" s="22" t="s">
        <v>150</v>
      </c>
      <c r="C426" s="77">
        <v>14.28571</v>
      </c>
      <c r="D426" s="34">
        <v>12.837730000000001</v>
      </c>
      <c r="E426" s="34">
        <v>15.999409999999999</v>
      </c>
      <c r="F426" s="112">
        <v>1.4479799999999994</v>
      </c>
      <c r="G426" s="34">
        <v>1.7136999999999993</v>
      </c>
    </row>
    <row r="427" spans="1:21" s="32" customFormat="1" ht="14.25" x14ac:dyDescent="0.2">
      <c r="A427" s="60" t="s">
        <v>1503</v>
      </c>
      <c r="B427" s="22" t="s">
        <v>163</v>
      </c>
      <c r="C427" s="77">
        <v>23.4375</v>
      </c>
      <c r="D427" s="34">
        <v>21.85866</v>
      </c>
      <c r="E427" s="34">
        <v>24.948409999999999</v>
      </c>
      <c r="F427" s="112">
        <v>1.5788399999999996</v>
      </c>
      <c r="G427" s="34">
        <v>1.5109099999999991</v>
      </c>
    </row>
    <row r="428" spans="1:21" s="32" customFormat="1" ht="14.25" x14ac:dyDescent="0.2">
      <c r="A428" s="60" t="s">
        <v>1503</v>
      </c>
      <c r="B428" s="22" t="s">
        <v>180</v>
      </c>
      <c r="C428" s="77">
        <v>22.43243</v>
      </c>
      <c r="D428" s="34">
        <v>21.149519999999999</v>
      </c>
      <c r="E428" s="34">
        <v>23.83867</v>
      </c>
      <c r="F428" s="112">
        <v>1.2829100000000011</v>
      </c>
      <c r="G428" s="34">
        <v>1.4062400000000004</v>
      </c>
    </row>
    <row r="429" spans="1:21" s="32" customFormat="1" ht="14.25" x14ac:dyDescent="0.2">
      <c r="A429" s="60" t="s">
        <v>1503</v>
      </c>
      <c r="B429" s="22" t="s">
        <v>154</v>
      </c>
      <c r="C429" s="77">
        <v>18.83408</v>
      </c>
      <c r="D429" s="34">
        <v>17.273240000000001</v>
      </c>
      <c r="E429" s="34">
        <v>20.519030000000001</v>
      </c>
      <c r="F429" s="112">
        <v>1.5608399999999989</v>
      </c>
      <c r="G429" s="34">
        <v>1.6849500000000006</v>
      </c>
    </row>
    <row r="430" spans="1:21" x14ac:dyDescent="0.25">
      <c r="A430" s="22" t="s">
        <v>1503</v>
      </c>
      <c r="B430" s="22" t="s">
        <v>173</v>
      </c>
      <c r="C430" s="77">
        <v>24.608499999999999</v>
      </c>
      <c r="D430" s="34">
        <v>23.31352</v>
      </c>
      <c r="E430" s="34">
        <v>25.835709999999999</v>
      </c>
      <c r="F430" s="112">
        <v>1.2949799999999989</v>
      </c>
      <c r="G430" s="34">
        <v>1.2272099999999995</v>
      </c>
      <c r="U430" s="86"/>
    </row>
    <row r="431" spans="1:21" x14ac:dyDescent="0.25">
      <c r="A431" s="22" t="s">
        <v>1503</v>
      </c>
      <c r="B431" s="22" t="s">
        <v>165</v>
      </c>
      <c r="C431" s="77">
        <v>19.072849999999999</v>
      </c>
      <c r="D431" s="34">
        <v>17.912420000000001</v>
      </c>
      <c r="E431" s="34">
        <v>20.4223</v>
      </c>
      <c r="F431" s="112">
        <v>1.1604299999999981</v>
      </c>
      <c r="G431" s="34">
        <v>1.3494500000000009</v>
      </c>
      <c r="U431" s="86"/>
    </row>
    <row r="432" spans="1:21" x14ac:dyDescent="0.25">
      <c r="A432" s="22" t="s">
        <v>1503</v>
      </c>
      <c r="B432" s="22" t="s">
        <v>149</v>
      </c>
      <c r="C432" s="77">
        <v>16.027090000000001</v>
      </c>
      <c r="D432" s="34">
        <v>14.514989999999999</v>
      </c>
      <c r="E432" s="34">
        <v>17.566680000000002</v>
      </c>
      <c r="F432" s="112">
        <v>1.512100000000002</v>
      </c>
      <c r="G432" s="34">
        <v>1.5395900000000005</v>
      </c>
      <c r="U432" s="86"/>
    </row>
    <row r="433" spans="1:21" x14ac:dyDescent="0.25">
      <c r="A433" s="22" t="s">
        <v>1503</v>
      </c>
      <c r="B433" s="22" t="s">
        <v>177</v>
      </c>
      <c r="C433" s="77">
        <v>25.266359999999999</v>
      </c>
      <c r="D433" s="34">
        <v>23.74295</v>
      </c>
      <c r="E433" s="34">
        <v>26.71059</v>
      </c>
      <c r="F433" s="112">
        <v>1.5234099999999984</v>
      </c>
      <c r="G433" s="34">
        <v>1.444230000000001</v>
      </c>
      <c r="U433" s="86"/>
    </row>
    <row r="434" spans="1:21" x14ac:dyDescent="0.25">
      <c r="A434" s="22" t="s">
        <v>1503</v>
      </c>
      <c r="B434" s="22" t="s">
        <v>153</v>
      </c>
      <c r="C434" s="77">
        <v>17.872340000000001</v>
      </c>
      <c r="D434" s="34">
        <v>16.472390000000001</v>
      </c>
      <c r="E434" s="34">
        <v>19.577719999999999</v>
      </c>
      <c r="F434" s="112">
        <v>1.3999500000000005</v>
      </c>
      <c r="G434" s="34">
        <v>1.7053799999999981</v>
      </c>
      <c r="U434" s="86"/>
    </row>
    <row r="435" spans="1:21" x14ac:dyDescent="0.25">
      <c r="A435" s="22" t="s">
        <v>1503</v>
      </c>
      <c r="B435" s="22" t="s">
        <v>179</v>
      </c>
      <c r="C435" s="77">
        <v>22.25705</v>
      </c>
      <c r="D435" s="34">
        <v>20.81682</v>
      </c>
      <c r="E435" s="34">
        <v>23.701409999999999</v>
      </c>
      <c r="F435" s="112">
        <v>1.4402299999999997</v>
      </c>
      <c r="G435" s="34">
        <v>1.4443599999999996</v>
      </c>
      <c r="U435" s="86"/>
    </row>
    <row r="436" spans="1:21" x14ac:dyDescent="0.25">
      <c r="A436" s="22" t="s">
        <v>1503</v>
      </c>
      <c r="B436" s="22" t="s">
        <v>161</v>
      </c>
      <c r="C436" s="77">
        <v>23.69942</v>
      </c>
      <c r="D436" s="34">
        <v>22.32518</v>
      </c>
      <c r="E436" s="34">
        <v>25.159420000000001</v>
      </c>
      <c r="F436" s="112">
        <v>1.3742400000000004</v>
      </c>
      <c r="G436" s="34">
        <v>1.4600000000000009</v>
      </c>
      <c r="U436" s="86"/>
    </row>
    <row r="437" spans="1:21" x14ac:dyDescent="0.25">
      <c r="A437" s="22" t="s">
        <v>1503</v>
      </c>
      <c r="B437" s="22" t="s">
        <v>158</v>
      </c>
      <c r="C437" s="77">
        <v>19.14498</v>
      </c>
      <c r="D437" s="34">
        <v>17.787980000000001</v>
      </c>
      <c r="E437" s="34">
        <v>20.767099999999999</v>
      </c>
      <c r="F437" s="112">
        <v>1.3569999999999993</v>
      </c>
      <c r="G437" s="34">
        <v>1.6221199999999989</v>
      </c>
      <c r="U437" s="86"/>
    </row>
    <row r="438" spans="1:21" x14ac:dyDescent="0.25">
      <c r="A438" s="22" t="s">
        <v>1503</v>
      </c>
      <c r="B438" s="22" t="s">
        <v>169</v>
      </c>
      <c r="C438" s="77">
        <v>23.735410000000002</v>
      </c>
      <c r="D438" s="34">
        <v>21.448460000000001</v>
      </c>
      <c r="E438" s="34">
        <v>26.097519999999999</v>
      </c>
      <c r="F438" s="112">
        <v>2.2869500000000009</v>
      </c>
      <c r="G438" s="34">
        <v>2.3621099999999977</v>
      </c>
      <c r="U438" s="86"/>
    </row>
    <row r="439" spans="1:21" x14ac:dyDescent="0.25">
      <c r="A439" s="21" t="s">
        <v>11</v>
      </c>
      <c r="B439" s="21" t="s">
        <v>166</v>
      </c>
      <c r="C439" s="77">
        <v>25.506070000000001</v>
      </c>
      <c r="D439" s="34">
        <v>24.08877</v>
      </c>
      <c r="E439" s="34">
        <v>26.892700000000001</v>
      </c>
      <c r="F439" s="112">
        <v>1.4173000000000009</v>
      </c>
      <c r="G439" s="34">
        <v>1.3866300000000003</v>
      </c>
      <c r="U439" s="86"/>
    </row>
    <row r="440" spans="1:21" x14ac:dyDescent="0.25">
      <c r="A440" s="11" t="s">
        <v>11</v>
      </c>
      <c r="B440" s="21" t="s">
        <v>160</v>
      </c>
      <c r="C440" s="77">
        <v>19.506460000000001</v>
      </c>
      <c r="D440" s="34">
        <v>18.306370000000001</v>
      </c>
      <c r="E440" s="34">
        <v>20.685949999999998</v>
      </c>
      <c r="F440" s="112">
        <v>1.2000899999999994</v>
      </c>
      <c r="G440" s="34">
        <v>1.1794899999999977</v>
      </c>
      <c r="U440" s="86"/>
    </row>
    <row r="441" spans="1:21" x14ac:dyDescent="0.25">
      <c r="A441" s="11" t="s">
        <v>11</v>
      </c>
      <c r="B441" s="21" t="s">
        <v>162</v>
      </c>
      <c r="C441" s="77">
        <v>26.762820000000001</v>
      </c>
      <c r="D441" s="34">
        <v>25.167629999999999</v>
      </c>
      <c r="E441" s="34">
        <v>28.270009999999999</v>
      </c>
      <c r="F441" s="112">
        <v>1.5951900000000023</v>
      </c>
      <c r="G441" s="34">
        <v>1.5071899999999978</v>
      </c>
      <c r="U441" s="86"/>
    </row>
    <row r="442" spans="1:21" s="32" customFormat="1" ht="14.25" x14ac:dyDescent="0.2">
      <c r="A442" s="2" t="s">
        <v>11</v>
      </c>
      <c r="B442" s="21" t="s">
        <v>155</v>
      </c>
      <c r="C442" s="77">
        <v>27.573060000000002</v>
      </c>
      <c r="D442" s="34">
        <v>26.192460000000001</v>
      </c>
      <c r="E442" s="34">
        <v>28.9834</v>
      </c>
      <c r="F442" s="112">
        <v>1.3806000000000012</v>
      </c>
      <c r="G442" s="34">
        <v>1.4103399999999979</v>
      </c>
    </row>
    <row r="443" spans="1:21" s="32" customFormat="1" ht="14.25" x14ac:dyDescent="0.2">
      <c r="A443" s="2" t="s">
        <v>11</v>
      </c>
      <c r="B443" s="21" t="s">
        <v>151</v>
      </c>
      <c r="C443" s="77">
        <v>20.26144</v>
      </c>
      <c r="D443" s="34">
        <v>19.048290000000001</v>
      </c>
      <c r="E443" s="34">
        <v>21.597110000000001</v>
      </c>
      <c r="F443" s="112">
        <v>1.2131499999999988</v>
      </c>
      <c r="G443" s="34">
        <v>1.3356700000000004</v>
      </c>
    </row>
    <row r="444" spans="1:21" s="32" customFormat="1" ht="14.25" x14ac:dyDescent="0.2">
      <c r="A444" s="2" t="s">
        <v>11</v>
      </c>
      <c r="B444" s="21" t="s">
        <v>167</v>
      </c>
      <c r="C444" s="77">
        <v>20.930230000000002</v>
      </c>
      <c r="D444" s="34">
        <v>18.975750000000001</v>
      </c>
      <c r="E444" s="34">
        <v>23.08849</v>
      </c>
      <c r="F444" s="112">
        <v>1.9544800000000002</v>
      </c>
      <c r="G444" s="34">
        <v>2.1582599999999985</v>
      </c>
    </row>
    <row r="445" spans="1:21" s="32" customFormat="1" ht="14.25" x14ac:dyDescent="0.2">
      <c r="A445" s="2" t="s">
        <v>11</v>
      </c>
      <c r="B445" s="21" t="s">
        <v>171</v>
      </c>
      <c r="C445" s="77">
        <v>23.725290000000001</v>
      </c>
      <c r="D445" s="34">
        <v>22.534310000000001</v>
      </c>
      <c r="E445" s="34">
        <v>24.938490000000002</v>
      </c>
      <c r="F445" s="112">
        <v>1.1909799999999997</v>
      </c>
      <c r="G445" s="34">
        <v>1.2132000000000005</v>
      </c>
    </row>
    <row r="446" spans="1:21" s="32" customFormat="1" ht="14.25" x14ac:dyDescent="0.2">
      <c r="A446" s="2" t="s">
        <v>11</v>
      </c>
      <c r="B446" s="21" t="s">
        <v>159</v>
      </c>
      <c r="C446" s="77">
        <v>18.887599999999999</v>
      </c>
      <c r="D446" s="34">
        <v>17.710660000000001</v>
      </c>
      <c r="E446" s="34">
        <v>20.044750000000001</v>
      </c>
      <c r="F446" s="112">
        <v>1.1769399999999983</v>
      </c>
      <c r="G446" s="34">
        <v>1.1571500000000015</v>
      </c>
    </row>
    <row r="447" spans="1:21" s="32" customFormat="1" ht="14.25" x14ac:dyDescent="0.2">
      <c r="A447" s="2" t="s">
        <v>11</v>
      </c>
      <c r="B447" s="21" t="s">
        <v>174</v>
      </c>
      <c r="C447" s="77">
        <v>24.85812</v>
      </c>
      <c r="D447" s="34">
        <v>23.564910000000001</v>
      </c>
      <c r="E447" s="34">
        <v>26.115680000000001</v>
      </c>
      <c r="F447" s="112">
        <v>1.2932099999999984</v>
      </c>
      <c r="G447" s="34">
        <v>1.2575600000000016</v>
      </c>
    </row>
    <row r="448" spans="1:21" s="32" customFormat="1" ht="14.25" x14ac:dyDescent="0.2">
      <c r="A448" s="2" t="s">
        <v>11</v>
      </c>
      <c r="B448" s="21" t="s">
        <v>178</v>
      </c>
      <c r="C448" s="77">
        <v>24.123989999999999</v>
      </c>
      <c r="D448" s="34">
        <v>22.774509999999999</v>
      </c>
      <c r="E448" s="34">
        <v>25.527000000000001</v>
      </c>
      <c r="F448" s="112">
        <v>1.3494799999999998</v>
      </c>
      <c r="G448" s="34">
        <v>1.4030100000000019</v>
      </c>
    </row>
    <row r="449" spans="1:21" x14ac:dyDescent="0.25">
      <c r="A449" s="21" t="s">
        <v>11</v>
      </c>
      <c r="B449" s="21" t="s">
        <v>175</v>
      </c>
      <c r="C449" s="77">
        <v>25.14395</v>
      </c>
      <c r="D449" s="34">
        <v>23.431319999999999</v>
      </c>
      <c r="E449" s="34">
        <v>26.75723</v>
      </c>
      <c r="F449" s="112">
        <v>1.7126300000000008</v>
      </c>
      <c r="G449" s="34">
        <v>1.6132799999999996</v>
      </c>
      <c r="U449" s="86"/>
    </row>
    <row r="450" spans="1:21" x14ac:dyDescent="0.25">
      <c r="A450" s="21" t="s">
        <v>11</v>
      </c>
      <c r="B450" s="21" t="s">
        <v>156</v>
      </c>
      <c r="C450" s="77">
        <v>21.348310000000001</v>
      </c>
      <c r="D450" s="34">
        <v>19.377870000000001</v>
      </c>
      <c r="E450" s="34">
        <v>23.781939999999999</v>
      </c>
      <c r="F450" s="112">
        <v>1.97044</v>
      </c>
      <c r="G450" s="34">
        <v>2.4336299999999973</v>
      </c>
      <c r="U450" s="86"/>
    </row>
    <row r="451" spans="1:21" x14ac:dyDescent="0.25">
      <c r="A451" s="21" t="s">
        <v>11</v>
      </c>
      <c r="B451" s="21" t="s">
        <v>168</v>
      </c>
      <c r="C451" s="77">
        <v>21.66667</v>
      </c>
      <c r="D451" s="34">
        <v>20.125060000000001</v>
      </c>
      <c r="E451" s="34">
        <v>23.23085</v>
      </c>
      <c r="F451" s="112">
        <v>1.5416099999999986</v>
      </c>
      <c r="G451" s="34">
        <v>1.5641800000000003</v>
      </c>
      <c r="U451" s="86"/>
    </row>
    <row r="452" spans="1:21" x14ac:dyDescent="0.25">
      <c r="A452" s="21" t="s">
        <v>11</v>
      </c>
      <c r="B452" s="21" t="s">
        <v>164</v>
      </c>
      <c r="C452" s="77">
        <v>18.481850000000001</v>
      </c>
      <c r="D452" s="34">
        <v>17.081659999999999</v>
      </c>
      <c r="E452" s="34">
        <v>19.842179999999999</v>
      </c>
      <c r="F452" s="112">
        <v>1.400190000000002</v>
      </c>
      <c r="G452" s="34">
        <v>1.3603299999999976</v>
      </c>
      <c r="U452" s="86"/>
    </row>
    <row r="453" spans="1:21" x14ac:dyDescent="0.25">
      <c r="A453" s="21" t="s">
        <v>11</v>
      </c>
      <c r="B453" s="21" t="s">
        <v>172</v>
      </c>
      <c r="C453" s="77">
        <v>25.07788</v>
      </c>
      <c r="D453" s="34">
        <v>23.646709999999999</v>
      </c>
      <c r="E453" s="34">
        <v>26.646519999999999</v>
      </c>
      <c r="F453" s="112">
        <v>1.4311700000000016</v>
      </c>
      <c r="G453" s="34">
        <v>1.5686399999999985</v>
      </c>
      <c r="U453" s="86"/>
    </row>
    <row r="454" spans="1:21" x14ac:dyDescent="0.25">
      <c r="A454" s="21" t="s">
        <v>11</v>
      </c>
      <c r="B454" s="21" t="s">
        <v>157</v>
      </c>
      <c r="C454" s="77">
        <v>20.551380000000002</v>
      </c>
      <c r="D454" s="34">
        <v>19.277249999999999</v>
      </c>
      <c r="E454" s="34">
        <v>21.782</v>
      </c>
      <c r="F454" s="112">
        <v>1.2741300000000031</v>
      </c>
      <c r="G454" s="34">
        <v>1.2306199999999983</v>
      </c>
      <c r="U454" s="86"/>
    </row>
    <row r="455" spans="1:21" x14ac:dyDescent="0.25">
      <c r="A455" s="21" t="s">
        <v>11</v>
      </c>
      <c r="B455" s="22" t="s">
        <v>170</v>
      </c>
      <c r="C455" s="77">
        <v>21.359220000000001</v>
      </c>
      <c r="D455" s="34">
        <v>20.00365</v>
      </c>
      <c r="E455" s="34">
        <v>22.676760000000002</v>
      </c>
      <c r="F455" s="112">
        <v>1.3555700000000002</v>
      </c>
      <c r="G455" s="34">
        <v>1.317540000000001</v>
      </c>
      <c r="U455" s="86"/>
    </row>
    <row r="456" spans="1:21" x14ac:dyDescent="0.25">
      <c r="A456" s="21" t="s">
        <v>11</v>
      </c>
      <c r="B456" s="22" t="s">
        <v>176</v>
      </c>
      <c r="C456" s="77">
        <v>22.802199999999999</v>
      </c>
      <c r="D456" s="34">
        <v>20.96302</v>
      </c>
      <c r="E456" s="34">
        <v>24.8154</v>
      </c>
      <c r="F456" s="112">
        <v>1.8391799999999989</v>
      </c>
      <c r="G456" s="34">
        <v>2.0132000000000012</v>
      </c>
      <c r="U456" s="86"/>
    </row>
    <row r="457" spans="1:21" x14ac:dyDescent="0.25">
      <c r="A457" s="21" t="s">
        <v>11</v>
      </c>
      <c r="B457" s="22" t="s">
        <v>152</v>
      </c>
      <c r="C457" s="77">
        <v>20.863309999999998</v>
      </c>
      <c r="D457" s="34">
        <v>18.19538</v>
      </c>
      <c r="E457" s="34">
        <v>24.259250000000002</v>
      </c>
      <c r="F457" s="112">
        <v>2.6679299999999984</v>
      </c>
      <c r="G457" s="34">
        <v>3.3959400000000031</v>
      </c>
      <c r="U457" s="86"/>
    </row>
    <row r="458" spans="1:21" x14ac:dyDescent="0.25">
      <c r="A458" s="22" t="s">
        <v>11</v>
      </c>
      <c r="B458" s="22" t="s">
        <v>150</v>
      </c>
      <c r="C458" s="77">
        <v>14.921469999999999</v>
      </c>
      <c r="D458" s="34">
        <v>13.486829999999999</v>
      </c>
      <c r="E458" s="34">
        <v>16.690159999999999</v>
      </c>
      <c r="F458" s="112">
        <v>1.4346399999999999</v>
      </c>
      <c r="G458" s="34">
        <v>1.7686899999999994</v>
      </c>
      <c r="U458" s="86"/>
    </row>
    <row r="459" spans="1:21" x14ac:dyDescent="0.25">
      <c r="A459" s="3" t="s">
        <v>11</v>
      </c>
      <c r="B459" s="22" t="s">
        <v>163</v>
      </c>
      <c r="C459" s="77">
        <v>24.482759999999999</v>
      </c>
      <c r="D459" s="34">
        <v>22.868919999999999</v>
      </c>
      <c r="E459" s="34">
        <v>25.992709999999999</v>
      </c>
      <c r="F459" s="112">
        <v>1.6138399999999997</v>
      </c>
      <c r="G459" s="34">
        <v>1.5099499999999999</v>
      </c>
      <c r="U459" s="86"/>
    </row>
    <row r="460" spans="1:21" x14ac:dyDescent="0.25">
      <c r="A460" s="3" t="s">
        <v>11</v>
      </c>
      <c r="B460" s="22" t="s">
        <v>180</v>
      </c>
      <c r="C460" s="77">
        <v>22.22222</v>
      </c>
      <c r="D460" s="34">
        <v>20.896429999999999</v>
      </c>
      <c r="E460" s="34">
        <v>23.59431</v>
      </c>
      <c r="F460" s="112">
        <v>1.3257900000000014</v>
      </c>
      <c r="G460" s="34">
        <v>1.37209</v>
      </c>
      <c r="U460" s="86"/>
    </row>
    <row r="461" spans="1:21" s="32" customFormat="1" ht="14.25" x14ac:dyDescent="0.2">
      <c r="A461" s="60" t="s">
        <v>11</v>
      </c>
      <c r="B461" s="22" t="s">
        <v>154</v>
      </c>
      <c r="C461" s="77">
        <v>21.224489999999999</v>
      </c>
      <c r="D461" s="34">
        <v>19.65916</v>
      </c>
      <c r="E461" s="34">
        <v>22.897259999999999</v>
      </c>
      <c r="F461" s="112">
        <v>1.5653299999999994</v>
      </c>
      <c r="G461" s="34">
        <v>1.6727699999999999</v>
      </c>
    </row>
    <row r="462" spans="1:21" s="32" customFormat="1" ht="14.25" x14ac:dyDescent="0.2">
      <c r="A462" s="60" t="s">
        <v>11</v>
      </c>
      <c r="B462" s="22" t="s">
        <v>173</v>
      </c>
      <c r="C462" s="77">
        <v>23.299890000000001</v>
      </c>
      <c r="D462" s="34">
        <v>22.054079999999999</v>
      </c>
      <c r="E462" s="34">
        <v>24.52609</v>
      </c>
      <c r="F462" s="112">
        <v>1.2458100000000023</v>
      </c>
      <c r="G462" s="34">
        <v>1.2261999999999986</v>
      </c>
    </row>
    <row r="463" spans="1:21" s="32" customFormat="1" ht="14.25" x14ac:dyDescent="0.2">
      <c r="A463" s="60" t="s">
        <v>11</v>
      </c>
      <c r="B463" s="22" t="s">
        <v>165</v>
      </c>
      <c r="C463" s="77">
        <v>22.90363</v>
      </c>
      <c r="D463" s="34">
        <v>21.60247</v>
      </c>
      <c r="E463" s="34">
        <v>24.20683</v>
      </c>
      <c r="F463" s="112">
        <v>1.3011599999999994</v>
      </c>
      <c r="G463" s="34">
        <v>1.3032000000000004</v>
      </c>
    </row>
    <row r="464" spans="1:21" s="32" customFormat="1" ht="14.25" x14ac:dyDescent="0.2">
      <c r="A464" s="60" t="s">
        <v>11</v>
      </c>
      <c r="B464" s="22" t="s">
        <v>149</v>
      </c>
      <c r="C464" s="77">
        <v>16.553290000000001</v>
      </c>
      <c r="D464" s="34">
        <v>15.030609999999999</v>
      </c>
      <c r="E464" s="34">
        <v>18.131789999999999</v>
      </c>
      <c r="F464" s="112">
        <v>1.5226800000000011</v>
      </c>
      <c r="G464" s="34">
        <v>1.5784999999999982</v>
      </c>
    </row>
    <row r="465" spans="1:21" s="32" customFormat="1" ht="14.25" x14ac:dyDescent="0.2">
      <c r="A465" s="60" t="s">
        <v>11</v>
      </c>
      <c r="B465" s="22" t="s">
        <v>177</v>
      </c>
      <c r="C465" s="77">
        <v>26.25</v>
      </c>
      <c r="D465" s="34">
        <v>24.82375</v>
      </c>
      <c r="E465" s="34">
        <v>27.874500000000001</v>
      </c>
      <c r="F465" s="112">
        <v>1.4262499999999996</v>
      </c>
      <c r="G465" s="34">
        <v>1.6245000000000012</v>
      </c>
    </row>
    <row r="466" spans="1:21" s="32" customFormat="1" ht="14.25" x14ac:dyDescent="0.2">
      <c r="A466" s="60" t="s">
        <v>11</v>
      </c>
      <c r="B466" s="22" t="s">
        <v>153</v>
      </c>
      <c r="C466" s="77">
        <v>17.427389999999999</v>
      </c>
      <c r="D466" s="34">
        <v>15.91836</v>
      </c>
      <c r="E466" s="34">
        <v>18.942789999999999</v>
      </c>
      <c r="F466" s="112">
        <v>1.5090299999999992</v>
      </c>
      <c r="G466" s="34">
        <v>1.5153999999999996</v>
      </c>
    </row>
    <row r="467" spans="1:21" s="32" customFormat="1" ht="14.25" x14ac:dyDescent="0.2">
      <c r="A467" s="60" t="s">
        <v>11</v>
      </c>
      <c r="B467" s="22" t="s">
        <v>179</v>
      </c>
      <c r="C467" s="77">
        <v>23.245609999999999</v>
      </c>
      <c r="D467" s="34">
        <v>21.83831</v>
      </c>
      <c r="E467" s="34">
        <v>24.668130000000001</v>
      </c>
      <c r="F467" s="112">
        <v>1.4072999999999993</v>
      </c>
      <c r="G467" s="34">
        <v>1.4225200000000022</v>
      </c>
    </row>
    <row r="468" spans="1:21" x14ac:dyDescent="0.25">
      <c r="A468" s="22" t="s">
        <v>11</v>
      </c>
      <c r="B468" s="22" t="s">
        <v>161</v>
      </c>
      <c r="C468" s="77">
        <v>21.565729999999999</v>
      </c>
      <c r="D468" s="34">
        <v>20.184059999999999</v>
      </c>
      <c r="E468" s="34">
        <v>22.952850000000002</v>
      </c>
      <c r="F468" s="112">
        <v>1.3816699999999997</v>
      </c>
      <c r="G468" s="34">
        <v>1.387120000000003</v>
      </c>
      <c r="U468" s="86"/>
    </row>
    <row r="469" spans="1:21" x14ac:dyDescent="0.25">
      <c r="A469" s="22" t="s">
        <v>11</v>
      </c>
      <c r="B469" s="22" t="s">
        <v>158</v>
      </c>
      <c r="C469" s="77">
        <v>18.230090000000001</v>
      </c>
      <c r="D469" s="34">
        <v>16.815529999999999</v>
      </c>
      <c r="E469" s="34">
        <v>19.660229999999999</v>
      </c>
      <c r="F469" s="112">
        <v>1.4145600000000016</v>
      </c>
      <c r="G469" s="34">
        <v>1.430139999999998</v>
      </c>
      <c r="U469" s="86"/>
    </row>
    <row r="470" spans="1:21" x14ac:dyDescent="0.25">
      <c r="A470" s="22" t="s">
        <v>11</v>
      </c>
      <c r="B470" s="22" t="s">
        <v>169</v>
      </c>
      <c r="C470" s="77">
        <v>24.896270000000001</v>
      </c>
      <c r="D470" s="34">
        <v>22.339510000000001</v>
      </c>
      <c r="E470" s="34">
        <v>27.19971</v>
      </c>
      <c r="F470" s="112">
        <v>2.5567600000000006</v>
      </c>
      <c r="G470" s="34">
        <v>2.3034399999999984</v>
      </c>
      <c r="U470" s="86"/>
    </row>
    <row r="471" spans="1:21" x14ac:dyDescent="0.25">
      <c r="A471" s="21" t="s">
        <v>91</v>
      </c>
      <c r="B471" s="21" t="s">
        <v>166</v>
      </c>
      <c r="C471" s="77">
        <v>25.648409999999998</v>
      </c>
      <c r="D471" s="34">
        <v>24.222919999999998</v>
      </c>
      <c r="E471" s="34">
        <v>27.127770000000002</v>
      </c>
      <c r="F471" s="112">
        <v>1.4254899999999999</v>
      </c>
      <c r="G471" s="34">
        <v>1.4793600000000033</v>
      </c>
      <c r="U471" s="86"/>
    </row>
    <row r="472" spans="1:21" x14ac:dyDescent="0.25">
      <c r="A472" s="21" t="s">
        <v>91</v>
      </c>
      <c r="B472" s="21" t="s">
        <v>160</v>
      </c>
      <c r="C472" s="77">
        <v>20.02384</v>
      </c>
      <c r="D472" s="34">
        <v>18.821770000000001</v>
      </c>
      <c r="E472" s="34">
        <v>21.242660000000001</v>
      </c>
      <c r="F472" s="112">
        <v>1.2020699999999991</v>
      </c>
      <c r="G472" s="34">
        <v>1.2188200000000009</v>
      </c>
      <c r="U472" s="86"/>
    </row>
    <row r="473" spans="1:21" x14ac:dyDescent="0.25">
      <c r="A473" s="21" t="s">
        <v>91</v>
      </c>
      <c r="B473" s="21" t="s">
        <v>162</v>
      </c>
      <c r="C473" s="77">
        <v>23.418800000000001</v>
      </c>
      <c r="D473" s="34">
        <v>21.871099999999998</v>
      </c>
      <c r="E473" s="34">
        <v>24.93599</v>
      </c>
      <c r="F473" s="112">
        <v>1.5477000000000025</v>
      </c>
      <c r="G473" s="34">
        <v>1.5171899999999994</v>
      </c>
      <c r="U473" s="86"/>
    </row>
    <row r="474" spans="1:21" x14ac:dyDescent="0.25">
      <c r="A474" s="21" t="s">
        <v>91</v>
      </c>
      <c r="B474" s="21" t="s">
        <v>155</v>
      </c>
      <c r="C474" s="77">
        <v>28.533329999999999</v>
      </c>
      <c r="D474" s="34">
        <v>27.122199999999999</v>
      </c>
      <c r="E474" s="34">
        <v>30.01125</v>
      </c>
      <c r="F474" s="112">
        <v>1.41113</v>
      </c>
      <c r="G474" s="34">
        <v>1.477920000000001</v>
      </c>
      <c r="U474" s="86"/>
    </row>
    <row r="475" spans="1:21" x14ac:dyDescent="0.25">
      <c r="A475" s="21" t="s">
        <v>91</v>
      </c>
      <c r="B475" s="21" t="s">
        <v>151</v>
      </c>
      <c r="C475" s="77">
        <v>19.754770000000001</v>
      </c>
      <c r="D475" s="34">
        <v>18.493469999999999</v>
      </c>
      <c r="E475" s="34">
        <v>21.068549999999998</v>
      </c>
      <c r="F475" s="112">
        <v>1.2613000000000021</v>
      </c>
      <c r="G475" s="34">
        <v>1.3137799999999977</v>
      </c>
      <c r="U475" s="86"/>
    </row>
    <row r="476" spans="1:21" x14ac:dyDescent="0.25">
      <c r="A476" s="119" t="s">
        <v>91</v>
      </c>
      <c r="B476" s="119" t="s">
        <v>167</v>
      </c>
      <c r="C476" s="77">
        <v>21.223020000000002</v>
      </c>
      <c r="D476" s="34">
        <v>19.126439999999999</v>
      </c>
      <c r="E476" s="34">
        <v>23.417179999999998</v>
      </c>
      <c r="F476" s="112">
        <v>2.096580000000003</v>
      </c>
      <c r="G476" s="34">
        <v>2.1941599999999966</v>
      </c>
      <c r="U476" s="86"/>
    </row>
    <row r="477" spans="1:21" x14ac:dyDescent="0.25">
      <c r="A477" s="25" t="s">
        <v>91</v>
      </c>
      <c r="B477" s="25" t="s">
        <v>171</v>
      </c>
      <c r="C477" s="77">
        <v>21.892189999999999</v>
      </c>
      <c r="D477" s="34">
        <v>20.718599999999999</v>
      </c>
      <c r="E477" s="34">
        <v>23.122890000000002</v>
      </c>
      <c r="F477" s="112">
        <v>1.1735900000000008</v>
      </c>
      <c r="G477" s="34">
        <v>1.2307000000000023</v>
      </c>
      <c r="U477" s="86"/>
    </row>
    <row r="478" spans="1:21" x14ac:dyDescent="0.25">
      <c r="A478" s="11" t="s">
        <v>91</v>
      </c>
      <c r="B478" s="25" t="s">
        <v>159</v>
      </c>
      <c r="C478" s="77">
        <v>21.79177</v>
      </c>
      <c r="D478" s="34">
        <v>20.554220000000001</v>
      </c>
      <c r="E478" s="34">
        <v>23.071190000000001</v>
      </c>
      <c r="F478" s="112">
        <v>1.2375499999999988</v>
      </c>
      <c r="G478" s="34">
        <v>1.2794200000000018</v>
      </c>
      <c r="U478" s="86"/>
    </row>
    <row r="479" spans="1:21" x14ac:dyDescent="0.25">
      <c r="A479" s="11" t="s">
        <v>91</v>
      </c>
      <c r="B479" s="21" t="s">
        <v>174</v>
      </c>
      <c r="C479" s="77">
        <v>24.94145</v>
      </c>
      <c r="D479" s="34">
        <v>23.638030000000001</v>
      </c>
      <c r="E479" s="34">
        <v>26.231459999999998</v>
      </c>
      <c r="F479" s="112">
        <v>1.3034199999999991</v>
      </c>
      <c r="G479" s="34">
        <v>1.2900099999999988</v>
      </c>
      <c r="U479" s="86"/>
    </row>
    <row r="480" spans="1:21" s="32" customFormat="1" ht="14.25" x14ac:dyDescent="0.2">
      <c r="A480" s="2" t="s">
        <v>91</v>
      </c>
      <c r="B480" s="25" t="s">
        <v>178</v>
      </c>
      <c r="C480" s="77">
        <v>25.753419999999998</v>
      </c>
      <c r="D480" s="34">
        <v>24.31381</v>
      </c>
      <c r="E480" s="34">
        <v>27.148630000000001</v>
      </c>
      <c r="F480" s="112">
        <v>1.4396099999999983</v>
      </c>
      <c r="G480" s="34">
        <v>1.3952100000000023</v>
      </c>
    </row>
    <row r="481" spans="1:21" s="32" customFormat="1" ht="14.25" x14ac:dyDescent="0.2">
      <c r="A481" s="2" t="s">
        <v>91</v>
      </c>
      <c r="B481" s="25" t="s">
        <v>175</v>
      </c>
      <c r="C481" s="77">
        <v>24.708169999999999</v>
      </c>
      <c r="D481" s="34">
        <v>23.021360000000001</v>
      </c>
      <c r="E481" s="34">
        <v>26.353439999999999</v>
      </c>
      <c r="F481" s="112">
        <v>1.6868099999999977</v>
      </c>
      <c r="G481" s="34">
        <v>1.64527</v>
      </c>
    </row>
    <row r="482" spans="1:21" s="32" customFormat="1" ht="14.25" x14ac:dyDescent="0.2">
      <c r="A482" s="2" t="s">
        <v>91</v>
      </c>
      <c r="B482" s="25" t="s">
        <v>156</v>
      </c>
      <c r="C482" s="77">
        <v>22.265630000000002</v>
      </c>
      <c r="D482" s="34">
        <v>20.10322</v>
      </c>
      <c r="E482" s="34">
        <v>24.66375</v>
      </c>
      <c r="F482" s="112">
        <v>2.1624100000000013</v>
      </c>
      <c r="G482" s="34">
        <v>2.3981199999999987</v>
      </c>
    </row>
    <row r="483" spans="1:21" s="32" customFormat="1" ht="14.25" x14ac:dyDescent="0.2">
      <c r="A483" s="2" t="s">
        <v>91</v>
      </c>
      <c r="B483" s="25" t="s">
        <v>168</v>
      </c>
      <c r="C483" s="77">
        <v>22.077919999999999</v>
      </c>
      <c r="D483" s="34">
        <v>20.609120000000001</v>
      </c>
      <c r="E483" s="34">
        <v>23.74156</v>
      </c>
      <c r="F483" s="112">
        <v>1.4687999999999981</v>
      </c>
      <c r="G483" s="34">
        <v>1.6636400000000009</v>
      </c>
    </row>
    <row r="484" spans="1:21" s="32" customFormat="1" ht="14.25" x14ac:dyDescent="0.2">
      <c r="A484" s="2" t="s">
        <v>91</v>
      </c>
      <c r="B484" s="25" t="s">
        <v>164</v>
      </c>
      <c r="C484" s="77">
        <v>18.66667</v>
      </c>
      <c r="D484" s="34">
        <v>17.38327</v>
      </c>
      <c r="E484" s="34">
        <v>20.17587</v>
      </c>
      <c r="F484" s="112">
        <v>1.2834000000000003</v>
      </c>
      <c r="G484" s="34">
        <v>1.5091999999999999</v>
      </c>
    </row>
    <row r="485" spans="1:21" s="32" customFormat="1" ht="14.25" x14ac:dyDescent="0.2">
      <c r="A485" s="2" t="s">
        <v>91</v>
      </c>
      <c r="B485" s="25" t="s">
        <v>172</v>
      </c>
      <c r="C485" s="77">
        <v>24.40945</v>
      </c>
      <c r="D485" s="34">
        <v>22.923300000000001</v>
      </c>
      <c r="E485" s="34">
        <v>25.909890000000001</v>
      </c>
      <c r="F485" s="112">
        <v>1.4861499999999985</v>
      </c>
      <c r="G485" s="34">
        <v>1.5004400000000011</v>
      </c>
    </row>
    <row r="486" spans="1:21" s="32" customFormat="1" ht="14.25" x14ac:dyDescent="0.2">
      <c r="A486" s="2" t="s">
        <v>91</v>
      </c>
      <c r="B486" s="25" t="s">
        <v>157</v>
      </c>
      <c r="C486" s="77">
        <v>20.694089999999999</v>
      </c>
      <c r="D486" s="34">
        <v>19.485430000000001</v>
      </c>
      <c r="E486" s="34">
        <v>22.033259999999999</v>
      </c>
      <c r="F486" s="112">
        <v>1.2086599999999983</v>
      </c>
      <c r="G486" s="34">
        <v>1.3391699999999993</v>
      </c>
    </row>
    <row r="487" spans="1:21" x14ac:dyDescent="0.25">
      <c r="A487" s="25" t="s">
        <v>91</v>
      </c>
      <c r="B487" s="24" t="s">
        <v>170</v>
      </c>
      <c r="C487" s="77">
        <v>21.23386</v>
      </c>
      <c r="D487" s="34">
        <v>19.913889999999999</v>
      </c>
      <c r="E487" s="34">
        <v>22.629370000000002</v>
      </c>
      <c r="F487" s="112">
        <v>1.3199700000000014</v>
      </c>
      <c r="G487" s="34">
        <v>1.3955100000000016</v>
      </c>
      <c r="U487" s="86"/>
    </row>
    <row r="488" spans="1:21" x14ac:dyDescent="0.25">
      <c r="A488" s="25" t="s">
        <v>91</v>
      </c>
      <c r="B488" s="24" t="s">
        <v>176</v>
      </c>
      <c r="C488" s="77">
        <v>21.329640000000001</v>
      </c>
      <c r="D488" s="34">
        <v>19.52366</v>
      </c>
      <c r="E488" s="34">
        <v>23.304749999999999</v>
      </c>
      <c r="F488" s="112">
        <v>1.8059800000000017</v>
      </c>
      <c r="G488" s="34">
        <v>1.9751099999999973</v>
      </c>
      <c r="U488" s="86"/>
    </row>
    <row r="489" spans="1:21" x14ac:dyDescent="0.25">
      <c r="A489" s="25" t="s">
        <v>91</v>
      </c>
      <c r="B489" s="24" t="s">
        <v>152</v>
      </c>
      <c r="C489" s="77">
        <v>20.588239999999999</v>
      </c>
      <c r="D489" s="34">
        <v>17.691949999999999</v>
      </c>
      <c r="E489" s="34">
        <v>23.754349999999999</v>
      </c>
      <c r="F489" s="112">
        <v>2.8962900000000005</v>
      </c>
      <c r="G489" s="34">
        <v>3.1661099999999998</v>
      </c>
      <c r="U489" s="86"/>
    </row>
    <row r="490" spans="1:21" x14ac:dyDescent="0.25">
      <c r="A490" s="24" t="s">
        <v>91</v>
      </c>
      <c r="B490" s="24" t="s">
        <v>150</v>
      </c>
      <c r="C490" s="77">
        <v>13.858700000000001</v>
      </c>
      <c r="D490" s="34">
        <v>12.41357</v>
      </c>
      <c r="E490" s="34">
        <v>15.578060000000001</v>
      </c>
      <c r="F490" s="112">
        <v>1.4451300000000007</v>
      </c>
      <c r="G490" s="34">
        <v>1.71936</v>
      </c>
      <c r="U490" s="86"/>
    </row>
    <row r="491" spans="1:21" x14ac:dyDescent="0.25">
      <c r="A491" s="24" t="s">
        <v>91</v>
      </c>
      <c r="B491" s="24" t="s">
        <v>163</v>
      </c>
      <c r="C491" s="77">
        <v>23.78472</v>
      </c>
      <c r="D491" s="34">
        <v>22.314859999999999</v>
      </c>
      <c r="E491" s="34">
        <v>25.42689</v>
      </c>
      <c r="F491" s="112">
        <v>1.4698600000000006</v>
      </c>
      <c r="G491" s="34">
        <v>1.6421700000000001</v>
      </c>
      <c r="U491" s="86"/>
    </row>
    <row r="492" spans="1:21" x14ac:dyDescent="0.25">
      <c r="A492" s="24" t="s">
        <v>91</v>
      </c>
      <c r="B492" s="24" t="s">
        <v>180</v>
      </c>
      <c r="C492" s="77">
        <v>17.587209999999999</v>
      </c>
      <c r="D492" s="34">
        <v>16.323119999999999</v>
      </c>
      <c r="E492" s="34">
        <v>18.86553</v>
      </c>
      <c r="F492" s="112">
        <v>1.2640899999999995</v>
      </c>
      <c r="G492" s="34">
        <v>1.2783200000000008</v>
      </c>
      <c r="U492" s="86"/>
    </row>
    <row r="493" spans="1:21" x14ac:dyDescent="0.25">
      <c r="A493" s="24" t="s">
        <v>91</v>
      </c>
      <c r="B493" s="24" t="s">
        <v>154</v>
      </c>
      <c r="C493" s="77">
        <v>18.604649999999999</v>
      </c>
      <c r="D493" s="34">
        <v>17.005980000000001</v>
      </c>
      <c r="E493" s="34">
        <v>20.136289999999999</v>
      </c>
      <c r="F493" s="112">
        <v>1.5986699999999985</v>
      </c>
      <c r="G493" s="34">
        <v>1.5316399999999994</v>
      </c>
      <c r="U493" s="86"/>
    </row>
    <row r="494" spans="1:21" x14ac:dyDescent="0.25">
      <c r="A494" s="24" t="s">
        <v>91</v>
      </c>
      <c r="B494" s="24" t="s">
        <v>173</v>
      </c>
      <c r="C494" s="77">
        <v>22.746780000000001</v>
      </c>
      <c r="D494" s="34">
        <v>21.596319999999999</v>
      </c>
      <c r="E494" s="34">
        <v>24.004580000000001</v>
      </c>
      <c r="F494" s="112">
        <v>1.1504600000000025</v>
      </c>
      <c r="G494" s="34">
        <v>1.2577999999999996</v>
      </c>
      <c r="U494" s="86"/>
    </row>
    <row r="495" spans="1:21" x14ac:dyDescent="0.25">
      <c r="A495" s="24" t="s">
        <v>91</v>
      </c>
      <c r="B495" s="24" t="s">
        <v>165</v>
      </c>
      <c r="C495" s="77">
        <v>21.455939999999998</v>
      </c>
      <c r="D495" s="34">
        <v>20.19313</v>
      </c>
      <c r="E495" s="34">
        <v>22.763750000000002</v>
      </c>
      <c r="F495" s="112">
        <v>1.2628099999999982</v>
      </c>
      <c r="G495" s="34">
        <v>1.3078100000000035</v>
      </c>
      <c r="U495" s="86"/>
    </row>
    <row r="496" spans="1:21" x14ac:dyDescent="0.25">
      <c r="A496" s="24" t="s">
        <v>91</v>
      </c>
      <c r="B496" s="24" t="s">
        <v>149</v>
      </c>
      <c r="C496" s="77">
        <v>15.93533</v>
      </c>
      <c r="D496" s="34">
        <v>14.49169</v>
      </c>
      <c r="E496" s="34">
        <v>17.577079999999999</v>
      </c>
      <c r="F496" s="112">
        <v>1.4436400000000003</v>
      </c>
      <c r="G496" s="34">
        <v>1.6417499999999983</v>
      </c>
      <c r="U496" s="86"/>
    </row>
    <row r="497" spans="1:21" x14ac:dyDescent="0.25">
      <c r="A497" s="3" t="s">
        <v>91</v>
      </c>
      <c r="B497" s="24" t="s">
        <v>177</v>
      </c>
      <c r="C497" s="77">
        <v>25.454550000000001</v>
      </c>
      <c r="D497" s="34">
        <v>23.917649999999998</v>
      </c>
      <c r="E497" s="34">
        <v>27.0213</v>
      </c>
      <c r="F497" s="112">
        <v>1.5369000000000028</v>
      </c>
      <c r="G497" s="34">
        <v>1.566749999999999</v>
      </c>
      <c r="U497" s="86"/>
    </row>
    <row r="498" spans="1:21" x14ac:dyDescent="0.25">
      <c r="A498" s="3" t="s">
        <v>91</v>
      </c>
      <c r="B498" s="22" t="s">
        <v>153</v>
      </c>
      <c r="C498" s="77">
        <v>17.86448</v>
      </c>
      <c r="D498" s="34">
        <v>16.45964</v>
      </c>
      <c r="E498" s="34">
        <v>19.50506</v>
      </c>
      <c r="F498" s="112">
        <v>1.4048400000000001</v>
      </c>
      <c r="G498" s="34">
        <v>1.6405799999999999</v>
      </c>
      <c r="U498" s="86"/>
    </row>
    <row r="499" spans="1:21" s="32" customFormat="1" ht="14.25" x14ac:dyDescent="0.2">
      <c r="A499" s="60" t="s">
        <v>91</v>
      </c>
      <c r="B499" s="24" t="s">
        <v>179</v>
      </c>
      <c r="C499" s="77">
        <v>20.743030000000001</v>
      </c>
      <c r="D499" s="34">
        <v>19.422160000000002</v>
      </c>
      <c r="E499" s="34">
        <v>22.22101</v>
      </c>
      <c r="F499" s="112">
        <v>1.3208699999999993</v>
      </c>
      <c r="G499" s="34">
        <v>1.4779799999999987</v>
      </c>
    </row>
    <row r="500" spans="1:21" s="32" customFormat="1" ht="14.25" x14ac:dyDescent="0.2">
      <c r="A500" s="60" t="s">
        <v>91</v>
      </c>
      <c r="B500" s="24" t="s">
        <v>161</v>
      </c>
      <c r="C500" s="77">
        <v>22.40117</v>
      </c>
      <c r="D500" s="34">
        <v>21.040489999999998</v>
      </c>
      <c r="E500" s="34">
        <v>23.837</v>
      </c>
      <c r="F500" s="112">
        <v>1.3606800000000021</v>
      </c>
      <c r="G500" s="34">
        <v>1.4358299999999993</v>
      </c>
    </row>
    <row r="501" spans="1:21" s="32" customFormat="1" ht="14.25" x14ac:dyDescent="0.2">
      <c r="A501" s="60" t="s">
        <v>91</v>
      </c>
      <c r="B501" s="24" t="s">
        <v>158</v>
      </c>
      <c r="C501" s="77">
        <v>18.806509999999999</v>
      </c>
      <c r="D501" s="34">
        <v>17.406330000000001</v>
      </c>
      <c r="E501" s="34">
        <v>20.320489999999999</v>
      </c>
      <c r="F501" s="112">
        <v>1.4001799999999989</v>
      </c>
      <c r="G501" s="34">
        <v>1.5139800000000001</v>
      </c>
    </row>
    <row r="502" spans="1:21" s="32" customFormat="1" ht="14.25" x14ac:dyDescent="0.2">
      <c r="A502" s="60" t="s">
        <v>91</v>
      </c>
      <c r="B502" s="24" t="s">
        <v>169</v>
      </c>
      <c r="C502" s="77">
        <v>18.894010000000002</v>
      </c>
      <c r="D502" s="34">
        <v>16.660450000000001</v>
      </c>
      <c r="E502" s="34">
        <v>21.312180000000001</v>
      </c>
      <c r="F502" s="112">
        <v>2.2335600000000007</v>
      </c>
      <c r="G502" s="34">
        <v>2.4181699999999999</v>
      </c>
    </row>
    <row r="503" spans="1:21" s="32" customFormat="1" ht="14.25" x14ac:dyDescent="0.2">
      <c r="A503" s="2" t="s">
        <v>1504</v>
      </c>
      <c r="B503" s="25" t="s">
        <v>166</v>
      </c>
      <c r="C503" s="77">
        <v>24.749639999999999</v>
      </c>
      <c r="D503" s="34">
        <v>23.277640000000002</v>
      </c>
      <c r="E503" s="34">
        <v>26.134519999999998</v>
      </c>
      <c r="F503" s="112">
        <v>1.4719999999999978</v>
      </c>
      <c r="G503" s="34">
        <v>1.384879999999999</v>
      </c>
    </row>
    <row r="504" spans="1:21" s="32" customFormat="1" ht="14.25" x14ac:dyDescent="0.2">
      <c r="A504" s="2" t="s">
        <v>1504</v>
      </c>
      <c r="B504" s="25" t="s">
        <v>160</v>
      </c>
      <c r="C504" s="77">
        <v>19.133569999999999</v>
      </c>
      <c r="D504" s="34">
        <v>17.998460000000001</v>
      </c>
      <c r="E504" s="34">
        <v>20.39227</v>
      </c>
      <c r="F504" s="112">
        <v>1.1351099999999974</v>
      </c>
      <c r="G504" s="34">
        <v>1.258700000000001</v>
      </c>
    </row>
    <row r="505" spans="1:21" s="32" customFormat="1" ht="14.25" x14ac:dyDescent="0.2">
      <c r="A505" s="2" t="s">
        <v>1504</v>
      </c>
      <c r="B505" s="25" t="s">
        <v>162</v>
      </c>
      <c r="C505" s="77">
        <v>23.03754</v>
      </c>
      <c r="D505" s="34">
        <v>21.574639999999999</v>
      </c>
      <c r="E505" s="34">
        <v>24.623470000000001</v>
      </c>
      <c r="F505" s="112">
        <v>1.4629000000000012</v>
      </c>
      <c r="G505" s="34">
        <v>1.5859300000000012</v>
      </c>
    </row>
    <row r="506" spans="1:21" x14ac:dyDescent="0.25">
      <c r="A506" s="25" t="s">
        <v>1504</v>
      </c>
      <c r="B506" s="25" t="s">
        <v>155</v>
      </c>
      <c r="C506" s="77">
        <v>25.336929999999999</v>
      </c>
      <c r="D506" s="34">
        <v>23.923919999999999</v>
      </c>
      <c r="E506" s="34">
        <v>26.719830000000002</v>
      </c>
      <c r="F506" s="112">
        <v>1.4130099999999999</v>
      </c>
      <c r="G506" s="34">
        <v>1.3829000000000029</v>
      </c>
      <c r="U506" s="86"/>
    </row>
    <row r="507" spans="1:21" x14ac:dyDescent="0.25">
      <c r="A507" s="25" t="s">
        <v>1504</v>
      </c>
      <c r="B507" s="25" t="s">
        <v>151</v>
      </c>
      <c r="C507" s="77">
        <v>20.68966</v>
      </c>
      <c r="D507" s="34">
        <v>19.434660000000001</v>
      </c>
      <c r="E507" s="34">
        <v>22.073260000000001</v>
      </c>
      <c r="F507" s="112">
        <v>1.254999999999999</v>
      </c>
      <c r="G507" s="34">
        <v>1.3836000000000013</v>
      </c>
      <c r="U507" s="86"/>
    </row>
    <row r="508" spans="1:21" x14ac:dyDescent="0.25">
      <c r="A508" s="25" t="s">
        <v>1504</v>
      </c>
      <c r="B508" s="25" t="s">
        <v>167</v>
      </c>
      <c r="C508" s="77">
        <v>20.588239999999999</v>
      </c>
      <c r="D508" s="34">
        <v>18.621749999999999</v>
      </c>
      <c r="E508" s="34">
        <v>22.927980000000002</v>
      </c>
      <c r="F508" s="112">
        <v>1.9664900000000003</v>
      </c>
      <c r="G508" s="34">
        <v>2.3397400000000026</v>
      </c>
      <c r="U508" s="86"/>
    </row>
    <row r="509" spans="1:21" x14ac:dyDescent="0.25">
      <c r="A509" s="25" t="s">
        <v>1504</v>
      </c>
      <c r="B509" s="25" t="s">
        <v>171</v>
      </c>
      <c r="C509" s="77">
        <v>22.29654</v>
      </c>
      <c r="D509" s="34">
        <v>21.11186</v>
      </c>
      <c r="E509" s="34">
        <v>23.548539999999999</v>
      </c>
      <c r="F509" s="112">
        <v>1.1846800000000002</v>
      </c>
      <c r="G509" s="34">
        <v>1.2519999999999989</v>
      </c>
      <c r="U509" s="86"/>
    </row>
    <row r="510" spans="1:21" x14ac:dyDescent="0.25">
      <c r="A510" s="25" t="s">
        <v>1504</v>
      </c>
      <c r="B510" s="25" t="s">
        <v>159</v>
      </c>
      <c r="C510" s="77">
        <v>21.176469999999998</v>
      </c>
      <c r="D510" s="34">
        <v>19.85989</v>
      </c>
      <c r="E510" s="34">
        <v>22.44641</v>
      </c>
      <c r="F510" s="112">
        <v>1.3165799999999983</v>
      </c>
      <c r="G510" s="34">
        <v>1.2699400000000018</v>
      </c>
      <c r="U510" s="86"/>
    </row>
    <row r="511" spans="1:21" x14ac:dyDescent="0.25">
      <c r="A511" s="25" t="s">
        <v>1504</v>
      </c>
      <c r="B511" s="25" t="s">
        <v>174</v>
      </c>
      <c r="C511" s="77">
        <v>23.975159999999999</v>
      </c>
      <c r="D511" s="34">
        <v>22.627050000000001</v>
      </c>
      <c r="E511" s="34">
        <v>25.261710000000001</v>
      </c>
      <c r="F511" s="112">
        <v>1.3481099999999984</v>
      </c>
      <c r="G511" s="34">
        <v>1.2865500000000019</v>
      </c>
      <c r="U511" s="86"/>
    </row>
    <row r="512" spans="1:21" x14ac:dyDescent="0.25">
      <c r="A512" s="25" t="s">
        <v>1504</v>
      </c>
      <c r="B512" s="25" t="s">
        <v>178</v>
      </c>
      <c r="C512" s="77">
        <v>24.963920000000002</v>
      </c>
      <c r="D512" s="34">
        <v>23.536539999999999</v>
      </c>
      <c r="E512" s="34">
        <v>26.417909999999999</v>
      </c>
      <c r="F512" s="112">
        <v>1.427380000000003</v>
      </c>
      <c r="G512" s="34">
        <v>1.4539899999999975</v>
      </c>
      <c r="U512" s="86"/>
    </row>
    <row r="513" spans="1:21" x14ac:dyDescent="0.25">
      <c r="A513" s="25" t="s">
        <v>1504</v>
      </c>
      <c r="B513" s="25" t="s">
        <v>175</v>
      </c>
      <c r="C513" s="77">
        <v>24.116420000000002</v>
      </c>
      <c r="D513" s="34">
        <v>22.349060000000001</v>
      </c>
      <c r="E513" s="34">
        <v>25.760339999999999</v>
      </c>
      <c r="F513" s="112">
        <v>1.76736</v>
      </c>
      <c r="G513" s="34">
        <v>1.6439199999999978</v>
      </c>
      <c r="U513" s="86"/>
    </row>
    <row r="514" spans="1:21" x14ac:dyDescent="0.25">
      <c r="A514" s="25" t="s">
        <v>1504</v>
      </c>
      <c r="B514" s="25" t="s">
        <v>156</v>
      </c>
      <c r="C514" s="77">
        <v>19.02834</v>
      </c>
      <c r="D514" s="34">
        <v>16.964289999999998</v>
      </c>
      <c r="E514" s="34">
        <v>21.346319999999999</v>
      </c>
      <c r="F514" s="112">
        <v>2.0640500000000017</v>
      </c>
      <c r="G514" s="34">
        <v>2.3179799999999986</v>
      </c>
      <c r="U514" s="86"/>
    </row>
    <row r="515" spans="1:21" x14ac:dyDescent="0.25">
      <c r="A515" s="25" t="s">
        <v>1504</v>
      </c>
      <c r="B515" s="25" t="s">
        <v>168</v>
      </c>
      <c r="C515" s="77">
        <v>23.046880000000002</v>
      </c>
      <c r="D515" s="34">
        <v>21.456630000000001</v>
      </c>
      <c r="E515" s="34">
        <v>24.717890000000001</v>
      </c>
      <c r="F515" s="112">
        <v>1.5902500000000011</v>
      </c>
      <c r="G515" s="34">
        <v>1.671009999999999</v>
      </c>
      <c r="U515" s="86"/>
    </row>
    <row r="516" spans="1:21" x14ac:dyDescent="0.25">
      <c r="A516" s="11" t="s">
        <v>1504</v>
      </c>
      <c r="B516" s="25" t="s">
        <v>164</v>
      </c>
      <c r="C516" s="77">
        <v>17.975570000000001</v>
      </c>
      <c r="D516" s="34">
        <v>16.533480000000001</v>
      </c>
      <c r="E516" s="34">
        <v>19.338979999999999</v>
      </c>
      <c r="F516" s="112">
        <v>1.4420900000000003</v>
      </c>
      <c r="G516" s="34">
        <v>1.3634099999999982</v>
      </c>
      <c r="U516" s="86"/>
    </row>
    <row r="517" spans="1:21" x14ac:dyDescent="0.25">
      <c r="A517" s="11" t="s">
        <v>1504</v>
      </c>
      <c r="B517" s="21" t="s">
        <v>172</v>
      </c>
      <c r="C517" s="77">
        <v>24.115760000000002</v>
      </c>
      <c r="D517" s="34">
        <v>22.700310000000002</v>
      </c>
      <c r="E517" s="34">
        <v>25.707979999999999</v>
      </c>
      <c r="F517" s="112">
        <v>1.4154499999999999</v>
      </c>
      <c r="G517" s="34">
        <v>1.5922199999999975</v>
      </c>
      <c r="U517" s="86"/>
    </row>
    <row r="518" spans="1:21" s="32" customFormat="1" ht="14.25" x14ac:dyDescent="0.2">
      <c r="A518" s="2" t="s">
        <v>1504</v>
      </c>
      <c r="B518" s="24" t="s">
        <v>157</v>
      </c>
      <c r="C518" s="77">
        <v>20.610690000000002</v>
      </c>
      <c r="D518" s="34">
        <v>19.330269999999999</v>
      </c>
      <c r="E518" s="34">
        <v>21.857289999999999</v>
      </c>
      <c r="F518" s="112">
        <v>1.280420000000003</v>
      </c>
      <c r="G518" s="34">
        <v>1.2465999999999973</v>
      </c>
    </row>
    <row r="519" spans="1:21" s="32" customFormat="1" ht="14.25" x14ac:dyDescent="0.2">
      <c r="A519" s="2" t="s">
        <v>1504</v>
      </c>
      <c r="B519" s="24" t="s">
        <v>170</v>
      </c>
      <c r="C519" s="77">
        <v>23.214289999999998</v>
      </c>
      <c r="D519" s="34">
        <v>21.811250000000001</v>
      </c>
      <c r="E519" s="34">
        <v>24.66469</v>
      </c>
      <c r="F519" s="112">
        <v>1.4030399999999972</v>
      </c>
      <c r="G519" s="34">
        <v>1.4504000000000019</v>
      </c>
    </row>
    <row r="520" spans="1:21" s="32" customFormat="1" ht="14.25" x14ac:dyDescent="0.2">
      <c r="A520" s="2" t="s">
        <v>1504</v>
      </c>
      <c r="B520" s="24" t="s">
        <v>176</v>
      </c>
      <c r="C520" s="77">
        <v>21.159420000000001</v>
      </c>
      <c r="D520" s="34">
        <v>19.207830000000001</v>
      </c>
      <c r="E520" s="34">
        <v>23.056699999999999</v>
      </c>
      <c r="F520" s="112">
        <v>1.9515899999999995</v>
      </c>
      <c r="G520" s="34">
        <v>1.8972799999999985</v>
      </c>
    </row>
    <row r="521" spans="1:21" s="32" customFormat="1" ht="14.25" x14ac:dyDescent="0.2">
      <c r="A521" s="2" t="s">
        <v>1504</v>
      </c>
      <c r="B521" s="24" t="s">
        <v>152</v>
      </c>
      <c r="C521" s="77">
        <v>19.047619999999998</v>
      </c>
      <c r="D521" s="34">
        <v>16.415890000000001</v>
      </c>
      <c r="E521" s="34">
        <v>22.562609999999999</v>
      </c>
      <c r="F521" s="112">
        <v>2.6317299999999975</v>
      </c>
      <c r="G521" s="34">
        <v>3.5149900000000009</v>
      </c>
    </row>
    <row r="522" spans="1:21" s="32" customFormat="1" ht="14.25" x14ac:dyDescent="0.2">
      <c r="A522" s="60" t="s">
        <v>1504</v>
      </c>
      <c r="B522" s="24" t="s">
        <v>150</v>
      </c>
      <c r="C522" s="77">
        <v>15.67568</v>
      </c>
      <c r="D522" s="34">
        <v>14.0463</v>
      </c>
      <c r="E522" s="34">
        <v>17.356359999999999</v>
      </c>
      <c r="F522" s="112">
        <v>1.6293799999999994</v>
      </c>
      <c r="G522" s="34">
        <v>1.6806799999999988</v>
      </c>
    </row>
    <row r="523" spans="1:21" s="32" customFormat="1" ht="14.25" x14ac:dyDescent="0.2">
      <c r="A523" s="60" t="s">
        <v>1504</v>
      </c>
      <c r="B523" s="24" t="s">
        <v>163</v>
      </c>
      <c r="C523" s="77">
        <v>22.95082</v>
      </c>
      <c r="D523" s="34">
        <v>21.364930000000001</v>
      </c>
      <c r="E523" s="34">
        <v>24.506170000000001</v>
      </c>
      <c r="F523" s="112">
        <v>1.5858899999999991</v>
      </c>
      <c r="G523" s="34">
        <v>1.5553500000000007</v>
      </c>
    </row>
    <row r="524" spans="1:21" s="32" customFormat="1" ht="14.25" x14ac:dyDescent="0.2">
      <c r="A524" s="60" t="s">
        <v>1504</v>
      </c>
      <c r="B524" s="24" t="s">
        <v>180</v>
      </c>
      <c r="C524" s="77">
        <v>21.36628</v>
      </c>
      <c r="D524" s="34">
        <v>19.978010000000001</v>
      </c>
      <c r="E524" s="34">
        <v>22.714680000000001</v>
      </c>
      <c r="F524" s="112">
        <v>1.3882699999999986</v>
      </c>
      <c r="G524" s="34">
        <v>1.3484000000000016</v>
      </c>
    </row>
    <row r="525" spans="1:21" x14ac:dyDescent="0.25">
      <c r="A525" s="24" t="s">
        <v>1504</v>
      </c>
      <c r="B525" s="24" t="s">
        <v>154</v>
      </c>
      <c r="C525" s="77">
        <v>19.700209999999998</v>
      </c>
      <c r="D525" s="34">
        <v>18.220179999999999</v>
      </c>
      <c r="E525" s="34">
        <v>21.450800000000001</v>
      </c>
      <c r="F525" s="112">
        <v>1.4800299999999993</v>
      </c>
      <c r="G525" s="34">
        <v>1.7505900000000025</v>
      </c>
      <c r="U525" s="86"/>
    </row>
    <row r="526" spans="1:21" x14ac:dyDescent="0.25">
      <c r="A526" s="24" t="s">
        <v>1504</v>
      </c>
      <c r="B526" s="24" t="s">
        <v>173</v>
      </c>
      <c r="C526" s="77">
        <v>23.719380000000001</v>
      </c>
      <c r="D526" s="34">
        <v>22.509740000000001</v>
      </c>
      <c r="E526" s="34">
        <v>24.997309999999999</v>
      </c>
      <c r="F526" s="112">
        <v>1.2096400000000003</v>
      </c>
      <c r="G526" s="34">
        <v>1.2779299999999978</v>
      </c>
      <c r="U526" s="86"/>
    </row>
    <row r="527" spans="1:21" x14ac:dyDescent="0.25">
      <c r="A527" s="24" t="s">
        <v>1504</v>
      </c>
      <c r="B527" s="24" t="s">
        <v>165</v>
      </c>
      <c r="C527" s="77">
        <v>19.974060000000001</v>
      </c>
      <c r="D527" s="34">
        <v>18.696439999999999</v>
      </c>
      <c r="E527" s="34">
        <v>21.218150000000001</v>
      </c>
      <c r="F527" s="112">
        <v>1.2776200000000024</v>
      </c>
      <c r="G527" s="34">
        <v>1.2440899999999999</v>
      </c>
      <c r="U527" s="86"/>
    </row>
    <row r="528" spans="1:21" x14ac:dyDescent="0.25">
      <c r="A528" s="24" t="s">
        <v>1504</v>
      </c>
      <c r="B528" s="24" t="s">
        <v>149</v>
      </c>
      <c r="C528" s="77">
        <v>16.169149999999998</v>
      </c>
      <c r="D528" s="34">
        <v>14.521800000000001</v>
      </c>
      <c r="E528" s="34">
        <v>17.730930000000001</v>
      </c>
      <c r="F528" s="112">
        <v>1.6473499999999976</v>
      </c>
      <c r="G528" s="34">
        <v>1.5617800000000024</v>
      </c>
      <c r="U528" s="86"/>
    </row>
    <row r="529" spans="1:21" x14ac:dyDescent="0.25">
      <c r="A529" s="24" t="s">
        <v>1504</v>
      </c>
      <c r="B529" s="24" t="s">
        <v>177</v>
      </c>
      <c r="C529" s="77">
        <v>25.78397</v>
      </c>
      <c r="D529" s="34">
        <v>24.165569999999999</v>
      </c>
      <c r="E529" s="34">
        <v>27.361660000000001</v>
      </c>
      <c r="F529" s="112">
        <v>1.6184000000000012</v>
      </c>
      <c r="G529" s="34">
        <v>1.5776900000000005</v>
      </c>
      <c r="U529" s="86"/>
    </row>
    <row r="530" spans="1:21" x14ac:dyDescent="0.25">
      <c r="A530" s="24" t="s">
        <v>1504</v>
      </c>
      <c r="B530" s="24" t="s">
        <v>153</v>
      </c>
      <c r="C530" s="77">
        <v>19.739699999999999</v>
      </c>
      <c r="D530" s="34">
        <v>18.24963</v>
      </c>
      <c r="E530" s="34">
        <v>21.503699999999998</v>
      </c>
      <c r="F530" s="112">
        <v>1.4900699999999993</v>
      </c>
      <c r="G530" s="34">
        <v>1.7639999999999993</v>
      </c>
      <c r="U530" s="86"/>
    </row>
    <row r="531" spans="1:21" x14ac:dyDescent="0.25">
      <c r="A531" s="24" t="s">
        <v>1504</v>
      </c>
      <c r="B531" s="24" t="s">
        <v>179</v>
      </c>
      <c r="C531" s="77">
        <v>21.41732</v>
      </c>
      <c r="D531" s="34">
        <v>20.04964</v>
      </c>
      <c r="E531" s="34">
        <v>22.903490000000001</v>
      </c>
      <c r="F531" s="112">
        <v>1.36768</v>
      </c>
      <c r="G531" s="34">
        <v>1.4861700000000013</v>
      </c>
      <c r="U531" s="86"/>
    </row>
    <row r="532" spans="1:21" x14ac:dyDescent="0.25">
      <c r="A532" s="24" t="s">
        <v>1504</v>
      </c>
      <c r="B532" s="24" t="s">
        <v>161</v>
      </c>
      <c r="C532" s="77">
        <v>21.68487</v>
      </c>
      <c r="D532" s="34">
        <v>20.359760000000001</v>
      </c>
      <c r="E532" s="34">
        <v>23.216000000000001</v>
      </c>
      <c r="F532" s="112">
        <v>1.3251099999999987</v>
      </c>
      <c r="G532" s="34">
        <v>1.531130000000001</v>
      </c>
      <c r="U532" s="86"/>
    </row>
    <row r="533" spans="1:21" x14ac:dyDescent="0.25">
      <c r="A533" s="24" t="s">
        <v>1504</v>
      </c>
      <c r="B533" s="24" t="s">
        <v>158</v>
      </c>
      <c r="C533" s="77">
        <v>17.41573</v>
      </c>
      <c r="D533" s="34">
        <v>16.066559999999999</v>
      </c>
      <c r="E533" s="34">
        <v>18.94642</v>
      </c>
      <c r="F533" s="112">
        <v>1.3491700000000009</v>
      </c>
      <c r="G533" s="34">
        <v>1.5306899999999999</v>
      </c>
      <c r="U533" s="86"/>
    </row>
    <row r="534" spans="1:21" x14ac:dyDescent="0.25">
      <c r="A534" s="24" t="s">
        <v>1504</v>
      </c>
      <c r="B534" s="24" t="s">
        <v>169</v>
      </c>
      <c r="C534" s="77">
        <v>21.808509999999998</v>
      </c>
      <c r="D534" s="34">
        <v>19.226479999999999</v>
      </c>
      <c r="E534" s="34">
        <v>24.500779999999999</v>
      </c>
      <c r="F534" s="112">
        <v>2.5820299999999996</v>
      </c>
      <c r="G534" s="34">
        <v>2.6922700000000006</v>
      </c>
      <c r="U534" s="86"/>
    </row>
    <row r="535" spans="1:21" x14ac:dyDescent="0.25">
      <c r="A535" s="11" t="s">
        <v>1505</v>
      </c>
      <c r="B535" s="25" t="s">
        <v>166</v>
      </c>
      <c r="C535" s="77">
        <v>24.604970000000002</v>
      </c>
      <c r="D535" s="34">
        <v>22.889790000000001</v>
      </c>
      <c r="E535" s="34">
        <v>26.47597</v>
      </c>
      <c r="F535" s="112">
        <v>1.7151800000000001</v>
      </c>
      <c r="G535" s="34">
        <v>1.8709999999999987</v>
      </c>
      <c r="U535" s="86"/>
    </row>
    <row r="536" spans="1:21" x14ac:dyDescent="0.25">
      <c r="A536" s="11" t="s">
        <v>1505</v>
      </c>
      <c r="B536" s="21" t="s">
        <v>160</v>
      </c>
      <c r="C536" s="77">
        <v>19.06005</v>
      </c>
      <c r="D536" s="34">
        <v>17.868110000000001</v>
      </c>
      <c r="E536" s="34">
        <v>20.356200000000001</v>
      </c>
      <c r="F536" s="112">
        <v>1.1919399999999989</v>
      </c>
      <c r="G536" s="34">
        <v>1.2961500000000008</v>
      </c>
      <c r="U536" s="86"/>
    </row>
    <row r="537" spans="1:21" s="32" customFormat="1" ht="14.25" x14ac:dyDescent="0.2">
      <c r="A537" s="2" t="s">
        <v>1505</v>
      </c>
      <c r="B537" s="25" t="s">
        <v>162</v>
      </c>
      <c r="C537" s="77">
        <v>23.165140000000001</v>
      </c>
      <c r="D537" s="34">
        <v>21.372959999999999</v>
      </c>
      <c r="E537" s="34">
        <v>24.91095</v>
      </c>
      <c r="F537" s="112">
        <v>1.7921800000000019</v>
      </c>
      <c r="G537" s="34">
        <v>1.7458099999999988</v>
      </c>
    </row>
    <row r="538" spans="1:21" s="32" customFormat="1" ht="14.25" x14ac:dyDescent="0.2">
      <c r="A538" s="2" t="s">
        <v>1505</v>
      </c>
      <c r="B538" s="25" t="s">
        <v>155</v>
      </c>
      <c r="C538" s="77">
        <v>21.267610000000001</v>
      </c>
      <c r="D538" s="34">
        <v>19.98612</v>
      </c>
      <c r="E538" s="34">
        <v>22.679490000000001</v>
      </c>
      <c r="F538" s="112">
        <v>1.2814900000000016</v>
      </c>
      <c r="G538" s="34">
        <v>1.41188</v>
      </c>
    </row>
    <row r="539" spans="1:21" s="32" customFormat="1" ht="14.25" x14ac:dyDescent="0.2">
      <c r="A539" s="2" t="s">
        <v>1505</v>
      </c>
      <c r="B539" s="25" t="s">
        <v>151</v>
      </c>
      <c r="C539" s="77">
        <v>20.68966</v>
      </c>
      <c r="D539" s="34">
        <v>18.995149999999999</v>
      </c>
      <c r="E539" s="34">
        <v>22.395720000000001</v>
      </c>
      <c r="F539" s="112">
        <v>1.6945100000000011</v>
      </c>
      <c r="G539" s="34">
        <v>1.7060600000000008</v>
      </c>
    </row>
    <row r="540" spans="1:21" s="32" customFormat="1" ht="14.25" x14ac:dyDescent="0.2">
      <c r="A540" s="2" t="s">
        <v>1505</v>
      </c>
      <c r="B540" s="25" t="s">
        <v>167</v>
      </c>
      <c r="C540" s="77">
        <v>19.774010000000001</v>
      </c>
      <c r="D540" s="34">
        <v>17.069220000000001</v>
      </c>
      <c r="E540" s="34">
        <v>22.290040000000001</v>
      </c>
      <c r="F540" s="112">
        <v>2.7047899999999991</v>
      </c>
      <c r="G540" s="34">
        <v>2.5160300000000007</v>
      </c>
    </row>
    <row r="541" spans="1:21" s="32" customFormat="1" ht="14.25" x14ac:dyDescent="0.2">
      <c r="A541" s="2" t="s">
        <v>1505</v>
      </c>
      <c r="B541" s="25" t="s">
        <v>171</v>
      </c>
      <c r="C541" s="77">
        <v>21.796569999999999</v>
      </c>
      <c r="D541" s="34">
        <v>20.49532</v>
      </c>
      <c r="E541" s="34">
        <v>23.125240000000002</v>
      </c>
      <c r="F541" s="112">
        <v>1.3012499999999996</v>
      </c>
      <c r="G541" s="34">
        <v>1.3286700000000025</v>
      </c>
    </row>
    <row r="542" spans="1:21" s="32" customFormat="1" ht="14.25" x14ac:dyDescent="0.2">
      <c r="A542" s="2" t="s">
        <v>1505</v>
      </c>
      <c r="B542" s="25" t="s">
        <v>159</v>
      </c>
      <c r="C542" s="77">
        <v>21.282050000000002</v>
      </c>
      <c r="D542" s="34">
        <v>20.045929999999998</v>
      </c>
      <c r="E542" s="34">
        <v>22.614989999999999</v>
      </c>
      <c r="F542" s="112">
        <v>1.2361200000000032</v>
      </c>
      <c r="G542" s="34">
        <v>1.3329399999999971</v>
      </c>
    </row>
    <row r="543" spans="1:21" s="32" customFormat="1" ht="14.25" x14ac:dyDescent="0.2">
      <c r="A543" s="2" t="s">
        <v>1505</v>
      </c>
      <c r="B543" s="25" t="s">
        <v>174</v>
      </c>
      <c r="C543" s="77" t="s">
        <v>1574</v>
      </c>
      <c r="D543" s="34">
        <v>0</v>
      </c>
      <c r="E543" s="34">
        <v>0</v>
      </c>
      <c r="F543" s="112" t="e">
        <v>#VALUE!</v>
      </c>
      <c r="G543" s="34" t="e">
        <v>#VALUE!</v>
      </c>
    </row>
    <row r="544" spans="1:21" x14ac:dyDescent="0.25">
      <c r="A544" s="25" t="s">
        <v>1505</v>
      </c>
      <c r="B544" s="25" t="s">
        <v>178</v>
      </c>
      <c r="C544" s="77">
        <v>26.95035</v>
      </c>
      <c r="D544" s="34">
        <v>25.511289999999999</v>
      </c>
      <c r="E544" s="34">
        <v>28.439599999999999</v>
      </c>
      <c r="F544" s="112">
        <v>1.4390600000000013</v>
      </c>
      <c r="G544" s="34">
        <v>1.4892499999999984</v>
      </c>
      <c r="U544" s="86"/>
    </row>
    <row r="545" spans="1:21" x14ac:dyDescent="0.25">
      <c r="A545" s="25" t="s">
        <v>1505</v>
      </c>
      <c r="B545" s="25" t="s">
        <v>175</v>
      </c>
      <c r="C545" s="77">
        <v>21.714289999999998</v>
      </c>
      <c r="D545" s="34">
        <v>19.712499999999999</v>
      </c>
      <c r="E545" s="34">
        <v>23.562560000000001</v>
      </c>
      <c r="F545" s="112">
        <v>2.0017899999999997</v>
      </c>
      <c r="G545" s="34">
        <v>1.848270000000003</v>
      </c>
      <c r="U545" s="86"/>
    </row>
    <row r="546" spans="1:21" x14ac:dyDescent="0.25">
      <c r="A546" s="25" t="s">
        <v>1505</v>
      </c>
      <c r="B546" s="25" t="s">
        <v>156</v>
      </c>
      <c r="C546" s="77">
        <v>20.74689</v>
      </c>
      <c r="D546" s="34">
        <v>18.600210000000001</v>
      </c>
      <c r="E546" s="34">
        <v>23.175820000000002</v>
      </c>
      <c r="F546" s="112">
        <v>2.1466799999999999</v>
      </c>
      <c r="G546" s="34">
        <v>2.4289300000000011</v>
      </c>
      <c r="U546" s="86"/>
    </row>
    <row r="547" spans="1:21" x14ac:dyDescent="0.25">
      <c r="A547" s="25" t="s">
        <v>1505</v>
      </c>
      <c r="B547" s="25" t="s">
        <v>168</v>
      </c>
      <c r="C547" s="77">
        <v>16.959060000000001</v>
      </c>
      <c r="D547" s="34">
        <v>14.66756</v>
      </c>
      <c r="E547" s="34">
        <v>19.698979999999999</v>
      </c>
      <c r="F547" s="112">
        <v>2.291500000000001</v>
      </c>
      <c r="G547" s="34">
        <v>2.7399199999999979</v>
      </c>
      <c r="U547" s="86"/>
    </row>
    <row r="548" spans="1:21" x14ac:dyDescent="0.25">
      <c r="A548" s="25" t="s">
        <v>1505</v>
      </c>
      <c r="B548" s="25" t="s">
        <v>164</v>
      </c>
      <c r="C548" s="77">
        <v>20.361989999999999</v>
      </c>
      <c r="D548" s="34">
        <v>18.699960000000001</v>
      </c>
      <c r="E548" s="34">
        <v>22.054950000000002</v>
      </c>
      <c r="F548" s="112">
        <v>1.6620299999999979</v>
      </c>
      <c r="G548" s="34">
        <v>1.6929600000000029</v>
      </c>
      <c r="U548" s="86"/>
    </row>
    <row r="549" spans="1:21" x14ac:dyDescent="0.25">
      <c r="A549" s="25" t="s">
        <v>1505</v>
      </c>
      <c r="B549" s="25" t="s">
        <v>172</v>
      </c>
      <c r="C549" s="77">
        <v>21.62162</v>
      </c>
      <c r="D549" s="34">
        <v>20.05547</v>
      </c>
      <c r="E549" s="34">
        <v>23.48526</v>
      </c>
      <c r="F549" s="112">
        <v>1.5661500000000004</v>
      </c>
      <c r="G549" s="34">
        <v>1.8636400000000002</v>
      </c>
      <c r="U549" s="86"/>
    </row>
    <row r="550" spans="1:21" x14ac:dyDescent="0.25">
      <c r="A550" s="25" t="s">
        <v>1505</v>
      </c>
      <c r="B550" s="24" t="s">
        <v>157</v>
      </c>
      <c r="C550" s="77">
        <v>21.79177</v>
      </c>
      <c r="D550" s="34">
        <v>20.10153</v>
      </c>
      <c r="E550" s="34">
        <v>23.662279999999999</v>
      </c>
      <c r="F550" s="112">
        <v>1.6902399999999993</v>
      </c>
      <c r="G550" s="34">
        <v>1.8705099999999995</v>
      </c>
      <c r="U550" s="86"/>
    </row>
    <row r="551" spans="1:21" x14ac:dyDescent="0.25">
      <c r="A551" s="25" t="s">
        <v>1505</v>
      </c>
      <c r="B551" s="24" t="s">
        <v>170</v>
      </c>
      <c r="C551" s="77">
        <v>18.341709999999999</v>
      </c>
      <c r="D551" s="34">
        <v>16.751239999999999</v>
      </c>
      <c r="E551" s="34">
        <v>20.15447</v>
      </c>
      <c r="F551" s="112">
        <v>1.5904699999999998</v>
      </c>
      <c r="G551" s="34">
        <v>1.8127600000000008</v>
      </c>
      <c r="U551" s="86"/>
    </row>
    <row r="552" spans="1:21" x14ac:dyDescent="0.25">
      <c r="A552" s="25" t="s">
        <v>1505</v>
      </c>
      <c r="B552" s="24" t="s">
        <v>176</v>
      </c>
      <c r="C552" s="77">
        <v>21.682849999999998</v>
      </c>
      <c r="D552" s="34">
        <v>19.736129999999999</v>
      </c>
      <c r="E552" s="34">
        <v>23.842890000000001</v>
      </c>
      <c r="F552" s="112">
        <v>1.9467199999999991</v>
      </c>
      <c r="G552" s="34">
        <v>2.1600400000000022</v>
      </c>
      <c r="U552" s="86"/>
    </row>
    <row r="553" spans="1:21" x14ac:dyDescent="0.25">
      <c r="A553" s="25" t="s">
        <v>1505</v>
      </c>
      <c r="B553" s="24" t="s">
        <v>152</v>
      </c>
      <c r="C553" s="77">
        <v>20.3125</v>
      </c>
      <c r="D553" s="34">
        <v>17.03</v>
      </c>
      <c r="E553" s="34">
        <v>23.203009999999999</v>
      </c>
      <c r="F553" s="112">
        <v>3.2824999999999989</v>
      </c>
      <c r="G553" s="34">
        <v>2.890509999999999</v>
      </c>
      <c r="U553" s="86"/>
    </row>
    <row r="554" spans="1:21" x14ac:dyDescent="0.25">
      <c r="A554" s="3" t="s">
        <v>1505</v>
      </c>
      <c r="B554" s="24" t="s">
        <v>150</v>
      </c>
      <c r="C554" s="77">
        <v>17.2043</v>
      </c>
      <c r="D554" s="34">
        <v>15.100669999999999</v>
      </c>
      <c r="E554" s="34">
        <v>19.968540000000001</v>
      </c>
      <c r="F554" s="112">
        <v>2.1036300000000008</v>
      </c>
      <c r="G554" s="34">
        <v>2.7642400000000009</v>
      </c>
      <c r="U554" s="86"/>
    </row>
    <row r="555" spans="1:21" x14ac:dyDescent="0.25">
      <c r="A555" s="3" t="s">
        <v>1505</v>
      </c>
      <c r="B555" s="22" t="s">
        <v>163</v>
      </c>
      <c r="C555" s="77">
        <v>23.451329999999999</v>
      </c>
      <c r="D555" s="34">
        <v>21.717140000000001</v>
      </c>
      <c r="E555" s="34">
        <v>25.207989999999999</v>
      </c>
      <c r="F555" s="112">
        <v>1.7341899999999981</v>
      </c>
      <c r="G555" s="34">
        <v>1.7566600000000001</v>
      </c>
      <c r="U555" s="86"/>
    </row>
    <row r="556" spans="1:21" s="32" customFormat="1" ht="14.25" x14ac:dyDescent="0.2">
      <c r="A556" s="60" t="s">
        <v>1505</v>
      </c>
      <c r="B556" s="24" t="s">
        <v>180</v>
      </c>
      <c r="C556" s="77">
        <v>22.416530000000002</v>
      </c>
      <c r="D556" s="34">
        <v>21.041740000000001</v>
      </c>
      <c r="E556" s="34">
        <v>23.957080000000001</v>
      </c>
      <c r="F556" s="112">
        <v>1.3747900000000008</v>
      </c>
      <c r="G556" s="34">
        <v>1.5405499999999996</v>
      </c>
    </row>
    <row r="557" spans="1:21" s="32" customFormat="1" ht="14.25" x14ac:dyDescent="0.2">
      <c r="A557" s="60" t="s">
        <v>1505</v>
      </c>
      <c r="B557" s="24" t="s">
        <v>154</v>
      </c>
      <c r="C557" s="77">
        <v>18.390799999999999</v>
      </c>
      <c r="D557" s="34">
        <v>16.76679</v>
      </c>
      <c r="E557" s="34">
        <v>20.017610000000001</v>
      </c>
      <c r="F557" s="112">
        <v>1.6240099999999984</v>
      </c>
      <c r="G557" s="34">
        <v>1.6268100000000025</v>
      </c>
    </row>
    <row r="558" spans="1:21" s="32" customFormat="1" ht="14.25" x14ac:dyDescent="0.2">
      <c r="A558" s="60" t="s">
        <v>1505</v>
      </c>
      <c r="B558" s="24" t="s">
        <v>173</v>
      </c>
      <c r="C558" s="77" t="s">
        <v>1574</v>
      </c>
      <c r="D558" s="34">
        <v>0</v>
      </c>
      <c r="E558" s="34">
        <v>0</v>
      </c>
      <c r="F558" s="112" t="e">
        <v>#VALUE!</v>
      </c>
      <c r="G558" s="34" t="e">
        <v>#VALUE!</v>
      </c>
    </row>
    <row r="559" spans="1:21" s="32" customFormat="1" ht="14.25" x14ac:dyDescent="0.2">
      <c r="A559" s="60" t="s">
        <v>1505</v>
      </c>
      <c r="B559" s="24" t="s">
        <v>165</v>
      </c>
      <c r="C559" s="77">
        <v>22.34994</v>
      </c>
      <c r="D559" s="34">
        <v>21.03331</v>
      </c>
      <c r="E559" s="34">
        <v>23.641500000000001</v>
      </c>
      <c r="F559" s="112">
        <v>1.31663</v>
      </c>
      <c r="G559" s="34">
        <v>1.2915600000000005</v>
      </c>
    </row>
    <row r="560" spans="1:21" s="32" customFormat="1" ht="14.25" x14ac:dyDescent="0.2">
      <c r="A560" s="60" t="s">
        <v>1505</v>
      </c>
      <c r="B560" s="24" t="s">
        <v>149</v>
      </c>
      <c r="C560" s="77">
        <v>17.05686</v>
      </c>
      <c r="D560" s="34">
        <v>15.24553</v>
      </c>
      <c r="E560" s="34">
        <v>19.059930000000001</v>
      </c>
      <c r="F560" s="112">
        <v>1.8113299999999999</v>
      </c>
      <c r="G560" s="34">
        <v>2.003070000000001</v>
      </c>
    </row>
    <row r="561" spans="1:21" s="32" customFormat="1" ht="14.25" x14ac:dyDescent="0.2">
      <c r="A561" s="60" t="s">
        <v>1505</v>
      </c>
      <c r="B561" s="24" t="s">
        <v>177</v>
      </c>
      <c r="C561" s="77">
        <v>24.532219999999999</v>
      </c>
      <c r="D561" s="34">
        <v>22.80397</v>
      </c>
      <c r="E561" s="34">
        <v>26.238320000000002</v>
      </c>
      <c r="F561" s="112">
        <v>1.7282499999999992</v>
      </c>
      <c r="G561" s="34">
        <v>1.7061000000000028</v>
      </c>
    </row>
    <row r="562" spans="1:21" s="32" customFormat="1" ht="14.25" x14ac:dyDescent="0.2">
      <c r="A562" s="60" t="s">
        <v>1505</v>
      </c>
      <c r="B562" s="24" t="s">
        <v>153</v>
      </c>
      <c r="C562" s="77">
        <v>14.925369999999999</v>
      </c>
      <c r="D562" s="34">
        <v>12.68322</v>
      </c>
      <c r="E562" s="34">
        <v>18.11534</v>
      </c>
      <c r="F562" s="112">
        <v>2.2421499999999988</v>
      </c>
      <c r="G562" s="34">
        <v>3.1899700000000006</v>
      </c>
    </row>
    <row r="563" spans="1:21" x14ac:dyDescent="0.25">
      <c r="A563" s="24" t="s">
        <v>1505</v>
      </c>
      <c r="B563" s="24" t="s">
        <v>179</v>
      </c>
      <c r="C563" s="77">
        <v>22.442240000000002</v>
      </c>
      <c r="D563" s="34">
        <v>20.43995</v>
      </c>
      <c r="E563" s="34">
        <v>24.64331</v>
      </c>
      <c r="F563" s="112">
        <v>2.0022900000000021</v>
      </c>
      <c r="G563" s="34">
        <v>2.2010699999999979</v>
      </c>
      <c r="U563" s="86"/>
    </row>
    <row r="564" spans="1:21" x14ac:dyDescent="0.25">
      <c r="A564" s="24" t="s">
        <v>1505</v>
      </c>
      <c r="B564" s="24" t="s">
        <v>161</v>
      </c>
      <c r="C564" s="77">
        <v>22.04176</v>
      </c>
      <c r="D564" s="34">
        <v>20.342199999999998</v>
      </c>
      <c r="E564" s="34">
        <v>23.84083</v>
      </c>
      <c r="F564" s="112">
        <v>1.6995600000000017</v>
      </c>
      <c r="G564" s="34">
        <v>1.7990700000000004</v>
      </c>
      <c r="U564" s="86"/>
    </row>
    <row r="565" spans="1:21" x14ac:dyDescent="0.25">
      <c r="A565" s="24" t="s">
        <v>1505</v>
      </c>
      <c r="B565" s="24" t="s">
        <v>158</v>
      </c>
      <c r="C565" s="77" t="s">
        <v>1574</v>
      </c>
      <c r="D565" s="34">
        <v>0</v>
      </c>
      <c r="E565" s="34">
        <v>0</v>
      </c>
      <c r="F565" s="112" t="e">
        <v>#VALUE!</v>
      </c>
      <c r="G565" s="34" t="e">
        <v>#VALUE!</v>
      </c>
      <c r="U565" s="86"/>
    </row>
    <row r="566" spans="1:21" x14ac:dyDescent="0.25">
      <c r="A566" s="24" t="s">
        <v>1505</v>
      </c>
      <c r="B566" s="24" t="s">
        <v>169</v>
      </c>
      <c r="C566" s="77">
        <v>21.24352</v>
      </c>
      <c r="D566" s="34">
        <v>18.680779999999999</v>
      </c>
      <c r="E566" s="34">
        <v>23.827870000000001</v>
      </c>
      <c r="F566" s="112">
        <v>2.5627400000000016</v>
      </c>
      <c r="G566" s="34">
        <v>2.5843500000000006</v>
      </c>
      <c r="U566" s="86"/>
    </row>
    <row r="567" spans="1:21" x14ac:dyDescent="0.25">
      <c r="A567" s="25" t="s">
        <v>1506</v>
      </c>
      <c r="B567" s="25" t="s">
        <v>166</v>
      </c>
      <c r="C567" s="77" t="s">
        <v>1574</v>
      </c>
      <c r="D567" s="34">
        <v>0</v>
      </c>
      <c r="E567" s="34">
        <v>0</v>
      </c>
      <c r="F567" s="112" t="e">
        <v>#VALUE!</v>
      </c>
      <c r="G567" s="34" t="e">
        <v>#VALUE!</v>
      </c>
      <c r="U567" s="86"/>
    </row>
    <row r="568" spans="1:21" x14ac:dyDescent="0.25">
      <c r="A568" s="25" t="s">
        <v>1506</v>
      </c>
      <c r="B568" s="25" t="s">
        <v>160</v>
      </c>
      <c r="C568" s="77" t="s">
        <v>1574</v>
      </c>
      <c r="D568" s="34">
        <v>0</v>
      </c>
      <c r="E568" s="34">
        <v>0</v>
      </c>
      <c r="F568" s="112" t="e">
        <v>#VALUE!</v>
      </c>
      <c r="G568" s="34" t="e">
        <v>#VALUE!</v>
      </c>
      <c r="U568" s="86"/>
    </row>
    <row r="569" spans="1:21" x14ac:dyDescent="0.25">
      <c r="A569" s="25" t="s">
        <v>1506</v>
      </c>
      <c r="B569" s="25" t="s">
        <v>162</v>
      </c>
      <c r="C569" s="77" t="s">
        <v>1574</v>
      </c>
      <c r="D569" s="34">
        <v>0</v>
      </c>
      <c r="E569" s="34">
        <v>0</v>
      </c>
      <c r="F569" s="112" t="e">
        <v>#VALUE!</v>
      </c>
      <c r="G569" s="34" t="e">
        <v>#VALUE!</v>
      </c>
      <c r="U569" s="86"/>
    </row>
    <row r="570" spans="1:21" x14ac:dyDescent="0.25">
      <c r="A570" s="25" t="s">
        <v>1506</v>
      </c>
      <c r="B570" s="25" t="s">
        <v>155</v>
      </c>
      <c r="C570" s="77" t="s">
        <v>1574</v>
      </c>
      <c r="D570" s="34">
        <v>0</v>
      </c>
      <c r="E570" s="34">
        <v>0</v>
      </c>
      <c r="F570" s="112" t="e">
        <v>#VALUE!</v>
      </c>
      <c r="G570" s="34" t="e">
        <v>#VALUE!</v>
      </c>
      <c r="U570" s="86"/>
    </row>
    <row r="571" spans="1:21" x14ac:dyDescent="0.25">
      <c r="A571" s="25" t="s">
        <v>1506</v>
      </c>
      <c r="B571" s="25" t="s">
        <v>151</v>
      </c>
      <c r="C571" s="77" t="s">
        <v>1574</v>
      </c>
      <c r="D571" s="34">
        <v>0</v>
      </c>
      <c r="E571" s="34">
        <v>0</v>
      </c>
      <c r="F571" s="112" t="e">
        <v>#VALUE!</v>
      </c>
      <c r="G571" s="34" t="e">
        <v>#VALUE!</v>
      </c>
      <c r="U571" s="86"/>
    </row>
    <row r="572" spans="1:21" x14ac:dyDescent="0.25">
      <c r="A572" s="25" t="s">
        <v>1506</v>
      </c>
      <c r="B572" s="25" t="s">
        <v>167</v>
      </c>
      <c r="C572" s="77" t="s">
        <v>1574</v>
      </c>
      <c r="D572" s="34">
        <v>0</v>
      </c>
      <c r="E572" s="34">
        <v>0</v>
      </c>
      <c r="F572" s="112" t="e">
        <v>#VALUE!</v>
      </c>
      <c r="G572" s="34" t="e">
        <v>#VALUE!</v>
      </c>
      <c r="U572" s="86"/>
    </row>
    <row r="573" spans="1:21" x14ac:dyDescent="0.25">
      <c r="A573" s="11" t="s">
        <v>1506</v>
      </c>
      <c r="B573" s="25" t="s">
        <v>171</v>
      </c>
      <c r="C573" s="77" t="s">
        <v>1574</v>
      </c>
      <c r="D573" s="34">
        <v>0</v>
      </c>
      <c r="E573" s="34">
        <v>0</v>
      </c>
      <c r="F573" s="112" t="e">
        <v>#VALUE!</v>
      </c>
      <c r="G573" s="34" t="e">
        <v>#VALUE!</v>
      </c>
      <c r="U573" s="86"/>
    </row>
    <row r="574" spans="1:21" x14ac:dyDescent="0.25">
      <c r="A574" s="11" t="s">
        <v>1506</v>
      </c>
      <c r="B574" s="21" t="s">
        <v>159</v>
      </c>
      <c r="C574" s="77" t="s">
        <v>1574</v>
      </c>
      <c r="D574" s="34">
        <v>0</v>
      </c>
      <c r="E574" s="34">
        <v>0</v>
      </c>
      <c r="F574" s="112" t="e">
        <v>#VALUE!</v>
      </c>
      <c r="G574" s="34" t="e">
        <v>#VALUE!</v>
      </c>
      <c r="U574" s="86"/>
    </row>
    <row r="575" spans="1:21" s="32" customFormat="1" ht="14.25" x14ac:dyDescent="0.2">
      <c r="A575" s="2" t="s">
        <v>1506</v>
      </c>
      <c r="B575" s="25" t="s">
        <v>174</v>
      </c>
      <c r="C575" s="77" t="s">
        <v>1574</v>
      </c>
      <c r="D575" s="34">
        <v>0</v>
      </c>
      <c r="E575" s="34">
        <v>0</v>
      </c>
      <c r="F575" s="112" t="e">
        <v>#VALUE!</v>
      </c>
      <c r="G575" s="34" t="e">
        <v>#VALUE!</v>
      </c>
    </row>
    <row r="576" spans="1:21" s="32" customFormat="1" ht="14.25" x14ac:dyDescent="0.2">
      <c r="A576" s="2" t="s">
        <v>1506</v>
      </c>
      <c r="B576" s="25" t="s">
        <v>178</v>
      </c>
      <c r="C576" s="77" t="s">
        <v>1574</v>
      </c>
      <c r="D576" s="34">
        <v>0</v>
      </c>
      <c r="E576" s="34">
        <v>0</v>
      </c>
      <c r="F576" s="112" t="e">
        <v>#VALUE!</v>
      </c>
      <c r="G576" s="34" t="e">
        <v>#VALUE!</v>
      </c>
    </row>
    <row r="577" spans="1:21" s="32" customFormat="1" ht="14.25" x14ac:dyDescent="0.2">
      <c r="A577" s="2" t="s">
        <v>1506</v>
      </c>
      <c r="B577" s="25" t="s">
        <v>175</v>
      </c>
      <c r="C577" s="77">
        <v>30.123456789999999</v>
      </c>
      <c r="D577" s="34">
        <v>28.130571499999999</v>
      </c>
      <c r="E577" s="34">
        <v>32.122731520000002</v>
      </c>
      <c r="F577" s="112">
        <v>1.9928852900000003</v>
      </c>
      <c r="G577" s="34">
        <v>1.9992747300000033</v>
      </c>
    </row>
    <row r="578" spans="1:21" s="32" customFormat="1" ht="14.25" x14ac:dyDescent="0.2">
      <c r="A578" s="2" t="s">
        <v>1506</v>
      </c>
      <c r="B578" s="25" t="s">
        <v>156</v>
      </c>
      <c r="C578" s="77" t="s">
        <v>1574</v>
      </c>
      <c r="D578" s="34">
        <v>0</v>
      </c>
      <c r="E578" s="34">
        <v>0</v>
      </c>
      <c r="F578" s="112" t="e">
        <v>#VALUE!</v>
      </c>
      <c r="G578" s="34" t="e">
        <v>#VALUE!</v>
      </c>
    </row>
    <row r="579" spans="1:21" s="32" customFormat="1" ht="14.25" x14ac:dyDescent="0.2">
      <c r="A579" s="2" t="s">
        <v>1506</v>
      </c>
      <c r="B579" s="25" t="s">
        <v>168</v>
      </c>
      <c r="C579" s="77" t="s">
        <v>1574</v>
      </c>
      <c r="D579" s="34">
        <v>0</v>
      </c>
      <c r="E579" s="34">
        <v>0</v>
      </c>
      <c r="F579" s="112" t="e">
        <v>#VALUE!</v>
      </c>
      <c r="G579" s="34" t="e">
        <v>#VALUE!</v>
      </c>
    </row>
    <row r="580" spans="1:21" s="32" customFormat="1" ht="14.25" x14ac:dyDescent="0.2">
      <c r="A580" s="2" t="s">
        <v>1506</v>
      </c>
      <c r="B580" s="25" t="s">
        <v>164</v>
      </c>
      <c r="C580" s="77" t="s">
        <v>1574</v>
      </c>
      <c r="D580" s="34">
        <v>0</v>
      </c>
      <c r="E580" s="34">
        <v>0</v>
      </c>
      <c r="F580" s="112" t="e">
        <v>#VALUE!</v>
      </c>
      <c r="G580" s="34" t="e">
        <v>#VALUE!</v>
      </c>
    </row>
    <row r="581" spans="1:21" s="32" customFormat="1" ht="14.25" x14ac:dyDescent="0.2">
      <c r="A581" s="2" t="s">
        <v>1506</v>
      </c>
      <c r="B581" s="25" t="s">
        <v>172</v>
      </c>
      <c r="C581" s="77" t="s">
        <v>1574</v>
      </c>
      <c r="D581" s="34">
        <v>0</v>
      </c>
      <c r="E581" s="34">
        <v>0</v>
      </c>
      <c r="F581" s="112" t="e">
        <v>#VALUE!</v>
      </c>
      <c r="G581" s="34" t="e">
        <v>#VALUE!</v>
      </c>
    </row>
    <row r="582" spans="1:21" x14ac:dyDescent="0.25">
      <c r="A582" s="25" t="s">
        <v>1506</v>
      </c>
      <c r="B582" s="24" t="s">
        <v>157</v>
      </c>
      <c r="C582" s="77" t="s">
        <v>1574</v>
      </c>
      <c r="D582" s="34">
        <v>0</v>
      </c>
      <c r="E582" s="34">
        <v>0</v>
      </c>
      <c r="F582" s="112" t="e">
        <v>#VALUE!</v>
      </c>
      <c r="G582" s="34" t="e">
        <v>#VALUE!</v>
      </c>
      <c r="U582" s="86"/>
    </row>
    <row r="583" spans="1:21" x14ac:dyDescent="0.25">
      <c r="A583" s="25" t="s">
        <v>1506</v>
      </c>
      <c r="B583" s="24" t="s">
        <v>170</v>
      </c>
      <c r="C583" s="77" t="s">
        <v>1574</v>
      </c>
      <c r="D583" s="34">
        <v>0</v>
      </c>
      <c r="E583" s="34">
        <v>0</v>
      </c>
      <c r="F583" s="112" t="e">
        <v>#VALUE!</v>
      </c>
      <c r="G583" s="34" t="e">
        <v>#VALUE!</v>
      </c>
      <c r="U583" s="86"/>
    </row>
    <row r="584" spans="1:21" x14ac:dyDescent="0.25">
      <c r="A584" s="25" t="s">
        <v>1506</v>
      </c>
      <c r="B584" s="24" t="s">
        <v>176</v>
      </c>
      <c r="C584" s="77" t="s">
        <v>1574</v>
      </c>
      <c r="D584" s="34">
        <v>0</v>
      </c>
      <c r="E584" s="34">
        <v>0</v>
      </c>
      <c r="F584" s="112" t="e">
        <v>#VALUE!</v>
      </c>
      <c r="G584" s="34" t="e">
        <v>#VALUE!</v>
      </c>
      <c r="U584" s="86"/>
    </row>
    <row r="585" spans="1:21" x14ac:dyDescent="0.25">
      <c r="A585" s="25" t="s">
        <v>1506</v>
      </c>
      <c r="B585" s="24" t="s">
        <v>152</v>
      </c>
      <c r="C585" s="77" t="s">
        <v>1574</v>
      </c>
      <c r="D585" s="34">
        <v>0</v>
      </c>
      <c r="E585" s="34">
        <v>0</v>
      </c>
      <c r="F585" s="112" t="e">
        <v>#VALUE!</v>
      </c>
      <c r="G585" s="34" t="e">
        <v>#VALUE!</v>
      </c>
      <c r="U585" s="86"/>
    </row>
    <row r="586" spans="1:21" x14ac:dyDescent="0.25">
      <c r="A586" s="24" t="s">
        <v>1506</v>
      </c>
      <c r="B586" s="24" t="s">
        <v>150</v>
      </c>
      <c r="C586" s="77" t="s">
        <v>1574</v>
      </c>
      <c r="D586" s="34">
        <v>0</v>
      </c>
      <c r="E586" s="34">
        <v>0</v>
      </c>
      <c r="F586" s="112" t="e">
        <v>#VALUE!</v>
      </c>
      <c r="G586" s="34" t="e">
        <v>#VALUE!</v>
      </c>
      <c r="U586" s="86"/>
    </row>
    <row r="587" spans="1:21" x14ac:dyDescent="0.25">
      <c r="A587" s="24" t="s">
        <v>1506</v>
      </c>
      <c r="B587" s="24" t="s">
        <v>163</v>
      </c>
      <c r="C587" s="77" t="s">
        <v>1574</v>
      </c>
      <c r="D587" s="34">
        <v>0</v>
      </c>
      <c r="E587" s="34">
        <v>0</v>
      </c>
      <c r="F587" s="112" t="e">
        <v>#VALUE!</v>
      </c>
      <c r="G587" s="34" t="e">
        <v>#VALUE!</v>
      </c>
      <c r="U587" s="86"/>
    </row>
    <row r="588" spans="1:21" x14ac:dyDescent="0.25">
      <c r="A588" s="24" t="s">
        <v>1506</v>
      </c>
      <c r="B588" s="24" t="s">
        <v>180</v>
      </c>
      <c r="C588" s="77" t="s">
        <v>1574</v>
      </c>
      <c r="D588" s="34">
        <v>0</v>
      </c>
      <c r="E588" s="34">
        <v>0</v>
      </c>
      <c r="F588" s="112" t="e">
        <v>#VALUE!</v>
      </c>
      <c r="G588" s="34" t="e">
        <v>#VALUE!</v>
      </c>
      <c r="U588" s="86"/>
    </row>
    <row r="589" spans="1:21" x14ac:dyDescent="0.25">
      <c r="A589" s="24" t="s">
        <v>1506</v>
      </c>
      <c r="B589" s="24" t="s">
        <v>154</v>
      </c>
      <c r="C589" s="77" t="s">
        <v>1574</v>
      </c>
      <c r="D589" s="34">
        <v>0</v>
      </c>
      <c r="E589" s="34">
        <v>0</v>
      </c>
      <c r="F589" s="112" t="e">
        <v>#VALUE!</v>
      </c>
      <c r="G589" s="34" t="e">
        <v>#VALUE!</v>
      </c>
      <c r="U589" s="86"/>
    </row>
    <row r="590" spans="1:21" x14ac:dyDescent="0.25">
      <c r="A590" s="24" t="s">
        <v>1506</v>
      </c>
      <c r="B590" s="24" t="s">
        <v>173</v>
      </c>
      <c r="C590" s="77">
        <v>31.537450719999999</v>
      </c>
      <c r="D590" s="34">
        <v>30.036881950000001</v>
      </c>
      <c r="E590" s="34">
        <v>32.986788670000003</v>
      </c>
      <c r="F590" s="112">
        <v>1.5005687699999974</v>
      </c>
      <c r="G590" s="34">
        <v>1.4493379500000039</v>
      </c>
      <c r="U590" s="86"/>
    </row>
    <row r="591" spans="1:21" x14ac:dyDescent="0.25">
      <c r="A591" s="24" t="s">
        <v>1506</v>
      </c>
      <c r="B591" s="24" t="s">
        <v>165</v>
      </c>
      <c r="C591" s="77" t="s">
        <v>1574</v>
      </c>
      <c r="D591" s="34">
        <v>0</v>
      </c>
      <c r="E591" s="34">
        <v>0</v>
      </c>
      <c r="F591" s="112" t="e">
        <v>#VALUE!</v>
      </c>
      <c r="G591" s="34" t="e">
        <v>#VALUE!</v>
      </c>
      <c r="U591" s="86"/>
    </row>
    <row r="592" spans="1:21" x14ac:dyDescent="0.25">
      <c r="A592" s="3" t="s">
        <v>1506</v>
      </c>
      <c r="B592" s="24" t="s">
        <v>149</v>
      </c>
      <c r="C592" s="77" t="s">
        <v>1574</v>
      </c>
      <c r="D592" s="34">
        <v>0</v>
      </c>
      <c r="E592" s="34">
        <v>0</v>
      </c>
      <c r="F592" s="112" t="e">
        <v>#VALUE!</v>
      </c>
      <c r="G592" s="34" t="e">
        <v>#VALUE!</v>
      </c>
      <c r="U592" s="86"/>
    </row>
    <row r="593" spans="1:21" x14ac:dyDescent="0.25">
      <c r="A593" s="3" t="s">
        <v>1506</v>
      </c>
      <c r="B593" s="22" t="s">
        <v>177</v>
      </c>
      <c r="C593" s="77" t="s">
        <v>1574</v>
      </c>
      <c r="D593" s="34">
        <v>0</v>
      </c>
      <c r="E593" s="34">
        <v>0</v>
      </c>
      <c r="F593" s="112" t="e">
        <v>#VALUE!</v>
      </c>
      <c r="G593" s="34" t="e">
        <v>#VALUE!</v>
      </c>
      <c r="U593" s="86"/>
    </row>
    <row r="594" spans="1:21" s="32" customFormat="1" ht="14.25" x14ac:dyDescent="0.2">
      <c r="A594" s="60" t="s">
        <v>1506</v>
      </c>
      <c r="B594" s="24" t="s">
        <v>153</v>
      </c>
      <c r="C594" s="77" t="s">
        <v>1574</v>
      </c>
      <c r="D594" s="34">
        <v>0</v>
      </c>
      <c r="E594" s="34">
        <v>0</v>
      </c>
      <c r="F594" s="112" t="e">
        <v>#VALUE!</v>
      </c>
      <c r="G594" s="34" t="e">
        <v>#VALUE!</v>
      </c>
    </row>
    <row r="595" spans="1:21" s="32" customFormat="1" ht="14.25" x14ac:dyDescent="0.2">
      <c r="A595" s="60" t="s">
        <v>1506</v>
      </c>
      <c r="B595" s="24" t="s">
        <v>179</v>
      </c>
      <c r="C595" s="77" t="s">
        <v>1574</v>
      </c>
      <c r="D595" s="34">
        <v>0</v>
      </c>
      <c r="E595" s="34">
        <v>0</v>
      </c>
      <c r="F595" s="112" t="e">
        <v>#VALUE!</v>
      </c>
      <c r="G595" s="34" t="e">
        <v>#VALUE!</v>
      </c>
    </row>
    <row r="596" spans="1:21" s="32" customFormat="1" ht="14.25" x14ac:dyDescent="0.2">
      <c r="A596" s="60" t="s">
        <v>1506</v>
      </c>
      <c r="B596" s="24" t="s">
        <v>161</v>
      </c>
      <c r="C596" s="77" t="s">
        <v>1574</v>
      </c>
      <c r="D596" s="34">
        <v>0</v>
      </c>
      <c r="E596" s="34">
        <v>0</v>
      </c>
      <c r="F596" s="112" t="e">
        <v>#VALUE!</v>
      </c>
      <c r="G596" s="34" t="e">
        <v>#VALUE!</v>
      </c>
    </row>
    <row r="597" spans="1:21" s="32" customFormat="1" ht="14.25" x14ac:dyDescent="0.2">
      <c r="A597" s="60" t="s">
        <v>1506</v>
      </c>
      <c r="B597" s="24" t="s">
        <v>158</v>
      </c>
      <c r="C597" s="77" t="s">
        <v>1574</v>
      </c>
      <c r="D597" s="34">
        <v>0</v>
      </c>
      <c r="E597" s="34">
        <v>0</v>
      </c>
      <c r="F597" s="112" t="e">
        <v>#VALUE!</v>
      </c>
      <c r="G597" s="34" t="e">
        <v>#VALUE!</v>
      </c>
    </row>
    <row r="598" spans="1:21" s="32" customFormat="1" ht="14.25" x14ac:dyDescent="0.2">
      <c r="A598" s="60" t="s">
        <v>1506</v>
      </c>
      <c r="B598" s="24" t="s">
        <v>169</v>
      </c>
      <c r="C598" s="77" t="s">
        <v>1574</v>
      </c>
      <c r="D598" s="34">
        <v>0</v>
      </c>
      <c r="E598" s="34">
        <v>0</v>
      </c>
      <c r="F598" s="112" t="e">
        <v>#VALUE!</v>
      </c>
      <c r="G598" s="34" t="e">
        <v>#VALUE!</v>
      </c>
    </row>
    <row r="599" spans="1:21" s="32" customFormat="1" ht="14.25" x14ac:dyDescent="0.2">
      <c r="A599" s="2" t="s">
        <v>76</v>
      </c>
      <c r="B599" s="25" t="s">
        <v>166</v>
      </c>
      <c r="C599" s="77">
        <v>27.474150000000002</v>
      </c>
      <c r="D599" s="34">
        <v>26.070139999999999</v>
      </c>
      <c r="E599" s="34">
        <v>29.079820000000002</v>
      </c>
      <c r="F599" s="112">
        <v>1.4040100000000031</v>
      </c>
      <c r="G599" s="34">
        <v>1.6056699999999999</v>
      </c>
    </row>
    <row r="600" spans="1:21" s="32" customFormat="1" ht="14.25" x14ac:dyDescent="0.2">
      <c r="A600" s="2" t="s">
        <v>76</v>
      </c>
      <c r="B600" s="25" t="s">
        <v>160</v>
      </c>
      <c r="C600" s="77">
        <v>19.505849999999999</v>
      </c>
      <c r="D600" s="34">
        <v>18.284079999999999</v>
      </c>
      <c r="E600" s="34">
        <v>20.788489999999999</v>
      </c>
      <c r="F600" s="112">
        <v>1.2217699999999994</v>
      </c>
      <c r="G600" s="34">
        <v>1.2826400000000007</v>
      </c>
    </row>
    <row r="601" spans="1:21" x14ac:dyDescent="0.25">
      <c r="A601" s="25" t="s">
        <v>76</v>
      </c>
      <c r="B601" s="25" t="s">
        <v>162</v>
      </c>
      <c r="C601" s="77">
        <v>22.5641</v>
      </c>
      <c r="D601" s="34">
        <v>21.167090000000002</v>
      </c>
      <c r="E601" s="34">
        <v>24.20064</v>
      </c>
      <c r="F601" s="112">
        <v>1.3970099999999981</v>
      </c>
      <c r="G601" s="34">
        <v>1.6365400000000001</v>
      </c>
      <c r="U601" s="86"/>
    </row>
    <row r="602" spans="1:21" x14ac:dyDescent="0.25">
      <c r="A602" s="25" t="s">
        <v>76</v>
      </c>
      <c r="B602" s="25" t="s">
        <v>155</v>
      </c>
      <c r="C602" s="77">
        <v>19.38326</v>
      </c>
      <c r="D602" s="34">
        <v>18.090309999999999</v>
      </c>
      <c r="E602" s="34">
        <v>20.74521</v>
      </c>
      <c r="F602" s="112">
        <v>1.2929500000000012</v>
      </c>
      <c r="G602" s="34">
        <v>1.3619500000000002</v>
      </c>
      <c r="U602" s="86"/>
    </row>
    <row r="603" spans="1:21" x14ac:dyDescent="0.25">
      <c r="A603" s="25" t="s">
        <v>76</v>
      </c>
      <c r="B603" s="25" t="s">
        <v>151</v>
      </c>
      <c r="C603" s="77">
        <v>21.798780000000001</v>
      </c>
      <c r="D603" s="34">
        <v>20.37697</v>
      </c>
      <c r="E603" s="34">
        <v>23.19913</v>
      </c>
      <c r="F603" s="112">
        <v>1.4218100000000007</v>
      </c>
      <c r="G603" s="34">
        <v>1.4003499999999995</v>
      </c>
      <c r="U603" s="86"/>
    </row>
    <row r="604" spans="1:21" x14ac:dyDescent="0.25">
      <c r="A604" s="25" t="s">
        <v>76</v>
      </c>
      <c r="B604" s="25" t="s">
        <v>167</v>
      </c>
      <c r="C604" s="77">
        <v>20.46332</v>
      </c>
      <c r="D604" s="34">
        <v>18.19286</v>
      </c>
      <c r="E604" s="34">
        <v>22.56915</v>
      </c>
      <c r="F604" s="112">
        <v>2.2704599999999999</v>
      </c>
      <c r="G604" s="34">
        <v>2.105830000000001</v>
      </c>
      <c r="U604" s="86"/>
    </row>
    <row r="605" spans="1:21" x14ac:dyDescent="0.25">
      <c r="A605" s="25" t="s">
        <v>76</v>
      </c>
      <c r="B605" s="25" t="s">
        <v>171</v>
      </c>
      <c r="C605" s="77">
        <v>22.03791</v>
      </c>
      <c r="D605" s="34">
        <v>20.869409999999998</v>
      </c>
      <c r="E605" s="34">
        <v>23.37293</v>
      </c>
      <c r="F605" s="112">
        <v>1.1685000000000016</v>
      </c>
      <c r="G605" s="34">
        <v>1.3350200000000001</v>
      </c>
      <c r="U605" s="86"/>
    </row>
    <row r="606" spans="1:21" x14ac:dyDescent="0.25">
      <c r="A606" s="25" t="s">
        <v>76</v>
      </c>
      <c r="B606" s="25" t="s">
        <v>159</v>
      </c>
      <c r="C606" s="77">
        <v>20.911529999999999</v>
      </c>
      <c r="D606" s="34">
        <v>19.657540000000001</v>
      </c>
      <c r="E606" s="34">
        <v>22.267700000000001</v>
      </c>
      <c r="F606" s="112">
        <v>1.2539899999999982</v>
      </c>
      <c r="G606" s="34">
        <v>1.3561700000000023</v>
      </c>
      <c r="U606" s="86"/>
    </row>
    <row r="607" spans="1:21" x14ac:dyDescent="0.25">
      <c r="A607" s="25" t="s">
        <v>76</v>
      </c>
      <c r="B607" s="25" t="s">
        <v>174</v>
      </c>
      <c r="C607" s="77">
        <v>25.304469999999998</v>
      </c>
      <c r="D607" s="34">
        <v>23.98189</v>
      </c>
      <c r="E607" s="34">
        <v>26.786480000000001</v>
      </c>
      <c r="F607" s="112">
        <v>1.3225799999999985</v>
      </c>
      <c r="G607" s="34">
        <v>1.4820100000000025</v>
      </c>
      <c r="U607" s="86"/>
    </row>
    <row r="608" spans="1:21" x14ac:dyDescent="0.25">
      <c r="A608" s="25" t="s">
        <v>76</v>
      </c>
      <c r="B608" s="25" t="s">
        <v>178</v>
      </c>
      <c r="C608" s="77">
        <v>28.680980000000002</v>
      </c>
      <c r="D608" s="34">
        <v>27.23142</v>
      </c>
      <c r="E608" s="34">
        <v>30.338550000000001</v>
      </c>
      <c r="F608" s="112">
        <v>1.4495600000000017</v>
      </c>
      <c r="G608" s="34">
        <v>1.6575699999999998</v>
      </c>
      <c r="U608" s="86"/>
    </row>
    <row r="609" spans="1:21" x14ac:dyDescent="0.25">
      <c r="A609" s="25" t="s">
        <v>76</v>
      </c>
      <c r="B609" s="25" t="s">
        <v>175</v>
      </c>
      <c r="C609" s="77">
        <v>24.09639</v>
      </c>
      <c r="D609" s="34">
        <v>22.39892</v>
      </c>
      <c r="E609" s="34">
        <v>26.082000000000001</v>
      </c>
      <c r="F609" s="112">
        <v>1.6974699999999991</v>
      </c>
      <c r="G609" s="34">
        <v>1.9856100000000012</v>
      </c>
      <c r="U609" s="86"/>
    </row>
    <row r="610" spans="1:21" x14ac:dyDescent="0.25">
      <c r="A610" s="25" t="s">
        <v>76</v>
      </c>
      <c r="B610" s="25" t="s">
        <v>156</v>
      </c>
      <c r="C610" s="77">
        <v>21.428570000000001</v>
      </c>
      <c r="D610" s="34">
        <v>19.142600000000002</v>
      </c>
      <c r="E610" s="34">
        <v>23.94821</v>
      </c>
      <c r="F610" s="112">
        <v>2.2859699999999989</v>
      </c>
      <c r="G610" s="34">
        <v>2.519639999999999</v>
      </c>
      <c r="U610" s="86"/>
    </row>
    <row r="611" spans="1:21" x14ac:dyDescent="0.25">
      <c r="A611" s="11" t="s">
        <v>76</v>
      </c>
      <c r="B611" s="25" t="s">
        <v>168</v>
      </c>
      <c r="C611" s="77">
        <v>21.140139999999999</v>
      </c>
      <c r="D611" s="34">
        <v>19.48592</v>
      </c>
      <c r="E611" s="34">
        <v>22.974209999999999</v>
      </c>
      <c r="F611" s="112">
        <v>1.6542199999999987</v>
      </c>
      <c r="G611" s="34">
        <v>1.8340700000000005</v>
      </c>
      <c r="U611" s="86"/>
    </row>
    <row r="612" spans="1:21" x14ac:dyDescent="0.25">
      <c r="A612" s="11" t="s">
        <v>76</v>
      </c>
      <c r="B612" s="21" t="s">
        <v>164</v>
      </c>
      <c r="C612" s="77">
        <v>19.433959999999999</v>
      </c>
      <c r="D612" s="34">
        <v>18.052129999999998</v>
      </c>
      <c r="E612" s="34">
        <v>21.069749999999999</v>
      </c>
      <c r="F612" s="112">
        <v>1.3818300000000008</v>
      </c>
      <c r="G612" s="34">
        <v>1.6357900000000001</v>
      </c>
      <c r="U612" s="86"/>
    </row>
    <row r="613" spans="1:21" s="32" customFormat="1" ht="14.25" x14ac:dyDescent="0.2">
      <c r="A613" s="2" t="s">
        <v>76</v>
      </c>
      <c r="B613" s="25" t="s">
        <v>172</v>
      </c>
      <c r="C613" s="77">
        <v>21.96621</v>
      </c>
      <c r="D613" s="34">
        <v>20.57103</v>
      </c>
      <c r="E613" s="34">
        <v>23.413979999999999</v>
      </c>
      <c r="F613" s="112">
        <v>1.3951799999999999</v>
      </c>
      <c r="G613" s="34">
        <v>1.4477699999999984</v>
      </c>
    </row>
    <row r="614" spans="1:21" s="32" customFormat="1" ht="14.25" x14ac:dyDescent="0.2">
      <c r="A614" s="2" t="s">
        <v>76</v>
      </c>
      <c r="B614" s="24" t="s">
        <v>157</v>
      </c>
      <c r="C614" s="77">
        <v>21.815719999999999</v>
      </c>
      <c r="D614" s="34">
        <v>20.571439999999999</v>
      </c>
      <c r="E614" s="34">
        <v>23.238769999999999</v>
      </c>
      <c r="F614" s="112">
        <v>1.2442799999999998</v>
      </c>
      <c r="G614" s="34">
        <v>1.4230499999999999</v>
      </c>
    </row>
    <row r="615" spans="1:21" s="32" customFormat="1" ht="14.25" x14ac:dyDescent="0.2">
      <c r="A615" s="2" t="s">
        <v>76</v>
      </c>
      <c r="B615" s="24" t="s">
        <v>170</v>
      </c>
      <c r="C615" s="77">
        <v>22.24</v>
      </c>
      <c r="D615" s="34">
        <v>20.834299999999999</v>
      </c>
      <c r="E615" s="34">
        <v>23.749279999999999</v>
      </c>
      <c r="F615" s="112">
        <v>1.4056999999999995</v>
      </c>
      <c r="G615" s="34">
        <v>1.5092800000000004</v>
      </c>
    </row>
    <row r="616" spans="1:21" s="32" customFormat="1" ht="14.25" x14ac:dyDescent="0.2">
      <c r="A616" s="2" t="s">
        <v>76</v>
      </c>
      <c r="B616" s="24" t="s">
        <v>176</v>
      </c>
      <c r="C616" s="77">
        <v>21.929819999999999</v>
      </c>
      <c r="D616" s="34">
        <v>19.964500000000001</v>
      </c>
      <c r="E616" s="34">
        <v>23.878699999999998</v>
      </c>
      <c r="F616" s="112">
        <v>1.9653199999999984</v>
      </c>
      <c r="G616" s="34">
        <v>1.9488799999999991</v>
      </c>
    </row>
    <row r="617" spans="1:21" s="32" customFormat="1" ht="14.25" x14ac:dyDescent="0.2">
      <c r="A617" s="60" t="s">
        <v>76</v>
      </c>
      <c r="B617" s="24" t="s">
        <v>152</v>
      </c>
      <c r="C617" s="77">
        <v>22.131150000000002</v>
      </c>
      <c r="D617" s="34">
        <v>19.10744</v>
      </c>
      <c r="E617" s="34">
        <v>25.68355</v>
      </c>
      <c r="F617" s="112">
        <v>3.0237100000000012</v>
      </c>
      <c r="G617" s="34">
        <v>3.5523999999999987</v>
      </c>
    </row>
    <row r="618" spans="1:21" s="32" customFormat="1" ht="14.25" x14ac:dyDescent="0.2">
      <c r="A618" s="60" t="s">
        <v>76</v>
      </c>
      <c r="B618" s="24" t="s">
        <v>150</v>
      </c>
      <c r="C618" s="77">
        <v>16.76829</v>
      </c>
      <c r="D618" s="34">
        <v>15.14546</v>
      </c>
      <c r="E618" s="34">
        <v>18.76915</v>
      </c>
      <c r="F618" s="112">
        <v>1.6228300000000004</v>
      </c>
      <c r="G618" s="34">
        <v>2.0008599999999994</v>
      </c>
    </row>
    <row r="619" spans="1:21" s="32" customFormat="1" ht="14.25" x14ac:dyDescent="0.2">
      <c r="A619" s="60" t="s">
        <v>76</v>
      </c>
      <c r="B619" s="24" t="s">
        <v>163</v>
      </c>
      <c r="C619" s="77">
        <v>22.943719999999999</v>
      </c>
      <c r="D619" s="34">
        <v>21.256219999999999</v>
      </c>
      <c r="E619" s="34">
        <v>24.681349999999998</v>
      </c>
      <c r="F619" s="112">
        <v>1.6875</v>
      </c>
      <c r="G619" s="34">
        <v>1.7376299999999993</v>
      </c>
    </row>
    <row r="620" spans="1:21" x14ac:dyDescent="0.25">
      <c r="A620" s="24" t="s">
        <v>76</v>
      </c>
      <c r="B620" s="24" t="s">
        <v>180</v>
      </c>
      <c r="C620" s="77">
        <v>22.596959999999999</v>
      </c>
      <c r="D620" s="34">
        <v>21.153310000000001</v>
      </c>
      <c r="E620" s="34">
        <v>24.163640000000001</v>
      </c>
      <c r="F620" s="112">
        <v>1.4436499999999981</v>
      </c>
      <c r="G620" s="34">
        <v>1.5666800000000016</v>
      </c>
      <c r="U620" s="86"/>
    </row>
    <row r="621" spans="1:21" x14ac:dyDescent="0.25">
      <c r="A621" s="24" t="s">
        <v>76</v>
      </c>
      <c r="B621" s="24" t="s">
        <v>154</v>
      </c>
      <c r="C621" s="77">
        <v>17.142859999999999</v>
      </c>
      <c r="D621" s="34">
        <v>15.591279999999999</v>
      </c>
      <c r="E621" s="34">
        <v>18.964829999999999</v>
      </c>
      <c r="F621" s="112">
        <v>1.5515799999999995</v>
      </c>
      <c r="G621" s="34">
        <v>1.8219700000000003</v>
      </c>
      <c r="U621" s="86"/>
    </row>
    <row r="622" spans="1:21" x14ac:dyDescent="0.25">
      <c r="A622" s="24" t="s">
        <v>76</v>
      </c>
      <c r="B622" s="24" t="s">
        <v>173</v>
      </c>
      <c r="C622" s="77">
        <v>22.67116</v>
      </c>
      <c r="D622" s="34">
        <v>21.487490000000001</v>
      </c>
      <c r="E622" s="34">
        <v>23.946760000000001</v>
      </c>
      <c r="F622" s="112">
        <v>1.1836699999999993</v>
      </c>
      <c r="G622" s="34">
        <v>1.2756000000000007</v>
      </c>
      <c r="U622" s="86"/>
    </row>
    <row r="623" spans="1:21" x14ac:dyDescent="0.25">
      <c r="A623" s="24" t="s">
        <v>76</v>
      </c>
      <c r="B623" s="24" t="s">
        <v>165</v>
      </c>
      <c r="C623" s="77">
        <v>21.3245</v>
      </c>
      <c r="D623" s="34">
        <v>19.995629999999998</v>
      </c>
      <c r="E623" s="34">
        <v>22.605820000000001</v>
      </c>
      <c r="F623" s="112">
        <v>1.328870000000002</v>
      </c>
      <c r="G623" s="34">
        <v>1.2813200000000009</v>
      </c>
      <c r="U623" s="86"/>
    </row>
    <row r="624" spans="1:21" x14ac:dyDescent="0.25">
      <c r="A624" s="24" t="s">
        <v>76</v>
      </c>
      <c r="B624" s="24" t="s">
        <v>149</v>
      </c>
      <c r="C624" s="77">
        <v>15.80381</v>
      </c>
      <c r="D624" s="34">
        <v>14.094620000000001</v>
      </c>
      <c r="E624" s="34">
        <v>17.421220000000002</v>
      </c>
      <c r="F624" s="112">
        <v>1.7091899999999995</v>
      </c>
      <c r="G624" s="34">
        <v>1.6174100000000013</v>
      </c>
      <c r="U624" s="86"/>
    </row>
    <row r="625" spans="1:21" x14ac:dyDescent="0.25">
      <c r="A625" s="24" t="s">
        <v>76</v>
      </c>
      <c r="B625" s="24" t="s">
        <v>177</v>
      </c>
      <c r="C625" s="77">
        <v>24.077670000000001</v>
      </c>
      <c r="D625" s="34">
        <v>22.37238</v>
      </c>
      <c r="E625" s="34">
        <v>25.667829999999999</v>
      </c>
      <c r="F625" s="112">
        <v>1.7052900000000015</v>
      </c>
      <c r="G625" s="34">
        <v>1.5901599999999974</v>
      </c>
      <c r="U625" s="86"/>
    </row>
    <row r="626" spans="1:21" x14ac:dyDescent="0.25">
      <c r="A626" s="24" t="s">
        <v>76</v>
      </c>
      <c r="B626" s="24" t="s">
        <v>153</v>
      </c>
      <c r="C626" s="77">
        <v>16.18357</v>
      </c>
      <c r="D626" s="34">
        <v>14.56724</v>
      </c>
      <c r="E626" s="34">
        <v>17.732309999999998</v>
      </c>
      <c r="F626" s="112">
        <v>1.6163299999999996</v>
      </c>
      <c r="G626" s="34">
        <v>1.5487399999999987</v>
      </c>
      <c r="U626" s="86"/>
    </row>
    <row r="627" spans="1:21" x14ac:dyDescent="0.25">
      <c r="A627" s="24" t="s">
        <v>76</v>
      </c>
      <c r="B627" s="24" t="s">
        <v>179</v>
      </c>
      <c r="C627" s="77">
        <v>20.39152</v>
      </c>
      <c r="D627" s="34">
        <v>19.07864</v>
      </c>
      <c r="E627" s="34">
        <v>21.935590000000001</v>
      </c>
      <c r="F627" s="112">
        <v>1.3128799999999998</v>
      </c>
      <c r="G627" s="34">
        <v>1.5440700000000014</v>
      </c>
      <c r="U627" s="86"/>
    </row>
    <row r="628" spans="1:21" x14ac:dyDescent="0.25">
      <c r="A628" s="24" t="s">
        <v>76</v>
      </c>
      <c r="B628" s="24" t="s">
        <v>161</v>
      </c>
      <c r="C628" s="77">
        <v>20.983609999999999</v>
      </c>
      <c r="D628" s="34">
        <v>19.54354</v>
      </c>
      <c r="E628" s="34">
        <v>22.431180000000001</v>
      </c>
      <c r="F628" s="112">
        <v>1.4400699999999986</v>
      </c>
      <c r="G628" s="34">
        <v>1.4475700000000025</v>
      </c>
      <c r="U628" s="86"/>
    </row>
    <row r="629" spans="1:21" x14ac:dyDescent="0.25">
      <c r="A629" s="24" t="s">
        <v>76</v>
      </c>
      <c r="B629" s="24" t="s">
        <v>158</v>
      </c>
      <c r="C629" s="77">
        <v>21.66667</v>
      </c>
      <c r="D629" s="34">
        <v>20.145350000000001</v>
      </c>
      <c r="E629" s="34">
        <v>23.444939999999999</v>
      </c>
      <c r="F629" s="112">
        <v>1.5213199999999993</v>
      </c>
      <c r="G629" s="34">
        <v>1.7782699999999991</v>
      </c>
      <c r="U629" s="86"/>
    </row>
    <row r="630" spans="1:21" x14ac:dyDescent="0.25">
      <c r="A630" s="3" t="s">
        <v>76</v>
      </c>
      <c r="B630" s="24" t="s">
        <v>169</v>
      </c>
      <c r="C630" s="77">
        <v>26.794260000000001</v>
      </c>
      <c r="D630" s="34">
        <v>24.012969999999999</v>
      </c>
      <c r="E630" s="34">
        <v>29.364159999999998</v>
      </c>
      <c r="F630" s="112">
        <v>2.781290000000002</v>
      </c>
      <c r="G630" s="34">
        <v>2.569899999999997</v>
      </c>
      <c r="U630" s="86"/>
    </row>
    <row r="631" spans="1:21" x14ac:dyDescent="0.25">
      <c r="A631" s="11" t="s">
        <v>83</v>
      </c>
      <c r="B631" s="21" t="s">
        <v>166</v>
      </c>
      <c r="C631" s="77">
        <v>23.975719999999999</v>
      </c>
      <c r="D631" s="34">
        <v>22.475680000000001</v>
      </c>
      <c r="E631" s="34">
        <v>25.386099999999999</v>
      </c>
      <c r="F631" s="112">
        <v>1.5000399999999985</v>
      </c>
      <c r="G631" s="34">
        <v>1.41038</v>
      </c>
      <c r="U631" s="86"/>
    </row>
    <row r="632" spans="1:21" s="32" customFormat="1" ht="14.25" x14ac:dyDescent="0.2">
      <c r="A632" s="2" t="s">
        <v>83</v>
      </c>
      <c r="B632" s="25" t="s">
        <v>160</v>
      </c>
      <c r="C632" s="77">
        <v>18.65672</v>
      </c>
      <c r="D632" s="34">
        <v>17.511220000000002</v>
      </c>
      <c r="E632" s="34">
        <v>19.921060000000001</v>
      </c>
      <c r="F632" s="112">
        <v>1.1454999999999984</v>
      </c>
      <c r="G632" s="34">
        <v>1.2643400000000007</v>
      </c>
    </row>
    <row r="633" spans="1:21" s="32" customFormat="1" ht="14.25" x14ac:dyDescent="0.2">
      <c r="A633" s="2" t="s">
        <v>83</v>
      </c>
      <c r="B633" s="25" t="s">
        <v>162</v>
      </c>
      <c r="C633" s="77">
        <v>21.01576</v>
      </c>
      <c r="D633" s="34">
        <v>19.519770000000001</v>
      </c>
      <c r="E633" s="34">
        <v>22.504989999999999</v>
      </c>
      <c r="F633" s="112">
        <v>1.495989999999999</v>
      </c>
      <c r="G633" s="34">
        <v>1.4892299999999992</v>
      </c>
    </row>
    <row r="634" spans="1:21" s="32" customFormat="1" ht="14.25" x14ac:dyDescent="0.2">
      <c r="A634" s="2" t="s">
        <v>83</v>
      </c>
      <c r="B634" s="25" t="s">
        <v>155</v>
      </c>
      <c r="C634" s="77">
        <v>18.8537</v>
      </c>
      <c r="D634" s="34">
        <v>17.49991</v>
      </c>
      <c r="E634" s="34">
        <v>20.15906</v>
      </c>
      <c r="F634" s="112">
        <v>1.35379</v>
      </c>
      <c r="G634" s="34">
        <v>1.3053600000000003</v>
      </c>
    </row>
    <row r="635" spans="1:21" s="32" customFormat="1" ht="14.25" x14ac:dyDescent="0.2">
      <c r="A635" s="2" t="s">
        <v>83</v>
      </c>
      <c r="B635" s="25" t="s">
        <v>151</v>
      </c>
      <c r="C635" s="77">
        <v>18.985510000000001</v>
      </c>
      <c r="D635" s="34">
        <v>17.71678</v>
      </c>
      <c r="E635" s="34">
        <v>20.334240000000001</v>
      </c>
      <c r="F635" s="112">
        <v>1.2687300000000015</v>
      </c>
      <c r="G635" s="34">
        <v>1.3487299999999998</v>
      </c>
    </row>
    <row r="636" spans="1:21" s="32" customFormat="1" ht="14.25" x14ac:dyDescent="0.2">
      <c r="A636" s="2" t="s">
        <v>83</v>
      </c>
      <c r="B636" s="25" t="s">
        <v>167</v>
      </c>
      <c r="C636" s="77">
        <v>19.087140000000002</v>
      </c>
      <c r="D636" s="34">
        <v>16.93939</v>
      </c>
      <c r="E636" s="34">
        <v>21.367979999999999</v>
      </c>
      <c r="F636" s="112">
        <v>2.147750000000002</v>
      </c>
      <c r="G636" s="34">
        <v>2.2808399999999978</v>
      </c>
    </row>
    <row r="637" spans="1:21" s="32" customFormat="1" ht="14.25" x14ac:dyDescent="0.2">
      <c r="A637" s="2" t="s">
        <v>83</v>
      </c>
      <c r="B637" s="25" t="s">
        <v>171</v>
      </c>
      <c r="C637" s="77">
        <v>20.338979999999999</v>
      </c>
      <c r="D637" s="34">
        <v>19.101220000000001</v>
      </c>
      <c r="E637" s="34">
        <v>21.554780000000001</v>
      </c>
      <c r="F637" s="112">
        <v>1.237759999999998</v>
      </c>
      <c r="G637" s="34">
        <v>1.2158000000000015</v>
      </c>
    </row>
    <row r="638" spans="1:21" s="32" customFormat="1" ht="14.25" x14ac:dyDescent="0.2">
      <c r="A638" s="2" t="s">
        <v>83</v>
      </c>
      <c r="B638" s="25" t="s">
        <v>159</v>
      </c>
      <c r="C638" s="77">
        <v>19.80874</v>
      </c>
      <c r="D638" s="34">
        <v>18.491129999999998</v>
      </c>
      <c r="E638" s="34">
        <v>21.069690000000001</v>
      </c>
      <c r="F638" s="112">
        <v>1.3176100000000019</v>
      </c>
      <c r="G638" s="34">
        <v>1.2609500000000011</v>
      </c>
    </row>
    <row r="639" spans="1:21" x14ac:dyDescent="0.25">
      <c r="A639" s="25" t="s">
        <v>83</v>
      </c>
      <c r="B639" s="25" t="s">
        <v>174</v>
      </c>
      <c r="C639" s="77">
        <v>23.05556</v>
      </c>
      <c r="D639" s="34">
        <v>21.751010000000001</v>
      </c>
      <c r="E639" s="34">
        <v>24.502870000000001</v>
      </c>
      <c r="F639" s="112">
        <v>1.304549999999999</v>
      </c>
      <c r="G639" s="34">
        <v>1.4473100000000017</v>
      </c>
      <c r="U639" s="86"/>
    </row>
    <row r="640" spans="1:21" x14ac:dyDescent="0.25">
      <c r="A640" s="25" t="s">
        <v>83</v>
      </c>
      <c r="B640" s="25" t="s">
        <v>178</v>
      </c>
      <c r="C640" s="77">
        <v>21.725729999999999</v>
      </c>
      <c r="D640" s="34">
        <v>20.29326</v>
      </c>
      <c r="E640" s="34">
        <v>23.128679999999999</v>
      </c>
      <c r="F640" s="112">
        <v>1.4324699999999986</v>
      </c>
      <c r="G640" s="34">
        <v>1.4029500000000006</v>
      </c>
      <c r="U640" s="86"/>
    </row>
    <row r="641" spans="1:21" x14ac:dyDescent="0.25">
      <c r="A641" s="25" t="s">
        <v>83</v>
      </c>
      <c r="B641" s="25" t="s">
        <v>175</v>
      </c>
      <c r="C641" s="77">
        <v>21.994879999999998</v>
      </c>
      <c r="D641" s="34">
        <v>20.186029999999999</v>
      </c>
      <c r="E641" s="34">
        <v>23.856439999999999</v>
      </c>
      <c r="F641" s="112">
        <v>1.8088499999999996</v>
      </c>
      <c r="G641" s="34">
        <v>1.8615600000000008</v>
      </c>
      <c r="U641" s="86"/>
    </row>
    <row r="642" spans="1:21" x14ac:dyDescent="0.25">
      <c r="A642" s="25" t="s">
        <v>83</v>
      </c>
      <c r="B642" s="25" t="s">
        <v>156</v>
      </c>
      <c r="C642" s="77">
        <v>19.815670000000001</v>
      </c>
      <c r="D642" s="34">
        <v>17.40925</v>
      </c>
      <c r="E642" s="34">
        <v>22.140350000000002</v>
      </c>
      <c r="F642" s="112">
        <v>2.4064200000000007</v>
      </c>
      <c r="G642" s="34">
        <v>2.3246800000000007</v>
      </c>
      <c r="U642" s="86"/>
    </row>
    <row r="643" spans="1:21" x14ac:dyDescent="0.25">
      <c r="A643" s="25" t="s">
        <v>83</v>
      </c>
      <c r="B643" s="25" t="s">
        <v>168</v>
      </c>
      <c r="C643" s="77">
        <v>19.66825</v>
      </c>
      <c r="D643" s="34">
        <v>18.119530000000001</v>
      </c>
      <c r="E643" s="34">
        <v>21.516439999999999</v>
      </c>
      <c r="F643" s="112">
        <v>1.5487199999999994</v>
      </c>
      <c r="G643" s="34">
        <v>1.8481899999999989</v>
      </c>
      <c r="U643" s="86"/>
    </row>
    <row r="644" spans="1:21" x14ac:dyDescent="0.25">
      <c r="A644" s="25" t="s">
        <v>83</v>
      </c>
      <c r="B644" s="25" t="s">
        <v>164</v>
      </c>
      <c r="C644" s="77">
        <v>17.857140000000001</v>
      </c>
      <c r="D644" s="34">
        <v>16.481999999999999</v>
      </c>
      <c r="E644" s="34">
        <v>19.24823</v>
      </c>
      <c r="F644" s="112">
        <v>1.3751400000000018</v>
      </c>
      <c r="G644" s="34">
        <v>1.3910899999999984</v>
      </c>
      <c r="U644" s="86"/>
    </row>
    <row r="645" spans="1:21" x14ac:dyDescent="0.25">
      <c r="A645" s="25" t="s">
        <v>83</v>
      </c>
      <c r="B645" s="25" t="s">
        <v>172</v>
      </c>
      <c r="C645" s="77">
        <v>22.15569</v>
      </c>
      <c r="D645" s="34">
        <v>20.850750000000001</v>
      </c>
      <c r="E645" s="34">
        <v>23.670850000000002</v>
      </c>
      <c r="F645" s="112">
        <v>1.3049399999999984</v>
      </c>
      <c r="G645" s="34">
        <v>1.5151600000000016</v>
      </c>
      <c r="U645" s="86"/>
    </row>
    <row r="646" spans="1:21" x14ac:dyDescent="0.25">
      <c r="A646" s="25" t="s">
        <v>83</v>
      </c>
      <c r="B646" s="24" t="s">
        <v>157</v>
      </c>
      <c r="C646" s="77">
        <v>19.433199999999999</v>
      </c>
      <c r="D646" s="34">
        <v>18.164729999999999</v>
      </c>
      <c r="E646" s="34">
        <v>20.71106</v>
      </c>
      <c r="F646" s="112">
        <v>1.2684700000000007</v>
      </c>
      <c r="G646" s="34">
        <v>1.2778600000000004</v>
      </c>
      <c r="U646" s="86"/>
    </row>
    <row r="647" spans="1:21" x14ac:dyDescent="0.25">
      <c r="A647" s="25" t="s">
        <v>83</v>
      </c>
      <c r="B647" s="24" t="s">
        <v>170</v>
      </c>
      <c r="C647" s="77">
        <v>18.506489999999999</v>
      </c>
      <c r="D647" s="34">
        <v>17.131810000000002</v>
      </c>
      <c r="E647" s="34">
        <v>19.87079</v>
      </c>
      <c r="F647" s="112">
        <v>1.3746799999999979</v>
      </c>
      <c r="G647" s="34">
        <v>1.3643000000000001</v>
      </c>
      <c r="U647" s="86"/>
    </row>
    <row r="648" spans="1:21" x14ac:dyDescent="0.25">
      <c r="A648" s="25" t="s">
        <v>83</v>
      </c>
      <c r="B648" s="24" t="s">
        <v>176</v>
      </c>
      <c r="C648" s="77">
        <v>21.630089999999999</v>
      </c>
      <c r="D648" s="34">
        <v>19.703970000000002</v>
      </c>
      <c r="E648" s="34">
        <v>23.7469</v>
      </c>
      <c r="F648" s="112">
        <v>1.9261199999999974</v>
      </c>
      <c r="G648" s="34">
        <v>2.116810000000001</v>
      </c>
      <c r="U648" s="86"/>
    </row>
    <row r="649" spans="1:21" x14ac:dyDescent="0.25">
      <c r="A649" s="3" t="s">
        <v>83</v>
      </c>
      <c r="B649" s="24" t="s">
        <v>152</v>
      </c>
      <c r="C649" s="77">
        <v>17.948720000000002</v>
      </c>
      <c r="D649" s="34">
        <v>14.73457</v>
      </c>
      <c r="E649" s="34">
        <v>20.901759999999999</v>
      </c>
      <c r="F649" s="112">
        <v>3.2141500000000018</v>
      </c>
      <c r="G649" s="34">
        <v>2.9530399999999979</v>
      </c>
      <c r="U649" s="86"/>
    </row>
    <row r="650" spans="1:21" x14ac:dyDescent="0.25">
      <c r="A650" s="3" t="s">
        <v>83</v>
      </c>
      <c r="B650" s="22" t="s">
        <v>150</v>
      </c>
      <c r="C650" s="77">
        <v>18.589739999999999</v>
      </c>
      <c r="D650" s="34">
        <v>16.798660000000002</v>
      </c>
      <c r="E650" s="34">
        <v>20.663029999999999</v>
      </c>
      <c r="F650" s="112">
        <v>1.7910799999999973</v>
      </c>
      <c r="G650" s="34">
        <v>2.0732900000000001</v>
      </c>
      <c r="U650" s="86"/>
    </row>
    <row r="651" spans="1:21" s="32" customFormat="1" ht="14.25" x14ac:dyDescent="0.2">
      <c r="A651" s="60" t="s">
        <v>83</v>
      </c>
      <c r="B651" s="24" t="s">
        <v>163</v>
      </c>
      <c r="C651" s="77">
        <v>23.55658</v>
      </c>
      <c r="D651" s="34">
        <v>21.771989999999999</v>
      </c>
      <c r="E651" s="34">
        <v>25.34263</v>
      </c>
      <c r="F651" s="112">
        <v>1.7845900000000015</v>
      </c>
      <c r="G651" s="34">
        <v>1.7860499999999995</v>
      </c>
    </row>
    <row r="652" spans="1:21" s="32" customFormat="1" ht="14.25" x14ac:dyDescent="0.2">
      <c r="A652" s="60" t="s">
        <v>83</v>
      </c>
      <c r="B652" s="24" t="s">
        <v>180</v>
      </c>
      <c r="C652" s="77">
        <v>20.272570000000002</v>
      </c>
      <c r="D652" s="34">
        <v>18.93665</v>
      </c>
      <c r="E652" s="34">
        <v>21.850069999999999</v>
      </c>
      <c r="F652" s="112">
        <v>1.3359200000000016</v>
      </c>
      <c r="G652" s="34">
        <v>1.577499999999997</v>
      </c>
    </row>
    <row r="653" spans="1:21" s="32" customFormat="1" ht="14.25" x14ac:dyDescent="0.2">
      <c r="A653" s="60" t="s">
        <v>83</v>
      </c>
      <c r="B653" s="24" t="s">
        <v>154</v>
      </c>
      <c r="C653" s="77">
        <v>18.544599999999999</v>
      </c>
      <c r="D653" s="34">
        <v>17.033650000000002</v>
      </c>
      <c r="E653" s="34">
        <v>20.338750000000001</v>
      </c>
      <c r="F653" s="112">
        <v>1.5109499999999976</v>
      </c>
      <c r="G653" s="34">
        <v>1.7941500000000019</v>
      </c>
    </row>
    <row r="654" spans="1:21" s="32" customFormat="1" ht="14.25" x14ac:dyDescent="0.2">
      <c r="A654" s="60" t="s">
        <v>83</v>
      </c>
      <c r="B654" s="24" t="s">
        <v>173</v>
      </c>
      <c r="C654" s="77">
        <v>21.965319999999998</v>
      </c>
      <c r="D654" s="34">
        <v>20.73882</v>
      </c>
      <c r="E654" s="34">
        <v>23.20552</v>
      </c>
      <c r="F654" s="112">
        <v>1.2264999999999979</v>
      </c>
      <c r="G654" s="34">
        <v>1.2402000000000015</v>
      </c>
    </row>
    <row r="655" spans="1:21" s="32" customFormat="1" ht="14.25" x14ac:dyDescent="0.2">
      <c r="A655" s="60" t="s">
        <v>83</v>
      </c>
      <c r="B655" s="24" t="s">
        <v>165</v>
      </c>
      <c r="C655" s="77">
        <v>18.109190000000002</v>
      </c>
      <c r="D655" s="34">
        <v>16.86299</v>
      </c>
      <c r="E655" s="34">
        <v>19.323779999999999</v>
      </c>
      <c r="F655" s="112">
        <v>1.2462000000000018</v>
      </c>
      <c r="G655" s="34">
        <v>1.2145899999999976</v>
      </c>
    </row>
    <row r="656" spans="1:21" s="32" customFormat="1" ht="14.25" x14ac:dyDescent="0.2">
      <c r="A656" s="60" t="s">
        <v>83</v>
      </c>
      <c r="B656" s="24" t="s">
        <v>149</v>
      </c>
      <c r="C656" s="77">
        <v>15.01416</v>
      </c>
      <c r="D656" s="34">
        <v>13.37744</v>
      </c>
      <c r="E656" s="34">
        <v>16.706790000000002</v>
      </c>
      <c r="F656" s="112">
        <v>1.6367200000000004</v>
      </c>
      <c r="G656" s="34">
        <v>1.6926300000000012</v>
      </c>
    </row>
    <row r="657" spans="1:21" s="32" customFormat="1" ht="14.25" x14ac:dyDescent="0.2">
      <c r="A657" s="60" t="s">
        <v>83</v>
      </c>
      <c r="B657" s="24" t="s">
        <v>177</v>
      </c>
      <c r="C657" s="77">
        <v>21.747969999999999</v>
      </c>
      <c r="D657" s="34">
        <v>20.179069999999999</v>
      </c>
      <c r="E657" s="34">
        <v>23.440370000000001</v>
      </c>
      <c r="F657" s="112">
        <v>1.5688999999999993</v>
      </c>
      <c r="G657" s="34">
        <v>1.6924000000000028</v>
      </c>
    </row>
    <row r="658" spans="1:21" x14ac:dyDescent="0.25">
      <c r="A658" s="24" t="s">
        <v>83</v>
      </c>
      <c r="B658" s="24" t="s">
        <v>153</v>
      </c>
      <c r="C658" s="77">
        <v>16.88654</v>
      </c>
      <c r="D658" s="34">
        <v>15.360139999999999</v>
      </c>
      <c r="E658" s="34">
        <v>18.739629999999998</v>
      </c>
      <c r="F658" s="112">
        <v>1.5264000000000006</v>
      </c>
      <c r="G658" s="34">
        <v>1.8530899999999981</v>
      </c>
      <c r="U658" s="86"/>
    </row>
    <row r="659" spans="1:21" x14ac:dyDescent="0.25">
      <c r="A659" s="24" t="s">
        <v>83</v>
      </c>
      <c r="B659" s="24" t="s">
        <v>179</v>
      </c>
      <c r="C659" s="77">
        <v>18.537410000000001</v>
      </c>
      <c r="D659" s="34">
        <v>17.218889999999998</v>
      </c>
      <c r="E659" s="34">
        <v>20.031300000000002</v>
      </c>
      <c r="F659" s="112">
        <v>1.318520000000003</v>
      </c>
      <c r="G659" s="34">
        <v>1.4938900000000004</v>
      </c>
      <c r="U659" s="86"/>
    </row>
    <row r="660" spans="1:21" x14ac:dyDescent="0.25">
      <c r="A660" s="24" t="s">
        <v>83</v>
      </c>
      <c r="B660" s="24" t="s">
        <v>161</v>
      </c>
      <c r="C660" s="77">
        <v>18.152349999999998</v>
      </c>
      <c r="D660" s="34">
        <v>16.85249</v>
      </c>
      <c r="E660" s="34">
        <v>19.572590000000002</v>
      </c>
      <c r="F660" s="112">
        <v>1.2998599999999989</v>
      </c>
      <c r="G660" s="34">
        <v>1.4202400000000033</v>
      </c>
      <c r="U660" s="86"/>
    </row>
    <row r="661" spans="1:21" x14ac:dyDescent="0.25">
      <c r="A661" s="24" t="s">
        <v>83</v>
      </c>
      <c r="B661" s="24" t="s">
        <v>158</v>
      </c>
      <c r="C661" s="77">
        <v>19.168589999999998</v>
      </c>
      <c r="D661" s="34">
        <v>17.476520000000001</v>
      </c>
      <c r="E661" s="34">
        <v>20.785450000000001</v>
      </c>
      <c r="F661" s="112">
        <v>1.6920699999999975</v>
      </c>
      <c r="G661" s="34">
        <v>1.6168600000000026</v>
      </c>
      <c r="U661" s="86"/>
    </row>
    <row r="662" spans="1:21" x14ac:dyDescent="0.25">
      <c r="A662" s="24" t="s">
        <v>83</v>
      </c>
      <c r="B662" s="24" t="s">
        <v>169</v>
      </c>
      <c r="C662" s="77">
        <v>22.826090000000001</v>
      </c>
      <c r="D662" s="34">
        <v>20.392749999999999</v>
      </c>
      <c r="E662" s="34">
        <v>25.818339999999999</v>
      </c>
      <c r="F662" s="112">
        <v>2.4333400000000012</v>
      </c>
      <c r="G662" s="34">
        <v>2.9922499999999985</v>
      </c>
      <c r="U662" s="86"/>
    </row>
    <row r="663" spans="1:21" x14ac:dyDescent="0.25">
      <c r="A663" s="25" t="s">
        <v>1490</v>
      </c>
      <c r="B663" s="25" t="s">
        <v>166</v>
      </c>
      <c r="C663" s="77">
        <v>24.018840000000001</v>
      </c>
      <c r="D663" s="34">
        <v>22.543530000000001</v>
      </c>
      <c r="E663" s="34">
        <v>25.5091</v>
      </c>
      <c r="F663" s="112">
        <v>1.4753100000000003</v>
      </c>
      <c r="G663" s="34">
        <v>1.4902599999999993</v>
      </c>
      <c r="U663" s="86"/>
    </row>
    <row r="664" spans="1:21" x14ac:dyDescent="0.25">
      <c r="A664" s="25" t="s">
        <v>1490</v>
      </c>
      <c r="B664" s="25" t="s">
        <v>160</v>
      </c>
      <c r="C664" s="77">
        <v>20</v>
      </c>
      <c r="D664" s="34">
        <v>18.755780000000001</v>
      </c>
      <c r="E664" s="34">
        <v>21.316289999999999</v>
      </c>
      <c r="F664" s="112">
        <v>1.2442199999999985</v>
      </c>
      <c r="G664" s="34">
        <v>1.3162899999999986</v>
      </c>
      <c r="U664" s="86"/>
    </row>
    <row r="665" spans="1:21" x14ac:dyDescent="0.25">
      <c r="A665" s="155" t="s">
        <v>1490</v>
      </c>
      <c r="B665" s="25" t="s">
        <v>162</v>
      </c>
      <c r="C665" s="77">
        <v>21.342510000000001</v>
      </c>
      <c r="D665" s="34">
        <v>19.823920000000001</v>
      </c>
      <c r="E665" s="34">
        <v>22.799289999999999</v>
      </c>
      <c r="F665" s="112">
        <v>1.5185899999999997</v>
      </c>
      <c r="G665" s="34">
        <v>1.4567799999999984</v>
      </c>
      <c r="U665" s="86"/>
    </row>
    <row r="666" spans="1:21" x14ac:dyDescent="0.25">
      <c r="A666" s="155" t="s">
        <v>1490</v>
      </c>
      <c r="B666" s="25" t="s">
        <v>155</v>
      </c>
      <c r="C666" s="77">
        <v>18.83614</v>
      </c>
      <c r="D666" s="34">
        <v>17.507529999999999</v>
      </c>
      <c r="E666" s="34">
        <v>20.18835</v>
      </c>
      <c r="F666" s="112">
        <v>1.3286100000000012</v>
      </c>
      <c r="G666" s="34">
        <v>1.3522099999999995</v>
      </c>
      <c r="U666" s="86"/>
    </row>
    <row r="667" spans="1:21" x14ac:dyDescent="0.25">
      <c r="A667" s="25" t="s">
        <v>1490</v>
      </c>
      <c r="B667" s="25" t="s">
        <v>151</v>
      </c>
      <c r="C667" s="77">
        <v>18.78698</v>
      </c>
      <c r="D667" s="34">
        <v>17.437950000000001</v>
      </c>
      <c r="E667" s="34">
        <v>20.066510000000001</v>
      </c>
      <c r="F667" s="112">
        <v>1.3490299999999991</v>
      </c>
      <c r="G667" s="34">
        <v>1.2795300000000012</v>
      </c>
      <c r="U667" s="86"/>
    </row>
    <row r="668" spans="1:21" x14ac:dyDescent="0.25">
      <c r="A668" s="11" t="s">
        <v>1490</v>
      </c>
      <c r="B668" s="25" t="s">
        <v>167</v>
      </c>
      <c r="C668" s="77">
        <v>20.16461</v>
      </c>
      <c r="D668" s="34">
        <v>17.876750000000001</v>
      </c>
      <c r="E668" s="34">
        <v>22.378409999999999</v>
      </c>
      <c r="F668" s="112">
        <v>2.2878599999999985</v>
      </c>
      <c r="G668" s="34">
        <v>2.2137999999999991</v>
      </c>
      <c r="U668" s="86"/>
    </row>
    <row r="669" spans="1:21" x14ac:dyDescent="0.25">
      <c r="A669" s="11" t="s">
        <v>1490</v>
      </c>
      <c r="B669" s="21" t="s">
        <v>171</v>
      </c>
      <c r="C669" s="77">
        <v>21.54964</v>
      </c>
      <c r="D669" s="34">
        <v>20.359829999999999</v>
      </c>
      <c r="E669" s="34">
        <v>22.868169999999999</v>
      </c>
      <c r="F669" s="112">
        <v>1.1898100000000014</v>
      </c>
      <c r="G669" s="34">
        <v>1.3185299999999991</v>
      </c>
      <c r="U669" s="86"/>
    </row>
    <row r="670" spans="1:21" s="32" customFormat="1" ht="14.25" x14ac:dyDescent="0.2">
      <c r="A670" s="2" t="s">
        <v>1490</v>
      </c>
      <c r="B670" s="25" t="s">
        <v>159</v>
      </c>
      <c r="C670" s="77">
        <v>20.0565</v>
      </c>
      <c r="D670" s="34">
        <v>18.770209999999999</v>
      </c>
      <c r="E670" s="34">
        <v>21.407699999999998</v>
      </c>
      <c r="F670" s="112">
        <v>1.286290000000001</v>
      </c>
      <c r="G670" s="34">
        <v>1.3511999999999986</v>
      </c>
    </row>
    <row r="671" spans="1:21" s="32" customFormat="1" ht="14.25" x14ac:dyDescent="0.2">
      <c r="A671" s="2" t="s">
        <v>1490</v>
      </c>
      <c r="B671" s="25" t="s">
        <v>174</v>
      </c>
      <c r="C671" s="77">
        <v>23.964500000000001</v>
      </c>
      <c r="D671" s="34">
        <v>22.584440000000001</v>
      </c>
      <c r="E671" s="34">
        <v>25.462769999999999</v>
      </c>
      <c r="F671" s="112">
        <v>1.3800600000000003</v>
      </c>
      <c r="G671" s="34">
        <v>1.498269999999998</v>
      </c>
    </row>
    <row r="672" spans="1:21" s="32" customFormat="1" ht="14.25" x14ac:dyDescent="0.2">
      <c r="A672" s="2" t="s">
        <v>1490</v>
      </c>
      <c r="B672" s="25" t="s">
        <v>178</v>
      </c>
      <c r="C672" s="77">
        <v>25.042020000000001</v>
      </c>
      <c r="D672" s="34">
        <v>23.477170000000001</v>
      </c>
      <c r="E672" s="34">
        <v>26.58728</v>
      </c>
      <c r="F672" s="112">
        <v>1.5648499999999999</v>
      </c>
      <c r="G672" s="34">
        <v>1.545259999999999</v>
      </c>
    </row>
    <row r="673" spans="1:21" s="32" customFormat="1" ht="14.25" x14ac:dyDescent="0.2">
      <c r="A673" s="2" t="s">
        <v>1490</v>
      </c>
      <c r="B673" s="25" t="s">
        <v>175</v>
      </c>
      <c r="C673" s="77">
        <v>26.32911</v>
      </c>
      <c r="D673" s="34">
        <v>24.409020000000002</v>
      </c>
      <c r="E673" s="34">
        <v>28.287849999999999</v>
      </c>
      <c r="F673" s="112">
        <v>1.9200899999999983</v>
      </c>
      <c r="G673" s="34">
        <v>1.9587399999999988</v>
      </c>
    </row>
    <row r="674" spans="1:21" s="32" customFormat="1" ht="14.25" x14ac:dyDescent="0.2">
      <c r="A674" s="2" t="s">
        <v>1490</v>
      </c>
      <c r="B674" s="25" t="s">
        <v>156</v>
      </c>
      <c r="C674" s="77">
        <v>22.388059999999999</v>
      </c>
      <c r="D674" s="34">
        <v>19.878679999999999</v>
      </c>
      <c r="E674" s="34">
        <v>25.018709999999999</v>
      </c>
      <c r="F674" s="112">
        <v>2.5093800000000002</v>
      </c>
      <c r="G674" s="34">
        <v>2.6306499999999993</v>
      </c>
    </row>
    <row r="675" spans="1:21" s="32" customFormat="1" ht="14.25" x14ac:dyDescent="0.2">
      <c r="A675" s="2" t="s">
        <v>1490</v>
      </c>
      <c r="B675" s="25" t="s">
        <v>168</v>
      </c>
      <c r="C675" s="77">
        <v>24.029129999999999</v>
      </c>
      <c r="D675" s="34">
        <v>22.233499999999999</v>
      </c>
      <c r="E675" s="34">
        <v>25.921430000000001</v>
      </c>
      <c r="F675" s="112">
        <v>1.7956299999999992</v>
      </c>
      <c r="G675" s="34">
        <v>1.8923000000000023</v>
      </c>
    </row>
    <row r="676" spans="1:21" s="32" customFormat="1" ht="14.25" x14ac:dyDescent="0.2">
      <c r="A676" s="2" t="s">
        <v>1490</v>
      </c>
      <c r="B676" s="25" t="s">
        <v>164</v>
      </c>
      <c r="C676" s="77">
        <v>17.318439999999999</v>
      </c>
      <c r="D676" s="34">
        <v>15.92212</v>
      </c>
      <c r="E676" s="34">
        <v>18.782319999999999</v>
      </c>
      <c r="F676" s="112">
        <v>1.3963199999999993</v>
      </c>
      <c r="G676" s="34">
        <v>1.4638799999999996</v>
      </c>
    </row>
    <row r="677" spans="1:21" x14ac:dyDescent="0.25">
      <c r="A677" s="25" t="s">
        <v>1490</v>
      </c>
      <c r="B677" s="25" t="s">
        <v>172</v>
      </c>
      <c r="C677" s="77">
        <v>20.970269999999999</v>
      </c>
      <c r="D677" s="34">
        <v>19.66114</v>
      </c>
      <c r="E677" s="34">
        <v>22.48734</v>
      </c>
      <c r="F677" s="112">
        <v>1.3091299999999997</v>
      </c>
      <c r="G677" s="34">
        <v>1.5170700000000004</v>
      </c>
      <c r="U677" s="86"/>
    </row>
    <row r="678" spans="1:21" x14ac:dyDescent="0.25">
      <c r="A678" s="25" t="s">
        <v>1490</v>
      </c>
      <c r="B678" s="24" t="s">
        <v>157</v>
      </c>
      <c r="C678" s="77">
        <v>18.6722</v>
      </c>
      <c r="D678" s="34">
        <v>17.462289999999999</v>
      </c>
      <c r="E678" s="34">
        <v>20.003889999999998</v>
      </c>
      <c r="F678" s="112">
        <v>1.2099100000000007</v>
      </c>
      <c r="G678" s="34">
        <v>1.3316899999999983</v>
      </c>
      <c r="U678" s="86"/>
    </row>
    <row r="679" spans="1:21" x14ac:dyDescent="0.25">
      <c r="A679" s="25" t="s">
        <v>1490</v>
      </c>
      <c r="B679" s="24" t="s">
        <v>170</v>
      </c>
      <c r="C679" s="77">
        <v>20.983609999999999</v>
      </c>
      <c r="D679" s="34">
        <v>19.639299999999999</v>
      </c>
      <c r="E679" s="34">
        <v>22.5319</v>
      </c>
      <c r="F679" s="112">
        <v>1.3443100000000001</v>
      </c>
      <c r="G679" s="34">
        <v>1.5482900000000015</v>
      </c>
      <c r="U679" s="86"/>
    </row>
    <row r="680" spans="1:21" x14ac:dyDescent="0.25">
      <c r="A680" s="25" t="s">
        <v>1490</v>
      </c>
      <c r="B680" s="24" t="s">
        <v>176</v>
      </c>
      <c r="C680" s="77">
        <v>21.232880000000002</v>
      </c>
      <c r="D680" s="34">
        <v>19.093579999999999</v>
      </c>
      <c r="E680" s="34">
        <v>23.278849999999998</v>
      </c>
      <c r="F680" s="112">
        <v>2.1393000000000022</v>
      </c>
      <c r="G680" s="34">
        <v>2.045969999999997</v>
      </c>
      <c r="U680" s="86"/>
    </row>
    <row r="681" spans="1:21" x14ac:dyDescent="0.25">
      <c r="A681" s="24" t="s">
        <v>1490</v>
      </c>
      <c r="B681" s="24" t="s">
        <v>152</v>
      </c>
      <c r="C681" s="77">
        <v>23.36449</v>
      </c>
      <c r="D681" s="34">
        <v>19.550719999999998</v>
      </c>
      <c r="E681" s="34">
        <v>26.64424</v>
      </c>
      <c r="F681" s="112">
        <v>3.8137700000000017</v>
      </c>
      <c r="G681" s="34">
        <v>3.2797499999999999</v>
      </c>
      <c r="U681" s="86"/>
    </row>
    <row r="682" spans="1:21" x14ac:dyDescent="0.25">
      <c r="A682" s="24" t="s">
        <v>1490</v>
      </c>
      <c r="B682" s="24" t="s">
        <v>150</v>
      </c>
      <c r="C682" s="77">
        <v>17.82178</v>
      </c>
      <c r="D682" s="34">
        <v>15.96617</v>
      </c>
      <c r="E682" s="34">
        <v>19.816600000000001</v>
      </c>
      <c r="F682" s="112">
        <v>1.8556100000000004</v>
      </c>
      <c r="G682" s="34">
        <v>1.9948200000000007</v>
      </c>
      <c r="U682" s="86"/>
    </row>
    <row r="683" spans="1:21" x14ac:dyDescent="0.25">
      <c r="A683" s="24" t="s">
        <v>1490</v>
      </c>
      <c r="B683" s="24" t="s">
        <v>163</v>
      </c>
      <c r="C683" s="77">
        <v>25.118480000000002</v>
      </c>
      <c r="D683" s="34">
        <v>23.268170000000001</v>
      </c>
      <c r="E683" s="34">
        <v>26.96461</v>
      </c>
      <c r="F683" s="112">
        <v>1.8503100000000003</v>
      </c>
      <c r="G683" s="34">
        <v>1.8461299999999987</v>
      </c>
      <c r="U683" s="86"/>
    </row>
    <row r="684" spans="1:21" x14ac:dyDescent="0.25">
      <c r="A684" s="24" t="s">
        <v>1490</v>
      </c>
      <c r="B684" s="24" t="s">
        <v>180</v>
      </c>
      <c r="C684" s="77">
        <v>21.308720000000001</v>
      </c>
      <c r="D684" s="34">
        <v>19.895130000000002</v>
      </c>
      <c r="E684" s="34">
        <v>22.834579999999999</v>
      </c>
      <c r="F684" s="112">
        <v>1.4135899999999992</v>
      </c>
      <c r="G684" s="34">
        <v>1.525859999999998</v>
      </c>
      <c r="U684" s="86"/>
    </row>
    <row r="685" spans="1:21" x14ac:dyDescent="0.25">
      <c r="A685" s="24" t="s">
        <v>1490</v>
      </c>
      <c r="B685" s="24" t="s">
        <v>154</v>
      </c>
      <c r="C685" s="77">
        <v>19.14358</v>
      </c>
      <c r="D685" s="34">
        <v>17.539459999999998</v>
      </c>
      <c r="E685" s="34">
        <v>21.006219999999999</v>
      </c>
      <c r="F685" s="112">
        <v>1.6041200000000018</v>
      </c>
      <c r="G685" s="34">
        <v>1.862639999999999</v>
      </c>
      <c r="U685" s="86"/>
    </row>
    <row r="686" spans="1:21" x14ac:dyDescent="0.25">
      <c r="A686" s="24" t="s">
        <v>1490</v>
      </c>
      <c r="B686" s="24" t="s">
        <v>173</v>
      </c>
      <c r="C686" s="77">
        <v>20.560749999999999</v>
      </c>
      <c r="D686" s="34">
        <v>19.385750000000002</v>
      </c>
      <c r="E686" s="34">
        <v>21.807770000000001</v>
      </c>
      <c r="F686" s="112">
        <v>1.1749999999999972</v>
      </c>
      <c r="G686" s="34">
        <v>1.2470200000000027</v>
      </c>
      <c r="U686" s="86"/>
    </row>
    <row r="687" spans="1:21" x14ac:dyDescent="0.25">
      <c r="A687" s="3" t="s">
        <v>1490</v>
      </c>
      <c r="B687" s="24" t="s">
        <v>165</v>
      </c>
      <c r="C687" s="77">
        <v>18.119890000000002</v>
      </c>
      <c r="D687" s="34">
        <v>16.871500000000001</v>
      </c>
      <c r="E687" s="34">
        <v>19.360790000000001</v>
      </c>
      <c r="F687" s="112">
        <v>1.2483900000000006</v>
      </c>
      <c r="G687" s="34">
        <v>1.2408999999999999</v>
      </c>
      <c r="U687" s="86"/>
    </row>
    <row r="688" spans="1:21" x14ac:dyDescent="0.25">
      <c r="A688" s="3" t="s">
        <v>1490</v>
      </c>
      <c r="B688" s="22" t="s">
        <v>149</v>
      </c>
      <c r="C688" s="77">
        <v>17.22054</v>
      </c>
      <c r="D688" s="34">
        <v>15.40141</v>
      </c>
      <c r="E688" s="34">
        <v>19.029409999999999</v>
      </c>
      <c r="F688" s="112">
        <v>1.8191299999999995</v>
      </c>
      <c r="G688" s="34">
        <v>1.8088699999999989</v>
      </c>
      <c r="U688" s="86"/>
    </row>
    <row r="689" spans="1:21" s="32" customFormat="1" ht="14.25" x14ac:dyDescent="0.2">
      <c r="A689" s="60" t="s">
        <v>1490</v>
      </c>
      <c r="B689" s="24" t="s">
        <v>177</v>
      </c>
      <c r="C689" s="77">
        <v>23.421589999999998</v>
      </c>
      <c r="D689" s="34">
        <v>21.718260000000001</v>
      </c>
      <c r="E689" s="34">
        <v>25.064309999999999</v>
      </c>
      <c r="F689" s="112">
        <v>1.7033299999999976</v>
      </c>
      <c r="G689" s="34">
        <v>1.6427200000000006</v>
      </c>
    </row>
    <row r="690" spans="1:21" s="32" customFormat="1" ht="14.25" x14ac:dyDescent="0.2">
      <c r="A690" s="60" t="s">
        <v>1490</v>
      </c>
      <c r="B690" s="24" t="s">
        <v>153</v>
      </c>
      <c r="C690" s="77">
        <v>17.705739999999999</v>
      </c>
      <c r="D690" s="34">
        <v>16.17672</v>
      </c>
      <c r="E690" s="34">
        <v>19.521840000000001</v>
      </c>
      <c r="F690" s="112">
        <v>1.5290199999999992</v>
      </c>
      <c r="G690" s="34">
        <v>1.8161000000000023</v>
      </c>
    </row>
    <row r="691" spans="1:21" s="32" customFormat="1" ht="14.25" x14ac:dyDescent="0.2">
      <c r="A691" s="60" t="s">
        <v>1490</v>
      </c>
      <c r="B691" s="24" t="s">
        <v>179</v>
      </c>
      <c r="C691" s="77">
        <v>20.54795</v>
      </c>
      <c r="D691" s="34">
        <v>19.181539999999998</v>
      </c>
      <c r="E691" s="34">
        <v>22.114419999999999</v>
      </c>
      <c r="F691" s="112">
        <v>1.3664100000000019</v>
      </c>
      <c r="G691" s="34">
        <v>1.5664699999999989</v>
      </c>
    </row>
    <row r="692" spans="1:21" s="32" customFormat="1" ht="14.25" x14ac:dyDescent="0.2">
      <c r="A692" s="60" t="s">
        <v>1490</v>
      </c>
      <c r="B692" s="24" t="s">
        <v>161</v>
      </c>
      <c r="C692" s="77">
        <v>18.86477</v>
      </c>
      <c r="D692" s="34">
        <v>17.427330000000001</v>
      </c>
      <c r="E692" s="34">
        <v>20.223490000000002</v>
      </c>
      <c r="F692" s="112">
        <v>1.4374399999999987</v>
      </c>
      <c r="G692" s="34">
        <v>1.3587200000000017</v>
      </c>
    </row>
    <row r="693" spans="1:21" s="32" customFormat="1" ht="14.25" x14ac:dyDescent="0.2">
      <c r="A693" s="60" t="s">
        <v>1490</v>
      </c>
      <c r="B693" s="24" t="s">
        <v>158</v>
      </c>
      <c r="C693" s="77">
        <v>20.484580000000001</v>
      </c>
      <c r="D693" s="34">
        <v>18.94331</v>
      </c>
      <c r="E693" s="34">
        <v>22.265239999999999</v>
      </c>
      <c r="F693" s="112">
        <v>1.5412700000000008</v>
      </c>
      <c r="G693" s="34">
        <v>1.7806599999999975</v>
      </c>
    </row>
    <row r="694" spans="1:21" s="32" customFormat="1" ht="14.25" x14ac:dyDescent="0.2">
      <c r="A694" s="60" t="s">
        <v>1490</v>
      </c>
      <c r="B694" s="24" t="s">
        <v>169</v>
      </c>
      <c r="C694" s="77">
        <v>25.423729999999999</v>
      </c>
      <c r="D694" s="34">
        <v>22.531189999999999</v>
      </c>
      <c r="E694" s="34">
        <v>28.246559999999999</v>
      </c>
      <c r="F694" s="112">
        <v>2.8925400000000003</v>
      </c>
      <c r="G694" s="34">
        <v>2.8228299999999997</v>
      </c>
    </row>
    <row r="695" spans="1:21" s="32" customFormat="1" ht="14.25" x14ac:dyDescent="0.2">
      <c r="A695" s="87" t="s">
        <v>70</v>
      </c>
      <c r="B695" s="25" t="s">
        <v>166</v>
      </c>
      <c r="C695" s="80">
        <v>22.878789999999999</v>
      </c>
      <c r="D695" s="34">
        <v>21.47109</v>
      </c>
      <c r="E695" s="34">
        <v>24.33569</v>
      </c>
      <c r="F695" s="34">
        <v>1.4076999999999984</v>
      </c>
      <c r="G695" s="34">
        <v>1.456900000000001</v>
      </c>
    </row>
    <row r="696" spans="1:21" x14ac:dyDescent="0.25">
      <c r="A696" s="156" t="s">
        <v>70</v>
      </c>
      <c r="B696" s="25" t="s">
        <v>160</v>
      </c>
      <c r="C696" s="80">
        <v>18.482759999999999</v>
      </c>
      <c r="D696" s="34">
        <v>17.279599999999999</v>
      </c>
      <c r="E696" s="34">
        <v>19.807759999999998</v>
      </c>
      <c r="F696" s="34">
        <v>1.2031600000000005</v>
      </c>
      <c r="G696" s="34">
        <v>1.3249999999999993</v>
      </c>
      <c r="U696" s="86"/>
    </row>
    <row r="697" spans="1:21" x14ac:dyDescent="0.25">
      <c r="A697" s="156" t="s">
        <v>70</v>
      </c>
      <c r="B697" s="25" t="s">
        <v>162</v>
      </c>
      <c r="C697" s="80">
        <v>22.324719999999999</v>
      </c>
      <c r="D697" s="34">
        <v>20.80444</v>
      </c>
      <c r="E697" s="34">
        <v>23.93984</v>
      </c>
      <c r="F697" s="34">
        <v>1.5202799999999996</v>
      </c>
      <c r="G697" s="34">
        <v>1.615120000000001</v>
      </c>
      <c r="U697" s="86"/>
    </row>
    <row r="698" spans="1:21" x14ac:dyDescent="0.25">
      <c r="A698" s="156" t="s">
        <v>70</v>
      </c>
      <c r="B698" s="25" t="s">
        <v>155</v>
      </c>
      <c r="C698" s="80">
        <v>19.21922</v>
      </c>
      <c r="D698" s="34">
        <v>17.945910000000001</v>
      </c>
      <c r="E698" s="34">
        <v>20.623460000000001</v>
      </c>
      <c r="F698" s="34">
        <v>1.2733099999999986</v>
      </c>
      <c r="G698" s="34">
        <v>1.4042400000000015</v>
      </c>
      <c r="U698" s="86"/>
    </row>
    <row r="699" spans="1:21" x14ac:dyDescent="0.25">
      <c r="A699" s="156" t="s">
        <v>70</v>
      </c>
      <c r="B699" s="25" t="s">
        <v>151</v>
      </c>
      <c r="C699" s="80">
        <v>20.296299999999999</v>
      </c>
      <c r="D699" s="34">
        <v>18.973479999999999</v>
      </c>
      <c r="E699" s="34">
        <v>21.68665</v>
      </c>
      <c r="F699" s="34">
        <v>1.3228200000000001</v>
      </c>
      <c r="G699" s="34">
        <v>1.3903500000000015</v>
      </c>
      <c r="U699" s="86"/>
    </row>
    <row r="700" spans="1:21" x14ac:dyDescent="0.25">
      <c r="A700" s="156" t="s">
        <v>70</v>
      </c>
      <c r="B700" s="25" t="s">
        <v>167</v>
      </c>
      <c r="C700" s="80">
        <v>18.181819999999998</v>
      </c>
      <c r="D700" s="34">
        <v>15.87143</v>
      </c>
      <c r="E700" s="34">
        <v>20.41705</v>
      </c>
      <c r="F700" s="34">
        <v>2.3103899999999982</v>
      </c>
      <c r="G700" s="34">
        <v>2.2352300000000014</v>
      </c>
      <c r="U700" s="86"/>
    </row>
    <row r="701" spans="1:21" x14ac:dyDescent="0.25">
      <c r="A701" s="156" t="s">
        <v>70</v>
      </c>
      <c r="B701" s="25" t="s">
        <v>171</v>
      </c>
      <c r="C701" s="80">
        <v>22.403729999999999</v>
      </c>
      <c r="D701" s="34">
        <v>21.203220000000002</v>
      </c>
      <c r="E701" s="34">
        <v>23.700310000000002</v>
      </c>
      <c r="F701" s="34">
        <v>1.2005099999999977</v>
      </c>
      <c r="G701" s="34">
        <v>1.2965800000000023</v>
      </c>
      <c r="U701" s="86"/>
    </row>
    <row r="702" spans="1:21" x14ac:dyDescent="0.25">
      <c r="A702" s="156" t="s">
        <v>70</v>
      </c>
      <c r="B702" s="25" t="s">
        <v>159</v>
      </c>
      <c r="C702" s="80">
        <v>21.649480000000001</v>
      </c>
      <c r="D702" s="34">
        <v>20.227049999999998</v>
      </c>
      <c r="E702" s="34">
        <v>22.99288</v>
      </c>
      <c r="F702" s="34">
        <v>1.4224300000000021</v>
      </c>
      <c r="G702" s="34">
        <v>1.343399999999999</v>
      </c>
      <c r="U702" s="86"/>
    </row>
    <row r="703" spans="1:21" x14ac:dyDescent="0.25">
      <c r="A703" s="156" t="s">
        <v>70</v>
      </c>
      <c r="B703" s="25" t="s">
        <v>174</v>
      </c>
      <c r="C703" s="80">
        <v>24.49568</v>
      </c>
      <c r="D703" s="34">
        <v>23.065259999999999</v>
      </c>
      <c r="E703" s="34">
        <v>25.92493</v>
      </c>
      <c r="F703" s="34">
        <v>1.4304200000000016</v>
      </c>
      <c r="G703" s="34">
        <v>1.4292499999999997</v>
      </c>
      <c r="U703" s="86"/>
    </row>
    <row r="704" spans="1:21" x14ac:dyDescent="0.25">
      <c r="A704" s="156" t="s">
        <v>70</v>
      </c>
      <c r="B704" s="25" t="s">
        <v>178</v>
      </c>
      <c r="C704" s="80">
        <v>24.744029999999999</v>
      </c>
      <c r="D704" s="34">
        <v>23.223269999999999</v>
      </c>
      <c r="E704" s="34">
        <v>26.347819999999999</v>
      </c>
      <c r="F704" s="34">
        <v>1.5207599999999992</v>
      </c>
      <c r="G704" s="34">
        <v>1.60379</v>
      </c>
      <c r="U704" s="86"/>
    </row>
    <row r="705" spans="1:21" x14ac:dyDescent="0.25">
      <c r="A705" s="156" t="s">
        <v>70</v>
      </c>
      <c r="B705" s="25" t="s">
        <v>175</v>
      </c>
      <c r="C705" s="80">
        <v>23.86364</v>
      </c>
      <c r="D705" s="34">
        <v>21.985600000000002</v>
      </c>
      <c r="E705" s="34">
        <v>25.968910000000001</v>
      </c>
      <c r="F705" s="34">
        <v>1.8780399999999986</v>
      </c>
      <c r="G705" s="34">
        <v>2.1052700000000009</v>
      </c>
      <c r="U705" s="86"/>
    </row>
    <row r="706" spans="1:21" x14ac:dyDescent="0.25">
      <c r="A706" s="130" t="s">
        <v>70</v>
      </c>
      <c r="B706" s="25" t="s">
        <v>156</v>
      </c>
      <c r="C706" s="80">
        <v>18.78173</v>
      </c>
      <c r="D706" s="34">
        <v>16.256789999999999</v>
      </c>
      <c r="E706" s="34">
        <v>21.106909999999999</v>
      </c>
      <c r="F706" s="34">
        <v>2.5249400000000009</v>
      </c>
      <c r="G706" s="34">
        <v>2.3251799999999996</v>
      </c>
      <c r="U706" s="86"/>
    </row>
    <row r="707" spans="1:21" x14ac:dyDescent="0.25">
      <c r="A707" s="130" t="s">
        <v>70</v>
      </c>
      <c r="B707" s="21" t="s">
        <v>168</v>
      </c>
      <c r="C707" s="80">
        <v>22.864319999999999</v>
      </c>
      <c r="D707" s="34">
        <v>21.061800000000002</v>
      </c>
      <c r="E707" s="34">
        <v>24.748429999999999</v>
      </c>
      <c r="F707" s="34">
        <v>1.8025199999999977</v>
      </c>
      <c r="G707" s="34">
        <v>1.8841099999999997</v>
      </c>
      <c r="U707" s="86"/>
    </row>
    <row r="708" spans="1:21" s="32" customFormat="1" ht="14.25" x14ac:dyDescent="0.2">
      <c r="A708" s="87" t="s">
        <v>70</v>
      </c>
      <c r="B708" s="25" t="s">
        <v>164</v>
      </c>
      <c r="C708" s="80">
        <v>17.64706</v>
      </c>
      <c r="D708" s="34">
        <v>16.17174</v>
      </c>
      <c r="E708" s="34">
        <v>19.07835</v>
      </c>
      <c r="F708" s="34">
        <v>1.47532</v>
      </c>
      <c r="G708" s="34">
        <v>1.4312900000000006</v>
      </c>
    </row>
    <row r="709" spans="1:21" s="32" customFormat="1" ht="14.25" x14ac:dyDescent="0.2">
      <c r="A709" s="87" t="s">
        <v>70</v>
      </c>
      <c r="B709" s="25" t="s">
        <v>172</v>
      </c>
      <c r="C709" s="80">
        <v>22.378720000000001</v>
      </c>
      <c r="D709" s="34">
        <v>20.94988</v>
      </c>
      <c r="E709" s="34">
        <v>23.839369999999999</v>
      </c>
      <c r="F709" s="34">
        <v>1.428840000000001</v>
      </c>
      <c r="G709" s="34">
        <v>1.4606499999999976</v>
      </c>
    </row>
    <row r="710" spans="1:21" s="32" customFormat="1" ht="14.25" x14ac:dyDescent="0.2">
      <c r="A710" s="87" t="s">
        <v>70</v>
      </c>
      <c r="B710" s="25" t="s">
        <v>157</v>
      </c>
      <c r="C710" s="80">
        <v>19.940919999999998</v>
      </c>
      <c r="D710" s="34">
        <v>18.600549999999998</v>
      </c>
      <c r="E710" s="34">
        <v>21.290410000000001</v>
      </c>
      <c r="F710" s="34">
        <v>1.3403700000000001</v>
      </c>
      <c r="G710" s="34">
        <v>1.349490000000003</v>
      </c>
    </row>
    <row r="711" spans="1:21" s="32" customFormat="1" ht="14.25" x14ac:dyDescent="0.2">
      <c r="A711" s="87" t="s">
        <v>70</v>
      </c>
      <c r="B711" s="25" t="s">
        <v>170</v>
      </c>
      <c r="C711" s="80">
        <v>21.034479999999999</v>
      </c>
      <c r="D711" s="34">
        <v>19.637180000000001</v>
      </c>
      <c r="E711" s="34">
        <v>22.606390000000001</v>
      </c>
      <c r="F711" s="34">
        <v>1.3972999999999978</v>
      </c>
      <c r="G711" s="34">
        <v>1.5719100000000026</v>
      </c>
    </row>
    <row r="712" spans="1:21" s="32" customFormat="1" ht="14.25" x14ac:dyDescent="0.2">
      <c r="A712" s="87" t="s">
        <v>70</v>
      </c>
      <c r="B712" s="25" t="s">
        <v>176</v>
      </c>
      <c r="C712" s="80">
        <v>23.655909999999999</v>
      </c>
      <c r="D712" s="34">
        <v>21.537960000000002</v>
      </c>
      <c r="E712" s="34">
        <v>25.993580000000001</v>
      </c>
      <c r="F712" s="34">
        <v>2.1179499999999969</v>
      </c>
      <c r="G712" s="34">
        <v>2.3376700000000028</v>
      </c>
    </row>
    <row r="713" spans="1:21" s="32" customFormat="1" ht="14.25" x14ac:dyDescent="0.2">
      <c r="A713" s="87" t="s">
        <v>70</v>
      </c>
      <c r="B713" s="25" t="s">
        <v>152</v>
      </c>
      <c r="C713" s="80">
        <v>23.076920000000001</v>
      </c>
      <c r="D713" s="34">
        <v>19.80264</v>
      </c>
      <c r="E713" s="34">
        <v>27.038450000000001</v>
      </c>
      <c r="F713" s="34">
        <v>3.274280000000001</v>
      </c>
      <c r="G713" s="34">
        <v>3.9615299999999998</v>
      </c>
    </row>
    <row r="714" spans="1:21" s="32" customFormat="1" ht="14.25" x14ac:dyDescent="0.2">
      <c r="A714" s="87" t="s">
        <v>70</v>
      </c>
      <c r="B714" s="25" t="s">
        <v>150</v>
      </c>
      <c r="C714" s="80">
        <v>18.275860000000002</v>
      </c>
      <c r="D714" s="34">
        <v>16.37135</v>
      </c>
      <c r="E714" s="34">
        <v>20.348020000000002</v>
      </c>
      <c r="F714" s="34">
        <v>1.9045100000000019</v>
      </c>
      <c r="G714" s="34">
        <v>2.0721600000000002</v>
      </c>
    </row>
    <row r="715" spans="1:21" x14ac:dyDescent="0.25">
      <c r="A715" s="156" t="s">
        <v>70</v>
      </c>
      <c r="B715" s="25" t="s">
        <v>163</v>
      </c>
      <c r="C715" s="80">
        <v>23.134329999999999</v>
      </c>
      <c r="D715" s="34">
        <v>21.461259999999999</v>
      </c>
      <c r="E715" s="34">
        <v>25.154810000000001</v>
      </c>
      <c r="F715" s="34">
        <v>1.6730699999999992</v>
      </c>
      <c r="G715" s="34">
        <v>2.0204800000000027</v>
      </c>
      <c r="U715" s="86"/>
    </row>
    <row r="716" spans="1:21" x14ac:dyDescent="0.25">
      <c r="A716" s="156" t="s">
        <v>70</v>
      </c>
      <c r="B716" s="25" t="s">
        <v>180</v>
      </c>
      <c r="C716" s="80">
        <v>21.809370000000001</v>
      </c>
      <c r="D716" s="34">
        <v>20.42145</v>
      </c>
      <c r="E716" s="34">
        <v>23.331720000000001</v>
      </c>
      <c r="F716" s="34">
        <v>1.3879200000000012</v>
      </c>
      <c r="G716" s="34">
        <v>1.5223499999999994</v>
      </c>
      <c r="U716" s="86"/>
    </row>
    <row r="717" spans="1:21" x14ac:dyDescent="0.25">
      <c r="A717" s="156" t="s">
        <v>70</v>
      </c>
      <c r="B717" s="25" t="s">
        <v>154</v>
      </c>
      <c r="C717" s="80">
        <v>19.480519999999999</v>
      </c>
      <c r="D717" s="34">
        <v>17.663409999999999</v>
      </c>
      <c r="E717" s="34">
        <v>21.191669999999998</v>
      </c>
      <c r="F717" s="34">
        <v>1.8171099999999996</v>
      </c>
      <c r="G717" s="34">
        <v>1.7111499999999999</v>
      </c>
      <c r="U717" s="86"/>
    </row>
    <row r="718" spans="1:21" x14ac:dyDescent="0.25">
      <c r="A718" s="156" t="s">
        <v>70</v>
      </c>
      <c r="B718" s="25" t="s">
        <v>173</v>
      </c>
      <c r="C718" s="80">
        <v>20.73171</v>
      </c>
      <c r="D718" s="34">
        <v>19.480440000000002</v>
      </c>
      <c r="E718" s="34">
        <v>21.9605</v>
      </c>
      <c r="F718" s="34">
        <v>1.2512699999999981</v>
      </c>
      <c r="G718" s="34">
        <v>1.22879</v>
      </c>
      <c r="U718" s="86"/>
    </row>
    <row r="719" spans="1:21" x14ac:dyDescent="0.25">
      <c r="A719" s="156" t="s">
        <v>70</v>
      </c>
      <c r="B719" s="25" t="s">
        <v>165</v>
      </c>
      <c r="C719" s="80">
        <v>17.64706</v>
      </c>
      <c r="D719" s="34">
        <v>16.445319999999999</v>
      </c>
      <c r="E719" s="34">
        <v>18.916740000000001</v>
      </c>
      <c r="F719" s="34">
        <v>1.2017400000000009</v>
      </c>
      <c r="G719" s="34">
        <v>1.269680000000001</v>
      </c>
      <c r="U719" s="86"/>
    </row>
    <row r="720" spans="1:21" x14ac:dyDescent="0.25">
      <c r="A720" s="156" t="s">
        <v>70</v>
      </c>
      <c r="B720" s="25" t="s">
        <v>149</v>
      </c>
      <c r="C720" s="80">
        <v>17.021280000000001</v>
      </c>
      <c r="D720" s="34">
        <v>15.38921</v>
      </c>
      <c r="E720" s="34">
        <v>19.028729999999999</v>
      </c>
      <c r="F720" s="34">
        <v>1.6320700000000006</v>
      </c>
      <c r="G720" s="34">
        <v>2.0074499999999986</v>
      </c>
      <c r="U720" s="86"/>
    </row>
    <row r="721" spans="1:21" x14ac:dyDescent="0.25">
      <c r="A721" s="156" t="s">
        <v>70</v>
      </c>
      <c r="B721" s="25" t="s">
        <v>177</v>
      </c>
      <c r="C721" s="80">
        <v>25.550660000000001</v>
      </c>
      <c r="D721" s="34">
        <v>23.84179</v>
      </c>
      <c r="E721" s="34">
        <v>27.430099999999999</v>
      </c>
      <c r="F721" s="34">
        <v>1.708870000000001</v>
      </c>
      <c r="G721" s="34">
        <v>1.8794399999999989</v>
      </c>
      <c r="U721" s="86"/>
    </row>
    <row r="722" spans="1:21" x14ac:dyDescent="0.25">
      <c r="A722" s="156" t="s">
        <v>70</v>
      </c>
      <c r="B722" s="25" t="s">
        <v>153</v>
      </c>
      <c r="C722" s="80">
        <v>18.615749999999998</v>
      </c>
      <c r="D722" s="34">
        <v>16.914999999999999</v>
      </c>
      <c r="E722" s="34">
        <v>20.24081</v>
      </c>
      <c r="F722" s="34">
        <v>1.7007499999999993</v>
      </c>
      <c r="G722" s="34">
        <v>1.6250600000000013</v>
      </c>
      <c r="U722" s="86"/>
    </row>
    <row r="723" spans="1:21" x14ac:dyDescent="0.25">
      <c r="A723" s="156" t="s">
        <v>70</v>
      </c>
      <c r="B723" s="25" t="s">
        <v>179</v>
      </c>
      <c r="C723" s="80">
        <v>19.897960000000001</v>
      </c>
      <c r="D723" s="34">
        <v>18.43477</v>
      </c>
      <c r="E723" s="34">
        <v>21.317340000000002</v>
      </c>
      <c r="F723" s="34">
        <v>1.4631900000000009</v>
      </c>
      <c r="G723" s="34">
        <v>1.4193800000000003</v>
      </c>
      <c r="U723" s="86"/>
    </row>
    <row r="724" spans="1:21" x14ac:dyDescent="0.25">
      <c r="A724" s="156" t="s">
        <v>70</v>
      </c>
      <c r="B724" s="25" t="s">
        <v>161</v>
      </c>
      <c r="C724" s="80">
        <v>21.538460000000001</v>
      </c>
      <c r="D724" s="34">
        <v>20.06016</v>
      </c>
      <c r="E724" s="34">
        <v>23.037849999999999</v>
      </c>
      <c r="F724" s="34">
        <v>1.4783000000000008</v>
      </c>
      <c r="G724" s="34">
        <v>1.4993899999999982</v>
      </c>
      <c r="U724" s="86"/>
    </row>
    <row r="725" spans="1:21" x14ac:dyDescent="0.25">
      <c r="A725" s="156" t="s">
        <v>70</v>
      </c>
      <c r="B725" s="25" t="s">
        <v>158</v>
      </c>
      <c r="C725" s="80">
        <v>18.764299999999999</v>
      </c>
      <c r="D725" s="34">
        <v>17.086390000000002</v>
      </c>
      <c r="E725" s="34">
        <v>20.352</v>
      </c>
      <c r="F725" s="34">
        <v>1.6779099999999971</v>
      </c>
      <c r="G725" s="34">
        <v>1.5877000000000017</v>
      </c>
      <c r="U725" s="86"/>
    </row>
    <row r="726" spans="1:21" x14ac:dyDescent="0.25">
      <c r="A726" s="130" t="s">
        <v>70</v>
      </c>
      <c r="B726" s="21" t="s">
        <v>169</v>
      </c>
      <c r="C726" s="80">
        <v>24.431819999999998</v>
      </c>
      <c r="D726" s="34">
        <v>21.549530000000001</v>
      </c>
      <c r="E726" s="34">
        <v>27.199760000000001</v>
      </c>
      <c r="F726" s="34">
        <v>2.8822899999999976</v>
      </c>
      <c r="G726" s="34">
        <v>2.767940000000003</v>
      </c>
      <c r="U726" s="86"/>
    </row>
    <row r="727" spans="1:21" x14ac:dyDescent="0.25">
      <c r="A727" s="24"/>
      <c r="B727" s="24"/>
      <c r="C727" s="30"/>
      <c r="D727" s="25"/>
      <c r="E727" s="25"/>
      <c r="F727" s="21"/>
      <c r="G727" s="21"/>
      <c r="U727" s="86"/>
    </row>
    <row r="728" spans="1:21" x14ac:dyDescent="0.25">
      <c r="A728" s="24"/>
      <c r="B728" s="24"/>
      <c r="C728" s="30"/>
      <c r="D728" s="25"/>
      <c r="E728" s="25"/>
      <c r="F728" s="21"/>
      <c r="G728" s="21"/>
      <c r="U728" s="86"/>
    </row>
    <row r="729" spans="1:21" x14ac:dyDescent="0.25">
      <c r="A729" s="24"/>
      <c r="B729" s="24"/>
      <c r="C729" s="30"/>
      <c r="D729" s="25"/>
      <c r="E729" s="25"/>
      <c r="F729" s="21"/>
      <c r="G729" s="21"/>
      <c r="U729" s="86"/>
    </row>
    <row r="730" spans="1:21" x14ac:dyDescent="0.25">
      <c r="A730" s="24"/>
      <c r="B730" s="24"/>
      <c r="C730" s="30"/>
      <c r="D730" s="25"/>
      <c r="E730" s="25"/>
      <c r="F730" s="21"/>
      <c r="G730" s="21"/>
      <c r="U730" s="86"/>
    </row>
    <row r="731" spans="1:21" x14ac:dyDescent="0.25">
      <c r="A731" s="24"/>
      <c r="B731" s="24"/>
      <c r="C731" s="30"/>
      <c r="D731" s="25"/>
      <c r="E731" s="25"/>
      <c r="F731" s="21"/>
      <c r="G731" s="21"/>
      <c r="U731" s="86"/>
    </row>
    <row r="732" spans="1:21" x14ac:dyDescent="0.25">
      <c r="A732" s="24"/>
      <c r="B732" s="24"/>
      <c r="C732" s="30"/>
      <c r="D732" s="25"/>
      <c r="E732" s="25"/>
      <c r="F732" s="21"/>
      <c r="G732" s="21"/>
      <c r="U732" s="86"/>
    </row>
    <row r="733" spans="1:21" x14ac:dyDescent="0.25">
      <c r="U733" s="86"/>
    </row>
    <row r="734" spans="1:21" x14ac:dyDescent="0.25">
      <c r="U734" s="86"/>
    </row>
    <row r="735" spans="1:21" x14ac:dyDescent="0.25">
      <c r="B735" t="s">
        <v>184</v>
      </c>
      <c r="C735" t="s">
        <v>185</v>
      </c>
      <c r="D735" t="s">
        <v>186</v>
      </c>
      <c r="U735" s="86"/>
    </row>
    <row r="736" spans="1:21" x14ac:dyDescent="0.25">
      <c r="A736" s="24" t="s">
        <v>1495</v>
      </c>
      <c r="B736" s="113">
        <v>13.299499999999998</v>
      </c>
      <c r="C736" s="78">
        <v>30.099499999999999</v>
      </c>
      <c r="D736" s="78">
        <v>16.8</v>
      </c>
      <c r="U736" s="86"/>
    </row>
    <row r="737" spans="1:21" x14ac:dyDescent="0.25">
      <c r="A737" s="24" t="s">
        <v>1496</v>
      </c>
      <c r="B737" s="113">
        <v>11.337070000000001</v>
      </c>
      <c r="C737" s="78">
        <v>28.537739999999999</v>
      </c>
      <c r="D737" s="78">
        <v>17.200669999999999</v>
      </c>
      <c r="U737" s="86"/>
    </row>
    <row r="738" spans="1:21" x14ac:dyDescent="0.25">
      <c r="A738" s="24" t="s">
        <v>1497</v>
      </c>
      <c r="B738" s="113">
        <v>11.07574</v>
      </c>
      <c r="C738" s="78">
        <v>27.89256</v>
      </c>
      <c r="D738" s="78">
        <v>16.81682</v>
      </c>
      <c r="U738" s="86"/>
    </row>
    <row r="739" spans="1:21" x14ac:dyDescent="0.25">
      <c r="A739" s="24" t="s">
        <v>1498</v>
      </c>
      <c r="B739" s="113">
        <v>13.016300000000001</v>
      </c>
      <c r="C739" s="78">
        <v>28.771930000000001</v>
      </c>
      <c r="D739" s="78">
        <v>15.75563</v>
      </c>
      <c r="U739" s="86"/>
    </row>
    <row r="740" spans="1:21" x14ac:dyDescent="0.25">
      <c r="A740" s="24" t="s">
        <v>1499</v>
      </c>
      <c r="B740" s="113">
        <v>13.15639</v>
      </c>
      <c r="C740" s="78">
        <v>28.37838</v>
      </c>
      <c r="D740" s="78">
        <v>15.22199</v>
      </c>
      <c r="U740" s="86"/>
    </row>
    <row r="741" spans="1:21" x14ac:dyDescent="0.25">
      <c r="A741" s="24" t="s">
        <v>1500</v>
      </c>
      <c r="B741" s="113">
        <v>11.696619999999999</v>
      </c>
      <c r="C741" s="78">
        <v>27.982330000000001</v>
      </c>
      <c r="D741" s="78">
        <v>16.285710000000002</v>
      </c>
      <c r="U741" s="86"/>
    </row>
    <row r="742" spans="1:21" x14ac:dyDescent="0.25">
      <c r="A742" s="24" t="s">
        <v>1501</v>
      </c>
      <c r="B742" s="113">
        <v>11.248299999999999</v>
      </c>
      <c r="C742" s="78">
        <v>27.037769999999998</v>
      </c>
      <c r="D742" s="78">
        <v>15.78947</v>
      </c>
      <c r="U742" s="86"/>
    </row>
    <row r="743" spans="1:21" x14ac:dyDescent="0.25">
      <c r="A743" s="24" t="s">
        <v>1502</v>
      </c>
      <c r="B743" s="113">
        <v>10.973240000000001</v>
      </c>
      <c r="C743" s="78">
        <v>28.16901</v>
      </c>
      <c r="D743" s="78">
        <v>17.19577</v>
      </c>
      <c r="U743" s="86"/>
    </row>
    <row r="744" spans="1:21" x14ac:dyDescent="0.25">
      <c r="A744" s="24" t="s">
        <v>87</v>
      </c>
      <c r="B744" s="113">
        <v>12.350290000000001</v>
      </c>
      <c r="C744" s="78">
        <v>27.232800000000001</v>
      </c>
      <c r="D744" s="78">
        <v>14.88251</v>
      </c>
      <c r="U744" s="86"/>
    </row>
    <row r="745" spans="1:21" x14ac:dyDescent="0.25">
      <c r="A745" s="24" t="s">
        <v>1503</v>
      </c>
      <c r="B745" s="113">
        <v>13.149130000000001</v>
      </c>
      <c r="C745" s="78">
        <v>27.434840000000001</v>
      </c>
      <c r="D745" s="78">
        <v>14.28571</v>
      </c>
      <c r="U745" s="86"/>
    </row>
    <row r="746" spans="1:21" x14ac:dyDescent="0.25">
      <c r="A746" t="s">
        <v>11</v>
      </c>
      <c r="B746" s="113">
        <v>12.651590000000002</v>
      </c>
      <c r="C746" s="78">
        <v>27.573060000000002</v>
      </c>
      <c r="D746" s="78">
        <v>14.921469999999999</v>
      </c>
      <c r="U746" s="86"/>
    </row>
    <row r="747" spans="1:21" x14ac:dyDescent="0.25">
      <c r="A747" s="35" t="s">
        <v>91</v>
      </c>
      <c r="B747" s="113">
        <v>14.674629999999999</v>
      </c>
      <c r="C747" s="78">
        <v>28.533329999999999</v>
      </c>
      <c r="D747" s="78">
        <v>13.858700000000001</v>
      </c>
    </row>
    <row r="748" spans="1:21" x14ac:dyDescent="0.25">
      <c r="A748" s="35" t="s">
        <v>1504</v>
      </c>
      <c r="B748" s="113">
        <v>10.10829</v>
      </c>
      <c r="C748" s="78">
        <v>25.78397</v>
      </c>
      <c r="D748" s="78">
        <v>15.67568</v>
      </c>
    </row>
    <row r="749" spans="1:21" x14ac:dyDescent="0.25">
      <c r="A749" s="35" t="s">
        <v>1505</v>
      </c>
      <c r="B749" s="113">
        <v>12.024980000000001</v>
      </c>
      <c r="C749" s="78">
        <v>26.95035</v>
      </c>
      <c r="D749" s="78">
        <v>14.925369999999999</v>
      </c>
    </row>
    <row r="750" spans="1:21" x14ac:dyDescent="0.25">
      <c r="A750" s="35" t="s">
        <v>1506</v>
      </c>
      <c r="B750" s="113">
        <v>1.4139939300000002</v>
      </c>
      <c r="C750" s="78">
        <v>31.537450719999999</v>
      </c>
      <c r="D750" s="78">
        <v>30.123456789999999</v>
      </c>
    </row>
    <row r="751" spans="1:21" x14ac:dyDescent="0.25">
      <c r="A751" s="35" t="s">
        <v>76</v>
      </c>
      <c r="B751" s="113">
        <v>12.877170000000001</v>
      </c>
      <c r="C751" s="78">
        <v>28.680980000000002</v>
      </c>
      <c r="D751" s="78">
        <v>15.80381</v>
      </c>
    </row>
    <row r="752" spans="1:21" x14ac:dyDescent="0.25">
      <c r="A752" s="35" t="s">
        <v>83</v>
      </c>
      <c r="B752" s="113">
        <v>8.9615599999999986</v>
      </c>
      <c r="C752" s="78">
        <v>23.975719999999999</v>
      </c>
      <c r="D752" s="78">
        <v>15.01416</v>
      </c>
    </row>
    <row r="753" spans="1:4" x14ac:dyDescent="0.25">
      <c r="A753" s="35" t="s">
        <v>1490</v>
      </c>
      <c r="B753" s="113">
        <v>9.1085700000000003</v>
      </c>
      <c r="C753" s="78">
        <v>26.32911</v>
      </c>
      <c r="D753" s="78">
        <v>17.22054</v>
      </c>
    </row>
    <row r="754" spans="1:4" x14ac:dyDescent="0.25">
      <c r="A754" s="35" t="s">
        <v>70</v>
      </c>
      <c r="B754" s="113">
        <v>8.5293799999999997</v>
      </c>
      <c r="C754" s="78">
        <v>25.550660000000001</v>
      </c>
      <c r="D754" s="78">
        <v>17.021280000000001</v>
      </c>
    </row>
  </sheetData>
  <sortState xmlns:xlrd2="http://schemas.microsoft.com/office/spreadsheetml/2017/richdata2" ref="A119:G726">
    <sortCondition ref="A119:A726"/>
  </sortState>
  <mergeCells count="2">
    <mergeCell ref="A5:G5"/>
    <mergeCell ref="A49:G49"/>
  </mergeCells>
  <hyperlinks>
    <hyperlink ref="A3" location="Index!A1" display="Back to index" xr:uid="{805511D6-E092-4974-A40E-A616E557C5A6}"/>
  </hyperlink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661984a6-da6b-4af6-b4e6-6f7afbeb6463" xsi:nil="true"/>
    <MigrationWizIdSecurityGroups xmlns="661984a6-da6b-4af6-b4e6-6f7afbeb6463" xsi:nil="true"/>
    <MigrationWizId xmlns="661984a6-da6b-4af6-b4e6-6f7afbeb6463" xsi:nil="true"/>
    <MigrationWizIdVersion xmlns="661984a6-da6b-4af6-b4e6-6f7afbeb6463" xsi:nil="true"/>
    <MigrationWizIdPermissions xmlns="661984a6-da6b-4af6-b4e6-6f7afbeb6463" xsi:nil="true"/>
    <MigrationWizIdPermissionLevels xmlns="661984a6-da6b-4af6-b4e6-6f7afbeb6463" xsi:nil="true"/>
    <TaxCatchAll xmlns="1022d36a-6a71-4d72-80e6-4c293b40d898" xsi:nil="true"/>
    <lcf76f155ced4ddcb4097134ff3c332f xmlns="661984a6-da6b-4af6-b4e6-6f7afbeb64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91CB87DDBD64C8FD32887379E2DE8" ma:contentTypeVersion="19" ma:contentTypeDescription="Create a new document." ma:contentTypeScope="" ma:versionID="5e8b85de0f2dc1c27b4ab6e7a6852541">
  <xsd:schema xmlns:xsd="http://www.w3.org/2001/XMLSchema" xmlns:xs="http://www.w3.org/2001/XMLSchema" xmlns:p="http://schemas.microsoft.com/office/2006/metadata/properties" xmlns:ns2="661984a6-da6b-4af6-b4e6-6f7afbeb6463" xmlns:ns3="1022d36a-6a71-4d72-80e6-4c293b40d898" targetNamespace="http://schemas.microsoft.com/office/2006/metadata/properties" ma:root="true" ma:fieldsID="4a292a9d09087d965dcfec9cfa9068cf" ns2:_="" ns3:_="">
    <xsd:import namespace="661984a6-da6b-4af6-b4e6-6f7afbeb6463"/>
    <xsd:import namespace="1022d36a-6a71-4d72-80e6-4c293b40d89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984a6-da6b-4af6-b4e6-6f7afbeb646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caf2c84-180d-4652-98d8-3773f236d3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2d36a-6a71-4d72-80e6-4c293b40d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f1b875-7326-4f39-b945-4e09b0459e67}" ma:internalName="TaxCatchAll" ma:showField="CatchAllData" ma:web="1022d36a-6a71-4d72-80e6-4c293b40d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I 2 9 z W W z G f X K l A A A A 9 Q A A A B I A H A B D b 2 5 m a W c v U G F j a 2 F n Z S 5 4 b W w g o h g A K K A U A A A A A A A A A A A A A A A A A A A A A A A A A A A A h Y / B C o J A G I R f R f b u 7 q p E I b 8 r 1 K F L Q h B E 1 2 X d d E l / w 1 3 T d + v Q I / U K G W V 1 6 z j f z M D M / X q D d K g r 7 6 J b a x p M S E A 5 8 T S q J j d Y J K R z R 3 9 B U g F b q U 6 y 0 N 4 Y R h s P 1 i S k d O 4 c M 9 b 3 P e 0 j 2 r Q F C z k P 2 C H b 7 F S p a + k b t E 6 i 0 u T T y v + 3 i I D 9 a 4 w I a R B F d D a n H N j E I D P 4 9 c N x 7 t P 9 g b D q K t e 1 W m j 0 1 0 t g k w T 2 v i A e U E s D B B Q A A g A I A C N v c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b 3 N Z K I p H u A 4 A A A A R A A A A E w A c A E Z v c m 1 1 b G F z L 1 N l Y 3 R p b 2 4 x L m 0 g o h g A K K A U A A A A A A A A A A A A A A A A A A A A A A A A A A A A K 0 5 N L s n M z 1 M I h t C G 1 g B Q S w E C L Q A U A A I A C A A j b 3 N Z b M Z 9 c q U A A A D 1 A A A A E g A A A A A A A A A A A A A A A A A A A A A A Q 2 9 u Z m l n L 1 B h Y 2 t h Z 2 U u e G 1 s U E s B A i 0 A F A A C A A g A I 2 9 z W Q / K 6 a u k A A A A 6 Q A A A B M A A A A A A A A A A A A A A A A A 8 Q A A A F t D b 2 5 0 Z W 5 0 X 1 R 5 c G V z X S 5 4 b W x Q S w E C L Q A U A A I A C A A j b 3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1 l q J l w v V 0 e s F s o J d l k V 6 w A A A A A C A A A A A A A D Z g A A w A A A A B A A A A D j t 1 Y g C A t O u q g 2 E M Z B M X k 8 A A A A A A S A A A C g A A A A E A A A A L 2 G m D C H I i F T Z G t B E L 6 9 z G t Q A A A A K I S W Z r R Q V C w F + N 1 H i l W Q a f u r 3 W B R v e b J 5 h M f p D U B t o 0 p N 6 0 Q d A 2 N t 7 D 3 H f l C 8 W U K I 8 G I n 7 D B k C S X h O n J O N 0 S z Y I 1 L m W o o L S k Y n C N J H t k 9 f U U A A A A + d + o d P 2 c x 8 P T 0 E B a / k E 2 4 6 M x + + g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2FC50-8D9F-43BE-9BC1-0BBC144B006A}">
  <ds:schemaRefs>
    <ds:schemaRef ds:uri="http://schemas.microsoft.com/office/2006/metadata/properties"/>
    <ds:schemaRef ds:uri="http://schemas.microsoft.com/office/infopath/2007/PartnerControls"/>
    <ds:schemaRef ds:uri="661984a6-da6b-4af6-b4e6-6f7afbeb6463"/>
    <ds:schemaRef ds:uri="1022d36a-6a71-4d72-80e6-4c293b40d898"/>
  </ds:schemaRefs>
</ds:datastoreItem>
</file>

<file path=customXml/itemProps2.xml><?xml version="1.0" encoding="utf-8"?>
<ds:datastoreItem xmlns:ds="http://schemas.openxmlformats.org/officeDocument/2006/customXml" ds:itemID="{51616CA1-CB93-4CDB-89EA-5AAEF4DF0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1984a6-da6b-4af6-b4e6-6f7afbeb6463"/>
    <ds:schemaRef ds:uri="1022d36a-6a71-4d72-80e6-4c293b40d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E0475-017C-415E-AAB4-9A9DA324392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27265D7-0E14-402E-AFBA-B703A3E642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Summary table NEW</vt:lpstr>
      <vt:lpstr>Summary table</vt:lpstr>
      <vt:lpstr>Index</vt:lpstr>
      <vt:lpstr>1. HLE male</vt:lpstr>
      <vt:lpstr>2. HLE female</vt:lpstr>
      <vt:lpstr>3. Low Birth Weight</vt:lpstr>
      <vt:lpstr>4. School readiness FSM</vt:lpstr>
      <vt:lpstr>5a. Excess weight age 10-11</vt:lpstr>
      <vt:lpstr>5b. Excess weight age 04-05</vt:lpstr>
      <vt:lpstr>6. Excess mortality in SMI</vt:lpstr>
      <vt:lpstr>7. Suicide rate</vt:lpstr>
      <vt:lpstr>8. Mortality caused by PM2.5</vt:lpstr>
      <vt:lpstr>9. Employment gap LongtermCond.</vt:lpstr>
      <vt:lpstr>11. HIV late diagnosis</vt:lpstr>
      <vt:lpstr>12. TB Incidence</vt:lpstr>
      <vt:lpstr>13. Physical activity NEW</vt:lpstr>
      <vt:lpstr>14. Smoking prevalence</vt:lpstr>
      <vt:lpstr>14. Smoking prevalence NEW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 Halpin</dc:creator>
  <cp:keywords/>
  <dc:description/>
  <cp:lastModifiedBy>Ellie Bloom</cp:lastModifiedBy>
  <cp:revision/>
  <dcterms:created xsi:type="dcterms:W3CDTF">2021-08-18T13:34:07Z</dcterms:created>
  <dcterms:modified xsi:type="dcterms:W3CDTF">2026-03-05T14:00:14Z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0x01010025691CB87DDBD64C8FD32887379E2DE8</vt:lpwstr>
  </property>
  <property fmtid="{D5CDD505-2E9C-101B-9397-08002B2CF9AE}" pid="3" name="Order">
    <vt:r8>14300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