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Q:\Housing in London reports\Housing in London 2020\Data tables\"/>
    </mc:Choice>
  </mc:AlternateContent>
  <xr:revisionPtr revIDLastSave="0" documentId="8_{E4824F22-2482-4B10-9430-F09005F59392}" xr6:coauthVersionLast="44" xr6:coauthVersionMax="44" xr10:uidLastSave="{00000000-0000-0000-0000-000000000000}"/>
  <bookViews>
    <workbookView xWindow="-120" yWindow="-120" windowWidth="38640" windowHeight="21240" tabRatio="861" xr2:uid="{00000000-000D-0000-FFFF-FFFF00000000}"/>
  </bookViews>
  <sheets>
    <sheet name="Front" sheetId="162" r:id="rId1"/>
    <sheet name="Contents" sheetId="163" r:id="rId2"/>
    <sheet name="Key Stats" sheetId="101" r:id="rId3"/>
    <sheet name="1.1 Historic pop" sheetId="2" r:id="rId4"/>
    <sheet name="1.2 Jobs people homes" sheetId="27" r:id="rId5"/>
    <sheet name="1.3 20s and 30s migration" sheetId="15" r:id="rId6"/>
    <sheet name="1.4 Households with children" sheetId="17" r:id="rId7"/>
    <sheet name="1.5 Quintile by tenure" sheetId="19" r:id="rId8"/>
    <sheet name="1.6 Income distribution tenure" sheetId="126" r:id="rId9"/>
    <sheet name="1.7 Property wealth" sheetId="152" r:id="rId10"/>
    <sheet name="1.8 Support for housebuilding" sheetId="102" r:id="rId11"/>
    <sheet name="1.9 Historic building" sheetId="8" r:id="rId12"/>
    <sheet name="1.10 People per dwelling" sheetId="4" r:id="rId13"/>
    <sheet name="1.11 Short-term tenure trend" sheetId="6" r:id="rId14"/>
    <sheet name="1.12 Ownership trend by age" sheetId="7" r:id="rId15"/>
    <sheet name="1.13 Buyer mix" sheetId="151" r:id="rId16"/>
    <sheet name="1.14 Average floorspace" sheetId="153" r:id="rId17"/>
    <sheet name="1.15 Density of housing" sheetId="154" r:id="rId18"/>
    <sheet name="1.16 Satisfaction" sheetId="18" r:id="rId19"/>
    <sheet name="2.1 Supply trend" sheetId="28" r:id="rId20"/>
    <sheet name="2.2 Housebuilding datasets" sheetId="113" r:id="rId21"/>
    <sheet name="2.3 Completions by tenure" sheetId="31" r:id="rId22"/>
    <sheet name="2.4 Size trend" sheetId="32" r:id="rId23"/>
    <sheet name="2.5 Approvals trend" sheetId="37" r:id="rId24"/>
    <sheet name="2.6 Mayoral planning decisions" sheetId="123" r:id="rId25"/>
    <sheet name="2.7 Small scheme supply by type" sheetId="38" r:id="rId26"/>
    <sheet name="2.8 Tall buildings" sheetId="35" r:id="rId27"/>
    <sheet name="2.9 Build to Rent" sheetId="111" r:id="rId28"/>
    <sheet name="2.10 Small sites small builders" sheetId="124" r:id="rId29"/>
    <sheet name="2.11 Affordable housing starts" sheetId="118" r:id="rId30"/>
    <sheet name="2.12 Council starts" sheetId="135" r:id="rId31"/>
    <sheet name="2.13 Affordable completions" sheetId="39" r:id="rId32"/>
    <sheet name="2.14 Construction costs" sheetId="155" r:id="rId33"/>
    <sheet name="2.15 Design quality" sheetId="156" r:id="rId34"/>
    <sheet name="2.16 Accessible homes" sheetId="87" r:id="rId35"/>
    <sheet name="2.17 Changes in dwelling stock" sheetId="121" r:id="rId36"/>
    <sheet name="2.18 RtB sales" sheetId="41" r:id="rId37"/>
    <sheet name="2.19 Changes in AH stock" sheetId="116" r:id="rId38"/>
    <sheet name="2.20 Empty homes trend" sheetId="42" r:id="rId39"/>
    <sheet name="2.21 Licensed HMOs" sheetId="88" r:id="rId40"/>
    <sheet name="3.1 Affordability by tenure" sheetId="117" r:id="rId41"/>
    <sheet name="3.2 Real terms price index" sheetId="48" r:id="rId42"/>
    <sheet name="3.3 Median price by MSOA" sheetId="50" r:id="rId43"/>
    <sheet name="3.4 Mortgage lending" sheetId="52" r:id="rId44"/>
    <sheet name="3.5 FTB LTVs" sheetId="53" r:id="rId45"/>
    <sheet name="3.6 FTB deposit" sheetId="56" r:id="rId46"/>
    <sheet name="3.7 LTI ratios" sheetId="54" r:id="rId47"/>
    <sheet name="3.8 Help to Buy" sheetId="108" r:id="rId48"/>
    <sheet name="3.9 Stamp Duty" sheetId="24" r:id="rId49"/>
    <sheet name="3.10 Stamp Duty holiday" sheetId="157" r:id="rId50"/>
    <sheet name="3.11 Regional rents index" sheetId="134" r:id="rId51"/>
    <sheet name="3.12 Rental affordability" sheetId="62" r:id="rId52"/>
    <sheet name="3.13 Regional VOA rents" sheetId="63" r:id="rId53"/>
    <sheet name="3.14 Borough VOA rents" sheetId="64" r:id="rId54"/>
    <sheet name="3.15 HB Caseload" sheetId="65" r:id="rId55"/>
    <sheet name="3.16 HB covering rents" sheetId="66" r:id="rId56"/>
    <sheet name="3.17 Social rents" sheetId="67" r:id="rId57"/>
    <sheet name="4.1 Rough sleeping trend" sheetId="69" r:id="rId58"/>
    <sheet name="4.2 No of contacts" sheetId="70" r:id="rId59"/>
    <sheet name="4.3 Country of origin" sheetId="71" r:id="rId60"/>
    <sheet name="4.4 Homeless acceptances trend" sheetId="73" r:id="rId61"/>
    <sheet name="4.5 Homeless reasons" sheetId="74" r:id="rId62"/>
    <sheet name="4.6 TA trend" sheetId="76" r:id="rId63"/>
    <sheet name="4.7 Size mismatch" sheetId="158" r:id="rId64"/>
    <sheet name="4.8 Overcrowding short trend" sheetId="78" r:id="rId65"/>
    <sheet name="4.9 Overcrowded children" sheetId="79" r:id="rId66"/>
    <sheet name="4.10 Under-occupation trend" sheetId="164" r:id="rId67"/>
    <sheet name="5.1 Time in current home" sheetId="80" r:id="rId68"/>
    <sheet name="5.2 Tenure flows" sheetId="81" r:id="rId69"/>
    <sheet name="5.3 Social housing lettings" sheetId="128" r:id="rId70"/>
    <sheet name="5.4 Distance moved" sheetId="159" r:id="rId71"/>
    <sheet name="5.5 Housing Moves" sheetId="83" r:id="rId72"/>
    <sheet name="5.6 SCH homes freed up" sheetId="84" r:id="rId73"/>
    <sheet name="5.7 Decent homes tenure trend" sheetId="92" r:id="rId74"/>
    <sheet name="5.8 Decent social homes" sheetId="93" r:id="rId75"/>
    <sheet name="5.9 Building safety" sheetId="130" r:id="rId76"/>
    <sheet name="5.10 Greenhouse gas emissions" sheetId="96" r:id="rId77"/>
    <sheet name="5.11 Energy efficiency" sheetId="160" r:id="rId78"/>
    <sheet name="5.12 Energy efficiency band" sheetId="97" r:id="rId79"/>
    <sheet name="5.13 SAP trend" sheetId="98" r:id="rId80"/>
    <sheet name="5.14 Fuel poverty" sheetId="99" r:id="rId81"/>
    <sheet name="5.15 Fuel poverty by tenure" sheetId="100" r:id="rId82"/>
    <sheet name="6.1 Housing need" sheetId="136" r:id="rId83"/>
    <sheet name="6.2 Financial resilience" sheetId="137" r:id="rId84"/>
    <sheet name="6.3 Outside space" sheetId="138" r:id="rId85"/>
    <sheet name="6.4 Property listings" sheetId="139" r:id="rId86"/>
    <sheet name="6.5 Property demand" sheetId="140" r:id="rId87"/>
    <sheet name="6.6 Private rent indicators" sheetId="141" r:id="rId88"/>
    <sheet name="6.7 Airbnb listings" sheetId="142" r:id="rId89"/>
    <sheet name="6.8 Planning applications" sheetId="144" r:id="rId90"/>
    <sheet name="6.9 Weekly housebuilding" sheetId="143" r:id="rId91"/>
    <sheet name="6.10 Construction employment" sheetId="145" r:id="rId92"/>
    <sheet name="6.11 Construction furlough" sheetId="146" r:id="rId93"/>
    <sheet name="6.12 Key workers" sheetId="147" r:id="rId94"/>
    <sheet name="6.13 Repossessions" sheetId="148" r:id="rId95"/>
    <sheet name="6.14 Rent arrears" sheetId="161" r:id="rId96"/>
    <sheet name="6.15 Rough sleeping on street" sheetId="149" r:id="rId97"/>
    <sheet name="6.16 Rough sleeping in hotels" sheetId="150" r:id="rId98"/>
  </sheets>
  <externalReferences>
    <externalReference r:id="rId99"/>
    <externalReference r:id="rId100"/>
    <externalReference r:id="rId101"/>
    <externalReference r:id="rId102"/>
    <externalReference r:id="rId103"/>
    <externalReference r:id="rId104"/>
  </externalReferences>
  <definedNames>
    <definedName name="__1__123Graph_XChart_1A" localSheetId="8" hidden="1">[1]F1!#REF!</definedName>
    <definedName name="__1__123Graph_XChart_1A" localSheetId="28" hidden="1">[1]F1!#REF!</definedName>
    <definedName name="__1__123Graph_XChart_1A" localSheetId="30" hidden="1">[1]F1!#REF!</definedName>
    <definedName name="__1__123Graph_XChart_1A" localSheetId="35" hidden="1">[1]F1!#REF!</definedName>
    <definedName name="__1__123Graph_XChart_1A" localSheetId="24" hidden="1">[1]F1!#REF!</definedName>
    <definedName name="__1__123Graph_XChart_1A" localSheetId="50" hidden="1">[1]F1!#REF!</definedName>
    <definedName name="__1__123Graph_XChart_1A" localSheetId="45" hidden="1">[1]F1!#REF!</definedName>
    <definedName name="__1__123Graph_XChart_1A" localSheetId="48" hidden="1">[1]F1!#REF!</definedName>
    <definedName name="__1__123Graph_XChart_1A" localSheetId="61" hidden="1">[1]F1!#REF!</definedName>
    <definedName name="__1__123Graph_XChart_1A" localSheetId="64" hidden="1">[1]F1!#REF!</definedName>
    <definedName name="__1__123Graph_XChart_1A" localSheetId="69" hidden="1">[1]F1!#REF!</definedName>
    <definedName name="__1__123Graph_XChart_1A" localSheetId="75" hidden="1">[1]F1!#REF!</definedName>
    <definedName name="__1__123Graph_XChart_1A" hidden="1">[1]F1!#REF!</definedName>
    <definedName name="__123Graph_A" localSheetId="48" hidden="1">#REF!</definedName>
    <definedName name="__123Graph_A" hidden="1">[2]A!$L$18:$P$18</definedName>
    <definedName name="__123Graph_AALLTAX" localSheetId="8" hidden="1">'[3]Forecast data'!#REF!</definedName>
    <definedName name="__123Graph_AALLTAX" localSheetId="28" hidden="1">'[3]Forecast data'!#REF!</definedName>
    <definedName name="__123Graph_AALLTAX" localSheetId="30" hidden="1">'[3]Forecast data'!#REF!</definedName>
    <definedName name="__123Graph_AALLTAX" localSheetId="35" hidden="1">'[3]Forecast data'!#REF!</definedName>
    <definedName name="__123Graph_AALLTAX" localSheetId="24" hidden="1">'[3]Forecast data'!#REF!</definedName>
    <definedName name="__123Graph_AALLTAX" localSheetId="50" hidden="1">'[3]Forecast data'!#REF!</definedName>
    <definedName name="__123Graph_AALLTAX" localSheetId="45" hidden="1">'[3]Forecast data'!#REF!</definedName>
    <definedName name="__123Graph_AALLTAX" localSheetId="48" hidden="1">'[3]Forecast data'!#REF!</definedName>
    <definedName name="__123Graph_AALLTAX" localSheetId="61" hidden="1">'[3]Forecast data'!#REF!</definedName>
    <definedName name="__123Graph_AALLTAX" localSheetId="69" hidden="1">'[3]Forecast data'!#REF!</definedName>
    <definedName name="__123Graph_AALLTAX" localSheetId="75" hidden="1">'[3]Forecast data'!#REF!</definedName>
    <definedName name="__123Graph_AALLTAX" hidden="1">'[3]Forecast data'!#REF!</definedName>
    <definedName name="__123Graph_AChart1" localSheetId="48" hidden="1">[1]F1!#REF!</definedName>
    <definedName name="__123Graph_AChart1" hidden="1">[4]table!$B$14:$B$16</definedName>
    <definedName name="__123Graph_ACurrent" localSheetId="48" hidden="1">[1]F1!#REF!</definedName>
    <definedName name="__123Graph_ACurrent" hidden="1">[4]table!$B$14:$B$16</definedName>
    <definedName name="__123Graph_AGRAPH1" localSheetId="8" hidden="1">[5]Spirit_Input!#REF!</definedName>
    <definedName name="__123Graph_AGRAPH1" localSheetId="28" hidden="1">[5]Spirit_Input!#REF!</definedName>
    <definedName name="__123Graph_AGRAPH1" localSheetId="30" hidden="1">[5]Spirit_Input!#REF!</definedName>
    <definedName name="__123Graph_AGRAPH1" localSheetId="35" hidden="1">[5]Spirit_Input!#REF!</definedName>
    <definedName name="__123Graph_AGRAPH1" localSheetId="24" hidden="1">[5]Spirit_Input!#REF!</definedName>
    <definedName name="__123Graph_AGRAPH1" localSheetId="50" hidden="1">[5]Spirit_Input!#REF!</definedName>
    <definedName name="__123Graph_AGRAPH1" localSheetId="45" hidden="1">[5]Spirit_Input!#REF!</definedName>
    <definedName name="__123Graph_AGRAPH1" localSheetId="48" hidden="1">[6]Spirit_Input!#REF!</definedName>
    <definedName name="__123Graph_AGRAPH1" localSheetId="61" hidden="1">[5]Spirit_Input!#REF!</definedName>
    <definedName name="__123Graph_AGRAPH1" localSheetId="69" hidden="1">[5]Spirit_Input!#REF!</definedName>
    <definedName name="__123Graph_AGRAPH1" localSheetId="75" hidden="1">[5]Spirit_Input!#REF!</definedName>
    <definedName name="__123Graph_AGRAPH1" hidden="1">[5]Spirit_Input!#REF!</definedName>
    <definedName name="__123Graph_AHOMEVAT" localSheetId="8" hidden="1">'[3]Forecast data'!#REF!</definedName>
    <definedName name="__123Graph_AHOMEVAT" localSheetId="28" hidden="1">'[3]Forecast data'!#REF!</definedName>
    <definedName name="__123Graph_AHOMEVAT" localSheetId="30" hidden="1">'[3]Forecast data'!#REF!</definedName>
    <definedName name="__123Graph_AHOMEVAT" localSheetId="35" hidden="1">'[3]Forecast data'!#REF!</definedName>
    <definedName name="__123Graph_AHOMEVAT" localSheetId="24" hidden="1">'[3]Forecast data'!#REF!</definedName>
    <definedName name="__123Graph_AHOMEVAT" localSheetId="50" hidden="1">'[3]Forecast data'!#REF!</definedName>
    <definedName name="__123Graph_AHOMEVAT" localSheetId="45" hidden="1">'[3]Forecast data'!#REF!</definedName>
    <definedName name="__123Graph_AHOMEVAT" localSheetId="48" hidden="1">'[3]Forecast data'!#REF!</definedName>
    <definedName name="__123Graph_AHOMEVAT" localSheetId="61" hidden="1">'[3]Forecast data'!#REF!</definedName>
    <definedName name="__123Graph_AHOMEVAT" localSheetId="69" hidden="1">'[3]Forecast data'!#REF!</definedName>
    <definedName name="__123Graph_AHOMEVAT" localSheetId="75" hidden="1">'[3]Forecast data'!#REF!</definedName>
    <definedName name="__123Graph_AHOMEVAT" hidden="1">'[3]Forecast data'!#REF!</definedName>
    <definedName name="__123Graph_AIMPORT" localSheetId="8" hidden="1">'[3]Forecast data'!#REF!</definedName>
    <definedName name="__123Graph_AIMPORT" localSheetId="28" hidden="1">'[3]Forecast data'!#REF!</definedName>
    <definedName name="__123Graph_AIMPORT" localSheetId="30" hidden="1">'[3]Forecast data'!#REF!</definedName>
    <definedName name="__123Graph_AIMPORT" localSheetId="35" hidden="1">'[3]Forecast data'!#REF!</definedName>
    <definedName name="__123Graph_AIMPORT" localSheetId="24" hidden="1">'[3]Forecast data'!#REF!</definedName>
    <definedName name="__123Graph_AIMPORT" localSheetId="50" hidden="1">'[3]Forecast data'!#REF!</definedName>
    <definedName name="__123Graph_AIMPORT" localSheetId="48" hidden="1">'[3]Forecast data'!#REF!</definedName>
    <definedName name="__123Graph_AIMPORT" localSheetId="61" hidden="1">'[3]Forecast data'!#REF!</definedName>
    <definedName name="__123Graph_AIMPORT" localSheetId="69" hidden="1">'[3]Forecast data'!#REF!</definedName>
    <definedName name="__123Graph_AIMPORT" localSheetId="75" hidden="1">'[3]Forecast data'!#REF!</definedName>
    <definedName name="__123Graph_AIMPORT" hidden="1">'[3]Forecast data'!#REF!</definedName>
    <definedName name="__123Graph_ATOBREV" localSheetId="8" hidden="1">'[3]Forecast data'!#REF!</definedName>
    <definedName name="__123Graph_ATOBREV" localSheetId="28" hidden="1">'[3]Forecast data'!#REF!</definedName>
    <definedName name="__123Graph_ATOBREV" localSheetId="30" hidden="1">'[3]Forecast data'!#REF!</definedName>
    <definedName name="__123Graph_ATOBREV" localSheetId="35" hidden="1">'[3]Forecast data'!#REF!</definedName>
    <definedName name="__123Graph_ATOBREV" localSheetId="24" hidden="1">'[3]Forecast data'!#REF!</definedName>
    <definedName name="__123Graph_ATOBREV" localSheetId="50" hidden="1">'[3]Forecast data'!#REF!</definedName>
    <definedName name="__123Graph_ATOBREV" localSheetId="48" hidden="1">'[3]Forecast data'!#REF!</definedName>
    <definedName name="__123Graph_ATOBREV" localSheetId="61" hidden="1">'[3]Forecast data'!#REF!</definedName>
    <definedName name="__123Graph_ATOBREV" localSheetId="69" hidden="1">'[3]Forecast data'!#REF!</definedName>
    <definedName name="__123Graph_ATOBREV" localSheetId="75" hidden="1">'[3]Forecast data'!#REF!</definedName>
    <definedName name="__123Graph_ATOBREV" hidden="1">'[3]Forecast data'!#REF!</definedName>
    <definedName name="__123Graph_ATOTAL" localSheetId="8" hidden="1">'[3]Forecast data'!#REF!</definedName>
    <definedName name="__123Graph_ATOTAL" localSheetId="28" hidden="1">'[3]Forecast data'!#REF!</definedName>
    <definedName name="__123Graph_ATOTAL" localSheetId="30" hidden="1">'[3]Forecast data'!#REF!</definedName>
    <definedName name="__123Graph_ATOTAL" localSheetId="35" hidden="1">'[3]Forecast data'!#REF!</definedName>
    <definedName name="__123Graph_ATOTAL" localSheetId="24" hidden="1">'[3]Forecast data'!#REF!</definedName>
    <definedName name="__123Graph_ATOTAL" localSheetId="50" hidden="1">'[3]Forecast data'!#REF!</definedName>
    <definedName name="__123Graph_ATOTAL" localSheetId="69" hidden="1">'[3]Forecast data'!#REF!</definedName>
    <definedName name="__123Graph_ATOTAL" localSheetId="75" hidden="1">'[3]Forecast data'!#REF!</definedName>
    <definedName name="__123Graph_ATOTAL" hidden="1">'[3]Forecast data'!#REF!</definedName>
    <definedName name="__123Graph_B" localSheetId="48" hidden="1">#REF!</definedName>
    <definedName name="__123Graph_B" hidden="1">[2]A!$L$19:$P$19</definedName>
    <definedName name="__123Graph_BChart1" localSheetId="8" hidden="1">[4]table!#REF!</definedName>
    <definedName name="__123Graph_BChart1" localSheetId="28" hidden="1">[4]table!#REF!</definedName>
    <definedName name="__123Graph_BChart1" localSheetId="30" hidden="1">[4]table!#REF!</definedName>
    <definedName name="__123Graph_BChart1" localSheetId="35" hidden="1">[4]table!#REF!</definedName>
    <definedName name="__123Graph_BChart1" localSheetId="24" hidden="1">[4]table!#REF!</definedName>
    <definedName name="__123Graph_BChart1" localSheetId="50" hidden="1">[4]table!#REF!</definedName>
    <definedName name="__123Graph_BChart1" localSheetId="45" hidden="1">[4]table!#REF!</definedName>
    <definedName name="__123Graph_BChart1" localSheetId="48" hidden="1">[4]table!#REF!</definedName>
    <definedName name="__123Graph_BChart1" localSheetId="61" hidden="1">[4]table!#REF!</definedName>
    <definedName name="__123Graph_BChart1" localSheetId="69" hidden="1">[4]table!#REF!</definedName>
    <definedName name="__123Graph_BChart1" localSheetId="75" hidden="1">[4]table!#REF!</definedName>
    <definedName name="__123Graph_BChart1" hidden="1">[4]table!#REF!</definedName>
    <definedName name="__123Graph_BCurrent" localSheetId="8" hidden="1">[4]table!#REF!</definedName>
    <definedName name="__123Graph_BCurrent" localSheetId="28" hidden="1">[4]table!#REF!</definedName>
    <definedName name="__123Graph_BCurrent" localSheetId="30" hidden="1">[4]table!#REF!</definedName>
    <definedName name="__123Graph_BCurrent" localSheetId="35" hidden="1">[4]table!#REF!</definedName>
    <definedName name="__123Graph_BCurrent" localSheetId="24" hidden="1">[4]table!#REF!</definedName>
    <definedName name="__123Graph_BCurrent" localSheetId="50" hidden="1">[4]table!#REF!</definedName>
    <definedName name="__123Graph_BCurrent" localSheetId="45" hidden="1">[4]table!#REF!</definedName>
    <definedName name="__123Graph_BCurrent" localSheetId="48" hidden="1">[4]table!#REF!</definedName>
    <definedName name="__123Graph_BCurrent" localSheetId="61" hidden="1">[4]table!#REF!</definedName>
    <definedName name="__123Graph_BCurrent" localSheetId="69" hidden="1">[4]table!#REF!</definedName>
    <definedName name="__123Graph_BCurrent" localSheetId="75" hidden="1">[4]table!#REF!</definedName>
    <definedName name="__123Graph_BCurrent" hidden="1">[4]table!#REF!</definedName>
    <definedName name="__123Graph_BGRAPH1" localSheetId="8" hidden="1">[5]Spirit_Input!#REF!</definedName>
    <definedName name="__123Graph_BGRAPH1" localSheetId="28" hidden="1">[5]Spirit_Input!#REF!</definedName>
    <definedName name="__123Graph_BGRAPH1" localSheetId="30" hidden="1">[5]Spirit_Input!#REF!</definedName>
    <definedName name="__123Graph_BGRAPH1" localSheetId="35" hidden="1">[5]Spirit_Input!#REF!</definedName>
    <definedName name="__123Graph_BGRAPH1" localSheetId="24" hidden="1">[5]Spirit_Input!#REF!</definedName>
    <definedName name="__123Graph_BGRAPH1" localSheetId="50" hidden="1">[5]Spirit_Input!#REF!</definedName>
    <definedName name="__123Graph_BGRAPH1" localSheetId="48" hidden="1">[6]Spirit_Input!#REF!</definedName>
    <definedName name="__123Graph_BGRAPH1" localSheetId="61" hidden="1">[5]Spirit_Input!#REF!</definedName>
    <definedName name="__123Graph_BGRAPH1" localSheetId="69" hidden="1">[5]Spirit_Input!#REF!</definedName>
    <definedName name="__123Graph_BGRAPH1" localSheetId="75" hidden="1">[5]Spirit_Input!#REF!</definedName>
    <definedName name="__123Graph_BGRAPH1" hidden="1">[5]Spirit_Input!#REF!</definedName>
    <definedName name="__123Graph_BHOMEVAT" localSheetId="8" hidden="1">'[3]Forecast data'!#REF!</definedName>
    <definedName name="__123Graph_BHOMEVAT" localSheetId="28" hidden="1">'[3]Forecast data'!#REF!</definedName>
    <definedName name="__123Graph_BHOMEVAT" localSheetId="30" hidden="1">'[3]Forecast data'!#REF!</definedName>
    <definedName name="__123Graph_BHOMEVAT" localSheetId="35" hidden="1">'[3]Forecast data'!#REF!</definedName>
    <definedName name="__123Graph_BHOMEVAT" localSheetId="24" hidden="1">'[3]Forecast data'!#REF!</definedName>
    <definedName name="__123Graph_BHOMEVAT" localSheetId="50" hidden="1">'[3]Forecast data'!#REF!</definedName>
    <definedName name="__123Graph_BHOMEVAT" localSheetId="48" hidden="1">'[3]Forecast data'!#REF!</definedName>
    <definedName name="__123Graph_BHOMEVAT" localSheetId="61" hidden="1">'[3]Forecast data'!#REF!</definedName>
    <definedName name="__123Graph_BHOMEVAT" localSheetId="69" hidden="1">'[3]Forecast data'!#REF!</definedName>
    <definedName name="__123Graph_BHOMEVAT" localSheetId="75" hidden="1">'[3]Forecast data'!#REF!</definedName>
    <definedName name="__123Graph_BHOMEVAT" hidden="1">'[3]Forecast data'!#REF!</definedName>
    <definedName name="__123Graph_BIMPORT" localSheetId="8" hidden="1">'[3]Forecast data'!#REF!</definedName>
    <definedName name="__123Graph_BIMPORT" localSheetId="28" hidden="1">'[3]Forecast data'!#REF!</definedName>
    <definedName name="__123Graph_BIMPORT" localSheetId="30" hidden="1">'[3]Forecast data'!#REF!</definedName>
    <definedName name="__123Graph_BIMPORT" localSheetId="35" hidden="1">'[3]Forecast data'!#REF!</definedName>
    <definedName name="__123Graph_BIMPORT" localSheetId="24" hidden="1">'[3]Forecast data'!#REF!</definedName>
    <definedName name="__123Graph_BIMPORT" localSheetId="50" hidden="1">'[3]Forecast data'!#REF!</definedName>
    <definedName name="__123Graph_BIMPORT" localSheetId="69" hidden="1">'[3]Forecast data'!#REF!</definedName>
    <definedName name="__123Graph_BIMPORT" localSheetId="75" hidden="1">'[3]Forecast data'!#REF!</definedName>
    <definedName name="__123Graph_BIMPORT" hidden="1">'[3]Forecast data'!#REF!</definedName>
    <definedName name="__123Graph_BTOTAL" localSheetId="8" hidden="1">'[3]Forecast data'!#REF!</definedName>
    <definedName name="__123Graph_BTOTAL" localSheetId="28" hidden="1">'[3]Forecast data'!#REF!</definedName>
    <definedName name="__123Graph_BTOTAL" localSheetId="30" hidden="1">'[3]Forecast data'!#REF!</definedName>
    <definedName name="__123Graph_BTOTAL" localSheetId="35" hidden="1">'[3]Forecast data'!#REF!</definedName>
    <definedName name="__123Graph_BTOTAL" localSheetId="24" hidden="1">'[3]Forecast data'!#REF!</definedName>
    <definedName name="__123Graph_BTOTAL" localSheetId="50" hidden="1">'[3]Forecast data'!#REF!</definedName>
    <definedName name="__123Graph_BTOTAL" localSheetId="69" hidden="1">'[3]Forecast data'!#REF!</definedName>
    <definedName name="__123Graph_BTOTAL" localSheetId="75" hidden="1">'[3]Forecast data'!#REF!</definedName>
    <definedName name="__123Graph_BTOTAL" hidden="1">'[3]Forecast data'!#REF!</definedName>
    <definedName name="__123Graph_C" hidden="1">[2]A!$L$20:$P$20</definedName>
    <definedName name="__123Graph_CChart1" hidden="1">[4]table!$C$14:$C$16</definedName>
    <definedName name="__123Graph_CCurrent" hidden="1">[4]table!$C$14:$C$16</definedName>
    <definedName name="__123Graph_CGRAPH1" localSheetId="8" hidden="1">[5]Spirit_Input!#REF!</definedName>
    <definedName name="__123Graph_CGRAPH1" localSheetId="28" hidden="1">[5]Spirit_Input!#REF!</definedName>
    <definedName name="__123Graph_CGRAPH1" localSheetId="30" hidden="1">[5]Spirit_Input!#REF!</definedName>
    <definedName name="__123Graph_CGRAPH1" localSheetId="35" hidden="1">[5]Spirit_Input!#REF!</definedName>
    <definedName name="__123Graph_CGRAPH1" localSheetId="24" hidden="1">[5]Spirit_Input!#REF!</definedName>
    <definedName name="__123Graph_CGRAPH1" localSheetId="50" hidden="1">[5]Spirit_Input!#REF!</definedName>
    <definedName name="__123Graph_CGRAPH1" localSheetId="45" hidden="1">[5]Spirit_Input!#REF!</definedName>
    <definedName name="__123Graph_CGRAPH1" localSheetId="48" hidden="1">[6]Spirit_Input!#REF!</definedName>
    <definedName name="__123Graph_CGRAPH1" localSheetId="61" hidden="1">[5]Spirit_Input!#REF!</definedName>
    <definedName name="__123Graph_CGRAPH1" localSheetId="69" hidden="1">[5]Spirit_Input!#REF!</definedName>
    <definedName name="__123Graph_CGRAPH1" localSheetId="75" hidden="1">[5]Spirit_Input!#REF!</definedName>
    <definedName name="__123Graph_CGRAPH1" hidden="1">[5]Spirit_Input!#REF!</definedName>
    <definedName name="__123Graph_D" hidden="1">[2]A!$L$21:$P$21</definedName>
    <definedName name="__123Graph_DChart1" hidden="1">[4]table!$D$14:$D$16</definedName>
    <definedName name="__123Graph_DCurrent" hidden="1">[4]table!$D$14:$D$16</definedName>
    <definedName name="__123Graph_E" localSheetId="8" hidden="1">[4]table!#REF!</definedName>
    <definedName name="__123Graph_E" localSheetId="28" hidden="1">[4]table!#REF!</definedName>
    <definedName name="__123Graph_E" localSheetId="30" hidden="1">[4]table!#REF!</definedName>
    <definedName name="__123Graph_E" localSheetId="35" hidden="1">[4]table!#REF!</definedName>
    <definedName name="__123Graph_E" localSheetId="24" hidden="1">[4]table!#REF!</definedName>
    <definedName name="__123Graph_E" localSheetId="50" hidden="1">[4]table!#REF!</definedName>
    <definedName name="__123Graph_E" localSheetId="45" hidden="1">[4]table!#REF!</definedName>
    <definedName name="__123Graph_E" localSheetId="61" hidden="1">[4]table!#REF!</definedName>
    <definedName name="__123Graph_E" localSheetId="64" hidden="1">[4]table!#REF!</definedName>
    <definedName name="__123Graph_E" localSheetId="69" hidden="1">[4]table!#REF!</definedName>
    <definedName name="__123Graph_E" localSheetId="75" hidden="1">[4]table!#REF!</definedName>
    <definedName name="__123Graph_E" hidden="1">[4]table!#REF!</definedName>
    <definedName name="__123Graph_EChart1" localSheetId="8" hidden="1">[4]table!#REF!</definedName>
    <definedName name="__123Graph_EChart1" localSheetId="28" hidden="1">[4]table!#REF!</definedName>
    <definedName name="__123Graph_EChart1" localSheetId="30" hidden="1">[4]table!#REF!</definedName>
    <definedName name="__123Graph_EChart1" localSheetId="35" hidden="1">[4]table!#REF!</definedName>
    <definedName name="__123Graph_EChart1" localSheetId="24" hidden="1">[4]table!#REF!</definedName>
    <definedName name="__123Graph_EChart1" localSheetId="50" hidden="1">[4]table!#REF!</definedName>
    <definedName name="__123Graph_EChart1" localSheetId="45" hidden="1">[4]table!#REF!</definedName>
    <definedName name="__123Graph_EChart1" localSheetId="61" hidden="1">[4]table!#REF!</definedName>
    <definedName name="__123Graph_EChart1" localSheetId="69" hidden="1">[4]table!#REF!</definedName>
    <definedName name="__123Graph_EChart1" localSheetId="75" hidden="1">[4]table!#REF!</definedName>
    <definedName name="__123Graph_EChart1" hidden="1">[4]table!#REF!</definedName>
    <definedName name="__123Graph_ECurrent" localSheetId="8" hidden="1">[4]table!#REF!</definedName>
    <definedName name="__123Graph_ECurrent" localSheetId="28" hidden="1">[4]table!#REF!</definedName>
    <definedName name="__123Graph_ECurrent" localSheetId="30" hidden="1">[4]table!#REF!</definedName>
    <definedName name="__123Graph_ECurrent" localSheetId="35" hidden="1">[4]table!#REF!</definedName>
    <definedName name="__123Graph_ECurrent" localSheetId="24" hidden="1">[4]table!#REF!</definedName>
    <definedName name="__123Graph_ECurrent" localSheetId="50" hidden="1">[4]table!#REF!</definedName>
    <definedName name="__123Graph_ECurrent" localSheetId="45" hidden="1">[4]table!#REF!</definedName>
    <definedName name="__123Graph_ECurrent" localSheetId="61" hidden="1">[4]table!#REF!</definedName>
    <definedName name="__123Graph_ECurrent" localSheetId="69" hidden="1">[4]table!#REF!</definedName>
    <definedName name="__123Graph_ECurrent" localSheetId="75" hidden="1">[4]table!#REF!</definedName>
    <definedName name="__123Graph_ECurrent" hidden="1">[4]table!#REF!</definedName>
    <definedName name="__123Graph_F" hidden="1">[4]table!$F$14:$F$16</definedName>
    <definedName name="__123Graph_FChart1" hidden="1">[4]table!$F$14:$F$16</definedName>
    <definedName name="__123Graph_FCurrent" hidden="1">[4]table!$F$14:$F$16</definedName>
    <definedName name="__123Graph_X" localSheetId="8" hidden="1">'[3]Forecast data'!#REF!</definedName>
    <definedName name="__123Graph_X" localSheetId="28" hidden="1">'[3]Forecast data'!#REF!</definedName>
    <definedName name="__123Graph_X" localSheetId="30" hidden="1">'[3]Forecast data'!#REF!</definedName>
    <definedName name="__123Graph_X" localSheetId="35" hidden="1">'[3]Forecast data'!#REF!</definedName>
    <definedName name="__123Graph_X" localSheetId="24" hidden="1">'[3]Forecast data'!#REF!</definedName>
    <definedName name="__123Graph_X" localSheetId="50" hidden="1">'[3]Forecast data'!#REF!</definedName>
    <definedName name="__123Graph_X" localSheetId="45" hidden="1">'[3]Forecast data'!#REF!</definedName>
    <definedName name="__123Graph_X" localSheetId="48" hidden="1">#REF!</definedName>
    <definedName name="__123Graph_X" localSheetId="61" hidden="1">'[3]Forecast data'!#REF!</definedName>
    <definedName name="__123Graph_X" localSheetId="69" hidden="1">'[3]Forecast data'!#REF!</definedName>
    <definedName name="__123Graph_X" localSheetId="75" hidden="1">'[3]Forecast data'!#REF!</definedName>
    <definedName name="__123Graph_X" hidden="1">'[3]Forecast data'!#REF!</definedName>
    <definedName name="__123Graph_XALLTAX" localSheetId="8" hidden="1">'[3]Forecast data'!#REF!</definedName>
    <definedName name="__123Graph_XALLTAX" localSheetId="28" hidden="1">'[3]Forecast data'!#REF!</definedName>
    <definedName name="__123Graph_XALLTAX" localSheetId="30" hidden="1">'[3]Forecast data'!#REF!</definedName>
    <definedName name="__123Graph_XALLTAX" localSheetId="35" hidden="1">'[3]Forecast data'!#REF!</definedName>
    <definedName name="__123Graph_XALLTAX" localSheetId="24" hidden="1">'[3]Forecast data'!#REF!</definedName>
    <definedName name="__123Graph_XALLTAX" localSheetId="50" hidden="1">'[3]Forecast data'!#REF!</definedName>
    <definedName name="__123Graph_XALLTAX" localSheetId="48" hidden="1">'[3]Forecast data'!#REF!</definedName>
    <definedName name="__123Graph_XALLTAX" localSheetId="61" hidden="1">'[3]Forecast data'!#REF!</definedName>
    <definedName name="__123Graph_XALLTAX" localSheetId="69" hidden="1">'[3]Forecast data'!#REF!</definedName>
    <definedName name="__123Graph_XALLTAX" localSheetId="75" hidden="1">'[3]Forecast data'!#REF!</definedName>
    <definedName name="__123Graph_XALLTAX" hidden="1">'[3]Forecast data'!#REF!</definedName>
    <definedName name="__123Graph_XChart1" localSheetId="48" hidden="1">[1]F1!#REF!</definedName>
    <definedName name="__123Graph_XChart1" hidden="1">[4]table!$A$14:$A$16</definedName>
    <definedName name="__123Graph_XCurrent" localSheetId="48" hidden="1">[1]F1!#REF!</definedName>
    <definedName name="__123Graph_XCurrent" hidden="1">[4]table!$A$14:$A$16</definedName>
    <definedName name="__123Graph_XGRAPH1" localSheetId="8" hidden="1">[5]Spirit_Input!#REF!</definedName>
    <definedName name="__123Graph_XGRAPH1" localSheetId="28" hidden="1">[5]Spirit_Input!#REF!</definedName>
    <definedName name="__123Graph_XGRAPH1" localSheetId="30" hidden="1">[5]Spirit_Input!#REF!</definedName>
    <definedName name="__123Graph_XGRAPH1" localSheetId="35" hidden="1">[5]Spirit_Input!#REF!</definedName>
    <definedName name="__123Graph_XGRAPH1" localSheetId="24" hidden="1">[5]Spirit_Input!#REF!</definedName>
    <definedName name="__123Graph_XGRAPH1" localSheetId="50" hidden="1">[5]Spirit_Input!#REF!</definedName>
    <definedName name="__123Graph_XGRAPH1" localSheetId="45" hidden="1">[5]Spirit_Input!#REF!</definedName>
    <definedName name="__123Graph_XGRAPH1" localSheetId="48" hidden="1">[6]Spirit_Input!#REF!</definedName>
    <definedName name="__123Graph_XGRAPH1" localSheetId="61" hidden="1">[5]Spirit_Input!#REF!</definedName>
    <definedName name="__123Graph_XGRAPH1" localSheetId="69" hidden="1">[5]Spirit_Input!#REF!</definedName>
    <definedName name="__123Graph_XGRAPH1" localSheetId="75" hidden="1">[5]Spirit_Input!#REF!</definedName>
    <definedName name="__123Graph_XGRAPH1" hidden="1">[5]Spirit_Input!#REF!</definedName>
    <definedName name="__123Graph_XHOMEVAT" localSheetId="8" hidden="1">'[3]Forecast data'!#REF!</definedName>
    <definedName name="__123Graph_XHOMEVAT" localSheetId="28" hidden="1">'[3]Forecast data'!#REF!</definedName>
    <definedName name="__123Graph_XHOMEVAT" localSheetId="30" hidden="1">'[3]Forecast data'!#REF!</definedName>
    <definedName name="__123Graph_XHOMEVAT" localSheetId="35" hidden="1">'[3]Forecast data'!#REF!</definedName>
    <definedName name="__123Graph_XHOMEVAT" localSheetId="24" hidden="1">'[3]Forecast data'!#REF!</definedName>
    <definedName name="__123Graph_XHOMEVAT" localSheetId="50" hidden="1">'[3]Forecast data'!#REF!</definedName>
    <definedName name="__123Graph_XHOMEVAT" localSheetId="45" hidden="1">'[3]Forecast data'!#REF!</definedName>
    <definedName name="__123Graph_XHOMEVAT" localSheetId="48" hidden="1">'[3]Forecast data'!#REF!</definedName>
    <definedName name="__123Graph_XHOMEVAT" localSheetId="61" hidden="1">'[3]Forecast data'!#REF!</definedName>
    <definedName name="__123Graph_XHOMEVAT" localSheetId="69" hidden="1">'[3]Forecast data'!#REF!</definedName>
    <definedName name="__123Graph_XHOMEVAT" localSheetId="75" hidden="1">'[3]Forecast data'!#REF!</definedName>
    <definedName name="__123Graph_XHOMEVAT" hidden="1">'[3]Forecast data'!#REF!</definedName>
    <definedName name="__123Graph_XIMPORT" localSheetId="8" hidden="1">'[3]Forecast data'!#REF!</definedName>
    <definedName name="__123Graph_XIMPORT" localSheetId="28" hidden="1">'[3]Forecast data'!#REF!</definedName>
    <definedName name="__123Graph_XIMPORT" localSheetId="30" hidden="1">'[3]Forecast data'!#REF!</definedName>
    <definedName name="__123Graph_XIMPORT" localSheetId="35" hidden="1">'[3]Forecast data'!#REF!</definedName>
    <definedName name="__123Graph_XIMPORT" localSheetId="24" hidden="1">'[3]Forecast data'!#REF!</definedName>
    <definedName name="__123Graph_XIMPORT" localSheetId="50" hidden="1">'[3]Forecast data'!#REF!</definedName>
    <definedName name="__123Graph_XIMPORT" localSheetId="48" hidden="1">'[3]Forecast data'!#REF!</definedName>
    <definedName name="__123Graph_XIMPORT" localSheetId="61" hidden="1">'[3]Forecast data'!#REF!</definedName>
    <definedName name="__123Graph_XIMPORT" localSheetId="69" hidden="1">'[3]Forecast data'!#REF!</definedName>
    <definedName name="__123Graph_XIMPORT" localSheetId="75" hidden="1">'[3]Forecast data'!#REF!</definedName>
    <definedName name="__123Graph_XIMPORT" hidden="1">'[3]Forecast data'!#REF!</definedName>
    <definedName name="__123Graph_XSTAG2ALL" localSheetId="8" hidden="1">'[3]Forecast data'!#REF!</definedName>
    <definedName name="__123Graph_XSTAG2ALL" localSheetId="28" hidden="1">'[3]Forecast data'!#REF!</definedName>
    <definedName name="__123Graph_XSTAG2ALL" localSheetId="30" hidden="1">'[3]Forecast data'!#REF!</definedName>
    <definedName name="__123Graph_XSTAG2ALL" localSheetId="35" hidden="1">'[3]Forecast data'!#REF!</definedName>
    <definedName name="__123Graph_XSTAG2ALL" localSheetId="24" hidden="1">'[3]Forecast data'!#REF!</definedName>
    <definedName name="__123Graph_XSTAG2ALL" localSheetId="50" hidden="1">'[3]Forecast data'!#REF!</definedName>
    <definedName name="__123Graph_XSTAG2ALL" localSheetId="48" hidden="1">'[3]Forecast data'!#REF!</definedName>
    <definedName name="__123Graph_XSTAG2ALL" localSheetId="61" hidden="1">'[3]Forecast data'!#REF!</definedName>
    <definedName name="__123Graph_XSTAG2ALL" localSheetId="69" hidden="1">'[3]Forecast data'!#REF!</definedName>
    <definedName name="__123Graph_XSTAG2ALL" localSheetId="75" hidden="1">'[3]Forecast data'!#REF!</definedName>
    <definedName name="__123Graph_XSTAG2ALL" hidden="1">'[3]Forecast data'!#REF!</definedName>
    <definedName name="__123Graph_XSTAG2EC" localSheetId="8" hidden="1">'[3]Forecast data'!#REF!</definedName>
    <definedName name="__123Graph_XSTAG2EC" localSheetId="28" hidden="1">'[3]Forecast data'!#REF!</definedName>
    <definedName name="__123Graph_XSTAG2EC" localSheetId="30" hidden="1">'[3]Forecast data'!#REF!</definedName>
    <definedName name="__123Graph_XSTAG2EC" localSheetId="35" hidden="1">'[3]Forecast data'!#REF!</definedName>
    <definedName name="__123Graph_XSTAG2EC" localSheetId="24" hidden="1">'[3]Forecast data'!#REF!</definedName>
    <definedName name="__123Graph_XSTAG2EC" localSheetId="50" hidden="1">'[3]Forecast data'!#REF!</definedName>
    <definedName name="__123Graph_XSTAG2EC" localSheetId="69" hidden="1">'[3]Forecast data'!#REF!</definedName>
    <definedName name="__123Graph_XSTAG2EC" localSheetId="75" hidden="1">'[3]Forecast data'!#REF!</definedName>
    <definedName name="__123Graph_XSTAG2EC" hidden="1">'[3]Forecast data'!#REF!</definedName>
    <definedName name="__123Graph_XTOBREV" localSheetId="8" hidden="1">'[3]Forecast data'!#REF!</definedName>
    <definedName name="__123Graph_XTOBREV" localSheetId="28" hidden="1">'[3]Forecast data'!#REF!</definedName>
    <definedName name="__123Graph_XTOBREV" localSheetId="30" hidden="1">'[3]Forecast data'!#REF!</definedName>
    <definedName name="__123Graph_XTOBREV" localSheetId="35" hidden="1">'[3]Forecast data'!#REF!</definedName>
    <definedName name="__123Graph_XTOBREV" localSheetId="24" hidden="1">'[3]Forecast data'!#REF!</definedName>
    <definedName name="__123Graph_XTOBREV" localSheetId="50" hidden="1">'[3]Forecast data'!#REF!</definedName>
    <definedName name="__123Graph_XTOBREV" localSheetId="69" hidden="1">'[3]Forecast data'!#REF!</definedName>
    <definedName name="__123Graph_XTOBREV" localSheetId="75" hidden="1">'[3]Forecast data'!#REF!</definedName>
    <definedName name="__123Graph_XTOBREV" hidden="1">'[3]Forecast data'!#REF!</definedName>
    <definedName name="__123Graph_XTOTAL" localSheetId="8" hidden="1">'[3]Forecast data'!#REF!</definedName>
    <definedName name="__123Graph_XTOTAL" localSheetId="28" hidden="1">'[3]Forecast data'!#REF!</definedName>
    <definedName name="__123Graph_XTOTAL" localSheetId="30" hidden="1">'[3]Forecast data'!#REF!</definedName>
    <definedName name="__123Graph_XTOTAL" localSheetId="35" hidden="1">'[3]Forecast data'!#REF!</definedName>
    <definedName name="__123Graph_XTOTAL" localSheetId="24" hidden="1">'[3]Forecast data'!#REF!</definedName>
    <definedName name="__123Graph_XTOTAL" localSheetId="50" hidden="1">'[3]Forecast data'!#REF!</definedName>
    <definedName name="__123Graph_XTOTAL" localSheetId="69" hidden="1">'[3]Forecast data'!#REF!</definedName>
    <definedName name="__123Graph_XTOTAL" localSheetId="75" hidden="1">'[3]Forecast data'!#REF!</definedName>
    <definedName name="__123Graph_XTOTAL" hidden="1">'[3]Forecast data'!#REF!</definedName>
    <definedName name="_1__123Graph_XChart_1A" localSheetId="8" hidden="1">[1]F1!#REF!</definedName>
    <definedName name="_1__123Graph_XChart_1A" localSheetId="28" hidden="1">[1]F1!#REF!</definedName>
    <definedName name="_1__123Graph_XChart_1A" localSheetId="30" hidden="1">[1]F1!#REF!</definedName>
    <definedName name="_1__123Graph_XChart_1A" localSheetId="35" hidden="1">[1]F1!#REF!</definedName>
    <definedName name="_1__123Graph_XChart_1A" localSheetId="24" hidden="1">[1]F1!#REF!</definedName>
    <definedName name="_1__123Graph_XChart_1A" localSheetId="50" hidden="1">[1]F1!#REF!</definedName>
    <definedName name="_1__123Graph_XChart_1A" localSheetId="69" hidden="1">[1]F1!#REF!</definedName>
    <definedName name="_1__123Graph_XChart_1A" localSheetId="75" hidden="1">[1]F1!#REF!</definedName>
    <definedName name="_1__123Graph_XChart_1A" hidden="1">[1]F1!#REF!</definedName>
    <definedName name="_14__123Graph_XTOB" localSheetId="8" hidden="1">'[3]Forecast data'!#REF!</definedName>
    <definedName name="_14__123Graph_XTOB" localSheetId="28" hidden="1">'[3]Forecast data'!#REF!</definedName>
    <definedName name="_14__123Graph_XTOB" localSheetId="30" hidden="1">'[3]Forecast data'!#REF!</definedName>
    <definedName name="_14__123Graph_XTOB" localSheetId="35" hidden="1">'[3]Forecast data'!#REF!</definedName>
    <definedName name="_14__123Graph_XTOB" localSheetId="24" hidden="1">'[3]Forecast data'!#REF!</definedName>
    <definedName name="_14__123Graph_XTOB" localSheetId="50" hidden="1">'[3]Forecast data'!#REF!</definedName>
    <definedName name="_14__123Graph_XTOB" localSheetId="69" hidden="1">'[3]Forecast data'!#REF!</definedName>
    <definedName name="_14__123Graph_XTOB" localSheetId="75" hidden="1">'[3]Forecast data'!#REF!</definedName>
    <definedName name="_14__123Graph_XTOB" hidden="1">'[3]Forecast data'!#REF!</definedName>
    <definedName name="_2__123Graph_XTOB" localSheetId="8" hidden="1">'[3]Forecast data'!#REF!</definedName>
    <definedName name="_2__123Graph_XTOB" localSheetId="28" hidden="1">'[3]Forecast data'!#REF!</definedName>
    <definedName name="_2__123Graph_XTOB" localSheetId="30" hidden="1">'[3]Forecast data'!#REF!</definedName>
    <definedName name="_2__123Graph_XTOB" localSheetId="35" hidden="1">'[3]Forecast data'!#REF!</definedName>
    <definedName name="_2__123Graph_XTOB" localSheetId="24" hidden="1">'[3]Forecast data'!#REF!</definedName>
    <definedName name="_2__123Graph_XTOB" localSheetId="50" hidden="1">'[3]Forecast data'!#REF!</definedName>
    <definedName name="_2__123Graph_XTOB" localSheetId="69" hidden="1">'[3]Forecast data'!#REF!</definedName>
    <definedName name="_2__123Graph_XTOB" localSheetId="75" hidden="1">'[3]Forecast data'!#REF!</definedName>
    <definedName name="_2__123Graph_XTOB" hidden="1">'[3]Forecast data'!#REF!</definedName>
    <definedName name="_7__123Graph_XChart_1A" localSheetId="8" hidden="1">[1]F1!#REF!</definedName>
    <definedName name="_7__123Graph_XChart_1A" localSheetId="28" hidden="1">[1]F1!#REF!</definedName>
    <definedName name="_7__123Graph_XChart_1A" localSheetId="30" hidden="1">[1]F1!#REF!</definedName>
    <definedName name="_7__123Graph_XChart_1A" localSheetId="35" hidden="1">[1]F1!#REF!</definedName>
    <definedName name="_7__123Graph_XChart_1A" localSheetId="24" hidden="1">[1]F1!#REF!</definedName>
    <definedName name="_7__123Graph_XChart_1A" localSheetId="50" hidden="1">[1]F1!#REF!</definedName>
    <definedName name="_7__123Graph_XChart_1A" localSheetId="69" hidden="1">[1]F1!#REF!</definedName>
    <definedName name="_7__123Graph_XChart_1A" localSheetId="75" hidden="1">[1]F1!#REF!</definedName>
    <definedName name="_7__123Graph_XChart_1A" hidden="1">[1]F1!#REF!</definedName>
    <definedName name="_Fill" localSheetId="14" hidden="1">#REF!</definedName>
    <definedName name="_Fill" localSheetId="4" hidden="1">#REF!</definedName>
    <definedName name="_Fill" localSheetId="7" hidden="1">#REF!</definedName>
    <definedName name="_Fill" localSheetId="8" hidden="1">#REF!</definedName>
    <definedName name="_Fill" localSheetId="28" hidden="1">#REF!</definedName>
    <definedName name="_Fill" localSheetId="30" hidden="1">#REF!</definedName>
    <definedName name="_Fill" localSheetId="31" hidden="1">#REF!</definedName>
    <definedName name="_Fill" localSheetId="35" hidden="1">#REF!</definedName>
    <definedName name="_Fill" localSheetId="38" hidden="1">#REF!</definedName>
    <definedName name="_Fill" localSheetId="21" hidden="1">#REF!</definedName>
    <definedName name="_Fill" localSheetId="23" hidden="1">#REF!</definedName>
    <definedName name="_Fill" localSheetId="24" hidden="1">#REF!</definedName>
    <definedName name="_Fill" localSheetId="50" hidden="1">#REF!</definedName>
    <definedName name="_Fill" localSheetId="45" hidden="1">#REF!</definedName>
    <definedName name="_Fill" localSheetId="48" hidden="1">'[3]Forecast data'!#REF!</definedName>
    <definedName name="_Fill" localSheetId="61" hidden="1">#REF!</definedName>
    <definedName name="_Fill" localSheetId="67" hidden="1">#REF!</definedName>
    <definedName name="_Fill" localSheetId="81" hidden="1">#REF!</definedName>
    <definedName name="_Fill" localSheetId="68" hidden="1">#REF!</definedName>
    <definedName name="_Fill" localSheetId="69" hidden="1">#REF!</definedName>
    <definedName name="_Fill" localSheetId="71" hidden="1">#REF!</definedName>
    <definedName name="_Fill" localSheetId="72" hidden="1">#REF!</definedName>
    <definedName name="_Fill" localSheetId="73" hidden="1">#REF!</definedName>
    <definedName name="_Fill" localSheetId="75" hidden="1">#REF!</definedName>
    <definedName name="_Fill" hidden="1">#REF!</definedName>
    <definedName name="_xlnm._FilterDatabase" localSheetId="17" hidden="1">'1.15 Density of housing'!$A$5:$F$333</definedName>
    <definedName name="_xlnm._FilterDatabase" localSheetId="28" hidden="1">'2.10 Small sites small builders'!$A$5:$D$49</definedName>
    <definedName name="_xlnm._FilterDatabase" localSheetId="21" hidden="1">'2.3 Completions by tenure'!$A$5:$I$38</definedName>
    <definedName name="_xlnm._FilterDatabase" localSheetId="53" hidden="1">'3.14 Borough VOA rents'!$A$5:$D$38</definedName>
    <definedName name="_xlnm._FilterDatabase" localSheetId="72" hidden="1">'5.6 SCH homes freed up'!$A$5:$L$38</definedName>
    <definedName name="_xlnm._FilterDatabase" localSheetId="88" hidden="1">'6.7 Airbnb listings'!$D$5:$F$69</definedName>
    <definedName name="_xlnm._FilterDatabase" localSheetId="2" hidden="1">'Key Stats'!$A$3:$G$38</definedName>
    <definedName name="_Key1" localSheetId="8" hidden="1">#REF!</definedName>
    <definedName name="_Key1" localSheetId="28" hidden="1">#REF!</definedName>
    <definedName name="_Key1" localSheetId="30" hidden="1">#REF!</definedName>
    <definedName name="_Key1" localSheetId="35" hidden="1">#REF!</definedName>
    <definedName name="_Key1" localSheetId="24" hidden="1">#REF!</definedName>
    <definedName name="_Key1" localSheetId="50" hidden="1">#REF!</definedName>
    <definedName name="_Key1" localSheetId="48" hidden="1">#REF!</definedName>
    <definedName name="_Key1" localSheetId="61" hidden="1">#REF!</definedName>
    <definedName name="_Key1" localSheetId="69" hidden="1">#REF!</definedName>
    <definedName name="_Key1" localSheetId="75" hidden="1">#REF!</definedName>
    <definedName name="_Key1" hidden="1">#REF!</definedName>
    <definedName name="_Order1" hidden="1">255</definedName>
    <definedName name="_Sort" localSheetId="8" hidden="1">#REF!</definedName>
    <definedName name="_Sort" localSheetId="28" hidden="1">#REF!</definedName>
    <definedName name="_Sort" localSheetId="30" hidden="1">#REF!</definedName>
    <definedName name="_Sort" localSheetId="35" hidden="1">#REF!</definedName>
    <definedName name="_Sort" localSheetId="24" hidden="1">#REF!</definedName>
    <definedName name="_Sort" localSheetId="50" hidden="1">#REF!</definedName>
    <definedName name="_Sort" localSheetId="45" hidden="1">#REF!</definedName>
    <definedName name="_Sort" localSheetId="48" hidden="1">#REF!</definedName>
    <definedName name="_Sort" localSheetId="61" hidden="1">#REF!</definedName>
    <definedName name="_Sort" localSheetId="69" hidden="1">#REF!</definedName>
    <definedName name="_Sort" localSheetId="75" hidden="1">#REF!</definedName>
    <definedName name="_Sort" hidden="1">#REF!</definedName>
    <definedName name="b" localSheetId="3" hidden="1">{#N/A,#N/A,FALSE,"CGBR95C"}</definedName>
    <definedName name="b" localSheetId="45" hidden="1">{#N/A,#N/A,FALSE,"CGBR95C"}</definedName>
    <definedName name="b" localSheetId="48" hidden="1">{#N/A,#N/A,FALSE,"CGBR95C"}</definedName>
    <definedName name="b" localSheetId="61" hidden="1">{#N/A,#N/A,FALSE,"CGBR95C"}</definedName>
    <definedName name="b" localSheetId="64" hidden="1">{#N/A,#N/A,FALSE,"CGBR95C"}</definedName>
    <definedName name="b" hidden="1">{#N/A,#N/A,FALSE,"CGBR95C"}</definedName>
    <definedName name="dd" localSheetId="3" hidden="1">{#N/A,#N/A,FALSE,"CGBR95C"}</definedName>
    <definedName name="dd" localSheetId="45" hidden="1">{#N/A,#N/A,FALSE,"CGBR95C"}</definedName>
    <definedName name="dd" localSheetId="48" hidden="1">{#N/A,#N/A,FALSE,"CGBR95C"}</definedName>
    <definedName name="dd" localSheetId="61" hidden="1">{#N/A,#N/A,FALSE,"CGBR95C"}</definedName>
    <definedName name="dd" localSheetId="64" hidden="1">{#N/A,#N/A,FALSE,"CGBR95C"}</definedName>
    <definedName name="dd" hidden="1">{#N/A,#N/A,FALSE,"CGBR95C"}</definedName>
    <definedName name="ddd" localSheetId="3" hidden="1">{#N/A,#N/A,FALSE,"CGBR95C"}</definedName>
    <definedName name="ddd" localSheetId="45" hidden="1">{#N/A,#N/A,FALSE,"CGBR95C"}</definedName>
    <definedName name="ddd" localSheetId="48" hidden="1">{#N/A,#N/A,FALSE,"CGBR95C"}</definedName>
    <definedName name="ddd" localSheetId="61" hidden="1">{#N/A,#N/A,FALSE,"CGBR95C"}</definedName>
    <definedName name="ddd" localSheetId="64" hidden="1">{#N/A,#N/A,FALSE,"CGBR95C"}</definedName>
    <definedName name="ddd" hidden="1">{#N/A,#N/A,FALSE,"CGBR95C"}</definedName>
    <definedName name="dddd" localSheetId="3" hidden="1">{#N/A,#N/A,FALSE,"CGBR95C"}</definedName>
    <definedName name="dddd" localSheetId="45" hidden="1">{#N/A,#N/A,FALSE,"CGBR95C"}</definedName>
    <definedName name="dddd" localSheetId="48" hidden="1">{#N/A,#N/A,FALSE,"CGBR95C"}</definedName>
    <definedName name="dddd" localSheetId="61" hidden="1">{#N/A,#N/A,FALSE,"CGBR95C"}</definedName>
    <definedName name="dddd" localSheetId="64" hidden="1">{#N/A,#N/A,FALSE,"CGBR95C"}</definedName>
    <definedName name="dddd" hidden="1">{#N/A,#N/A,FALSE,"CGBR95C"}</definedName>
    <definedName name="ddddddd" localSheetId="3" hidden="1">{#N/A,#N/A,FALSE,"CGBR95C"}</definedName>
    <definedName name="ddddddd" localSheetId="45" hidden="1">{#N/A,#N/A,FALSE,"CGBR95C"}</definedName>
    <definedName name="ddddddd" localSheetId="48" hidden="1">{#N/A,#N/A,FALSE,"CGBR95C"}</definedName>
    <definedName name="ddddddd" localSheetId="61" hidden="1">{#N/A,#N/A,FALSE,"CGBR95C"}</definedName>
    <definedName name="ddddddd" localSheetId="64" hidden="1">{#N/A,#N/A,FALSE,"CGBR95C"}</definedName>
    <definedName name="ddddddd" hidden="1">{#N/A,#N/A,FALSE,"CGBR95C"}</definedName>
    <definedName name="dddddddddddd" localSheetId="3" hidden="1">{#N/A,#N/A,FALSE,"CGBR95C"}</definedName>
    <definedName name="dddddddddddd" localSheetId="45" hidden="1">{#N/A,#N/A,FALSE,"CGBR95C"}</definedName>
    <definedName name="dddddddddddd" localSheetId="48" hidden="1">{#N/A,#N/A,FALSE,"CGBR95C"}</definedName>
    <definedName name="dddddddddddd" localSheetId="61" hidden="1">{#N/A,#N/A,FALSE,"CGBR95C"}</definedName>
    <definedName name="dddddddddddd" localSheetId="64" hidden="1">{#N/A,#N/A,FALSE,"CGBR95C"}</definedName>
    <definedName name="dddddddddddd" hidden="1">{#N/A,#N/A,FALSE,"CGBR95C"}</definedName>
    <definedName name="dfgdfg" localSheetId="3" hidden="1">{#N/A,#N/A,FALSE,"CGBR95C"}</definedName>
    <definedName name="dfgdfg" localSheetId="45" hidden="1">{#N/A,#N/A,FALSE,"CGBR95C"}</definedName>
    <definedName name="dfgdfg" localSheetId="48" hidden="1">{#N/A,#N/A,FALSE,"CGBR95C"}</definedName>
    <definedName name="dfgdfg" localSheetId="61" hidden="1">{#N/A,#N/A,FALSE,"CGBR95C"}</definedName>
    <definedName name="dfgdfg" localSheetId="64" hidden="1">{#N/A,#N/A,FALSE,"CGBR95C"}</definedName>
    <definedName name="dfgdfg" hidden="1">{#N/A,#N/A,FALSE,"CGBR95C"}</definedName>
    <definedName name="fffffffff" localSheetId="3" hidden="1">{#N/A,#N/A,FALSE,"CGBR95C"}</definedName>
    <definedName name="fffffffff" localSheetId="45" hidden="1">{#N/A,#N/A,FALSE,"CGBR95C"}</definedName>
    <definedName name="fffffffff" localSheetId="48" hidden="1">{#N/A,#N/A,FALSE,"CGBR95C"}</definedName>
    <definedName name="fffffffff" localSheetId="61" hidden="1">{#N/A,#N/A,FALSE,"CGBR95C"}</definedName>
    <definedName name="fffffffff" localSheetId="64" hidden="1">{#N/A,#N/A,FALSE,"CGBR95C"}</definedName>
    <definedName name="fffffffff" hidden="1">{#N/A,#N/A,FALSE,"CGBR95C"}</definedName>
    <definedName name="hhhhhhh" localSheetId="3" hidden="1">{#N/A,#N/A,FALSE,"CGBR95C"}</definedName>
    <definedName name="hhhhhhh" localSheetId="45" hidden="1">{#N/A,#N/A,FALSE,"CGBR95C"}</definedName>
    <definedName name="hhhhhhh" localSheetId="48" hidden="1">{#N/A,#N/A,FALSE,"CGBR95C"}</definedName>
    <definedName name="hhhhhhh" localSheetId="61" hidden="1">{#N/A,#N/A,FALSE,"CGBR95C"}</definedName>
    <definedName name="hhhhhhh" localSheetId="64" hidden="1">{#N/A,#N/A,FALSE,"CGBR95C"}</definedName>
    <definedName name="hhhhhhh" hidden="1">{#N/A,#N/A,FALSE,"CGBR95C"}</definedName>
    <definedName name="mine" localSheetId="3" hidden="1">{#N/A,#N/A,FALSE,"CGBR95C"}</definedName>
    <definedName name="mine" localSheetId="45" hidden="1">{#N/A,#N/A,FALSE,"CGBR95C"}</definedName>
    <definedName name="mine" localSheetId="48" hidden="1">{#N/A,#N/A,FALSE,"CGBR95C"}</definedName>
    <definedName name="mine" localSheetId="61" hidden="1">{#N/A,#N/A,FALSE,"CGBR95C"}</definedName>
    <definedName name="mine" localSheetId="64" hidden="1">{#N/A,#N/A,FALSE,"CGBR95C"}</definedName>
    <definedName name="mine" hidden="1">{#N/A,#N/A,FALSE,"CGBR95C"}</definedName>
    <definedName name="tttttttttttttttttt" localSheetId="3" hidden="1">{#N/A,#N/A,FALSE,"CGBR95C"}</definedName>
    <definedName name="tttttttttttttttttt" localSheetId="45" hidden="1">{#N/A,#N/A,FALSE,"CGBR95C"}</definedName>
    <definedName name="tttttttttttttttttt" localSheetId="48" hidden="1">{#N/A,#N/A,FALSE,"CGBR95C"}</definedName>
    <definedName name="tttttttttttttttttt" localSheetId="61" hidden="1">{#N/A,#N/A,FALSE,"CGBR95C"}</definedName>
    <definedName name="tttttttttttttttttt" localSheetId="64" hidden="1">{#N/A,#N/A,FALSE,"CGBR95C"}</definedName>
    <definedName name="tttttttttttttttttt" hidden="1">{#N/A,#N/A,FALSE,"CGBR95C"}</definedName>
    <definedName name="w" localSheetId="3" hidden="1">{#N/A,#N/A,FALSE,"CGBR95C"}</definedName>
    <definedName name="w" localSheetId="45" hidden="1">{#N/A,#N/A,FALSE,"CGBR95C"}</definedName>
    <definedName name="w" localSheetId="48" hidden="1">{#N/A,#N/A,FALSE,"CGBR95C"}</definedName>
    <definedName name="w" localSheetId="61" hidden="1">{#N/A,#N/A,FALSE,"CGBR95C"}</definedName>
    <definedName name="w" localSheetId="64" hidden="1">{#N/A,#N/A,FALSE,"CGBR95C"}</definedName>
    <definedName name="w" hidden="1">{#N/A,#N/A,FALSE,"CGBR95C"}</definedName>
    <definedName name="wrn.table1." localSheetId="3" hidden="1">{#N/A,#N/A,FALSE,"CGBR95C"}</definedName>
    <definedName name="wrn.table1." localSheetId="45" hidden="1">{#N/A,#N/A,FALSE,"CGBR95C"}</definedName>
    <definedName name="wrn.table1." localSheetId="48" hidden="1">{#N/A,#N/A,FALSE,"CGBR95C"}</definedName>
    <definedName name="wrn.table1." localSheetId="61" hidden="1">{#N/A,#N/A,FALSE,"CGBR95C"}</definedName>
    <definedName name="wrn.table1." localSheetId="64" hidden="1">{#N/A,#N/A,FALSE,"CGBR95C"}</definedName>
    <definedName name="wrn.table1." hidden="1">{#N/A,#N/A,FALSE,"CGBR95C"}</definedName>
    <definedName name="wrn.table2." localSheetId="3" hidden="1">{#N/A,#N/A,FALSE,"CGBR95C"}</definedName>
    <definedName name="wrn.table2." localSheetId="45" hidden="1">{#N/A,#N/A,FALSE,"CGBR95C"}</definedName>
    <definedName name="wrn.table2." localSheetId="48" hidden="1">{#N/A,#N/A,FALSE,"CGBR95C"}</definedName>
    <definedName name="wrn.table2." localSheetId="61" hidden="1">{#N/A,#N/A,FALSE,"CGBR95C"}</definedName>
    <definedName name="wrn.table2." localSheetId="64" hidden="1">{#N/A,#N/A,FALSE,"CGBR95C"}</definedName>
    <definedName name="wrn.table2." hidden="1">{#N/A,#N/A,FALSE,"CGBR95C"}</definedName>
    <definedName name="wrn.tablea." localSheetId="3" hidden="1">{#N/A,#N/A,FALSE,"CGBR95C"}</definedName>
    <definedName name="wrn.tablea." localSheetId="45" hidden="1">{#N/A,#N/A,FALSE,"CGBR95C"}</definedName>
    <definedName name="wrn.tablea." localSheetId="48" hidden="1">{#N/A,#N/A,FALSE,"CGBR95C"}</definedName>
    <definedName name="wrn.tablea." localSheetId="61" hidden="1">{#N/A,#N/A,FALSE,"CGBR95C"}</definedName>
    <definedName name="wrn.tablea." localSheetId="64" hidden="1">{#N/A,#N/A,FALSE,"CGBR95C"}</definedName>
    <definedName name="wrn.tablea." hidden="1">{#N/A,#N/A,FALSE,"CGBR95C"}</definedName>
    <definedName name="wrn.tableb." localSheetId="3" hidden="1">{#N/A,#N/A,FALSE,"CGBR95C"}</definedName>
    <definedName name="wrn.tableb." localSheetId="45" hidden="1">{#N/A,#N/A,FALSE,"CGBR95C"}</definedName>
    <definedName name="wrn.tableb." localSheetId="48" hidden="1">{#N/A,#N/A,FALSE,"CGBR95C"}</definedName>
    <definedName name="wrn.tableb." localSheetId="61" hidden="1">{#N/A,#N/A,FALSE,"CGBR95C"}</definedName>
    <definedName name="wrn.tableb." localSheetId="64" hidden="1">{#N/A,#N/A,FALSE,"CGBR95C"}</definedName>
    <definedName name="wrn.tableb." hidden="1">{#N/A,#N/A,FALSE,"CGBR95C"}</definedName>
    <definedName name="wrn.tableq." localSheetId="3" hidden="1">{#N/A,#N/A,FALSE,"CGBR95C"}</definedName>
    <definedName name="wrn.tableq." localSheetId="45" hidden="1">{#N/A,#N/A,FALSE,"CGBR95C"}</definedName>
    <definedName name="wrn.tableq." localSheetId="48" hidden="1">{#N/A,#N/A,FALSE,"CGBR95C"}</definedName>
    <definedName name="wrn.tableq." localSheetId="61" hidden="1">{#N/A,#N/A,FALSE,"CGBR95C"}</definedName>
    <definedName name="wrn.tableq." localSheetId="64" hidden="1">{#N/A,#N/A,FALSE,"CGBR95C"}</definedName>
    <definedName name="wrn.tableq." hidden="1">{#N/A,#N/A,FALSE,"CGBR95C"}</definedName>
    <definedName name="xxsxwdc" localSheetId="3" hidden="1">{#N/A,#N/A,FALSE,"CGBR95C"}</definedName>
    <definedName name="xxsxwdc" localSheetId="45" hidden="1">{#N/A,#N/A,FALSE,"CGBR95C"}</definedName>
    <definedName name="xxsxwdc" localSheetId="48" hidden="1">{#N/A,#N/A,FALSE,"CGBR95C"}</definedName>
    <definedName name="xxsxwdc" localSheetId="61" hidden="1">{#N/A,#N/A,FALSE,"CGBR95C"}</definedName>
    <definedName name="xxsxwdc" localSheetId="64" hidden="1">{#N/A,#N/A,FALSE,"CGBR95C"}</definedName>
    <definedName name="xxsxwdc" hidden="1">{#N/A,#N/A,FALSE,"CGBR95C"}</definedName>
    <definedName name="Z_5774AB63_4B8A_11D6_8117_08005A7F5BB1_.wvu.Cols" localSheetId="8" hidden="1">#REF!</definedName>
    <definedName name="Z_5774AB63_4B8A_11D6_8117_08005A7F5BB1_.wvu.Cols" localSheetId="28" hidden="1">#REF!</definedName>
    <definedName name="Z_5774AB63_4B8A_11D6_8117_08005A7F5BB1_.wvu.Cols" localSheetId="30" hidden="1">#REF!</definedName>
    <definedName name="Z_5774AB63_4B8A_11D6_8117_08005A7F5BB1_.wvu.Cols" localSheetId="31" hidden="1">#REF!</definedName>
    <definedName name="Z_5774AB63_4B8A_11D6_8117_08005A7F5BB1_.wvu.Cols" localSheetId="35" hidden="1">#REF!</definedName>
    <definedName name="Z_5774AB63_4B8A_11D6_8117_08005A7F5BB1_.wvu.Cols" localSheetId="24" hidden="1">#REF!</definedName>
    <definedName name="Z_5774AB63_4B8A_11D6_8117_08005A7F5BB1_.wvu.Cols" localSheetId="50" hidden="1">#REF!</definedName>
    <definedName name="Z_5774AB63_4B8A_11D6_8117_08005A7F5BB1_.wvu.Cols" localSheetId="61" hidden="1">#REF!</definedName>
    <definedName name="Z_5774AB63_4B8A_11D6_8117_08005A7F5BB1_.wvu.Cols" localSheetId="81" hidden="1">#REF!</definedName>
    <definedName name="Z_5774AB63_4B8A_11D6_8117_08005A7F5BB1_.wvu.Cols" localSheetId="69" hidden="1">#REF!</definedName>
    <definedName name="Z_5774AB63_4B8A_11D6_8117_08005A7F5BB1_.wvu.Cols" localSheetId="71" hidden="1">#REF!</definedName>
    <definedName name="Z_5774AB63_4B8A_11D6_8117_08005A7F5BB1_.wvu.Cols" localSheetId="72" hidden="1">#REF!</definedName>
    <definedName name="Z_5774AB63_4B8A_11D6_8117_08005A7F5BB1_.wvu.Cols" localSheetId="73" hidden="1">#REF!</definedName>
    <definedName name="Z_5774AB63_4B8A_11D6_8117_08005A7F5BB1_.wvu.Cols" localSheetId="75" hidden="1">#REF!</definedName>
    <definedName name="Z_5774AB63_4B8A_11D6_8117_08005A7F5BB1_.wvu.Cols" hidden="1">#REF!</definedName>
    <definedName name="Z_5774AB63_4B8A_11D6_8117_08005A7F5BB1_.wvu.PrintArea" localSheetId="8" hidden="1">#REF!</definedName>
    <definedName name="Z_5774AB63_4B8A_11D6_8117_08005A7F5BB1_.wvu.PrintArea" localSheetId="28" hidden="1">#REF!</definedName>
    <definedName name="Z_5774AB63_4B8A_11D6_8117_08005A7F5BB1_.wvu.PrintArea" localSheetId="30" hidden="1">#REF!</definedName>
    <definedName name="Z_5774AB63_4B8A_11D6_8117_08005A7F5BB1_.wvu.PrintArea" localSheetId="31" hidden="1">#REF!</definedName>
    <definedName name="Z_5774AB63_4B8A_11D6_8117_08005A7F5BB1_.wvu.PrintArea" localSheetId="35" hidden="1">#REF!</definedName>
    <definedName name="Z_5774AB63_4B8A_11D6_8117_08005A7F5BB1_.wvu.PrintArea" localSheetId="24" hidden="1">#REF!</definedName>
    <definedName name="Z_5774AB63_4B8A_11D6_8117_08005A7F5BB1_.wvu.PrintArea" localSheetId="50" hidden="1">#REF!</definedName>
    <definedName name="Z_5774AB63_4B8A_11D6_8117_08005A7F5BB1_.wvu.PrintArea" localSheetId="61" hidden="1">#REF!</definedName>
    <definedName name="Z_5774AB63_4B8A_11D6_8117_08005A7F5BB1_.wvu.PrintArea" localSheetId="81" hidden="1">#REF!</definedName>
    <definedName name="Z_5774AB63_4B8A_11D6_8117_08005A7F5BB1_.wvu.PrintArea" localSheetId="69" hidden="1">#REF!</definedName>
    <definedName name="Z_5774AB63_4B8A_11D6_8117_08005A7F5BB1_.wvu.PrintArea" localSheetId="71" hidden="1">#REF!</definedName>
    <definedName name="Z_5774AB63_4B8A_11D6_8117_08005A7F5BB1_.wvu.PrintArea" localSheetId="72" hidden="1">#REF!</definedName>
    <definedName name="Z_5774AB63_4B8A_11D6_8117_08005A7F5BB1_.wvu.PrintArea" localSheetId="73" hidden="1">#REF!</definedName>
    <definedName name="Z_5774AB63_4B8A_11D6_8117_08005A7F5BB1_.wvu.PrintArea" localSheetId="75" hidden="1">#REF!</definedName>
    <definedName name="Z_5774AB63_4B8A_11D6_8117_08005A7F5BB1_.wvu.PrintArea" hidden="1">#REF!</definedName>
    <definedName name="Z_9883963A_B599_466E_88D7_AE85360E0737_.wvu.FilterData" localSheetId="35" hidden="1">'2.17 Changes in dwelling stock'!#REF!</definedName>
    <definedName name="Z_9883963A_B599_466E_88D7_AE85360E0737_.wvu.FilterData" localSheetId="21" hidden="1">'2.3 Completions by tenure'!$A$5:$I$38</definedName>
    <definedName name="Z_9883963A_B599_466E_88D7_AE85360E0737_.wvu.FilterData" localSheetId="53" hidden="1">'3.14 Borough VOA rents'!$A$5:$D$38</definedName>
    <definedName name="Z_9883963A_B599_466E_88D7_AE85360E0737_.wvu.FilterData" localSheetId="2" hidden="1">'Key Stats'!$A$3:$G$36</definedName>
    <definedName name="Z_CDEF6930_6739_4FEE_9F65_E195F9A4F82A_.wvu.FilterData" localSheetId="35" hidden="1">'2.17 Changes in dwelling stock'!#REF!</definedName>
    <definedName name="Z_CDEF6930_6739_4FEE_9F65_E195F9A4F82A_.wvu.FilterData" localSheetId="21" hidden="1">'2.3 Completions by tenure'!$A$5:$I$38</definedName>
    <definedName name="Z_CDEF6930_6739_4FEE_9F65_E195F9A4F82A_.wvu.FilterData" localSheetId="53" hidden="1">'3.14 Borough VOA rents'!$A$5:$D$38</definedName>
    <definedName name="Z_CDEF6930_6739_4FEE_9F65_E195F9A4F82A_.wvu.FilterData" localSheetId="2" hidden="1">'Key Stats'!$A$3:$G$36</definedName>
  </definedNames>
  <calcPr calcId="191029"/>
  <customWorkbookViews>
    <customWorkbookView name="Marcus McPhillips - Personal View" guid="{9883963A-B599-466E-88D7-AE85360E0737}" mergeInterval="0" personalView="1" maximized="1" xWindow="-8" yWindow="-8" windowWidth="2576" windowHeight="1416" tabRatio="682" activeSheetId="1" showComments="commIndAndComment"/>
    <customWorkbookView name="James Gleeson - Personal View" guid="{CDEF6930-6739-4FEE-9F65-E195F9A4F82A}" mergeInterval="0" personalView="1" maximized="1" xWindow="-8" yWindow="-8" windowWidth="2576" windowHeight="1426" tabRatio="682"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3" i="71" l="1"/>
  <c r="M14" i="71"/>
  <c r="G8" i="50" l="1"/>
  <c r="G9" i="50"/>
  <c r="G10" i="50"/>
  <c r="G11" i="50"/>
  <c r="G12" i="50"/>
  <c r="G13" i="50"/>
  <c r="G14" i="50"/>
  <c r="G15" i="50"/>
  <c r="G16" i="50"/>
  <c r="G17" i="50"/>
  <c r="G18" i="50"/>
  <c r="G19" i="50"/>
  <c r="G20" i="50"/>
  <c r="G21" i="50"/>
  <c r="G22" i="50"/>
  <c r="G23" i="50"/>
  <c r="G24" i="50"/>
  <c r="G25" i="50"/>
  <c r="G26" i="50"/>
  <c r="G27" i="50"/>
  <c r="G972" i="50"/>
  <c r="G28" i="50"/>
  <c r="G29" i="50"/>
  <c r="G30" i="50"/>
  <c r="G31" i="50"/>
  <c r="G32" i="50"/>
  <c r="G33" i="50"/>
  <c r="G34" i="50"/>
  <c r="G35" i="50"/>
  <c r="G36" i="50"/>
  <c r="G37" i="50"/>
  <c r="G38" i="50"/>
  <c r="G39" i="50"/>
  <c r="G40" i="50"/>
  <c r="G41" i="50"/>
  <c r="G42" i="50"/>
  <c r="G43" i="50"/>
  <c r="G44" i="50"/>
  <c r="G45" i="50"/>
  <c r="G46" i="50"/>
  <c r="G47" i="50"/>
  <c r="G48" i="50"/>
  <c r="G49" i="50"/>
  <c r="G50" i="50"/>
  <c r="G51" i="50"/>
  <c r="G52" i="50"/>
  <c r="G53" i="50"/>
  <c r="G54" i="50"/>
  <c r="G55" i="50"/>
  <c r="G56" i="50"/>
  <c r="G57" i="50"/>
  <c r="G58" i="50"/>
  <c r="G59" i="50"/>
  <c r="G60" i="50"/>
  <c r="G61" i="50"/>
  <c r="G62" i="50"/>
  <c r="G63" i="50"/>
  <c r="G64" i="50"/>
  <c r="G65" i="50"/>
  <c r="G66" i="50"/>
  <c r="G67" i="50"/>
  <c r="G68" i="50"/>
  <c r="G69" i="50"/>
  <c r="G70" i="50"/>
  <c r="G71" i="50"/>
  <c r="G72" i="50"/>
  <c r="G73" i="50"/>
  <c r="G74" i="50"/>
  <c r="G75" i="50"/>
  <c r="G76" i="50"/>
  <c r="G77" i="50"/>
  <c r="G78" i="50"/>
  <c r="G79" i="50"/>
  <c r="G80" i="50"/>
  <c r="G81" i="50"/>
  <c r="G82" i="50"/>
  <c r="G83" i="50"/>
  <c r="G84" i="50"/>
  <c r="G85" i="50"/>
  <c r="G86" i="50"/>
  <c r="G87" i="50"/>
  <c r="G88" i="50"/>
  <c r="G89" i="50"/>
  <c r="G90" i="50"/>
  <c r="G91" i="50"/>
  <c r="G92" i="50"/>
  <c r="G93" i="50"/>
  <c r="G94" i="50"/>
  <c r="G95" i="50"/>
  <c r="G960" i="50"/>
  <c r="G96" i="50"/>
  <c r="G97" i="50"/>
  <c r="G98" i="50"/>
  <c r="G99" i="50"/>
  <c r="G100" i="50"/>
  <c r="G101" i="50"/>
  <c r="G102" i="50"/>
  <c r="G103" i="50"/>
  <c r="G104" i="50"/>
  <c r="G105" i="50"/>
  <c r="G106" i="50"/>
  <c r="G107" i="50"/>
  <c r="G108" i="50"/>
  <c r="G109" i="50"/>
  <c r="G110" i="50"/>
  <c r="G111" i="50"/>
  <c r="G112" i="50"/>
  <c r="G113" i="50"/>
  <c r="G114" i="50"/>
  <c r="G115" i="50"/>
  <c r="G116" i="50"/>
  <c r="G117" i="50"/>
  <c r="G118" i="50"/>
  <c r="G119" i="50"/>
  <c r="G120" i="50"/>
  <c r="G121" i="50"/>
  <c r="G122" i="50"/>
  <c r="G123" i="50"/>
  <c r="G124" i="50"/>
  <c r="G125" i="50"/>
  <c r="G126" i="50"/>
  <c r="G127" i="50"/>
  <c r="G128" i="50"/>
  <c r="G129" i="50"/>
  <c r="G130" i="50"/>
  <c r="G131" i="50"/>
  <c r="G132" i="50"/>
  <c r="G133" i="50"/>
  <c r="G134" i="50"/>
  <c r="G135" i="50"/>
  <c r="G136" i="50"/>
  <c r="G137" i="50"/>
  <c r="G138" i="50"/>
  <c r="G139" i="50"/>
  <c r="G140" i="50"/>
  <c r="G141" i="50"/>
  <c r="G142" i="50"/>
  <c r="G143" i="50"/>
  <c r="G144" i="50"/>
  <c r="G145" i="50"/>
  <c r="G146" i="50"/>
  <c r="G147" i="50"/>
  <c r="G148" i="50"/>
  <c r="G149" i="50"/>
  <c r="G150" i="50"/>
  <c r="G151" i="50"/>
  <c r="G152" i="50"/>
  <c r="G153" i="50"/>
  <c r="G154" i="50"/>
  <c r="G155" i="50"/>
  <c r="G156" i="50"/>
  <c r="G157" i="50"/>
  <c r="G158" i="50"/>
  <c r="G159" i="50"/>
  <c r="G160" i="50"/>
  <c r="G161" i="50"/>
  <c r="G162" i="50"/>
  <c r="G163" i="50"/>
  <c r="G164" i="50"/>
  <c r="G165" i="50"/>
  <c r="G957" i="50"/>
  <c r="G962" i="50"/>
  <c r="G964" i="50"/>
  <c r="G166" i="50"/>
  <c r="G167" i="50"/>
  <c r="G168" i="50"/>
  <c r="G169" i="50"/>
  <c r="G170" i="50"/>
  <c r="G171" i="50"/>
  <c r="G172" i="50"/>
  <c r="G173" i="50"/>
  <c r="G174" i="50"/>
  <c r="G175" i="50"/>
  <c r="G176" i="50"/>
  <c r="G177" i="50"/>
  <c r="G178" i="50"/>
  <c r="G179" i="50"/>
  <c r="G180" i="50"/>
  <c r="G181" i="50"/>
  <c r="G182" i="50"/>
  <c r="G183" i="50"/>
  <c r="G184" i="50"/>
  <c r="G185" i="50"/>
  <c r="G186" i="50"/>
  <c r="G187" i="50"/>
  <c r="G188" i="50"/>
  <c r="G189" i="50"/>
  <c r="G190" i="50"/>
  <c r="G191" i="50"/>
  <c r="G192" i="50"/>
  <c r="G193" i="50"/>
  <c r="G6" i="50"/>
  <c r="G194" i="50"/>
  <c r="G195" i="50"/>
  <c r="G196" i="50"/>
  <c r="G197" i="50"/>
  <c r="G198" i="50"/>
  <c r="G199" i="50"/>
  <c r="G200" i="50"/>
  <c r="G201" i="50"/>
  <c r="G202" i="50"/>
  <c r="G203" i="50"/>
  <c r="G204" i="50"/>
  <c r="G205" i="50"/>
  <c r="G206" i="50"/>
  <c r="G207" i="50"/>
  <c r="G208" i="50"/>
  <c r="G209" i="50"/>
  <c r="G210" i="50"/>
  <c r="G211" i="50"/>
  <c r="G212" i="50"/>
  <c r="G213" i="50"/>
  <c r="G214" i="50"/>
  <c r="G215" i="50"/>
  <c r="G216" i="50"/>
  <c r="G217" i="50"/>
  <c r="G218" i="50"/>
  <c r="G219" i="50"/>
  <c r="G220" i="50"/>
  <c r="G221" i="50"/>
  <c r="G222" i="50"/>
  <c r="G223" i="50"/>
  <c r="G224" i="50"/>
  <c r="G225" i="50"/>
  <c r="G226" i="50"/>
  <c r="G227" i="50"/>
  <c r="G228" i="50"/>
  <c r="G229" i="50"/>
  <c r="G230" i="50"/>
  <c r="G231" i="50"/>
  <c r="G232" i="50"/>
  <c r="G233" i="50"/>
  <c r="G234" i="50"/>
  <c r="G235" i="50"/>
  <c r="G236" i="50"/>
  <c r="G963" i="50"/>
  <c r="G237" i="50"/>
  <c r="G238" i="50"/>
  <c r="G239" i="50"/>
  <c r="G240" i="50"/>
  <c r="G241" i="50"/>
  <c r="G242" i="50"/>
  <c r="G243" i="50"/>
  <c r="G244" i="50"/>
  <c r="G245" i="50"/>
  <c r="G246" i="50"/>
  <c r="G247" i="50"/>
  <c r="G248" i="50"/>
  <c r="G249" i="50"/>
  <c r="G250" i="50"/>
  <c r="G251" i="50"/>
  <c r="G252" i="50"/>
  <c r="G253" i="50"/>
  <c r="G254" i="50"/>
  <c r="G255" i="50"/>
  <c r="G256" i="50"/>
  <c r="G257" i="50"/>
  <c r="G258" i="50"/>
  <c r="G259" i="50"/>
  <c r="G260" i="50"/>
  <c r="G261" i="50"/>
  <c r="G262" i="50"/>
  <c r="G263" i="50"/>
  <c r="G264" i="50"/>
  <c r="G265" i="50"/>
  <c r="G266" i="50"/>
  <c r="G267" i="50"/>
  <c r="G268" i="50"/>
  <c r="G269" i="50"/>
  <c r="G270" i="50"/>
  <c r="G271" i="50"/>
  <c r="G272" i="50"/>
  <c r="G273" i="50"/>
  <c r="G274" i="50"/>
  <c r="G965" i="50"/>
  <c r="G275" i="50"/>
  <c r="G276" i="50"/>
  <c r="G277" i="50"/>
  <c r="G278" i="50"/>
  <c r="G279" i="50"/>
  <c r="G280" i="50"/>
  <c r="G281" i="50"/>
  <c r="G282" i="50"/>
  <c r="G283" i="50"/>
  <c r="G284" i="50"/>
  <c r="G285" i="50"/>
  <c r="G286" i="50"/>
  <c r="G287" i="50"/>
  <c r="G288" i="50"/>
  <c r="G289" i="50"/>
  <c r="G290" i="50"/>
  <c r="G291" i="50"/>
  <c r="G292" i="50"/>
  <c r="G293" i="50"/>
  <c r="G294" i="50"/>
  <c r="G295" i="50"/>
  <c r="G296" i="50"/>
  <c r="G297" i="50"/>
  <c r="G298" i="50"/>
  <c r="G299" i="50"/>
  <c r="G300" i="50"/>
  <c r="G301" i="50"/>
  <c r="G302" i="50"/>
  <c r="G303" i="50"/>
  <c r="G304" i="50"/>
  <c r="G305" i="50"/>
  <c r="G306" i="50"/>
  <c r="G307" i="50"/>
  <c r="G308" i="50"/>
  <c r="G309" i="50"/>
  <c r="G967" i="50"/>
  <c r="G310" i="50"/>
  <c r="G311" i="50"/>
  <c r="G312" i="50"/>
  <c r="G313" i="50"/>
  <c r="G314" i="50"/>
  <c r="G315" i="50"/>
  <c r="G316" i="50"/>
  <c r="G317" i="50"/>
  <c r="G318" i="50"/>
  <c r="G319" i="50"/>
  <c r="G320" i="50"/>
  <c r="G321" i="50"/>
  <c r="G322" i="50"/>
  <c r="G323" i="50"/>
  <c r="G324" i="50"/>
  <c r="G325" i="50"/>
  <c r="G326" i="50"/>
  <c r="G327" i="50"/>
  <c r="G328" i="50"/>
  <c r="G329" i="50"/>
  <c r="G330" i="50"/>
  <c r="G331" i="50"/>
  <c r="G332" i="50"/>
  <c r="G333" i="50"/>
  <c r="G334" i="50"/>
  <c r="G335" i="50"/>
  <c r="G336" i="50"/>
  <c r="G961" i="50"/>
  <c r="G984" i="50"/>
  <c r="G985" i="50"/>
  <c r="G986" i="50"/>
  <c r="G987" i="50"/>
  <c r="G988" i="50"/>
  <c r="G337" i="50"/>
  <c r="G338" i="50"/>
  <c r="G339" i="50"/>
  <c r="G340" i="50"/>
  <c r="G341" i="50"/>
  <c r="G342" i="50"/>
  <c r="G343" i="50"/>
  <c r="G344" i="50"/>
  <c r="G345" i="50"/>
  <c r="G346" i="50"/>
  <c r="G347" i="50"/>
  <c r="G348" i="50"/>
  <c r="G349" i="50"/>
  <c r="G350" i="50"/>
  <c r="G351" i="50"/>
  <c r="G352" i="50"/>
  <c r="G353" i="50"/>
  <c r="G354" i="50"/>
  <c r="G355" i="50"/>
  <c r="G356" i="50"/>
  <c r="G357" i="50"/>
  <c r="G358" i="50"/>
  <c r="G359" i="50"/>
  <c r="G360" i="50"/>
  <c r="G361" i="50"/>
  <c r="G362" i="50"/>
  <c r="G980" i="50"/>
  <c r="G981" i="50"/>
  <c r="G363" i="50"/>
  <c r="G364" i="50"/>
  <c r="G365" i="50"/>
  <c r="G366" i="50"/>
  <c r="G367" i="50"/>
  <c r="G368" i="50"/>
  <c r="G369" i="50"/>
  <c r="G370" i="50"/>
  <c r="G371" i="50"/>
  <c r="G372" i="50"/>
  <c r="G373" i="50"/>
  <c r="G374" i="50"/>
  <c r="G375" i="50"/>
  <c r="G376" i="50"/>
  <c r="G377" i="50"/>
  <c r="G378" i="50"/>
  <c r="G379" i="50"/>
  <c r="G380" i="50"/>
  <c r="G381" i="50"/>
  <c r="G382" i="50"/>
  <c r="G383" i="50"/>
  <c r="G384" i="50"/>
  <c r="G385" i="50"/>
  <c r="G386" i="50"/>
  <c r="G387" i="50"/>
  <c r="G388" i="50"/>
  <c r="G389" i="50"/>
  <c r="G390" i="50"/>
  <c r="G391" i="50"/>
  <c r="G392" i="50"/>
  <c r="G393" i="50"/>
  <c r="G394" i="50"/>
  <c r="G395" i="50"/>
  <c r="G396" i="50"/>
  <c r="G397" i="50"/>
  <c r="G398" i="50"/>
  <c r="G399" i="50"/>
  <c r="G400" i="50"/>
  <c r="G401" i="50"/>
  <c r="G402" i="50"/>
  <c r="G403" i="50"/>
  <c r="G404" i="50"/>
  <c r="G405" i="50"/>
  <c r="G406" i="50"/>
  <c r="G407" i="50"/>
  <c r="G408" i="50"/>
  <c r="G409" i="50"/>
  <c r="G410" i="50"/>
  <c r="G411" i="50"/>
  <c r="G412" i="50"/>
  <c r="G413" i="50"/>
  <c r="G414" i="50"/>
  <c r="G415" i="50"/>
  <c r="G416" i="50"/>
  <c r="G417" i="50"/>
  <c r="G418" i="50"/>
  <c r="G419" i="50"/>
  <c r="G420" i="50"/>
  <c r="G421" i="50"/>
  <c r="G422" i="50"/>
  <c r="G968" i="50"/>
  <c r="G423" i="50"/>
  <c r="G424" i="50"/>
  <c r="G425" i="50"/>
  <c r="G426" i="50"/>
  <c r="G427" i="50"/>
  <c r="G428" i="50"/>
  <c r="G429" i="50"/>
  <c r="G430" i="50"/>
  <c r="G431" i="50"/>
  <c r="G432" i="50"/>
  <c r="G433" i="50"/>
  <c r="G434" i="50"/>
  <c r="G435" i="50"/>
  <c r="G436" i="50"/>
  <c r="G437" i="50"/>
  <c r="G438" i="50"/>
  <c r="G439" i="50"/>
  <c r="G440" i="50"/>
  <c r="G441" i="50"/>
  <c r="G442" i="50"/>
  <c r="G443" i="50"/>
  <c r="G444" i="50"/>
  <c r="G445" i="50"/>
  <c r="G446" i="50"/>
  <c r="G447" i="50"/>
  <c r="G448" i="50"/>
  <c r="G449" i="50"/>
  <c r="G450" i="50"/>
  <c r="G969" i="50"/>
  <c r="G979" i="50"/>
  <c r="G451" i="50"/>
  <c r="G452" i="50"/>
  <c r="G453" i="50"/>
  <c r="G454" i="50"/>
  <c r="G455" i="50"/>
  <c r="G456" i="50"/>
  <c r="G457" i="50"/>
  <c r="G458" i="50"/>
  <c r="G459" i="50"/>
  <c r="G460" i="50"/>
  <c r="G461" i="50"/>
  <c r="G462" i="50"/>
  <c r="G463" i="50"/>
  <c r="G464" i="50"/>
  <c r="G465" i="50"/>
  <c r="G466" i="50"/>
  <c r="G467" i="50"/>
  <c r="G468" i="50"/>
  <c r="G469" i="50"/>
  <c r="G470" i="50"/>
  <c r="G471" i="50"/>
  <c r="G472" i="50"/>
  <c r="G473" i="50"/>
  <c r="G474" i="50"/>
  <c r="G475" i="50"/>
  <c r="G476" i="50"/>
  <c r="G477" i="50"/>
  <c r="G478" i="50"/>
  <c r="G479" i="50"/>
  <c r="G480" i="50"/>
  <c r="G481" i="50"/>
  <c r="G482" i="50"/>
  <c r="G483" i="50"/>
  <c r="G484" i="50"/>
  <c r="G485" i="50"/>
  <c r="G486" i="50"/>
  <c r="G487" i="50"/>
  <c r="G488" i="50"/>
  <c r="G489" i="50"/>
  <c r="G490" i="50"/>
  <c r="G491" i="50"/>
  <c r="G492" i="50"/>
  <c r="G493" i="50"/>
  <c r="G494" i="50"/>
  <c r="G495" i="50"/>
  <c r="G496" i="50"/>
  <c r="G497" i="50"/>
  <c r="G498" i="50"/>
  <c r="G499" i="50"/>
  <c r="G500" i="50"/>
  <c r="G501" i="50"/>
  <c r="G502" i="50"/>
  <c r="G503" i="50"/>
  <c r="G504" i="50"/>
  <c r="G505" i="50"/>
  <c r="G506" i="50"/>
  <c r="G507" i="50"/>
  <c r="G508" i="50"/>
  <c r="G509" i="50"/>
  <c r="G510" i="50"/>
  <c r="G511" i="50"/>
  <c r="G970" i="50"/>
  <c r="G512" i="50"/>
  <c r="G513" i="50"/>
  <c r="G514" i="50"/>
  <c r="G515" i="50"/>
  <c r="G516" i="50"/>
  <c r="G517" i="50"/>
  <c r="G518" i="50"/>
  <c r="G519" i="50"/>
  <c r="G520" i="50"/>
  <c r="G521" i="50"/>
  <c r="G522" i="50"/>
  <c r="G523" i="50"/>
  <c r="G524" i="50"/>
  <c r="G525" i="50"/>
  <c r="G526" i="50"/>
  <c r="G527" i="50"/>
  <c r="G528" i="50"/>
  <c r="G529" i="50"/>
  <c r="G530" i="50"/>
  <c r="G531" i="50"/>
  <c r="G532" i="50"/>
  <c r="G533" i="50"/>
  <c r="G534" i="50"/>
  <c r="G535" i="50"/>
  <c r="G536" i="50"/>
  <c r="G537" i="50"/>
  <c r="G538" i="50"/>
  <c r="G966" i="50"/>
  <c r="G539" i="50"/>
  <c r="G540" i="50"/>
  <c r="G541" i="50"/>
  <c r="G542" i="50"/>
  <c r="G543" i="50"/>
  <c r="G544" i="50"/>
  <c r="G545" i="50"/>
  <c r="G546" i="50"/>
  <c r="G547" i="50"/>
  <c r="G548" i="50"/>
  <c r="G549" i="50"/>
  <c r="G550" i="50"/>
  <c r="G551" i="50"/>
  <c r="G552" i="50"/>
  <c r="G553" i="50"/>
  <c r="G554" i="50"/>
  <c r="G555" i="50"/>
  <c r="G556" i="50"/>
  <c r="G557" i="50"/>
  <c r="G558" i="50"/>
  <c r="G559" i="50"/>
  <c r="G560" i="50"/>
  <c r="G561" i="50"/>
  <c r="G562" i="50"/>
  <c r="G563" i="50"/>
  <c r="G564" i="50"/>
  <c r="G565" i="50"/>
  <c r="G566" i="50"/>
  <c r="G567" i="50"/>
  <c r="G568" i="50"/>
  <c r="G569" i="50"/>
  <c r="G570" i="50"/>
  <c r="G571" i="50"/>
  <c r="G572" i="50"/>
  <c r="G573" i="50"/>
  <c r="G574" i="50"/>
  <c r="G575" i="50"/>
  <c r="G576" i="50"/>
  <c r="G577" i="50"/>
  <c r="G578" i="50"/>
  <c r="G579" i="50"/>
  <c r="G580" i="50"/>
  <c r="G581" i="50"/>
  <c r="G582" i="50"/>
  <c r="G583" i="50"/>
  <c r="G584" i="50"/>
  <c r="G585" i="50"/>
  <c r="G586" i="50"/>
  <c r="G587" i="50"/>
  <c r="G588" i="50"/>
  <c r="G589" i="50"/>
  <c r="G590" i="50"/>
  <c r="G591" i="50"/>
  <c r="G592" i="50"/>
  <c r="G593" i="50"/>
  <c r="G594" i="50"/>
  <c r="G595" i="50"/>
  <c r="G596" i="50"/>
  <c r="G597" i="50"/>
  <c r="G598" i="50"/>
  <c r="G599" i="50"/>
  <c r="G600" i="50"/>
  <c r="G601" i="50"/>
  <c r="G602" i="50"/>
  <c r="G603" i="50"/>
  <c r="G604" i="50"/>
  <c r="G605" i="50"/>
  <c r="G606" i="50"/>
  <c r="G607" i="50"/>
  <c r="G608" i="50"/>
  <c r="G609" i="50"/>
  <c r="G610" i="50"/>
  <c r="G611" i="50"/>
  <c r="G612" i="50"/>
  <c r="G613" i="50"/>
  <c r="G614" i="50"/>
  <c r="G615" i="50"/>
  <c r="G616" i="50"/>
  <c r="G617" i="50"/>
  <c r="G618" i="50"/>
  <c r="G619" i="50"/>
  <c r="G620" i="50"/>
  <c r="G621" i="50"/>
  <c r="G622" i="50"/>
  <c r="G623" i="50"/>
  <c r="G624" i="50"/>
  <c r="G625" i="50"/>
  <c r="G626" i="50"/>
  <c r="G627" i="50"/>
  <c r="G628" i="50"/>
  <c r="G629" i="50"/>
  <c r="G630" i="50"/>
  <c r="G631" i="50"/>
  <c r="G632" i="50"/>
  <c r="G633" i="50"/>
  <c r="G634" i="50"/>
  <c r="G635" i="50"/>
  <c r="G636" i="50"/>
  <c r="G974" i="50"/>
  <c r="G637" i="50"/>
  <c r="G638" i="50"/>
  <c r="G639" i="50"/>
  <c r="G640" i="50"/>
  <c r="G641" i="50"/>
  <c r="G642" i="50"/>
  <c r="G643" i="50"/>
  <c r="G644" i="50"/>
  <c r="G645" i="50"/>
  <c r="G646" i="50"/>
  <c r="G647" i="50"/>
  <c r="G648" i="50"/>
  <c r="G649" i="50"/>
  <c r="G650" i="50"/>
  <c r="G651" i="50"/>
  <c r="G652" i="50"/>
  <c r="G653" i="50"/>
  <c r="G654" i="50"/>
  <c r="G655" i="50"/>
  <c r="G656" i="50"/>
  <c r="G657" i="50"/>
  <c r="G658" i="50"/>
  <c r="G659" i="50"/>
  <c r="G660" i="50"/>
  <c r="G661" i="50"/>
  <c r="G662" i="50"/>
  <c r="G663" i="50"/>
  <c r="G664" i="50"/>
  <c r="G665" i="50"/>
  <c r="G666" i="50"/>
  <c r="G667" i="50"/>
  <c r="G668" i="50"/>
  <c r="G669" i="50"/>
  <c r="G958" i="50"/>
  <c r="G959" i="50"/>
  <c r="G971" i="50"/>
  <c r="G670" i="50"/>
  <c r="G671" i="50"/>
  <c r="G672" i="50"/>
  <c r="G673" i="50"/>
  <c r="G674" i="50"/>
  <c r="G675" i="50"/>
  <c r="G676" i="50"/>
  <c r="G677" i="50"/>
  <c r="G678" i="50"/>
  <c r="G679" i="50"/>
  <c r="G680" i="50"/>
  <c r="G681" i="50"/>
  <c r="G682" i="50"/>
  <c r="G683" i="50"/>
  <c r="G684" i="50"/>
  <c r="G685" i="50"/>
  <c r="G686" i="50"/>
  <c r="G687" i="50"/>
  <c r="G688" i="50"/>
  <c r="G689" i="50"/>
  <c r="G690" i="50"/>
  <c r="G691" i="50"/>
  <c r="G692" i="50"/>
  <c r="G693" i="50"/>
  <c r="G694" i="50"/>
  <c r="G695" i="50"/>
  <c r="G696" i="50"/>
  <c r="G697" i="50"/>
  <c r="G698" i="50"/>
  <c r="G699" i="50"/>
  <c r="G700" i="50"/>
  <c r="G701" i="50"/>
  <c r="G702" i="50"/>
  <c r="G703" i="50"/>
  <c r="G704" i="50"/>
  <c r="G705" i="50"/>
  <c r="G706" i="50"/>
  <c r="G707" i="50"/>
  <c r="G708" i="50"/>
  <c r="G709" i="50"/>
  <c r="G710" i="50"/>
  <c r="G711" i="50"/>
  <c r="G712" i="50"/>
  <c r="G713" i="50"/>
  <c r="G714" i="50"/>
  <c r="G715" i="50"/>
  <c r="G716" i="50"/>
  <c r="G717" i="50"/>
  <c r="G718" i="50"/>
  <c r="G719" i="50"/>
  <c r="G720" i="50"/>
  <c r="G721" i="50"/>
  <c r="G722" i="50"/>
  <c r="G723" i="50"/>
  <c r="G724" i="50"/>
  <c r="G725" i="50"/>
  <c r="G726" i="50"/>
  <c r="G727" i="50"/>
  <c r="G728" i="50"/>
  <c r="G729" i="50"/>
  <c r="G730" i="50"/>
  <c r="G731" i="50"/>
  <c r="G732" i="50"/>
  <c r="G733" i="50"/>
  <c r="G734" i="50"/>
  <c r="G735" i="50"/>
  <c r="G736" i="50"/>
  <c r="G737" i="50"/>
  <c r="G738" i="50"/>
  <c r="G739" i="50"/>
  <c r="G740" i="50"/>
  <c r="G741" i="50"/>
  <c r="G742" i="50"/>
  <c r="G743" i="50"/>
  <c r="G744" i="50"/>
  <c r="G745" i="50"/>
  <c r="G746" i="50"/>
  <c r="G747" i="50"/>
  <c r="G748" i="50"/>
  <c r="G749" i="50"/>
  <c r="G750" i="50"/>
  <c r="G751" i="50"/>
  <c r="G752" i="50"/>
  <c r="G753" i="50"/>
  <c r="G754" i="50"/>
  <c r="G755" i="50"/>
  <c r="G756" i="50"/>
  <c r="G757" i="50"/>
  <c r="G758" i="50"/>
  <c r="G759" i="50"/>
  <c r="G973" i="50"/>
  <c r="G982" i="50"/>
  <c r="G983" i="50"/>
  <c r="G760" i="50"/>
  <c r="G761" i="50"/>
  <c r="G762" i="50"/>
  <c r="G763" i="50"/>
  <c r="G764" i="50"/>
  <c r="G765" i="50"/>
  <c r="G766" i="50"/>
  <c r="G767" i="50"/>
  <c r="G768" i="50"/>
  <c r="G769" i="50"/>
  <c r="G770" i="50"/>
  <c r="G771" i="50"/>
  <c r="G772" i="50"/>
  <c r="G773" i="50"/>
  <c r="G774" i="50"/>
  <c r="G775" i="50"/>
  <c r="G776" i="50"/>
  <c r="G777" i="50"/>
  <c r="G778" i="50"/>
  <c r="G779" i="50"/>
  <c r="G780" i="50"/>
  <c r="G781" i="50"/>
  <c r="G782" i="50"/>
  <c r="G783" i="50"/>
  <c r="G784" i="50"/>
  <c r="G785" i="50"/>
  <c r="G786" i="50"/>
  <c r="G787" i="50"/>
  <c r="G788" i="50"/>
  <c r="G789" i="50"/>
  <c r="G790" i="50"/>
  <c r="G791" i="50"/>
  <c r="G792" i="50"/>
  <c r="G793" i="50"/>
  <c r="G794" i="50"/>
  <c r="G795" i="50"/>
  <c r="G796" i="50"/>
  <c r="G797" i="50"/>
  <c r="G798" i="50"/>
  <c r="G799" i="50"/>
  <c r="G800" i="50"/>
  <c r="G801" i="50"/>
  <c r="G802" i="50"/>
  <c r="G803" i="50"/>
  <c r="G804" i="50"/>
  <c r="G805" i="50"/>
  <c r="G806" i="50"/>
  <c r="G807" i="50"/>
  <c r="G808" i="50"/>
  <c r="G809" i="50"/>
  <c r="G810" i="50"/>
  <c r="G811" i="50"/>
  <c r="G812" i="50"/>
  <c r="G813" i="50"/>
  <c r="G814" i="50"/>
  <c r="G975" i="50"/>
  <c r="G815" i="50"/>
  <c r="G816" i="50"/>
  <c r="G817" i="50"/>
  <c r="G818" i="50"/>
  <c r="G819" i="50"/>
  <c r="G820" i="50"/>
  <c r="G821" i="50"/>
  <c r="G822" i="50"/>
  <c r="G823" i="50"/>
  <c r="G824" i="50"/>
  <c r="G825" i="50"/>
  <c r="G826" i="50"/>
  <c r="G827" i="50"/>
  <c r="G828" i="50"/>
  <c r="G829" i="50"/>
  <c r="G830" i="50"/>
  <c r="G831" i="50"/>
  <c r="G832" i="50"/>
  <c r="G833" i="50"/>
  <c r="G834" i="50"/>
  <c r="G835" i="50"/>
  <c r="G836" i="50"/>
  <c r="G837" i="50"/>
  <c r="G976" i="50"/>
  <c r="G838" i="50"/>
  <c r="G839" i="50"/>
  <c r="G840" i="50"/>
  <c r="G841" i="50"/>
  <c r="G842" i="50"/>
  <c r="G843" i="50"/>
  <c r="G844" i="50"/>
  <c r="G845" i="50"/>
  <c r="G846" i="50"/>
  <c r="G847" i="50"/>
  <c r="G848" i="50"/>
  <c r="G849" i="50"/>
  <c r="G850" i="50"/>
  <c r="G851" i="50"/>
  <c r="G852" i="50"/>
  <c r="G853" i="50"/>
  <c r="G854" i="50"/>
  <c r="G855" i="50"/>
  <c r="G856" i="50"/>
  <c r="G857" i="50"/>
  <c r="G858" i="50"/>
  <c r="G859" i="50"/>
  <c r="G860" i="50"/>
  <c r="G861" i="50"/>
  <c r="G862" i="50"/>
  <c r="G863" i="50"/>
  <c r="G864" i="50"/>
  <c r="G865" i="50"/>
  <c r="G866" i="50"/>
  <c r="G867" i="50"/>
  <c r="G977" i="50"/>
  <c r="G978" i="50"/>
  <c r="G868" i="50"/>
  <c r="G869" i="50"/>
  <c r="G870" i="50"/>
  <c r="G871" i="50"/>
  <c r="G872" i="50"/>
  <c r="G873" i="50"/>
  <c r="G874" i="50"/>
  <c r="G875" i="50"/>
  <c r="G876" i="50"/>
  <c r="G877" i="50"/>
  <c r="G878" i="50"/>
  <c r="G879" i="50"/>
  <c r="G880" i="50"/>
  <c r="G881" i="50"/>
  <c r="G882" i="50"/>
  <c r="G883" i="50"/>
  <c r="G884" i="50"/>
  <c r="G885" i="50"/>
  <c r="G886" i="50"/>
  <c r="G887" i="50"/>
  <c r="G888" i="50"/>
  <c r="G889" i="50"/>
  <c r="G890" i="50"/>
  <c r="G891" i="50"/>
  <c r="G892" i="50"/>
  <c r="G893" i="50"/>
  <c r="G894" i="50"/>
  <c r="G895" i="50"/>
  <c r="G896" i="50"/>
  <c r="G897" i="50"/>
  <c r="G898" i="50"/>
  <c r="G899" i="50"/>
  <c r="G900" i="50"/>
  <c r="G901" i="50"/>
  <c r="G902" i="50"/>
  <c r="G903" i="50"/>
  <c r="G904" i="50"/>
  <c r="G905" i="50"/>
  <c r="G906" i="50"/>
  <c r="G907" i="50"/>
  <c r="G908" i="50"/>
  <c r="G909" i="50"/>
  <c r="G910" i="50"/>
  <c r="G911" i="50"/>
  <c r="G912" i="50"/>
  <c r="G913" i="50"/>
  <c r="G914" i="50"/>
  <c r="G915" i="50"/>
  <c r="G916" i="50"/>
  <c r="G917" i="50"/>
  <c r="G918" i="50"/>
  <c r="G919" i="50"/>
  <c r="G920" i="50"/>
  <c r="G921" i="50"/>
  <c r="G922" i="50"/>
  <c r="G923" i="50"/>
  <c r="G924" i="50"/>
  <c r="G925" i="50"/>
  <c r="G926" i="50"/>
  <c r="G927" i="50"/>
  <c r="G928" i="50"/>
  <c r="G929" i="50"/>
  <c r="G930" i="50"/>
  <c r="G931" i="50"/>
  <c r="G932" i="50"/>
  <c r="G933" i="50"/>
  <c r="G934" i="50"/>
  <c r="G935" i="50"/>
  <c r="G936" i="50"/>
  <c r="G937" i="50"/>
  <c r="G938" i="50"/>
  <c r="G939" i="50"/>
  <c r="G940" i="50"/>
  <c r="G941" i="50"/>
  <c r="G942" i="50"/>
  <c r="G943" i="50"/>
  <c r="G944" i="50"/>
  <c r="G945" i="50"/>
  <c r="G946" i="50"/>
  <c r="G947" i="50"/>
  <c r="G948" i="50"/>
  <c r="G949" i="50"/>
  <c r="G950" i="50"/>
  <c r="G951" i="50"/>
  <c r="G952" i="50"/>
  <c r="G953" i="50"/>
  <c r="G954" i="50"/>
  <c r="G955" i="50"/>
  <c r="G956" i="50"/>
  <c r="G7" i="50"/>
  <c r="L14" i="71" l="1"/>
  <c r="B45" i="41" l="1"/>
  <c r="G135" i="76" l="1"/>
  <c r="F20" i="37" l="1"/>
  <c r="F19" i="37"/>
  <c r="F18" i="37"/>
  <c r="F17" i="37"/>
  <c r="F16" i="37"/>
  <c r="F15" i="37"/>
  <c r="F14" i="37"/>
  <c r="F13" i="37"/>
  <c r="F12" i="37"/>
  <c r="F11" i="37"/>
  <c r="F10" i="37"/>
  <c r="F9" i="37"/>
  <c r="F8" i="37"/>
  <c r="F7" i="37"/>
  <c r="F6" i="37"/>
  <c r="C28" i="128" l="1"/>
  <c r="H7" i="28" l="1"/>
  <c r="M15" i="71" l="1"/>
  <c r="K15" i="71"/>
  <c r="I15" i="71"/>
  <c r="H15" i="71"/>
  <c r="F15" i="71"/>
  <c r="E15" i="71"/>
  <c r="D15" i="71"/>
  <c r="C15" i="71"/>
  <c r="B15" i="71"/>
  <c r="K14" i="71"/>
  <c r="I14" i="71"/>
  <c r="H14" i="71"/>
  <c r="G14" i="71"/>
  <c r="F14" i="71"/>
  <c r="E14" i="71"/>
  <c r="D14" i="71"/>
  <c r="C14" i="71"/>
  <c r="B14" i="71"/>
  <c r="L10" i="71"/>
  <c r="L13" i="71" s="1"/>
  <c r="J10" i="71"/>
  <c r="G10" i="71"/>
  <c r="G15" i="71" s="1"/>
  <c r="J7" i="71"/>
  <c r="J15" i="71" l="1"/>
  <c r="J14" i="71"/>
  <c r="L15" i="71"/>
  <c r="F12" i="118" l="1"/>
  <c r="F11" i="118"/>
  <c r="F10" i="118"/>
  <c r="F9" i="118"/>
  <c r="F8" i="118"/>
  <c r="F7" i="118"/>
  <c r="F6" i="118"/>
  <c r="L7" i="84" l="1"/>
  <c r="L8" i="84"/>
  <c r="L9" i="84"/>
  <c r="L10" i="84"/>
  <c r="L11" i="84"/>
  <c r="L12" i="84"/>
  <c r="L13" i="84"/>
  <c r="L14" i="84"/>
  <c r="L15" i="84"/>
  <c r="L16" i="84"/>
  <c r="L17" i="84"/>
  <c r="L18" i="84"/>
  <c r="L19" i="84"/>
  <c r="L20" i="84"/>
  <c r="L21" i="84"/>
  <c r="L22" i="84"/>
  <c r="L23" i="84"/>
  <c r="L24" i="84"/>
  <c r="L25" i="84"/>
  <c r="L26" i="84"/>
  <c r="L27" i="84"/>
  <c r="L28" i="84"/>
  <c r="L29" i="84"/>
  <c r="L30" i="84"/>
  <c r="L31" i="84"/>
  <c r="L32" i="84"/>
  <c r="L33" i="84"/>
  <c r="L34" i="84"/>
  <c r="L35" i="84"/>
  <c r="L36" i="84"/>
  <c r="L37" i="84"/>
  <c r="L38" i="84"/>
  <c r="L6" i="84"/>
  <c r="K39" i="84"/>
  <c r="I39" i="84"/>
  <c r="H39" i="84"/>
  <c r="G39" i="84"/>
  <c r="F39" i="84"/>
  <c r="E39" i="84"/>
  <c r="D39" i="84"/>
  <c r="C39" i="84"/>
  <c r="B39" i="84"/>
  <c r="L39" i="84" l="1"/>
  <c r="F7" i="19"/>
  <c r="F8" i="19"/>
  <c r="F9" i="19"/>
  <c r="F10" i="19"/>
  <c r="F6" i="19"/>
  <c r="C11" i="19"/>
  <c r="D11" i="19"/>
  <c r="E11" i="19"/>
  <c r="B11" i="19"/>
  <c r="F11" i="19" s="1"/>
  <c r="C45" i="41"/>
  <c r="H7" i="130" l="1"/>
  <c r="H8" i="130"/>
  <c r="H6" i="130"/>
  <c r="D9" i="130"/>
  <c r="E9" i="130"/>
  <c r="F9" i="130"/>
  <c r="G9" i="130"/>
  <c r="C9" i="130"/>
  <c r="B9" i="130"/>
  <c r="H9" i="130" l="1"/>
  <c r="D28" i="116" l="1"/>
  <c r="D26" i="116"/>
  <c r="D25" i="116"/>
  <c r="D24" i="116"/>
  <c r="D23" i="116"/>
  <c r="D22" i="116"/>
  <c r="D21" i="116"/>
  <c r="D20" i="116"/>
  <c r="D19" i="116"/>
  <c r="D18" i="116"/>
  <c r="D17" i="116"/>
  <c r="D16" i="116"/>
  <c r="D15" i="116"/>
  <c r="D14" i="116"/>
  <c r="D13" i="116"/>
  <c r="D12" i="116"/>
  <c r="D11" i="116"/>
  <c r="D10" i="116"/>
  <c r="D9" i="116"/>
  <c r="D8" i="116"/>
  <c r="D7" i="116"/>
  <c r="D6" i="116"/>
  <c r="F8" i="39" l="1"/>
  <c r="F9" i="39"/>
  <c r="F10" i="39"/>
  <c r="F11" i="39"/>
  <c r="F12" i="39"/>
  <c r="F13" i="39"/>
  <c r="F14" i="39"/>
  <c r="F15" i="39"/>
  <c r="F16" i="39"/>
  <c r="F17" i="39"/>
  <c r="F18" i="39"/>
  <c r="F19" i="39"/>
  <c r="F20" i="39"/>
  <c r="F21" i="39"/>
  <c r="F22" i="39"/>
  <c r="F23" i="39"/>
  <c r="F24" i="39"/>
  <c r="F25" i="39"/>
  <c r="F26" i="39"/>
  <c r="F27" i="39"/>
  <c r="F28" i="39"/>
  <c r="F29" i="39"/>
  <c r="F30" i="39"/>
  <c r="F31" i="39"/>
  <c r="F32" i="39"/>
  <c r="F7" i="39"/>
  <c r="D34" i="39"/>
  <c r="F34" i="39" s="1"/>
  <c r="D33" i="39"/>
  <c r="F33" i="39" s="1"/>
  <c r="E13" i="123" l="1"/>
  <c r="B13" i="123"/>
  <c r="F44" i="6" l="1"/>
  <c r="G44" i="6"/>
  <c r="G133" i="76" l="1"/>
  <c r="G134" i="76"/>
  <c r="G131" i="76"/>
  <c r="G132" i="76" l="1"/>
  <c r="H20" i="28" l="1"/>
  <c r="M7" i="70" l="1"/>
  <c r="B48" i="42" l="1"/>
  <c r="G48" i="42" l="1"/>
  <c r="H48" i="42"/>
  <c r="G30" i="27"/>
  <c r="E30" i="27"/>
  <c r="C30" i="27"/>
  <c r="J65" i="2" l="1"/>
  <c r="E12" i="123" l="1"/>
  <c r="B12" i="123"/>
  <c r="E11" i="123"/>
  <c r="B11" i="123"/>
  <c r="E10" i="123"/>
  <c r="B10" i="123"/>
  <c r="E8" i="123"/>
  <c r="B8" i="123"/>
  <c r="E7" i="123"/>
  <c r="B7" i="123"/>
  <c r="E6" i="123"/>
  <c r="B6" i="123"/>
  <c r="E9" i="123" l="1"/>
  <c r="B9" i="123"/>
  <c r="E75" i="101" l="1"/>
  <c r="D75" i="101"/>
  <c r="F36" i="101"/>
  <c r="F35" i="101"/>
  <c r="F34" i="101"/>
  <c r="F33" i="101"/>
  <c r="F32" i="101"/>
  <c r="F31" i="101"/>
  <c r="F30" i="101"/>
  <c r="F29" i="101"/>
  <c r="F28" i="101"/>
  <c r="F27" i="101"/>
  <c r="F26" i="101"/>
  <c r="F25" i="101"/>
  <c r="F24" i="101"/>
  <c r="F23" i="101"/>
  <c r="F22" i="101"/>
  <c r="F21" i="101"/>
  <c r="F20" i="101"/>
  <c r="F19" i="101"/>
  <c r="F18" i="101"/>
  <c r="F17" i="101"/>
  <c r="F16" i="101"/>
  <c r="F15" i="101"/>
  <c r="F14" i="101"/>
  <c r="F13" i="101"/>
  <c r="F12" i="101"/>
  <c r="F11" i="101"/>
  <c r="F10" i="101"/>
  <c r="F9" i="101"/>
  <c r="F8" i="101"/>
  <c r="F7" i="101"/>
  <c r="F6" i="101"/>
  <c r="F5" i="101"/>
  <c r="F4" i="101"/>
  <c r="D37" i="101"/>
  <c r="E37" i="101"/>
  <c r="C37" i="101"/>
  <c r="F37" i="101" l="1"/>
  <c r="L27" i="74" l="1"/>
  <c r="K27" i="74"/>
  <c r="J27" i="74"/>
  <c r="I27" i="74"/>
  <c r="H27" i="74"/>
  <c r="L26" i="74" l="1"/>
  <c r="K26" i="74"/>
  <c r="J26" i="74"/>
  <c r="I26" i="74"/>
  <c r="H26" i="74"/>
  <c r="L25" i="74"/>
  <c r="K25" i="74"/>
  <c r="J25" i="74"/>
  <c r="I25" i="74"/>
  <c r="H25" i="74"/>
  <c r="C12" i="97" l="1"/>
  <c r="B12" i="97"/>
  <c r="I10" i="31" l="1"/>
  <c r="I6" i="31"/>
  <c r="G38" i="31" l="1"/>
  <c r="H38" i="31" s="1"/>
  <c r="G36" i="31"/>
  <c r="H36" i="31" s="1"/>
  <c r="G35" i="31"/>
  <c r="H35" i="31" s="1"/>
  <c r="G37" i="31"/>
  <c r="H37" i="31" s="1"/>
  <c r="G29" i="31"/>
  <c r="H29" i="31" s="1"/>
  <c r="G33" i="31"/>
  <c r="H33" i="31" s="1"/>
  <c r="G27" i="31"/>
  <c r="H27" i="31" s="1"/>
  <c r="G32" i="31"/>
  <c r="H32" i="31" s="1"/>
  <c r="G31" i="31"/>
  <c r="H31" i="31" s="1"/>
  <c r="G23" i="31"/>
  <c r="H23" i="31" s="1"/>
  <c r="G24" i="31"/>
  <c r="H24" i="31" s="1"/>
  <c r="G30" i="31"/>
  <c r="H30" i="31" s="1"/>
  <c r="G26" i="31"/>
  <c r="H26" i="31" s="1"/>
  <c r="G18" i="31"/>
  <c r="H18" i="31" s="1"/>
  <c r="G22" i="31"/>
  <c r="H22" i="31" s="1"/>
  <c r="G28" i="31"/>
  <c r="H28" i="31" s="1"/>
  <c r="G21" i="31"/>
  <c r="H21" i="31" s="1"/>
  <c r="G25" i="31"/>
  <c r="H25" i="31" s="1"/>
  <c r="G34" i="31"/>
  <c r="H34" i="31" s="1"/>
  <c r="G20" i="31"/>
  <c r="H20" i="31" s="1"/>
  <c r="G19" i="31"/>
  <c r="H19" i="31" s="1"/>
  <c r="G13" i="31"/>
  <c r="H13" i="31" s="1"/>
  <c r="G17" i="31"/>
  <c r="H17" i="31" s="1"/>
  <c r="G14" i="31"/>
  <c r="H14" i="31" s="1"/>
  <c r="G15" i="31"/>
  <c r="H15" i="31" s="1"/>
  <c r="G16" i="31"/>
  <c r="H16" i="31" s="1"/>
  <c r="G9" i="31"/>
  <c r="H9" i="31" s="1"/>
  <c r="G7" i="31"/>
  <c r="H7" i="31" s="1"/>
  <c r="G8" i="31"/>
  <c r="H8" i="31" s="1"/>
  <c r="G10" i="31"/>
  <c r="H10" i="31" s="1"/>
  <c r="G12" i="31"/>
  <c r="H12" i="31" s="1"/>
  <c r="G11" i="31"/>
  <c r="H11" i="31" s="1"/>
  <c r="G6" i="31"/>
  <c r="H6" i="31" s="1"/>
  <c r="H19" i="28" l="1"/>
  <c r="F19" i="28"/>
  <c r="F6" i="28"/>
  <c r="F18" i="28"/>
  <c r="E29" i="27" l="1"/>
  <c r="G29" i="27" l="1"/>
  <c r="J64" i="2" l="1"/>
  <c r="J59" i="2"/>
  <c r="J56" i="2" l="1"/>
  <c r="G43" i="6" l="1"/>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3" i="6"/>
  <c r="G9" i="6"/>
  <c r="G6" i="6"/>
  <c r="F43" i="6" l="1"/>
  <c r="D27" i="116" l="1"/>
  <c r="H47" i="42" l="1"/>
  <c r="G47" i="42"/>
  <c r="K7" i="70" l="1"/>
  <c r="J63" i="2" l="1"/>
  <c r="G46" i="42" l="1"/>
  <c r="H46" i="42"/>
  <c r="G28" i="27"/>
  <c r="F6" i="6"/>
  <c r="F9" i="6"/>
  <c r="F13"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7" i="28"/>
  <c r="F8" i="28"/>
  <c r="F9" i="28"/>
  <c r="F10" i="28"/>
  <c r="F11" i="28"/>
  <c r="F12" i="28"/>
  <c r="F13" i="28"/>
  <c r="F14" i="28"/>
  <c r="F15" i="28"/>
  <c r="F16" i="28"/>
  <c r="F17" i="28"/>
  <c r="H18" i="28"/>
  <c r="J49" i="2"/>
  <c r="J50" i="2"/>
  <c r="J51" i="2"/>
  <c r="J52" i="2"/>
  <c r="J53" i="2"/>
  <c r="J54" i="2"/>
  <c r="J55" i="2"/>
  <c r="J57" i="2"/>
  <c r="J58" i="2"/>
  <c r="J60" i="2"/>
  <c r="J61" i="2"/>
  <c r="J62" i="2"/>
  <c r="E990" i="66"/>
  <c r="B990" i="66"/>
  <c r="C990" i="66"/>
  <c r="H14" i="76"/>
  <c r="H10" i="76"/>
  <c r="I10" i="74"/>
  <c r="F8" i="70"/>
  <c r="E8" i="70"/>
  <c r="D8" i="70"/>
  <c r="C8" i="70"/>
  <c r="B8" i="70"/>
  <c r="J7" i="70"/>
  <c r="I7" i="70"/>
  <c r="H7" i="70"/>
  <c r="G7" i="70"/>
  <c r="I9" i="69"/>
  <c r="H9" i="69"/>
  <c r="G9" i="69"/>
  <c r="F9" i="69"/>
  <c r="E9" i="69"/>
  <c r="D9" i="69"/>
  <c r="C9" i="69"/>
  <c r="B9" i="69"/>
  <c r="G990" i="66"/>
  <c r="F990" i="66"/>
  <c r="D990" i="66"/>
  <c r="H45" i="42"/>
  <c r="G45" i="42"/>
  <c r="H44" i="42"/>
  <c r="G44" i="42"/>
  <c r="H43" i="42"/>
  <c r="G43" i="42"/>
  <c r="H42" i="42"/>
  <c r="G42" i="42"/>
  <c r="H41" i="42"/>
  <c r="G41" i="42"/>
  <c r="H40" i="42"/>
  <c r="G40" i="42"/>
  <c r="H39" i="42"/>
  <c r="G39" i="42"/>
  <c r="H38" i="42"/>
  <c r="G38" i="42"/>
  <c r="H37" i="42"/>
  <c r="G37" i="42"/>
  <c r="H36" i="42"/>
  <c r="G36" i="42"/>
  <c r="H35" i="42"/>
  <c r="G35" i="42"/>
  <c r="H34" i="42"/>
  <c r="G34" i="42"/>
  <c r="H33" i="42"/>
  <c r="G33" i="42"/>
  <c r="I20" i="31"/>
  <c r="I25" i="31"/>
  <c r="I29" i="31"/>
  <c r="I9" i="31"/>
  <c r="I35" i="31"/>
  <c r="I27" i="31"/>
  <c r="I8" i="31"/>
  <c r="I33" i="31"/>
  <c r="I16" i="31"/>
  <c r="I17" i="31"/>
  <c r="I36" i="31"/>
  <c r="I37" i="31"/>
  <c r="I28" i="31"/>
  <c r="I19" i="31"/>
  <c r="I22" i="31"/>
  <c r="I34" i="31"/>
  <c r="I23" i="31"/>
  <c r="I24" i="31"/>
  <c r="I18" i="31"/>
  <c r="I14" i="31"/>
  <c r="I12" i="31"/>
  <c r="I30" i="31"/>
  <c r="I13" i="31"/>
  <c r="I11" i="31"/>
  <c r="I38" i="31"/>
  <c r="I21" i="31"/>
  <c r="I26" i="31"/>
  <c r="I15" i="31"/>
  <c r="I32" i="31"/>
  <c r="I7" i="31"/>
  <c r="I31" i="31"/>
  <c r="H17" i="28"/>
  <c r="H16" i="28"/>
  <c r="H15" i="28"/>
  <c r="H14" i="28"/>
  <c r="H13" i="28"/>
  <c r="H12" i="28"/>
  <c r="H11" i="28"/>
  <c r="H10" i="28"/>
  <c r="H9" i="28"/>
  <c r="H8" i="28"/>
  <c r="H6" i="28"/>
  <c r="E28" i="27"/>
  <c r="G27" i="27"/>
  <c r="E27" i="27"/>
  <c r="G26" i="27"/>
  <c r="E26" i="27"/>
  <c r="G25" i="27"/>
  <c r="E25" i="27"/>
  <c r="G24" i="27"/>
  <c r="E24" i="27"/>
  <c r="G23" i="27"/>
  <c r="E23" i="27"/>
  <c r="G22" i="27"/>
  <c r="E22" i="27"/>
  <c r="G21" i="27"/>
  <c r="E21" i="27"/>
  <c r="G20" i="27"/>
  <c r="E20" i="27"/>
  <c r="G19" i="27"/>
  <c r="E19" i="27"/>
  <c r="G18" i="27"/>
  <c r="E18" i="27"/>
  <c r="G17" i="27"/>
  <c r="E17" i="27"/>
  <c r="G16" i="27"/>
  <c r="E16" i="27"/>
  <c r="G15" i="27"/>
  <c r="E15" i="27"/>
  <c r="G14" i="27"/>
  <c r="E14" i="27"/>
  <c r="G13" i="27"/>
  <c r="E13" i="27"/>
  <c r="G12" i="27"/>
  <c r="E12" i="27"/>
  <c r="G11" i="27"/>
  <c r="E11" i="27"/>
  <c r="C11" i="27"/>
  <c r="G10" i="27"/>
  <c r="E10" i="27"/>
  <c r="C10" i="27"/>
  <c r="G9" i="27"/>
  <c r="E9" i="27"/>
  <c r="C9" i="27"/>
  <c r="G8" i="27"/>
  <c r="E8" i="27"/>
  <c r="C8" i="27"/>
  <c r="G7" i="27"/>
  <c r="E7" i="27"/>
  <c r="C7" i="27"/>
  <c r="F30" i="27" l="1"/>
  <c r="F19" i="27"/>
  <c r="F29" i="27"/>
  <c r="F7" i="27"/>
  <c r="F13" i="27"/>
  <c r="F21" i="27"/>
  <c r="F8" i="27"/>
  <c r="F25" i="27"/>
  <c r="F23" i="27"/>
  <c r="F17" i="27"/>
  <c r="F10" i="27"/>
  <c r="F18" i="27"/>
  <c r="F22" i="27"/>
  <c r="F28" i="27"/>
  <c r="F12" i="27"/>
  <c r="F14" i="27"/>
  <c r="F24" i="27"/>
  <c r="F15" i="27"/>
  <c r="F9" i="27"/>
  <c r="F16" i="27"/>
  <c r="F11" i="27"/>
  <c r="F26" i="27"/>
  <c r="F20" i="27"/>
  <c r="H990" i="66"/>
  <c r="I990" i="66" s="1"/>
  <c r="J10" i="74"/>
  <c r="L18" i="74"/>
  <c r="L10" i="74"/>
  <c r="I14" i="74"/>
  <c r="F27" i="27"/>
  <c r="H12" i="74"/>
  <c r="H18" i="74"/>
  <c r="K18" i="74"/>
  <c r="K10" i="74"/>
  <c r="H10" i="74"/>
  <c r="I18" i="74"/>
  <c r="J18" i="74"/>
  <c r="I7" i="74"/>
  <c r="H15" i="74"/>
  <c r="H23" i="74"/>
  <c r="J6" i="74"/>
  <c r="J8" i="74"/>
  <c r="I11" i="74"/>
  <c r="L12" i="74"/>
  <c r="J14" i="74"/>
  <c r="H16" i="74"/>
  <c r="K19" i="74"/>
  <c r="L20" i="74"/>
  <c r="J22" i="74"/>
  <c r="K24" i="74"/>
  <c r="I13" i="74"/>
  <c r="I16" i="74"/>
  <c r="I17" i="74"/>
  <c r="K21" i="74"/>
  <c r="H20" i="74"/>
  <c r="K12" i="74"/>
  <c r="L6" i="74"/>
  <c r="J12" i="74"/>
  <c r="H17" i="74"/>
  <c r="L21" i="74"/>
  <c r="L16" i="74"/>
  <c r="I24" i="74"/>
  <c r="I19" i="74"/>
  <c r="H9" i="74"/>
  <c r="L13" i="74"/>
  <c r="J20" i="74"/>
  <c r="I21" i="74"/>
  <c r="J13" i="74"/>
  <c r="K16" i="74"/>
  <c r="H11" i="74"/>
  <c r="I6" i="74"/>
  <c r="H7" i="74"/>
  <c r="I9" i="74"/>
  <c r="K11" i="74"/>
  <c r="K14" i="74"/>
  <c r="L15" i="74"/>
  <c r="L17" i="74"/>
  <c r="H19" i="74"/>
  <c r="L22" i="74"/>
  <c r="K23" i="74"/>
  <c r="L8" i="74"/>
  <c r="K17" i="74"/>
  <c r="J16" i="74"/>
  <c r="I8" i="74"/>
  <c r="J19" i="74"/>
  <c r="H8" i="74"/>
  <c r="K7" i="74"/>
  <c r="I15" i="74"/>
  <c r="J17" i="74"/>
  <c r="J24" i="74"/>
  <c r="L24" i="74"/>
  <c r="I23" i="74"/>
  <c r="L11" i="74"/>
  <c r="K15" i="74"/>
  <c r="H24" i="74"/>
  <c r="J15" i="74"/>
  <c r="H13" i="74"/>
  <c r="K13" i="74"/>
  <c r="K22" i="74"/>
  <c r="L14" i="74"/>
  <c r="J9" i="74"/>
  <c r="I12" i="74"/>
  <c r="K20" i="74"/>
  <c r="K8" i="74"/>
  <c r="I20" i="74"/>
  <c r="H22" i="74"/>
  <c r="J11" i="74"/>
  <c r="J23" i="74"/>
  <c r="I22" i="74"/>
  <c r="H14" i="74"/>
  <c r="L23" i="74"/>
  <c r="L19" i="74"/>
  <c r="L7" i="74"/>
  <c r="H6" i="74"/>
  <c r="K6" i="74"/>
  <c r="L9" i="74"/>
  <c r="K9" i="74"/>
  <c r="J21" i="74"/>
  <c r="H21" i="74"/>
  <c r="J7"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tc={62CEF013-CF1A-4F86-A185-1A395327BC61}</author>
  </authors>
  <commentList>
    <comment ref="E112" authorId="0" shapeId="0" xr:uid="{62CEF013-CF1A-4F86-A185-1A395327BC61}">
      <text>
        <t>[Threaded comment]
Your version of Excel allows you to read this threaded comment; however, any edits to it will get removed if the file is opened in a newer version of Excel. Learn more: https://go.microsoft.com/fwlink/?linkid=870924
Comment:
    2018 value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tc={832F5422-2A70-44A0-8B15-872CA5B997A5}</author>
  </authors>
  <commentList>
    <comment ref="C20" authorId="0" shapeId="0" xr:uid="{832F5422-2A70-44A0-8B15-872CA5B997A5}">
      <text>
        <t>[Threaded comment]
Your version of Excel allows you to read this threaded comment; however, any edits to it will get removed if the file is opened in a newer version of Excel. Learn more: https://go.microsoft.com/fwlink/?linkid=870924
Comment:
    Including 106 London Affordable Rent</t>
      </text>
    </comment>
  </commentList>
</comments>
</file>

<file path=xl/sharedStrings.xml><?xml version="1.0" encoding="utf-8"?>
<sst xmlns="http://schemas.openxmlformats.org/spreadsheetml/2006/main" count="12356" uniqueCount="4126">
  <si>
    <t>Year</t>
  </si>
  <si>
    <t>Private sector</t>
  </si>
  <si>
    <t>Total</t>
  </si>
  <si>
    <t>Persons present (1801-1991) or usual residents (2001-11)</t>
  </si>
  <si>
    <t>Census year</t>
  </si>
  <si>
    <t>Census estimates</t>
  </si>
  <si>
    <t>Mid-year estimates of resident population</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</si>
  <si>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</si>
  <si>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</si>
  <si>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</si>
  <si>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</si>
  <si>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</si>
  <si>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</si>
  <si>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</si>
  <si>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</si>
  <si>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</si>
  <si>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</si>
  <si>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</si>
  <si>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</si>
  <si>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</si>
  <si>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</si>
  <si>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</si>
  <si>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</si>
  <si>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</si>
  <si>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</si>
  <si>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</si>
  <si>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</si>
  <si>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</si>
  <si>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</si>
  <si>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</si>
  <si>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t>
  </si>
  <si>
    <t>Chart title</t>
  </si>
  <si>
    <t>Source</t>
  </si>
  <si>
    <t>Source and notes</t>
  </si>
  <si>
    <t>Region</t>
  </si>
  <si>
    <t>Change</t>
  </si>
  <si>
    <t>London</t>
  </si>
  <si>
    <t>Inner London</t>
  </si>
  <si>
    <t>Outer London</t>
  </si>
  <si>
    <t>England</t>
  </si>
  <si>
    <t>London total</t>
  </si>
  <si>
    <t>Owner occupied</t>
  </si>
  <si>
    <t>Social rented</t>
  </si>
  <si>
    <t>Private rented</t>
  </si>
  <si>
    <t>All tenures</t>
  </si>
  <si>
    <t>Previous tenure</t>
  </si>
  <si>
    <t>New tenure</t>
  </si>
  <si>
    <t>Number</t>
  </si>
  <si>
    <t>New household</t>
  </si>
  <si>
    <t>City</t>
  </si>
  <si>
    <t>Tenure</t>
  </si>
  <si>
    <t>One</t>
  </si>
  <si>
    <t>Owned outright</t>
  </si>
  <si>
    <t>Overcrowded %</t>
  </si>
  <si>
    <t>Hostels and women's refuges</t>
  </si>
  <si>
    <t>Q1</t>
  </si>
  <si>
    <t>Q2</t>
  </si>
  <si>
    <t>Q3</t>
  </si>
  <si>
    <t>Q4</t>
  </si>
  <si>
    <t>Africa</t>
  </si>
  <si>
    <t>Americas/Australasia</t>
  </si>
  <si>
    <t>Asia</t>
  </si>
  <si>
    <t>Central / Eastern Europe</t>
  </si>
  <si>
    <t>UK</t>
  </si>
  <si>
    <t>Not known</t>
  </si>
  <si>
    <t>Rest of world</t>
  </si>
  <si>
    <t>Merton</t>
  </si>
  <si>
    <t>Kensington and Chelsea</t>
  </si>
  <si>
    <t>Sutton</t>
  </si>
  <si>
    <t>Bexley</t>
  </si>
  <si>
    <t>Barking and Dagenham</t>
  </si>
  <si>
    <t>Kingston upon Thames</t>
  </si>
  <si>
    <t>Croydon</t>
  </si>
  <si>
    <t>Bromley</t>
  </si>
  <si>
    <t>Richmond upon Thames</t>
  </si>
  <si>
    <t>Havering</t>
  </si>
  <si>
    <t>Hillingdon</t>
  </si>
  <si>
    <t>Ealing</t>
  </si>
  <si>
    <t>Waltham Forest</t>
  </si>
  <si>
    <t>Hammersmith and Fulham</t>
  </si>
  <si>
    <t>Camden</t>
  </si>
  <si>
    <t>Harrow</t>
  </si>
  <si>
    <t>Enfield</t>
  </si>
  <si>
    <t>Barnet</t>
  </si>
  <si>
    <t>Redbridge</t>
  </si>
  <si>
    <t>Lewisham</t>
  </si>
  <si>
    <t>Greenwich</t>
  </si>
  <si>
    <t>City of London</t>
  </si>
  <si>
    <t>Lambeth</t>
  </si>
  <si>
    <t>Brent</t>
  </si>
  <si>
    <t>Newham</t>
  </si>
  <si>
    <t>Wandsworth</t>
  </si>
  <si>
    <t>Haringey</t>
  </si>
  <si>
    <t>Hounslow</t>
  </si>
  <si>
    <t>Southwark</t>
  </si>
  <si>
    <t>Westminster</t>
  </si>
  <si>
    <t>Islington</t>
  </si>
  <si>
    <t>Hackney</t>
  </si>
  <si>
    <t>Tower Hamlets</t>
  </si>
  <si>
    <t>E09000001</t>
  </si>
  <si>
    <t>North East</t>
  </si>
  <si>
    <t>North West</t>
  </si>
  <si>
    <t>East Midlands</t>
  </si>
  <si>
    <t>West Midlands</t>
  </si>
  <si>
    <t>East</t>
  </si>
  <si>
    <t>South East</t>
  </si>
  <si>
    <t>South West</t>
  </si>
  <si>
    <t>Jan</t>
  </si>
  <si>
    <t>Feb</t>
  </si>
  <si>
    <t>Mar</t>
  </si>
  <si>
    <t>Apr</t>
  </si>
  <si>
    <t>May</t>
  </si>
  <si>
    <t>Jun</t>
  </si>
  <si>
    <t>Jul</t>
  </si>
  <si>
    <t>Aug</t>
  </si>
  <si>
    <t>Sep</t>
  </si>
  <si>
    <t>Oct</t>
  </si>
  <si>
    <t>Nov</t>
  </si>
  <si>
    <t>Dec</t>
  </si>
  <si>
    <t>1 bedroom</t>
  </si>
  <si>
    <t>2 bedrooms</t>
  </si>
  <si>
    <t>3 bedrooms</t>
  </si>
  <si>
    <t>Social rent</t>
  </si>
  <si>
    <t>Affordable Rent</t>
  </si>
  <si>
    <t>Borough</t>
  </si>
  <si>
    <t>Jobs</t>
  </si>
  <si>
    <t>People</t>
  </si>
  <si>
    <t>Homes</t>
  </si>
  <si>
    <t>Owned with mortgage</t>
  </si>
  <si>
    <t>Market</t>
  </si>
  <si>
    <t>Intermediate</t>
  </si>
  <si>
    <t>Dwelling stock</t>
  </si>
  <si>
    <t>% of stock</t>
  </si>
  <si>
    <t>LDD</t>
  </si>
  <si>
    <t>Yorks &amp; Humber</t>
  </si>
  <si>
    <t>Housing association</t>
  </si>
  <si>
    <t>Local authority</t>
  </si>
  <si>
    <t>Private renters</t>
  </si>
  <si>
    <t>Social renters</t>
  </si>
  <si>
    <t>Private rent</t>
  </si>
  <si>
    <t>Lower quartile</t>
  </si>
  <si>
    <t>Median</t>
  </si>
  <si>
    <t>4+ bedrooms</t>
  </si>
  <si>
    <t>Month</t>
  </si>
  <si>
    <t>Quintile 2</t>
  </si>
  <si>
    <t>Quintile 4</t>
  </si>
  <si>
    <t>All</t>
  </si>
  <si>
    <t>Upper quartile</t>
  </si>
  <si>
    <t>3-4 years</t>
  </si>
  <si>
    <t>5-9 years</t>
  </si>
  <si>
    <t>10-19 years</t>
  </si>
  <si>
    <t>20-29 years</t>
  </si>
  <si>
    <t>30+ years</t>
  </si>
  <si>
    <t>Two or more</t>
  </si>
  <si>
    <t>One year</t>
  </si>
  <si>
    <t>Two years</t>
  </si>
  <si>
    <t>Less than one year</t>
  </si>
  <si>
    <t>Council rented</t>
  </si>
  <si>
    <t>Housing association rented</t>
  </si>
  <si>
    <t>Council</t>
  </si>
  <si>
    <t>Transport</t>
  </si>
  <si>
    <t>Workplaces</t>
  </si>
  <si>
    <t>C</t>
  </si>
  <si>
    <t>D</t>
  </si>
  <si>
    <t>E</t>
  </si>
  <si>
    <t>2007/08 to 2010/11</t>
  </si>
  <si>
    <t>Camden 001</t>
  </si>
  <si>
    <t>Camden 002</t>
  </si>
  <si>
    <t>Camden 003</t>
  </si>
  <si>
    <t>Camden 004</t>
  </si>
  <si>
    <t>Camden 005</t>
  </si>
  <si>
    <t>Camden 006</t>
  </si>
  <si>
    <t>Camden 007</t>
  </si>
  <si>
    <t>Camden 008</t>
  </si>
  <si>
    <t>Camden 009</t>
  </si>
  <si>
    <t>Camden 010</t>
  </si>
  <si>
    <t>Camden 011</t>
  </si>
  <si>
    <t>Camden 012</t>
  </si>
  <si>
    <t>Camden 013</t>
  </si>
  <si>
    <t>Camden 014</t>
  </si>
  <si>
    <t>Camden 015</t>
  </si>
  <si>
    <t>Camden 016</t>
  </si>
  <si>
    <t>Camden 017</t>
  </si>
  <si>
    <t>Camden 018</t>
  </si>
  <si>
    <t>Camden 019</t>
  </si>
  <si>
    <t>Camden 020</t>
  </si>
  <si>
    <t>Camden 021</t>
  </si>
  <si>
    <t>Camden 022</t>
  </si>
  <si>
    <t>Camden 023</t>
  </si>
  <si>
    <t>Camden 024</t>
  </si>
  <si>
    <t>Camden 025</t>
  </si>
  <si>
    <t>Camden 026</t>
  </si>
  <si>
    <t>Camden 027</t>
  </si>
  <si>
    <t>Camden 028</t>
  </si>
  <si>
    <t>City of London 001</t>
  </si>
  <si>
    <t>Hackney 001</t>
  </si>
  <si>
    <t>Hackney 002</t>
  </si>
  <si>
    <t>Hackney 003</t>
  </si>
  <si>
    <t>Hackney 004</t>
  </si>
  <si>
    <t>Hackney 006</t>
  </si>
  <si>
    <t>Hackney 007</t>
  </si>
  <si>
    <t>Hackney 008</t>
  </si>
  <si>
    <t>Hackney 009</t>
  </si>
  <si>
    <t>Hackney 010</t>
  </si>
  <si>
    <t>Hackney 011</t>
  </si>
  <si>
    <t>Hackney 012</t>
  </si>
  <si>
    <t>Hackney 013</t>
  </si>
  <si>
    <t>Hackney 014</t>
  </si>
  <si>
    <t>Hackney 015</t>
  </si>
  <si>
    <t>Hackney 016</t>
  </si>
  <si>
    <t>Hackney 017</t>
  </si>
  <si>
    <t>Hackney 018</t>
  </si>
  <si>
    <t>Hackney 019</t>
  </si>
  <si>
    <t>Hackney 020</t>
  </si>
  <si>
    <t>Hackney 021</t>
  </si>
  <si>
    <t>Hackney 022</t>
  </si>
  <si>
    <t>Hackney 023</t>
  </si>
  <si>
    <t>Hackney 024</t>
  </si>
  <si>
    <t>Hackney 025</t>
  </si>
  <si>
    <t>Hackney 026</t>
  </si>
  <si>
    <t>Hackney 027</t>
  </si>
  <si>
    <t>Hammersmith and Fulham 001</t>
  </si>
  <si>
    <t>Hammersmith and Fulham 002</t>
  </si>
  <si>
    <t>Hammersmith and Fulham 003</t>
  </si>
  <si>
    <t>Hammersmith and Fulham 004</t>
  </si>
  <si>
    <t>Hammersmith and Fulham 005</t>
  </si>
  <si>
    <t>Hammersmith and Fulham 006</t>
  </si>
  <si>
    <t>Hammersmith and Fulham 007</t>
  </si>
  <si>
    <t>Hammersmith and Fulham 008</t>
  </si>
  <si>
    <t>Hammersmith and Fulham 009</t>
  </si>
  <si>
    <t>Hammersmith and Fulham 010</t>
  </si>
  <si>
    <t>Hammersmith and Fulham 011</t>
  </si>
  <si>
    <t>Hammersmith and Fulham 012</t>
  </si>
  <si>
    <t>Hammersmith and Fulham 013</t>
  </si>
  <si>
    <t>Hammersmith and Fulham 014</t>
  </si>
  <si>
    <t>Hammersmith and Fulham 015</t>
  </si>
  <si>
    <t>Hammersmith and Fulham 016</t>
  </si>
  <si>
    <t>Hammersmith and Fulham 017</t>
  </si>
  <si>
    <t>Hammersmith and Fulham 018</t>
  </si>
  <si>
    <t>Hammersmith and Fulham 019</t>
  </si>
  <si>
    <t>Hammersmith and Fulham 020</t>
  </si>
  <si>
    <t>Hammersmith and Fulham 021</t>
  </si>
  <si>
    <t>Hammersmith and Fulham 022</t>
  </si>
  <si>
    <t>Hammersmith and Fulham 023</t>
  </si>
  <si>
    <t>Hammersmith and Fulham 024</t>
  </si>
  <si>
    <t>Hammersmith and Fulham 025</t>
  </si>
  <si>
    <t>Haringey 001</t>
  </si>
  <si>
    <t>Haringey 002</t>
  </si>
  <si>
    <t>Haringey 004</t>
  </si>
  <si>
    <t>Haringey 005</t>
  </si>
  <si>
    <t>Haringey 006</t>
  </si>
  <si>
    <t>Haringey 007</t>
  </si>
  <si>
    <t>Haringey 008</t>
  </si>
  <si>
    <t>Haringey 009</t>
  </si>
  <si>
    <t>Haringey 010</t>
  </si>
  <si>
    <t>Haringey 011</t>
  </si>
  <si>
    <t>Haringey 012</t>
  </si>
  <si>
    <t>Haringey 013</t>
  </si>
  <si>
    <t>Haringey 014</t>
  </si>
  <si>
    <t>Haringey 015</t>
  </si>
  <si>
    <t>Haringey 016</t>
  </si>
  <si>
    <t>Haringey 017</t>
  </si>
  <si>
    <t>Haringey 018</t>
  </si>
  <si>
    <t>Haringey 019</t>
  </si>
  <si>
    <t>Haringey 020</t>
  </si>
  <si>
    <t>Haringey 021</t>
  </si>
  <si>
    <t>Haringey 022</t>
  </si>
  <si>
    <t>Haringey 023</t>
  </si>
  <si>
    <t>Haringey 024</t>
  </si>
  <si>
    <t>Haringey 025</t>
  </si>
  <si>
    <t>Haringey 026</t>
  </si>
  <si>
    <t>Haringey 027</t>
  </si>
  <si>
    <t>Haringey 028</t>
  </si>
  <si>
    <t>Haringey 029</t>
  </si>
  <si>
    <t>Haringey 030</t>
  </si>
  <si>
    <t>Haringey 031</t>
  </si>
  <si>
    <t>Haringey 032</t>
  </si>
  <si>
    <t>Haringey 033</t>
  </si>
  <si>
    <t>Haringey 034</t>
  </si>
  <si>
    <t>Haringey 035</t>
  </si>
  <si>
    <t>Haringey 036</t>
  </si>
  <si>
    <t>Islington 001</t>
  </si>
  <si>
    <t>Islington 002</t>
  </si>
  <si>
    <t>Islington 003</t>
  </si>
  <si>
    <t>Islington 004</t>
  </si>
  <si>
    <t>Islington 005</t>
  </si>
  <si>
    <t>Islington 006</t>
  </si>
  <si>
    <t>Islington 007</t>
  </si>
  <si>
    <t>Islington 008</t>
  </si>
  <si>
    <t>Islington 009</t>
  </si>
  <si>
    <t>Islington 010</t>
  </si>
  <si>
    <t>Islington 011</t>
  </si>
  <si>
    <t>Islington 012</t>
  </si>
  <si>
    <t>Islington 013</t>
  </si>
  <si>
    <t>Islington 014</t>
  </si>
  <si>
    <t>Islington 015</t>
  </si>
  <si>
    <t>Islington 016</t>
  </si>
  <si>
    <t>Islington 017</t>
  </si>
  <si>
    <t>Islington 018</t>
  </si>
  <si>
    <t>Islington 019</t>
  </si>
  <si>
    <t>Islington 020</t>
  </si>
  <si>
    <t>Islington 021</t>
  </si>
  <si>
    <t>Islington 022</t>
  </si>
  <si>
    <t>Islington 023</t>
  </si>
  <si>
    <t>Kensington and Chelsea 001</t>
  </si>
  <si>
    <t>Kensington and Chelsea 002</t>
  </si>
  <si>
    <t>Kensington and Chelsea 003</t>
  </si>
  <si>
    <t>Kensington and Chelsea 004</t>
  </si>
  <si>
    <t>Kensington and Chelsea 005</t>
  </si>
  <si>
    <t>Kensington and Chelsea 006</t>
  </si>
  <si>
    <t>Kensington and Chelsea 007</t>
  </si>
  <si>
    <t>Kensington and Chelsea 008</t>
  </si>
  <si>
    <t>Kensington and Chelsea 009</t>
  </si>
  <si>
    <t>Kensington and Chelsea 010</t>
  </si>
  <si>
    <t>Kensington and Chelsea 011</t>
  </si>
  <si>
    <t>Kensington and Chelsea 012</t>
  </si>
  <si>
    <t>Kensington and Chelsea 013</t>
  </si>
  <si>
    <t>Kensington and Chelsea 014</t>
  </si>
  <si>
    <t>Kensington and Chelsea 015</t>
  </si>
  <si>
    <t>Kensington and Chelsea 016</t>
  </si>
  <si>
    <t>Kensington and Chelsea 017</t>
  </si>
  <si>
    <t>Kensington and Chelsea 018</t>
  </si>
  <si>
    <t>Kensington and Chelsea 019</t>
  </si>
  <si>
    <t>Kensington and Chelsea 020</t>
  </si>
  <si>
    <t>Kensington and Chelsea 021</t>
  </si>
  <si>
    <t>Lambeth 002</t>
  </si>
  <si>
    <t>Lambeth 003</t>
  </si>
  <si>
    <t>Lambeth 004</t>
  </si>
  <si>
    <t>Lambeth 005</t>
  </si>
  <si>
    <t>Lambeth 006</t>
  </si>
  <si>
    <t>Lambeth 007</t>
  </si>
  <si>
    <t>Lambeth 008</t>
  </si>
  <si>
    <t>Lambeth 009</t>
  </si>
  <si>
    <t>Lambeth 010</t>
  </si>
  <si>
    <t>Lambeth 011</t>
  </si>
  <si>
    <t>Lambeth 012</t>
  </si>
  <si>
    <t>Lambeth 013</t>
  </si>
  <si>
    <t>Lambeth 014</t>
  </si>
  <si>
    <t>Lambeth 015</t>
  </si>
  <si>
    <t>Lambeth 016</t>
  </si>
  <si>
    <t>Lambeth 017</t>
  </si>
  <si>
    <t>Lambeth 018</t>
  </si>
  <si>
    <t>Lambeth 019</t>
  </si>
  <si>
    <t>Lambeth 020</t>
  </si>
  <si>
    <t>Lambeth 021</t>
  </si>
  <si>
    <t>Lambeth 022</t>
  </si>
  <si>
    <t>Lambeth 023</t>
  </si>
  <si>
    <t>Lambeth 024</t>
  </si>
  <si>
    <t>Lambeth 025</t>
  </si>
  <si>
    <t>Lambeth 026</t>
  </si>
  <si>
    <t>Lambeth 027</t>
  </si>
  <si>
    <t>Lambeth 028</t>
  </si>
  <si>
    <t>Lambeth 029</t>
  </si>
  <si>
    <t>Lambeth 030</t>
  </si>
  <si>
    <t>Lambeth 031</t>
  </si>
  <si>
    <t>Lambeth 032</t>
  </si>
  <si>
    <t>Lambeth 033</t>
  </si>
  <si>
    <t>Lambeth 034</t>
  </si>
  <si>
    <t>Lambeth 035</t>
  </si>
  <si>
    <t>Lewisham 001</t>
  </si>
  <si>
    <t>Lewisham 002</t>
  </si>
  <si>
    <t>Lewisham 003</t>
  </si>
  <si>
    <t>Lewisham 005</t>
  </si>
  <si>
    <t>Lewisham 006</t>
  </si>
  <si>
    <t>Lewisham 007</t>
  </si>
  <si>
    <t>Lewisham 008</t>
  </si>
  <si>
    <t>Lewisham 009</t>
  </si>
  <si>
    <t>Lewisham 010</t>
  </si>
  <si>
    <t>Lewisham 011</t>
  </si>
  <si>
    <t>Lewisham 012</t>
  </si>
  <si>
    <t>Lewisham 013</t>
  </si>
  <si>
    <t>Lewisham 014</t>
  </si>
  <si>
    <t>Lewisham 015</t>
  </si>
  <si>
    <t>Lewisham 016</t>
  </si>
  <si>
    <t>Lewisham 017</t>
  </si>
  <si>
    <t>Lewisham 018</t>
  </si>
  <si>
    <t>Lewisham 019</t>
  </si>
  <si>
    <t>Lewisham 020</t>
  </si>
  <si>
    <t>Lewisham 021</t>
  </si>
  <si>
    <t>Lewisham 022</t>
  </si>
  <si>
    <t>Lewisham 023</t>
  </si>
  <si>
    <t>Lewisham 024</t>
  </si>
  <si>
    <t>Lewisham 025</t>
  </si>
  <si>
    <t>Lewisham 026</t>
  </si>
  <si>
    <t>Lewisham 027</t>
  </si>
  <si>
    <t>Lewisham 028</t>
  </si>
  <si>
    <t>Lewisham 029</t>
  </si>
  <si>
    <t>Lewisham 030</t>
  </si>
  <si>
    <t>Lewisham 031</t>
  </si>
  <si>
    <t>Lewisham 033</t>
  </si>
  <si>
    <t>Lewisham 034</t>
  </si>
  <si>
    <t>Lewisham 035</t>
  </si>
  <si>
    <t>Newham 001</t>
  </si>
  <si>
    <t>Newham 002</t>
  </si>
  <si>
    <t>Newham 003</t>
  </si>
  <si>
    <t>Newham 004</t>
  </si>
  <si>
    <t>Newham 005</t>
  </si>
  <si>
    <t>Newham 006</t>
  </si>
  <si>
    <t>Newham 007</t>
  </si>
  <si>
    <t>Newham 008</t>
  </si>
  <si>
    <t>Newham 009</t>
  </si>
  <si>
    <t>Newham 010</t>
  </si>
  <si>
    <t>Newham 011</t>
  </si>
  <si>
    <t>Newham 012</t>
  </si>
  <si>
    <t>Newham 013</t>
  </si>
  <si>
    <t>Newham 014</t>
  </si>
  <si>
    <t>Newham 015</t>
  </si>
  <si>
    <t>Newham 016</t>
  </si>
  <si>
    <t>Newham 017</t>
  </si>
  <si>
    <t>Newham 018</t>
  </si>
  <si>
    <t>Newham 019</t>
  </si>
  <si>
    <t>Newham 020</t>
  </si>
  <si>
    <t>Newham 021</t>
  </si>
  <si>
    <t>Newham 022</t>
  </si>
  <si>
    <t>Newham 023</t>
  </si>
  <si>
    <t>Newham 024</t>
  </si>
  <si>
    <t>Newham 025</t>
  </si>
  <si>
    <t>Newham 026</t>
  </si>
  <si>
    <t>Newham 027</t>
  </si>
  <si>
    <t>Newham 028</t>
  </si>
  <si>
    <t>Newham 029</t>
  </si>
  <si>
    <t>Newham 030</t>
  </si>
  <si>
    <t>Newham 031</t>
  </si>
  <si>
    <t>Newham 032</t>
  </si>
  <si>
    <t>Newham 033</t>
  </si>
  <si>
    <t>Newham 034</t>
  </si>
  <si>
    <t>Newham 035</t>
  </si>
  <si>
    <t>Newham 036</t>
  </si>
  <si>
    <t>Newham 037</t>
  </si>
  <si>
    <t>Southwark 001</t>
  </si>
  <si>
    <t>Southwark 002</t>
  </si>
  <si>
    <t>Southwark 003</t>
  </si>
  <si>
    <t>Southwark 004</t>
  </si>
  <si>
    <t>Southwark 006</t>
  </si>
  <si>
    <t>Southwark 007</t>
  </si>
  <si>
    <t>Southwark 008</t>
  </si>
  <si>
    <t>Southwark 009</t>
  </si>
  <si>
    <t>Southwark 010</t>
  </si>
  <si>
    <t>Southwark 011</t>
  </si>
  <si>
    <t>Southwark 012</t>
  </si>
  <si>
    <t>Southwark 013</t>
  </si>
  <si>
    <t>Southwark 014</t>
  </si>
  <si>
    <t>Southwark 015</t>
  </si>
  <si>
    <t>Southwark 016</t>
  </si>
  <si>
    <t>Southwark 017</t>
  </si>
  <si>
    <t>Southwark 018</t>
  </si>
  <si>
    <t>Southwark 019</t>
  </si>
  <si>
    <t>Southwark 020</t>
  </si>
  <si>
    <t>Southwark 021</t>
  </si>
  <si>
    <t>Southwark 022</t>
  </si>
  <si>
    <t>Southwark 023</t>
  </si>
  <si>
    <t>Southwark 024</t>
  </si>
  <si>
    <t>Southwark 025</t>
  </si>
  <si>
    <t>Southwark 026</t>
  </si>
  <si>
    <t>Southwark 027</t>
  </si>
  <si>
    <t>Southwark 028</t>
  </si>
  <si>
    <t>Southwark 029</t>
  </si>
  <si>
    <t>Southwark 030</t>
  </si>
  <si>
    <t>Southwark 031</t>
  </si>
  <si>
    <t>Southwark 032</t>
  </si>
  <si>
    <t>Southwark 033</t>
  </si>
  <si>
    <t>Tower Hamlets 001</t>
  </si>
  <si>
    <t>Tower Hamlets 002</t>
  </si>
  <si>
    <t>Tower Hamlets 003</t>
  </si>
  <si>
    <t>Tower Hamlets 004</t>
  </si>
  <si>
    <t>Tower Hamlets 005</t>
  </si>
  <si>
    <t>Tower Hamlets 006</t>
  </si>
  <si>
    <t>Tower Hamlets 007</t>
  </si>
  <si>
    <t>Tower Hamlets 008</t>
  </si>
  <si>
    <t>Tower Hamlets 009</t>
  </si>
  <si>
    <t>Tower Hamlets 010</t>
  </si>
  <si>
    <t>Tower Hamlets 011</t>
  </si>
  <si>
    <t>Tower Hamlets 012</t>
  </si>
  <si>
    <t>Tower Hamlets 013</t>
  </si>
  <si>
    <t>Tower Hamlets 014</t>
  </si>
  <si>
    <t>Tower Hamlets 015</t>
  </si>
  <si>
    <t>Tower Hamlets 016</t>
  </si>
  <si>
    <t>Tower Hamlets 017</t>
  </si>
  <si>
    <t>Tower Hamlets 018</t>
  </si>
  <si>
    <t>Tower Hamlets 019</t>
  </si>
  <si>
    <t>Tower Hamlets 020</t>
  </si>
  <si>
    <t>Tower Hamlets 021</t>
  </si>
  <si>
    <t>Tower Hamlets 022</t>
  </si>
  <si>
    <t>Tower Hamlets 023</t>
  </si>
  <si>
    <t>Tower Hamlets 024</t>
  </si>
  <si>
    <t>Tower Hamlets 025</t>
  </si>
  <si>
    <t>Tower Hamlets 026</t>
  </si>
  <si>
    <t>Tower Hamlets 027</t>
  </si>
  <si>
    <t>Tower Hamlets 028</t>
  </si>
  <si>
    <t>Tower Hamlets 030</t>
  </si>
  <si>
    <t>Tower Hamlets 031</t>
  </si>
  <si>
    <t>Wandsworth 001</t>
  </si>
  <si>
    <t>Wandsworth 002</t>
  </si>
  <si>
    <t>Wandsworth 003</t>
  </si>
  <si>
    <t>Wandsworth 004</t>
  </si>
  <si>
    <t>Wandsworth 005</t>
  </si>
  <si>
    <t>Wandsworth 006</t>
  </si>
  <si>
    <t>Wandsworth 007</t>
  </si>
  <si>
    <t>Wandsworth 008</t>
  </si>
  <si>
    <t>Wandsworth 009</t>
  </si>
  <si>
    <t>Wandsworth 010</t>
  </si>
  <si>
    <t>Wandsworth 011</t>
  </si>
  <si>
    <t>Wandsworth 012</t>
  </si>
  <si>
    <t>Wandsworth 013</t>
  </si>
  <si>
    <t>Wandsworth 014</t>
  </si>
  <si>
    <t>Wandsworth 015</t>
  </si>
  <si>
    <t>Wandsworth 016</t>
  </si>
  <si>
    <t>Wandsworth 017</t>
  </si>
  <si>
    <t>Wandsworth 018</t>
  </si>
  <si>
    <t>Wandsworth 019</t>
  </si>
  <si>
    <t>Wandsworth 020</t>
  </si>
  <si>
    <t>Wandsworth 021</t>
  </si>
  <si>
    <t>Wandsworth 022</t>
  </si>
  <si>
    <t>Wandsworth 023</t>
  </si>
  <si>
    <t>Wandsworth 024</t>
  </si>
  <si>
    <t>Wandsworth 025</t>
  </si>
  <si>
    <t>Wandsworth 026</t>
  </si>
  <si>
    <t>Wandsworth 027</t>
  </si>
  <si>
    <t>Wandsworth 028</t>
  </si>
  <si>
    <t>Wandsworth 029</t>
  </si>
  <si>
    <t>Wandsworth 030</t>
  </si>
  <si>
    <t>Wandsworth 031</t>
  </si>
  <si>
    <t>Wandsworth 032</t>
  </si>
  <si>
    <t>Wandsworth 033</t>
  </si>
  <si>
    <t>Wandsworth 034</t>
  </si>
  <si>
    <t>Wandsworth 035</t>
  </si>
  <si>
    <t>Wandsworth 036</t>
  </si>
  <si>
    <t>Wandsworth 037</t>
  </si>
  <si>
    <t>Westminster 001</t>
  </si>
  <si>
    <t>Westminster 002</t>
  </si>
  <si>
    <t>Westminster 003</t>
  </si>
  <si>
    <t>Westminster 004</t>
  </si>
  <si>
    <t>Westminster 005</t>
  </si>
  <si>
    <t>Westminster 006</t>
  </si>
  <si>
    <t>Westminster 007</t>
  </si>
  <si>
    <t>Westminster 008</t>
  </si>
  <si>
    <t>Westminster 009</t>
  </si>
  <si>
    <t>Westminster 010</t>
  </si>
  <si>
    <t>Westminster 011</t>
  </si>
  <si>
    <t>Westminster 012</t>
  </si>
  <si>
    <t>Westminster 013</t>
  </si>
  <si>
    <t>Westminster 014</t>
  </si>
  <si>
    <t>Westminster 015</t>
  </si>
  <si>
    <t>Westminster 016</t>
  </si>
  <si>
    <t>Westminster 017</t>
  </si>
  <si>
    <t>Westminster 018</t>
  </si>
  <si>
    <t>Westminster 019</t>
  </si>
  <si>
    <t>Westminster 020</t>
  </si>
  <si>
    <t>Westminster 021</t>
  </si>
  <si>
    <t>Westminster 022</t>
  </si>
  <si>
    <t>Westminster 023</t>
  </si>
  <si>
    <t>Westminster 024</t>
  </si>
  <si>
    <t>Barking and Dagenham 001</t>
  </si>
  <si>
    <t>Barking and Dagenham 002</t>
  </si>
  <si>
    <t>Barking and Dagenham 003</t>
  </si>
  <si>
    <t>Barking and Dagenham 004</t>
  </si>
  <si>
    <t>Barking and Dagenham 006</t>
  </si>
  <si>
    <t>Barking and Dagenham 007</t>
  </si>
  <si>
    <t>Barking and Dagenham 008</t>
  </si>
  <si>
    <t>Barking and Dagenham 009</t>
  </si>
  <si>
    <t>Barking and Dagenham 010</t>
  </si>
  <si>
    <t>Barking and Dagenham 011</t>
  </si>
  <si>
    <t>Barking and Dagenham 012</t>
  </si>
  <si>
    <t>Barking and Dagenham 013</t>
  </si>
  <si>
    <t>Barking and Dagenham 014</t>
  </si>
  <si>
    <t>Barking and Dagenham 015</t>
  </si>
  <si>
    <t>Barking and Dagenham 016</t>
  </si>
  <si>
    <t>Barking and Dagenham 017</t>
  </si>
  <si>
    <t>Barking and Dagenham 018</t>
  </si>
  <si>
    <t>Barking and Dagenham 019</t>
  </si>
  <si>
    <t>Barking and Dagenham 020</t>
  </si>
  <si>
    <t>Barking and Dagenham 021</t>
  </si>
  <si>
    <t>Barking and Dagenham 022</t>
  </si>
  <si>
    <t>Barnet 001</t>
  </si>
  <si>
    <t>Barnet 002</t>
  </si>
  <si>
    <t>Barnet 003</t>
  </si>
  <si>
    <t>Barnet 004</t>
  </si>
  <si>
    <t>Barnet 005</t>
  </si>
  <si>
    <t>Barnet 006</t>
  </si>
  <si>
    <t>Barnet 007</t>
  </si>
  <si>
    <t>Barnet 008</t>
  </si>
  <si>
    <t>Barnet 009</t>
  </si>
  <si>
    <t>Barnet 010</t>
  </si>
  <si>
    <t>Barnet 011</t>
  </si>
  <si>
    <t>Barnet 012</t>
  </si>
  <si>
    <t>Barnet 013</t>
  </si>
  <si>
    <t>Barnet 014</t>
  </si>
  <si>
    <t>Barnet 015</t>
  </si>
  <si>
    <t>Barnet 016</t>
  </si>
  <si>
    <t>Barnet 017</t>
  </si>
  <si>
    <t>Barnet 018</t>
  </si>
  <si>
    <t>Barnet 019</t>
  </si>
  <si>
    <t>Barnet 020</t>
  </si>
  <si>
    <t>Barnet 021</t>
  </si>
  <si>
    <t>Barnet 022</t>
  </si>
  <si>
    <t>Barnet 023</t>
  </si>
  <si>
    <t>Barnet 024</t>
  </si>
  <si>
    <t>Barnet 025</t>
  </si>
  <si>
    <t>Barnet 026</t>
  </si>
  <si>
    <t>Barnet 027</t>
  </si>
  <si>
    <t>Barnet 028</t>
  </si>
  <si>
    <t>Barnet 029</t>
  </si>
  <si>
    <t>Barnet 030</t>
  </si>
  <si>
    <t>Barnet 031</t>
  </si>
  <si>
    <t>Barnet 032</t>
  </si>
  <si>
    <t>Barnet 033</t>
  </si>
  <si>
    <t>Barnet 034</t>
  </si>
  <si>
    <t>Barnet 035</t>
  </si>
  <si>
    <t>Barnet 036</t>
  </si>
  <si>
    <t>Barnet 037</t>
  </si>
  <si>
    <t>Barnet 038</t>
  </si>
  <si>
    <t>Barnet 039</t>
  </si>
  <si>
    <t>Barnet 040</t>
  </si>
  <si>
    <t>Barnet 041</t>
  </si>
  <si>
    <t>Bexley 001</t>
  </si>
  <si>
    <t>Bexley 002</t>
  </si>
  <si>
    <t>Bexley 003</t>
  </si>
  <si>
    <t>Bexley 004</t>
  </si>
  <si>
    <t>Bexley 005</t>
  </si>
  <si>
    <t>Bexley 006</t>
  </si>
  <si>
    <t>Bexley 007</t>
  </si>
  <si>
    <t>Bexley 008</t>
  </si>
  <si>
    <t>Bexley 009</t>
  </si>
  <si>
    <t>Bexley 010</t>
  </si>
  <si>
    <t>Bexley 011</t>
  </si>
  <si>
    <t>Bexley 013</t>
  </si>
  <si>
    <t>Bexley 014</t>
  </si>
  <si>
    <t>Bexley 015</t>
  </si>
  <si>
    <t>Bexley 016</t>
  </si>
  <si>
    <t>Bexley 017</t>
  </si>
  <si>
    <t>Bexley 018</t>
  </si>
  <si>
    <t>Bexley 019</t>
  </si>
  <si>
    <t>Bexley 020</t>
  </si>
  <si>
    <t>Bexley 021</t>
  </si>
  <si>
    <t>Bexley 022</t>
  </si>
  <si>
    <t>Bexley 023</t>
  </si>
  <si>
    <t>Bexley 024</t>
  </si>
  <si>
    <t>Bexley 025</t>
  </si>
  <si>
    <t>Bexley 026</t>
  </si>
  <si>
    <t>Bexley 027</t>
  </si>
  <si>
    <t>Bexley 028</t>
  </si>
  <si>
    <t>Brent 001</t>
  </si>
  <si>
    <t>Brent 002</t>
  </si>
  <si>
    <t>Brent 003</t>
  </si>
  <si>
    <t>Brent 004</t>
  </si>
  <si>
    <t>Brent 005</t>
  </si>
  <si>
    <t>Brent 006</t>
  </si>
  <si>
    <t>Brent 007</t>
  </si>
  <si>
    <t>Brent 008</t>
  </si>
  <si>
    <t>Brent 009</t>
  </si>
  <si>
    <t>Brent 010</t>
  </si>
  <si>
    <t>Brent 011</t>
  </si>
  <si>
    <t>Brent 012</t>
  </si>
  <si>
    <t>Brent 013</t>
  </si>
  <si>
    <t>Brent 014</t>
  </si>
  <si>
    <t>Brent 015</t>
  </si>
  <si>
    <t>Brent 016</t>
  </si>
  <si>
    <t>Brent 017</t>
  </si>
  <si>
    <t>Brent 018</t>
  </si>
  <si>
    <t>Brent 019</t>
  </si>
  <si>
    <t>Brent 020</t>
  </si>
  <si>
    <t>Brent 021</t>
  </si>
  <si>
    <t>Brent 022</t>
  </si>
  <si>
    <t>Brent 023</t>
  </si>
  <si>
    <t>Brent 024</t>
  </si>
  <si>
    <t>Brent 025</t>
  </si>
  <si>
    <t>Brent 026</t>
  </si>
  <si>
    <t>Brent 027</t>
  </si>
  <si>
    <t>Brent 028</t>
  </si>
  <si>
    <t>Brent 029</t>
  </si>
  <si>
    <t>Brent 030</t>
  </si>
  <si>
    <t>Brent 031</t>
  </si>
  <si>
    <t>Brent 032</t>
  </si>
  <si>
    <t>Brent 033</t>
  </si>
  <si>
    <t>Brent 034</t>
  </si>
  <si>
    <t>Bromley 001</t>
  </si>
  <si>
    <t>Bromley 002</t>
  </si>
  <si>
    <t>Bromley 004</t>
  </si>
  <si>
    <t>Bromley 005</t>
  </si>
  <si>
    <t>Bromley 006</t>
  </si>
  <si>
    <t>Bromley 007</t>
  </si>
  <si>
    <t>Bromley 008</t>
  </si>
  <si>
    <t>Bromley 009</t>
  </si>
  <si>
    <t>Bromley 010</t>
  </si>
  <si>
    <t>Bromley 011</t>
  </si>
  <si>
    <t>Bromley 012</t>
  </si>
  <si>
    <t>Bromley 013</t>
  </si>
  <si>
    <t>Bromley 014</t>
  </si>
  <si>
    <t>Bromley 015</t>
  </si>
  <si>
    <t>Bromley 016</t>
  </si>
  <si>
    <t>Bromley 018</t>
  </si>
  <si>
    <t>Bromley 019</t>
  </si>
  <si>
    <t>Bromley 020</t>
  </si>
  <si>
    <t>Bromley 021</t>
  </si>
  <si>
    <t>Bromley 022</t>
  </si>
  <si>
    <t>Bromley 023</t>
  </si>
  <si>
    <t>Bromley 024</t>
  </si>
  <si>
    <t>Bromley 025</t>
  </si>
  <si>
    <t>Bromley 026</t>
  </si>
  <si>
    <t>Bromley 027</t>
  </si>
  <si>
    <t>Bromley 028</t>
  </si>
  <si>
    <t>Bromley 029</t>
  </si>
  <si>
    <t>Bromley 030</t>
  </si>
  <si>
    <t>Bromley 031</t>
  </si>
  <si>
    <t>Bromley 032</t>
  </si>
  <si>
    <t>Bromley 033</t>
  </si>
  <si>
    <t>Bromley 034</t>
  </si>
  <si>
    <t>Bromley 035</t>
  </si>
  <si>
    <t>Bromley 036</t>
  </si>
  <si>
    <t>Bromley 037</t>
  </si>
  <si>
    <t>Bromley 039</t>
  </si>
  <si>
    <t>Croydon 001</t>
  </si>
  <si>
    <t>Croydon 002</t>
  </si>
  <si>
    <t>Croydon 003</t>
  </si>
  <si>
    <t>Croydon 004</t>
  </si>
  <si>
    <t>Croydon 005</t>
  </si>
  <si>
    <t>Croydon 006</t>
  </si>
  <si>
    <t>Croydon 007</t>
  </si>
  <si>
    <t>Croydon 008</t>
  </si>
  <si>
    <t>Croydon 009</t>
  </si>
  <si>
    <t>Croydon 010</t>
  </si>
  <si>
    <t>Croydon 011</t>
  </si>
  <si>
    <t>Croydon 013</t>
  </si>
  <si>
    <t>Croydon 014</t>
  </si>
  <si>
    <t>Croydon 015</t>
  </si>
  <si>
    <t>Croydon 016</t>
  </si>
  <si>
    <t>Croydon 017</t>
  </si>
  <si>
    <t>Croydon 018</t>
  </si>
  <si>
    <t>Croydon 019</t>
  </si>
  <si>
    <t>Croydon 020</t>
  </si>
  <si>
    <t>Croydon 021</t>
  </si>
  <si>
    <t>Croydon 022</t>
  </si>
  <si>
    <t>Croydon 023</t>
  </si>
  <si>
    <t>Croydon 024</t>
  </si>
  <si>
    <t>Croydon 025</t>
  </si>
  <si>
    <t>Croydon 026</t>
  </si>
  <si>
    <t>Croydon 027</t>
  </si>
  <si>
    <t>Croydon 028</t>
  </si>
  <si>
    <t>Croydon 029</t>
  </si>
  <si>
    <t>Croydon 030</t>
  </si>
  <si>
    <t>Croydon 031</t>
  </si>
  <si>
    <t>Croydon 032</t>
  </si>
  <si>
    <t>Croydon 033</t>
  </si>
  <si>
    <t>Croydon 034</t>
  </si>
  <si>
    <t>Croydon 035</t>
  </si>
  <si>
    <t>Croydon 036</t>
  </si>
  <si>
    <t>Croydon 037</t>
  </si>
  <si>
    <t>Croydon 038</t>
  </si>
  <si>
    <t>Croydon 039</t>
  </si>
  <si>
    <t>Croydon 040</t>
  </si>
  <si>
    <t>Croydon 041</t>
  </si>
  <si>
    <t>Croydon 042</t>
  </si>
  <si>
    <t>Croydon 043</t>
  </si>
  <si>
    <t>Croydon 044</t>
  </si>
  <si>
    <t>Ealing 001</t>
  </si>
  <si>
    <t>Ealing 002</t>
  </si>
  <si>
    <t>Ealing 003</t>
  </si>
  <si>
    <t>Ealing 004</t>
  </si>
  <si>
    <t>Ealing 005</t>
  </si>
  <si>
    <t>Ealing 006</t>
  </si>
  <si>
    <t>Ealing 007</t>
  </si>
  <si>
    <t>Ealing 008</t>
  </si>
  <si>
    <t>Ealing 009</t>
  </si>
  <si>
    <t>Ealing 010</t>
  </si>
  <si>
    <t>Ealing 011</t>
  </si>
  <si>
    <t>Ealing 012</t>
  </si>
  <si>
    <t>Ealing 013</t>
  </si>
  <si>
    <t>Ealing 014</t>
  </si>
  <si>
    <t>Ealing 015</t>
  </si>
  <si>
    <t>Ealing 016</t>
  </si>
  <si>
    <t>Ealing 017</t>
  </si>
  <si>
    <t>Ealing 018</t>
  </si>
  <si>
    <t>Ealing 019</t>
  </si>
  <si>
    <t>Ealing 020</t>
  </si>
  <si>
    <t>Ealing 021</t>
  </si>
  <si>
    <t>Ealing 022</t>
  </si>
  <si>
    <t>Ealing 023</t>
  </si>
  <si>
    <t>Ealing 024</t>
  </si>
  <si>
    <t>Ealing 025</t>
  </si>
  <si>
    <t>Ealing 026</t>
  </si>
  <si>
    <t>Ealing 027</t>
  </si>
  <si>
    <t>Ealing 028</t>
  </si>
  <si>
    <t>Ealing 029</t>
  </si>
  <si>
    <t>Ealing 030</t>
  </si>
  <si>
    <t>Ealing 031</t>
  </si>
  <si>
    <t>Ealing 032</t>
  </si>
  <si>
    <t>Ealing 033</t>
  </si>
  <si>
    <t>Ealing 034</t>
  </si>
  <si>
    <t>Ealing 035</t>
  </si>
  <si>
    <t>Ealing 037</t>
  </si>
  <si>
    <t>Ealing 038</t>
  </si>
  <si>
    <t>Ealing 039</t>
  </si>
  <si>
    <t>Enfield 001</t>
  </si>
  <si>
    <t>Enfield 002</t>
  </si>
  <si>
    <t>Enfield 003</t>
  </si>
  <si>
    <t>Enfield 004</t>
  </si>
  <si>
    <t>Enfield 005</t>
  </si>
  <si>
    <t>Enfield 006</t>
  </si>
  <si>
    <t>Enfield 007</t>
  </si>
  <si>
    <t>Enfield 008</t>
  </si>
  <si>
    <t>Enfield 009</t>
  </si>
  <si>
    <t>Enfield 010</t>
  </si>
  <si>
    <t>Enfield 011</t>
  </si>
  <si>
    <t>Enfield 012</t>
  </si>
  <si>
    <t>Enfield 013</t>
  </si>
  <si>
    <t>Enfield 014</t>
  </si>
  <si>
    <t>Enfield 015</t>
  </si>
  <si>
    <t>Enfield 016</t>
  </si>
  <si>
    <t>Enfield 017</t>
  </si>
  <si>
    <t>Enfield 018</t>
  </si>
  <si>
    <t>Enfield 019</t>
  </si>
  <si>
    <t>Enfield 020</t>
  </si>
  <si>
    <t>Enfield 021</t>
  </si>
  <si>
    <t>Enfield 022</t>
  </si>
  <si>
    <t>Enfield 023</t>
  </si>
  <si>
    <t>Enfield 024</t>
  </si>
  <si>
    <t>Enfield 025</t>
  </si>
  <si>
    <t>Enfield 026</t>
  </si>
  <si>
    <t>Enfield 027</t>
  </si>
  <si>
    <t>Enfield 028</t>
  </si>
  <si>
    <t>Enfield 029</t>
  </si>
  <si>
    <t>Enfield 030</t>
  </si>
  <si>
    <t>Enfield 031</t>
  </si>
  <si>
    <t>Enfield 032</t>
  </si>
  <si>
    <t>Enfield 033</t>
  </si>
  <si>
    <t>Enfield 035</t>
  </si>
  <si>
    <t>Enfield 036</t>
  </si>
  <si>
    <t>Greenwich 001</t>
  </si>
  <si>
    <t>Greenwich 002</t>
  </si>
  <si>
    <t>Greenwich 003</t>
  </si>
  <si>
    <t>Greenwich 004</t>
  </si>
  <si>
    <t>Greenwich 005</t>
  </si>
  <si>
    <t>Greenwich 006</t>
  </si>
  <si>
    <t>Greenwich 007</t>
  </si>
  <si>
    <t>Greenwich 008</t>
  </si>
  <si>
    <t>Greenwich 009</t>
  </si>
  <si>
    <t>Greenwich 011</t>
  </si>
  <si>
    <t>Greenwich 012</t>
  </si>
  <si>
    <t>Greenwich 014</t>
  </si>
  <si>
    <t>Greenwich 015</t>
  </si>
  <si>
    <t>Greenwich 016</t>
  </si>
  <si>
    <t>Greenwich 017</t>
  </si>
  <si>
    <t>Greenwich 019</t>
  </si>
  <si>
    <t>Greenwich 020</t>
  </si>
  <si>
    <t>Greenwich 021</t>
  </si>
  <si>
    <t>Greenwich 022</t>
  </si>
  <si>
    <t>Greenwich 023</t>
  </si>
  <si>
    <t>Greenwich 025</t>
  </si>
  <si>
    <t>Greenwich 027</t>
  </si>
  <si>
    <t>Greenwich 028</t>
  </si>
  <si>
    <t>Greenwich 029</t>
  </si>
  <si>
    <t>Greenwich 030</t>
  </si>
  <si>
    <t>Greenwich 031</t>
  </si>
  <si>
    <t>Greenwich 032</t>
  </si>
  <si>
    <t>Harrow 001</t>
  </si>
  <si>
    <t>Harrow 002</t>
  </si>
  <si>
    <t>Harrow 003</t>
  </si>
  <si>
    <t>Harrow 004</t>
  </si>
  <si>
    <t>Harrow 005</t>
  </si>
  <si>
    <t>Harrow 006</t>
  </si>
  <si>
    <t>Harrow 007</t>
  </si>
  <si>
    <t>Harrow 008</t>
  </si>
  <si>
    <t>Harrow 009</t>
  </si>
  <si>
    <t>Harrow 010</t>
  </si>
  <si>
    <t>Harrow 011</t>
  </si>
  <si>
    <t>Harrow 012</t>
  </si>
  <si>
    <t>Harrow 013</t>
  </si>
  <si>
    <t>Harrow 015</t>
  </si>
  <si>
    <t>Harrow 016</t>
  </si>
  <si>
    <t>Harrow 017</t>
  </si>
  <si>
    <t>Harrow 019</t>
  </si>
  <si>
    <t>Harrow 020</t>
  </si>
  <si>
    <t>Harrow 021</t>
  </si>
  <si>
    <t>Harrow 022</t>
  </si>
  <si>
    <t>Harrow 023</t>
  </si>
  <si>
    <t>Harrow 024</t>
  </si>
  <si>
    <t>Harrow 025</t>
  </si>
  <si>
    <t>Harrow 027</t>
  </si>
  <si>
    <t>Harrow 028</t>
  </si>
  <si>
    <t>Harrow 029</t>
  </si>
  <si>
    <t>Harrow 030</t>
  </si>
  <si>
    <t>Harrow 031</t>
  </si>
  <si>
    <t>Havering 001</t>
  </si>
  <si>
    <t>Havering 002</t>
  </si>
  <si>
    <t>Havering 003</t>
  </si>
  <si>
    <t>Havering 004</t>
  </si>
  <si>
    <t>Havering 005</t>
  </si>
  <si>
    <t>Havering 006</t>
  </si>
  <si>
    <t>Havering 007</t>
  </si>
  <si>
    <t>Havering 008</t>
  </si>
  <si>
    <t>Havering 009</t>
  </si>
  <si>
    <t>Havering 010</t>
  </si>
  <si>
    <t>Havering 011</t>
  </si>
  <si>
    <t>Havering 012</t>
  </si>
  <si>
    <t>Havering 013</t>
  </si>
  <si>
    <t>Havering 014</t>
  </si>
  <si>
    <t>Havering 015</t>
  </si>
  <si>
    <t>Havering 016</t>
  </si>
  <si>
    <t>Havering 017</t>
  </si>
  <si>
    <t>Havering 018</t>
  </si>
  <si>
    <t>Havering 019</t>
  </si>
  <si>
    <t>Havering 020</t>
  </si>
  <si>
    <t>Havering 021</t>
  </si>
  <si>
    <t>Havering 022</t>
  </si>
  <si>
    <t>Havering 023</t>
  </si>
  <si>
    <t>Havering 024</t>
  </si>
  <si>
    <t>Havering 025</t>
  </si>
  <si>
    <t>Havering 026</t>
  </si>
  <si>
    <t>Havering 027</t>
  </si>
  <si>
    <t>Havering 028</t>
  </si>
  <si>
    <t>Havering 029</t>
  </si>
  <si>
    <t>Havering 030</t>
  </si>
  <si>
    <t>Hillingdon 001</t>
  </si>
  <si>
    <t>Hillingdon 002</t>
  </si>
  <si>
    <t>Hillingdon 003</t>
  </si>
  <si>
    <t>Hillingdon 004</t>
  </si>
  <si>
    <t>Hillingdon 005</t>
  </si>
  <si>
    <t>Hillingdon 006</t>
  </si>
  <si>
    <t>Hillingdon 007</t>
  </si>
  <si>
    <t>Hillingdon 008</t>
  </si>
  <si>
    <t>Hillingdon 009</t>
  </si>
  <si>
    <t>Hillingdon 010</t>
  </si>
  <si>
    <t>Hillingdon 011</t>
  </si>
  <si>
    <t>Hillingdon 013</t>
  </si>
  <si>
    <t>Hillingdon 014</t>
  </si>
  <si>
    <t>Hillingdon 015</t>
  </si>
  <si>
    <t>Hillingdon 016</t>
  </si>
  <si>
    <t>Hillingdon 017</t>
  </si>
  <si>
    <t>Hillingdon 018</t>
  </si>
  <si>
    <t>Hillingdon 019</t>
  </si>
  <si>
    <t>Hillingdon 020</t>
  </si>
  <si>
    <t>Hillingdon 021</t>
  </si>
  <si>
    <t>Hillingdon 022</t>
  </si>
  <si>
    <t>Hillingdon 023</t>
  </si>
  <si>
    <t>Hillingdon 024</t>
  </si>
  <si>
    <t>Hillingdon 025</t>
  </si>
  <si>
    <t>Hillingdon 026</t>
  </si>
  <si>
    <t>Hillingdon 027</t>
  </si>
  <si>
    <t>Hillingdon 028</t>
  </si>
  <si>
    <t>Hillingdon 029</t>
  </si>
  <si>
    <t>Hillingdon 030</t>
  </si>
  <si>
    <t>Hillingdon 031</t>
  </si>
  <si>
    <t>Hillingdon 032</t>
  </si>
  <si>
    <t>Hounslow 001</t>
  </si>
  <si>
    <t>Hounslow 003</t>
  </si>
  <si>
    <t>Hounslow 004</t>
  </si>
  <si>
    <t>Hounslow 005</t>
  </si>
  <si>
    <t>Hounslow 006</t>
  </si>
  <si>
    <t>Hounslow 007</t>
  </si>
  <si>
    <t>Hounslow 008</t>
  </si>
  <si>
    <t>Hounslow 009</t>
  </si>
  <si>
    <t>Hounslow 010</t>
  </si>
  <si>
    <t>Hounslow 011</t>
  </si>
  <si>
    <t>Hounslow 012</t>
  </si>
  <si>
    <t>Hounslow 013</t>
  </si>
  <si>
    <t>Hounslow 014</t>
  </si>
  <si>
    <t>Hounslow 015</t>
  </si>
  <si>
    <t>Hounslow 016</t>
  </si>
  <si>
    <t>Hounslow 017</t>
  </si>
  <si>
    <t>Hounslow 018</t>
  </si>
  <si>
    <t>Hounslow 019</t>
  </si>
  <si>
    <t>Hounslow 020</t>
  </si>
  <si>
    <t>Hounslow 021</t>
  </si>
  <si>
    <t>Hounslow 022</t>
  </si>
  <si>
    <t>Hounslow 023</t>
  </si>
  <si>
    <t>Hounslow 024</t>
  </si>
  <si>
    <t>Hounslow 025</t>
  </si>
  <si>
    <t>Hounslow 026</t>
  </si>
  <si>
    <t>Hounslow 027</t>
  </si>
  <si>
    <t>Hounslow 028</t>
  </si>
  <si>
    <t>Kingston upon Thames 001</t>
  </si>
  <si>
    <t>Kingston upon Thames 002</t>
  </si>
  <si>
    <t>Kingston upon Thames 003</t>
  </si>
  <si>
    <t>Kingston upon Thames 004</t>
  </si>
  <si>
    <t>Kingston upon Thames 005</t>
  </si>
  <si>
    <t>Kingston upon Thames 006</t>
  </si>
  <si>
    <t>Kingston upon Thames 007</t>
  </si>
  <si>
    <t>Kingston upon Thames 008</t>
  </si>
  <si>
    <t>Kingston upon Thames 009</t>
  </si>
  <si>
    <t>Kingston upon Thames 010</t>
  </si>
  <si>
    <t>Kingston upon Thames 011</t>
  </si>
  <si>
    <t>Kingston upon Thames 012</t>
  </si>
  <si>
    <t>Kingston upon Thames 013</t>
  </si>
  <si>
    <t>Kingston upon Thames 014</t>
  </si>
  <si>
    <t>Kingston upon Thames 015</t>
  </si>
  <si>
    <t>Kingston upon Thames 016</t>
  </si>
  <si>
    <t>Kingston upon Thames 017</t>
  </si>
  <si>
    <t>Kingston upon Thames 018</t>
  </si>
  <si>
    <t>Kingston upon Thames 019</t>
  </si>
  <si>
    <t>Kingston upon Thames 020</t>
  </si>
  <si>
    <t>Merton 001</t>
  </si>
  <si>
    <t>Merton 002</t>
  </si>
  <si>
    <t>Merton 003</t>
  </si>
  <si>
    <t>Merton 004</t>
  </si>
  <si>
    <t>Merton 005</t>
  </si>
  <si>
    <t>Merton 006</t>
  </si>
  <si>
    <t>Merton 007</t>
  </si>
  <si>
    <t>Merton 008</t>
  </si>
  <si>
    <t>Merton 009</t>
  </si>
  <si>
    <t>Merton 010</t>
  </si>
  <si>
    <t>Merton 011</t>
  </si>
  <si>
    <t>Merton 012</t>
  </si>
  <si>
    <t>Merton 013</t>
  </si>
  <si>
    <t>Merton 014</t>
  </si>
  <si>
    <t>Merton 015</t>
  </si>
  <si>
    <t>Merton 016</t>
  </si>
  <si>
    <t>Merton 017</t>
  </si>
  <si>
    <t>Merton 018</t>
  </si>
  <si>
    <t>Merton 019</t>
  </si>
  <si>
    <t>Merton 020</t>
  </si>
  <si>
    <t>Merton 021</t>
  </si>
  <si>
    <t>Merton 022</t>
  </si>
  <si>
    <t>Merton 023</t>
  </si>
  <si>
    <t>Merton 024</t>
  </si>
  <si>
    <t>Merton 025</t>
  </si>
  <si>
    <t>Redbridge 001</t>
  </si>
  <si>
    <t>Redbridge 002</t>
  </si>
  <si>
    <t>Redbridge 003</t>
  </si>
  <si>
    <t>Redbridge 004</t>
  </si>
  <si>
    <t>Redbridge 005</t>
  </si>
  <si>
    <t>Redbridge 006</t>
  </si>
  <si>
    <t>Redbridge 007</t>
  </si>
  <si>
    <t>Redbridge 008</t>
  </si>
  <si>
    <t>Redbridge 009</t>
  </si>
  <si>
    <t>Redbridge 010</t>
  </si>
  <si>
    <t>Redbridge 012</t>
  </si>
  <si>
    <t>Redbridge 013</t>
  </si>
  <si>
    <t>Redbridge 014</t>
  </si>
  <si>
    <t>Redbridge 015</t>
  </si>
  <si>
    <t>Redbridge 017</t>
  </si>
  <si>
    <t>Redbridge 018</t>
  </si>
  <si>
    <t>Redbridge 019</t>
  </si>
  <si>
    <t>Redbridge 020</t>
  </si>
  <si>
    <t>Redbridge 022</t>
  </si>
  <si>
    <t>Redbridge 023</t>
  </si>
  <si>
    <t>Redbridge 024</t>
  </si>
  <si>
    <t>Redbridge 026</t>
  </si>
  <si>
    <t>Redbridge 027</t>
  </si>
  <si>
    <t>Redbridge 029</t>
  </si>
  <si>
    <t>Redbridge 030</t>
  </si>
  <si>
    <t>Redbridge 031</t>
  </si>
  <si>
    <t>Redbridge 032</t>
  </si>
  <si>
    <t>Redbridge 033</t>
  </si>
  <si>
    <t>Richmond upon Thames 001</t>
  </si>
  <si>
    <t>Richmond upon Thames 002</t>
  </si>
  <si>
    <t>Richmond upon Thames 003</t>
  </si>
  <si>
    <t>Richmond upon Thames 004</t>
  </si>
  <si>
    <t>Richmond upon Thames 005</t>
  </si>
  <si>
    <t>Richmond upon Thames 006</t>
  </si>
  <si>
    <t>Richmond upon Thames 007</t>
  </si>
  <si>
    <t>Richmond upon Thames 008</t>
  </si>
  <si>
    <t>Richmond upon Thames 009</t>
  </si>
  <si>
    <t>Richmond upon Thames 010</t>
  </si>
  <si>
    <t>Richmond upon Thames 011</t>
  </si>
  <si>
    <t>Richmond upon Thames 012</t>
  </si>
  <si>
    <t>Richmond upon Thames 013</t>
  </si>
  <si>
    <t>Richmond upon Thames 014</t>
  </si>
  <si>
    <t>Richmond upon Thames 015</t>
  </si>
  <si>
    <t>Richmond upon Thames 016</t>
  </si>
  <si>
    <t>Richmond upon Thames 017</t>
  </si>
  <si>
    <t>Richmond upon Thames 018</t>
  </si>
  <si>
    <t>Richmond upon Thames 019</t>
  </si>
  <si>
    <t>Richmond upon Thames 020</t>
  </si>
  <si>
    <t>Richmond upon Thames 021</t>
  </si>
  <si>
    <t>Richmond upon Thames 022</t>
  </si>
  <si>
    <t>Richmond upon Thames 023</t>
  </si>
  <si>
    <t>Sutton 001</t>
  </si>
  <si>
    <t>Sutton 002</t>
  </si>
  <si>
    <t>Sutton 003</t>
  </si>
  <si>
    <t>Sutton 004</t>
  </si>
  <si>
    <t>Sutton 005</t>
  </si>
  <si>
    <t>Sutton 006</t>
  </si>
  <si>
    <t>Sutton 007</t>
  </si>
  <si>
    <t>Sutton 008</t>
  </si>
  <si>
    <t>Sutton 009</t>
  </si>
  <si>
    <t>Sutton 010</t>
  </si>
  <si>
    <t>Sutton 011</t>
  </si>
  <si>
    <t>Sutton 012</t>
  </si>
  <si>
    <t>Sutton 013</t>
  </si>
  <si>
    <t>Sutton 014</t>
  </si>
  <si>
    <t>Sutton 015</t>
  </si>
  <si>
    <t>Sutton 016</t>
  </si>
  <si>
    <t>Sutton 017</t>
  </si>
  <si>
    <t>Sutton 018</t>
  </si>
  <si>
    <t>Sutton 019</t>
  </si>
  <si>
    <t>Sutton 020</t>
  </si>
  <si>
    <t>Sutton 021</t>
  </si>
  <si>
    <t>Sutton 022</t>
  </si>
  <si>
    <t>Sutton 024</t>
  </si>
  <si>
    <t>Waltham Forest 001</t>
  </si>
  <si>
    <t>Waltham Forest 002</t>
  </si>
  <si>
    <t>Waltham Forest 003</t>
  </si>
  <si>
    <t>Waltham Forest 004</t>
  </si>
  <si>
    <t>Waltham Forest 005</t>
  </si>
  <si>
    <t>Waltham Forest 006</t>
  </si>
  <si>
    <t>Waltham Forest 007</t>
  </si>
  <si>
    <t>Waltham Forest 008</t>
  </si>
  <si>
    <t>Waltham Forest 009</t>
  </si>
  <si>
    <t>Waltham Forest 010</t>
  </si>
  <si>
    <t>Waltham Forest 011</t>
  </si>
  <si>
    <t>Waltham Forest 012</t>
  </si>
  <si>
    <t>Waltham Forest 013</t>
  </si>
  <si>
    <t>Waltham Forest 014</t>
  </si>
  <si>
    <t>Waltham Forest 015</t>
  </si>
  <si>
    <t>Waltham Forest 016</t>
  </si>
  <si>
    <t>Waltham Forest 017</t>
  </si>
  <si>
    <t>Waltham Forest 018</t>
  </si>
  <si>
    <t>Waltham Forest 019</t>
  </si>
  <si>
    <t>Waltham Forest 020</t>
  </si>
  <si>
    <t>Waltham Forest 021</t>
  </si>
  <si>
    <t>Waltham Forest 022</t>
  </si>
  <si>
    <t>Waltham Forest 023</t>
  </si>
  <si>
    <t>Waltham Forest 024</t>
  </si>
  <si>
    <t>Waltham Forest 025</t>
  </si>
  <si>
    <t>Waltham Forest 026</t>
  </si>
  <si>
    <t>Waltham Forest 027</t>
  </si>
  <si>
    <t>Waltham Forest 028</t>
  </si>
  <si>
    <t>Inner</t>
  </si>
  <si>
    <t>Outer</t>
  </si>
  <si>
    <t>Sector</t>
  </si>
  <si>
    <t>Local Authorities</t>
  </si>
  <si>
    <t>Housing Association / other public sector</t>
  </si>
  <si>
    <t>E02000001</t>
  </si>
  <si>
    <t>E02000002</t>
  </si>
  <si>
    <t>E02000003</t>
  </si>
  <si>
    <t>E02000004</t>
  </si>
  <si>
    <t>E02000005</t>
  </si>
  <si>
    <t>E02000007</t>
  </si>
  <si>
    <t>E02000008</t>
  </si>
  <si>
    <t>E02000009</t>
  </si>
  <si>
    <t>E02000010</t>
  </si>
  <si>
    <t>E02000011</t>
  </si>
  <si>
    <t>E02000012</t>
  </si>
  <si>
    <t>E02000013</t>
  </si>
  <si>
    <t>E02000014</t>
  </si>
  <si>
    <t>E02000015</t>
  </si>
  <si>
    <t>E02000016</t>
  </si>
  <si>
    <t>E02000017</t>
  </si>
  <si>
    <t>E02000018</t>
  </si>
  <si>
    <t>E02000019</t>
  </si>
  <si>
    <t>E02000020</t>
  </si>
  <si>
    <t>E02000021</t>
  </si>
  <si>
    <t>E02000022</t>
  </si>
  <si>
    <t>E02000023</t>
  </si>
  <si>
    <t>E02000024</t>
  </si>
  <si>
    <t>E02000025</t>
  </si>
  <si>
    <t>E02000026</t>
  </si>
  <si>
    <t>E02000027</t>
  </si>
  <si>
    <t>E02000028</t>
  </si>
  <si>
    <t>E02000029</t>
  </si>
  <si>
    <t>E02000030</t>
  </si>
  <si>
    <t>E02000031</t>
  </si>
  <si>
    <t>E02000032</t>
  </si>
  <si>
    <t>E02000033</t>
  </si>
  <si>
    <t>E02000034</t>
  </si>
  <si>
    <t>E02000035</t>
  </si>
  <si>
    <t>E02000036</t>
  </si>
  <si>
    <t>E02000037</t>
  </si>
  <si>
    <t>E02000038</t>
  </si>
  <si>
    <t>E02000039</t>
  </si>
  <si>
    <t>E02000040</t>
  </si>
  <si>
    <t>E02000041</t>
  </si>
  <si>
    <t>E02000042</t>
  </si>
  <si>
    <t>E02000043</t>
  </si>
  <si>
    <t>E02000044</t>
  </si>
  <si>
    <t>E02000045</t>
  </si>
  <si>
    <t>E02000046</t>
  </si>
  <si>
    <t>E02000047</t>
  </si>
  <si>
    <t>E02000048</t>
  </si>
  <si>
    <t>E02000049</t>
  </si>
  <si>
    <t>E02000050</t>
  </si>
  <si>
    <t>E02000051</t>
  </si>
  <si>
    <t>E02000052</t>
  </si>
  <si>
    <t>E02000053</t>
  </si>
  <si>
    <t>E02000054</t>
  </si>
  <si>
    <t>E02000055</t>
  </si>
  <si>
    <t>E02000056</t>
  </si>
  <si>
    <t>E02000057</t>
  </si>
  <si>
    <t>E02000058</t>
  </si>
  <si>
    <t>E02000059</t>
  </si>
  <si>
    <t>E02000060</t>
  </si>
  <si>
    <t>E02000061</t>
  </si>
  <si>
    <t>E02000062</t>
  </si>
  <si>
    <t>E02000063</t>
  </si>
  <si>
    <t>E02000064</t>
  </si>
  <si>
    <t>E02000065</t>
  </si>
  <si>
    <t>E02000066</t>
  </si>
  <si>
    <t>E02000067</t>
  </si>
  <si>
    <t>E02000068</t>
  </si>
  <si>
    <t>E02000069</t>
  </si>
  <si>
    <t>E02000070</t>
  </si>
  <si>
    <t>E02000071</t>
  </si>
  <si>
    <t>E02000072</t>
  </si>
  <si>
    <t>E02000073</t>
  </si>
  <si>
    <t>E02000074</t>
  </si>
  <si>
    <t>E02000075</t>
  </si>
  <si>
    <t>E02000077</t>
  </si>
  <si>
    <t>E02000078</t>
  </si>
  <si>
    <t>E02000079</t>
  </si>
  <si>
    <t>E02000080</t>
  </si>
  <si>
    <t>E02000081</t>
  </si>
  <si>
    <t>E02000082</t>
  </si>
  <si>
    <t>E02000083</t>
  </si>
  <si>
    <t>E02000084</t>
  </si>
  <si>
    <t>E02000085</t>
  </si>
  <si>
    <t>E02000086</t>
  </si>
  <si>
    <t>E02000087</t>
  </si>
  <si>
    <t>E02000088</t>
  </si>
  <si>
    <t>E02000089</t>
  </si>
  <si>
    <t>E02000090</t>
  </si>
  <si>
    <t>E02000091</t>
  </si>
  <si>
    <t>E02000092</t>
  </si>
  <si>
    <t>E02000093</t>
  </si>
  <si>
    <t>E02000094</t>
  </si>
  <si>
    <t>E02000095</t>
  </si>
  <si>
    <t>E02000096</t>
  </si>
  <si>
    <t>E02000097</t>
  </si>
  <si>
    <t>E02000098</t>
  </si>
  <si>
    <t>E02000099</t>
  </si>
  <si>
    <t>E02000100</t>
  </si>
  <si>
    <t>E02000101</t>
  </si>
  <si>
    <t>E02000102</t>
  </si>
  <si>
    <t>E02000103</t>
  </si>
  <si>
    <t>E02000104</t>
  </si>
  <si>
    <t>E02000105</t>
  </si>
  <si>
    <t>E02000106</t>
  </si>
  <si>
    <t>E02000107</t>
  </si>
  <si>
    <t>E02000108</t>
  </si>
  <si>
    <t>E02000109</t>
  </si>
  <si>
    <t>E02000110</t>
  </si>
  <si>
    <t>E02000111</t>
  </si>
  <si>
    <t>E02000112</t>
  </si>
  <si>
    <t>E02000113</t>
  </si>
  <si>
    <t>E02000114</t>
  </si>
  <si>
    <t>E02000115</t>
  </si>
  <si>
    <t>E02000116</t>
  </si>
  <si>
    <t>E02000117</t>
  </si>
  <si>
    <t>E02000118</t>
  </si>
  <si>
    <t>E02000119</t>
  </si>
  <si>
    <t>E02000120</t>
  </si>
  <si>
    <t>E02000121</t>
  </si>
  <si>
    <t>E02000122</t>
  </si>
  <si>
    <t>E02000123</t>
  </si>
  <si>
    <t>E02000124</t>
  </si>
  <si>
    <t>E02000125</t>
  </si>
  <si>
    <t>E02000126</t>
  </si>
  <si>
    <t>E02000127</t>
  </si>
  <si>
    <t>E02000128</t>
  </si>
  <si>
    <t>E02000130</t>
  </si>
  <si>
    <t>E02000131</t>
  </si>
  <si>
    <t>E02000132</t>
  </si>
  <si>
    <t>E02000133</t>
  </si>
  <si>
    <t>E02000134</t>
  </si>
  <si>
    <t>E02000135</t>
  </si>
  <si>
    <t>E02000136</t>
  </si>
  <si>
    <t>E02000137</t>
  </si>
  <si>
    <t>E02000138</t>
  </si>
  <si>
    <t>E02000139</t>
  </si>
  <si>
    <t>E02000140</t>
  </si>
  <si>
    <t>E02000141</t>
  </si>
  <si>
    <t>E02000142</t>
  </si>
  <si>
    <t>E02000144</t>
  </si>
  <si>
    <t>E02000145</t>
  </si>
  <si>
    <t>E02000146</t>
  </si>
  <si>
    <t>E02000147</t>
  </si>
  <si>
    <t>E02000148</t>
  </si>
  <si>
    <t>E02000149</t>
  </si>
  <si>
    <t>E02000150</t>
  </si>
  <si>
    <t>E02000151</t>
  </si>
  <si>
    <t>E02000152</t>
  </si>
  <si>
    <t>E02000153</t>
  </si>
  <si>
    <t>E02000154</t>
  </si>
  <si>
    <t>E02000155</t>
  </si>
  <si>
    <t>E02000156</t>
  </si>
  <si>
    <t>E02000157</t>
  </si>
  <si>
    <t>E02000158</t>
  </si>
  <si>
    <t>E02000159</t>
  </si>
  <si>
    <t>E02000160</t>
  </si>
  <si>
    <t>E02000161</t>
  </si>
  <si>
    <t>E02000162</t>
  </si>
  <si>
    <t>E02000163</t>
  </si>
  <si>
    <t>E02000165</t>
  </si>
  <si>
    <t>E02000166</t>
  </si>
  <si>
    <t>E02000167</t>
  </si>
  <si>
    <t>E02000168</t>
  </si>
  <si>
    <t>E02000169</t>
  </si>
  <si>
    <t>E02000170</t>
  </si>
  <si>
    <t>E02000171</t>
  </si>
  <si>
    <t>E02000172</t>
  </si>
  <si>
    <t>E02000173</t>
  </si>
  <si>
    <t>E02000174</t>
  </si>
  <si>
    <t>E02000175</t>
  </si>
  <si>
    <t>E02000176</t>
  </si>
  <si>
    <t>E02000177</t>
  </si>
  <si>
    <t>E02000178</t>
  </si>
  <si>
    <t>E02000179</t>
  </si>
  <si>
    <t>E02000180</t>
  </si>
  <si>
    <t>E02000181</t>
  </si>
  <si>
    <t>E02000182</t>
  </si>
  <si>
    <t>E02000183</t>
  </si>
  <si>
    <t>E02000184</t>
  </si>
  <si>
    <t>E02000185</t>
  </si>
  <si>
    <t>E02000186</t>
  </si>
  <si>
    <t>E02000187</t>
  </si>
  <si>
    <t>E02000188</t>
  </si>
  <si>
    <t>E02000189</t>
  </si>
  <si>
    <t>E02000190</t>
  </si>
  <si>
    <t>E02000191</t>
  </si>
  <si>
    <t>E02000192</t>
  </si>
  <si>
    <t>E02000193</t>
  </si>
  <si>
    <t>E02000194</t>
  </si>
  <si>
    <t>E02000195</t>
  </si>
  <si>
    <t>E02000196</t>
  </si>
  <si>
    <t>E02000197</t>
  </si>
  <si>
    <t>E02000198</t>
  </si>
  <si>
    <t>E02000199</t>
  </si>
  <si>
    <t>E02000200</t>
  </si>
  <si>
    <t>E02000201</t>
  </si>
  <si>
    <t>E02000202</t>
  </si>
  <si>
    <t>E02000203</t>
  </si>
  <si>
    <t>E02000204</t>
  </si>
  <si>
    <t>E02000206</t>
  </si>
  <si>
    <t>E02000207</t>
  </si>
  <si>
    <t>E02000208</t>
  </si>
  <si>
    <t>E02000209</t>
  </si>
  <si>
    <t>E02000210</t>
  </si>
  <si>
    <t>E02000211</t>
  </si>
  <si>
    <t>E02000212</t>
  </si>
  <si>
    <t>E02000213</t>
  </si>
  <si>
    <t>E02000214</t>
  </si>
  <si>
    <t>E02000215</t>
  </si>
  <si>
    <t>E02000216</t>
  </si>
  <si>
    <t>E02000217</t>
  </si>
  <si>
    <t>E02000218</t>
  </si>
  <si>
    <t>E02000219</t>
  </si>
  <si>
    <t>E02000220</t>
  </si>
  <si>
    <t>E02000221</t>
  </si>
  <si>
    <t>E02000222</t>
  </si>
  <si>
    <t>E02000223</t>
  </si>
  <si>
    <t>E02000224</t>
  </si>
  <si>
    <t>E02000225</t>
  </si>
  <si>
    <t>E02000226</t>
  </si>
  <si>
    <t>E02000227</t>
  </si>
  <si>
    <t>E02000228</t>
  </si>
  <si>
    <t>E02000229</t>
  </si>
  <si>
    <t>E02000230</t>
  </si>
  <si>
    <t>E02000231</t>
  </si>
  <si>
    <t>E02000232</t>
  </si>
  <si>
    <t>E02000233</t>
  </si>
  <si>
    <t>E02000234</t>
  </si>
  <si>
    <t>E02000235</t>
  </si>
  <si>
    <t>E02000236</t>
  </si>
  <si>
    <t>E02000237</t>
  </si>
  <si>
    <t>E02000238</t>
  </si>
  <si>
    <t>E02000239</t>
  </si>
  <si>
    <t>E02000240</t>
  </si>
  <si>
    <t>E02000241</t>
  </si>
  <si>
    <t>E02000242</t>
  </si>
  <si>
    <t>E02000243</t>
  </si>
  <si>
    <t>E02000244</t>
  </si>
  <si>
    <t>E02000245</t>
  </si>
  <si>
    <t>E02000246</t>
  </si>
  <si>
    <t>E02000247</t>
  </si>
  <si>
    <t>E02000248</t>
  </si>
  <si>
    <t>E02000249</t>
  </si>
  <si>
    <t>E02000250</t>
  </si>
  <si>
    <t>E02000251</t>
  </si>
  <si>
    <t>E02000252</t>
  </si>
  <si>
    <t>E02000253</t>
  </si>
  <si>
    <t>E02000254</t>
  </si>
  <si>
    <t>E02000255</t>
  </si>
  <si>
    <t>E02000256</t>
  </si>
  <si>
    <t>E02000257</t>
  </si>
  <si>
    <t>E02000258</t>
  </si>
  <si>
    <t>E02000259</t>
  </si>
  <si>
    <t>E02000260</t>
  </si>
  <si>
    <t>E02000261</t>
  </si>
  <si>
    <t>E02000262</t>
  </si>
  <si>
    <t>E02000263</t>
  </si>
  <si>
    <t>E02000264</t>
  </si>
  <si>
    <t>E02000265</t>
  </si>
  <si>
    <t>E02000266</t>
  </si>
  <si>
    <t>E02000267</t>
  </si>
  <si>
    <t>E02000268</t>
  </si>
  <si>
    <t>E02000269</t>
  </si>
  <si>
    <t>E02000270</t>
  </si>
  <si>
    <t>E02000271</t>
  </si>
  <si>
    <t>E02000272</t>
  </si>
  <si>
    <t>E02000274</t>
  </si>
  <si>
    <t>E02000275</t>
  </si>
  <si>
    <t>E02000276</t>
  </si>
  <si>
    <t>E02000277</t>
  </si>
  <si>
    <t>E02000278</t>
  </si>
  <si>
    <t>E02000279</t>
  </si>
  <si>
    <t>E02000280</t>
  </si>
  <si>
    <t>E02000281</t>
  </si>
  <si>
    <t>E02000282</t>
  </si>
  <si>
    <t>E02000283</t>
  </si>
  <si>
    <t>E02000284</t>
  </si>
  <si>
    <t>E02000285</t>
  </si>
  <si>
    <t>E02000286</t>
  </si>
  <si>
    <t>E02000287</t>
  </si>
  <si>
    <t>E02000288</t>
  </si>
  <si>
    <t>E02000289</t>
  </si>
  <si>
    <t>E02000290</t>
  </si>
  <si>
    <t>E02000291</t>
  </si>
  <si>
    <t>E02000292</t>
  </si>
  <si>
    <t>E02000293</t>
  </si>
  <si>
    <t>E02000294</t>
  </si>
  <si>
    <t>E02000295</t>
  </si>
  <si>
    <t>E02000296</t>
  </si>
  <si>
    <t>E02000297</t>
  </si>
  <si>
    <t>E02000298</t>
  </si>
  <si>
    <t>E02000299</t>
  </si>
  <si>
    <t>E02000300</t>
  </si>
  <si>
    <t>E02000301</t>
  </si>
  <si>
    <t>E02000302</t>
  </si>
  <si>
    <t>E02000303</t>
  </si>
  <si>
    <t>E02000304</t>
  </si>
  <si>
    <t>E02000305</t>
  </si>
  <si>
    <t>E02000306</t>
  </si>
  <si>
    <t>E02000307</t>
  </si>
  <si>
    <t>E02000308</t>
  </si>
  <si>
    <t>E02000309</t>
  </si>
  <si>
    <t>E02000311</t>
  </si>
  <si>
    <t>E02000312</t>
  </si>
  <si>
    <t>E02000313</t>
  </si>
  <si>
    <t>E02000314</t>
  </si>
  <si>
    <t>E02000315</t>
  </si>
  <si>
    <t>E02000316</t>
  </si>
  <si>
    <t>E02000317</t>
  </si>
  <si>
    <t>E02000318</t>
  </si>
  <si>
    <t>E02000319</t>
  </si>
  <si>
    <t>E02000320</t>
  </si>
  <si>
    <t>E02000321</t>
  </si>
  <si>
    <t>E02000323</t>
  </si>
  <si>
    <t>E02000324</t>
  </si>
  <si>
    <t>E02000326</t>
  </si>
  <si>
    <t>E02000327</t>
  </si>
  <si>
    <t>E02000328</t>
  </si>
  <si>
    <t>E02000329</t>
  </si>
  <si>
    <t>E02000331</t>
  </si>
  <si>
    <t>E02000332</t>
  </si>
  <si>
    <t>E02000333</t>
  </si>
  <si>
    <t>E02000334</t>
  </si>
  <si>
    <t>E02000335</t>
  </si>
  <si>
    <t>E02000337</t>
  </si>
  <si>
    <t>E02000339</t>
  </si>
  <si>
    <t>E02000340</t>
  </si>
  <si>
    <t>E02000341</t>
  </si>
  <si>
    <t>E02000342</t>
  </si>
  <si>
    <t>E02000343</t>
  </si>
  <si>
    <t>E02000344</t>
  </si>
  <si>
    <t>E02000345</t>
  </si>
  <si>
    <t>E02000346</t>
  </si>
  <si>
    <t>E02000347</t>
  </si>
  <si>
    <t>E02000348</t>
  </si>
  <si>
    <t>E02000350</t>
  </si>
  <si>
    <t>E02000351</t>
  </si>
  <si>
    <t>E02000352</t>
  </si>
  <si>
    <t>E02000353</t>
  </si>
  <si>
    <t>E02000354</t>
  </si>
  <si>
    <t>E02000355</t>
  </si>
  <si>
    <t>E02000356</t>
  </si>
  <si>
    <t>E02000357</t>
  </si>
  <si>
    <t>E02000358</t>
  </si>
  <si>
    <t>E02000359</t>
  </si>
  <si>
    <t>E02000360</t>
  </si>
  <si>
    <t>E02000361</t>
  </si>
  <si>
    <t>E02000362</t>
  </si>
  <si>
    <t>E02000363</t>
  </si>
  <si>
    <t>E02000364</t>
  </si>
  <si>
    <t>E02000365</t>
  </si>
  <si>
    <t>E02000366</t>
  </si>
  <si>
    <t>E02000367</t>
  </si>
  <si>
    <t>E02000368</t>
  </si>
  <si>
    <t>E02000369</t>
  </si>
  <si>
    <t>E02000370</t>
  </si>
  <si>
    <t>E02000371</t>
  </si>
  <si>
    <t>E02000372</t>
  </si>
  <si>
    <t>E02000373</t>
  </si>
  <si>
    <t>E02000374</t>
  </si>
  <si>
    <t>E02000375</t>
  </si>
  <si>
    <t>E02000376</t>
  </si>
  <si>
    <t>E02000377</t>
  </si>
  <si>
    <t>E02000378</t>
  </si>
  <si>
    <t>E02000379</t>
  </si>
  <si>
    <t>E02000380</t>
  </si>
  <si>
    <t>E02000381</t>
  </si>
  <si>
    <t>E02000382</t>
  </si>
  <si>
    <t>E02000383</t>
  </si>
  <si>
    <t>E02000384</t>
  </si>
  <si>
    <t>E02000385</t>
  </si>
  <si>
    <t>E02000386</t>
  </si>
  <si>
    <t>E02000387</t>
  </si>
  <si>
    <t>E02000388</t>
  </si>
  <si>
    <t>E02000389</t>
  </si>
  <si>
    <t>E02000390</t>
  </si>
  <si>
    <t>E02000391</t>
  </si>
  <si>
    <t>E02000392</t>
  </si>
  <si>
    <t>E02000393</t>
  </si>
  <si>
    <t>E02000394</t>
  </si>
  <si>
    <t>E02000395</t>
  </si>
  <si>
    <t>E02000396</t>
  </si>
  <si>
    <t>E02000397</t>
  </si>
  <si>
    <t>E02000398</t>
  </si>
  <si>
    <t>E02000400</t>
  </si>
  <si>
    <t>E02000401</t>
  </si>
  <si>
    <t>E02000402</t>
  </si>
  <si>
    <t>E02000403</t>
  </si>
  <si>
    <t>E02000404</t>
  </si>
  <si>
    <t>E02000405</t>
  </si>
  <si>
    <t>E02000406</t>
  </si>
  <si>
    <t>E02000407</t>
  </si>
  <si>
    <t>E02000408</t>
  </si>
  <si>
    <t>E02000409</t>
  </si>
  <si>
    <t>E02000410</t>
  </si>
  <si>
    <t>E02000411</t>
  </si>
  <si>
    <t>E02000412</t>
  </si>
  <si>
    <t>E02000413</t>
  </si>
  <si>
    <t>E02000414</t>
  </si>
  <si>
    <t>E02000415</t>
  </si>
  <si>
    <t>E02000416</t>
  </si>
  <si>
    <t>E02000417</t>
  </si>
  <si>
    <t>E02000418</t>
  </si>
  <si>
    <t>E02000419</t>
  </si>
  <si>
    <t>E02000420</t>
  </si>
  <si>
    <t>E02000421</t>
  </si>
  <si>
    <t>E02000422</t>
  </si>
  <si>
    <t>E02000423</t>
  </si>
  <si>
    <t>E02000424</t>
  </si>
  <si>
    <t>E02000425</t>
  </si>
  <si>
    <t>E02000426</t>
  </si>
  <si>
    <t>E02000427</t>
  </si>
  <si>
    <t>E02000428</t>
  </si>
  <si>
    <t>E02000429</t>
  </si>
  <si>
    <t>E02000430</t>
  </si>
  <si>
    <t>E02000431</t>
  </si>
  <si>
    <t>E02000432</t>
  </si>
  <si>
    <t>E02000433</t>
  </si>
  <si>
    <t>E02000434</t>
  </si>
  <si>
    <t>E02000435</t>
  </si>
  <si>
    <t>E02000436</t>
  </si>
  <si>
    <t>E02000437</t>
  </si>
  <si>
    <t>E02000438</t>
  </si>
  <si>
    <t>E02000439</t>
  </si>
  <si>
    <t>E02000440</t>
  </si>
  <si>
    <t>E02000441</t>
  </si>
  <si>
    <t>E02000442</t>
  </si>
  <si>
    <t>E02000443</t>
  </si>
  <si>
    <t>E02000444</t>
  </si>
  <si>
    <t>E02000445</t>
  </si>
  <si>
    <t>E02000447</t>
  </si>
  <si>
    <t>E02000448</t>
  </si>
  <si>
    <t>E02000449</t>
  </si>
  <si>
    <t>E02000451</t>
  </si>
  <si>
    <t>E02000452</t>
  </si>
  <si>
    <t>E02000453</t>
  </si>
  <si>
    <t>E02000454</t>
  </si>
  <si>
    <t>E02000455</t>
  </si>
  <si>
    <t>E02000456</t>
  </si>
  <si>
    <t>E02000457</t>
  </si>
  <si>
    <t>E02000459</t>
  </si>
  <si>
    <t>E02000460</t>
  </si>
  <si>
    <t>E02000461</t>
  </si>
  <si>
    <t>E02000462</t>
  </si>
  <si>
    <t>E02000463</t>
  </si>
  <si>
    <t>E02000464</t>
  </si>
  <si>
    <t>E02000465</t>
  </si>
  <si>
    <t>E02000466</t>
  </si>
  <si>
    <t>E02000467</t>
  </si>
  <si>
    <t>E02000468</t>
  </si>
  <si>
    <t>E02000469</t>
  </si>
  <si>
    <t>E02000470</t>
  </si>
  <si>
    <t>E02000471</t>
  </si>
  <si>
    <t>E02000472</t>
  </si>
  <si>
    <t>E02000473</t>
  </si>
  <si>
    <t>E02000474</t>
  </si>
  <si>
    <t>E02000475</t>
  </si>
  <si>
    <t>E02000476</t>
  </si>
  <si>
    <t>E02000477</t>
  </si>
  <si>
    <t>E02000478</t>
  </si>
  <si>
    <t>E02000479</t>
  </si>
  <si>
    <t>E02000480</t>
  </si>
  <si>
    <t>E02000481</t>
  </si>
  <si>
    <t>E02000482</t>
  </si>
  <si>
    <t>E02000483</t>
  </si>
  <si>
    <t>E02000484</t>
  </si>
  <si>
    <t>E02000485</t>
  </si>
  <si>
    <t>E02000486</t>
  </si>
  <si>
    <t>E02000487</t>
  </si>
  <si>
    <t>E02000488</t>
  </si>
  <si>
    <t>E02000489</t>
  </si>
  <si>
    <t>E02000490</t>
  </si>
  <si>
    <t>E02000491</t>
  </si>
  <si>
    <t>E02000492</t>
  </si>
  <si>
    <t>E02000493</t>
  </si>
  <si>
    <t>E02000494</t>
  </si>
  <si>
    <t>E02000495</t>
  </si>
  <si>
    <t>E02000496</t>
  </si>
  <si>
    <t>E02000497</t>
  </si>
  <si>
    <t>E02000498</t>
  </si>
  <si>
    <t>E02000499</t>
  </si>
  <si>
    <t>E02000500</t>
  </si>
  <si>
    <t>E02000501</t>
  </si>
  <si>
    <t>E02000502</t>
  </si>
  <si>
    <t>E02000503</t>
  </si>
  <si>
    <t>E02000504</t>
  </si>
  <si>
    <t>E02000506</t>
  </si>
  <si>
    <t>E02000507</t>
  </si>
  <si>
    <t>E02000508</t>
  </si>
  <si>
    <t>E02000509</t>
  </si>
  <si>
    <t>E02000510</t>
  </si>
  <si>
    <t>E02000511</t>
  </si>
  <si>
    <t>E02000512</t>
  </si>
  <si>
    <t>E02000513</t>
  </si>
  <si>
    <t>E02000514</t>
  </si>
  <si>
    <t>E02000515</t>
  </si>
  <si>
    <t>E02000516</t>
  </si>
  <si>
    <t>E02000517</t>
  </si>
  <si>
    <t>E02000518</t>
  </si>
  <si>
    <t>E02000519</t>
  </si>
  <si>
    <t>E02000520</t>
  </si>
  <si>
    <t>E02000521</t>
  </si>
  <si>
    <t>E02000522</t>
  </si>
  <si>
    <t>E02000523</t>
  </si>
  <si>
    <t>E02000524</t>
  </si>
  <si>
    <t>E02000525</t>
  </si>
  <si>
    <t>E02000526</t>
  </si>
  <si>
    <t>E02000528</t>
  </si>
  <si>
    <t>E02000529</t>
  </si>
  <si>
    <t>E02000530</t>
  </si>
  <si>
    <t>E02000531</t>
  </si>
  <si>
    <t>E02000532</t>
  </si>
  <si>
    <t>E02000533</t>
  </si>
  <si>
    <t>E02000534</t>
  </si>
  <si>
    <t>E02000535</t>
  </si>
  <si>
    <t>E02000536</t>
  </si>
  <si>
    <t>E02000537</t>
  </si>
  <si>
    <t>E02000538</t>
  </si>
  <si>
    <t>E02000539</t>
  </si>
  <si>
    <t>E02000540</t>
  </si>
  <si>
    <t>E02000541</t>
  </si>
  <si>
    <t>E02000542</t>
  </si>
  <si>
    <t>E02000543</t>
  </si>
  <si>
    <t>E02000544</t>
  </si>
  <si>
    <t>E02000545</t>
  </si>
  <si>
    <t>E02000546</t>
  </si>
  <si>
    <t>E02000547</t>
  </si>
  <si>
    <t>E02000548</t>
  </si>
  <si>
    <t>E02000549</t>
  </si>
  <si>
    <t>E02000550</t>
  </si>
  <si>
    <t>E02000551</t>
  </si>
  <si>
    <t>E02000552</t>
  </si>
  <si>
    <t>E02000553</t>
  </si>
  <si>
    <t>E02000554</t>
  </si>
  <si>
    <t>E02000555</t>
  </si>
  <si>
    <t>E02000556</t>
  </si>
  <si>
    <t>E02000557</t>
  </si>
  <si>
    <t>E02000558</t>
  </si>
  <si>
    <t>E02000559</t>
  </si>
  <si>
    <t>E02000560</t>
  </si>
  <si>
    <t>E02000561</t>
  </si>
  <si>
    <t>E02000562</t>
  </si>
  <si>
    <t>E02000563</t>
  </si>
  <si>
    <t>E02000564</t>
  </si>
  <si>
    <t>E02000565</t>
  </si>
  <si>
    <t>E02000566</t>
  </si>
  <si>
    <t>E02000567</t>
  </si>
  <si>
    <t>E02000568</t>
  </si>
  <si>
    <t>E02000569</t>
  </si>
  <si>
    <t>E02000570</t>
  </si>
  <si>
    <t>E02000571</t>
  </si>
  <si>
    <t>E02000572</t>
  </si>
  <si>
    <t>E02000573</t>
  </si>
  <si>
    <t>E02000574</t>
  </si>
  <si>
    <t>E02000575</t>
  </si>
  <si>
    <t>E02000576</t>
  </si>
  <si>
    <t>E02000577</t>
  </si>
  <si>
    <t>E02000578</t>
  </si>
  <si>
    <t>E02000579</t>
  </si>
  <si>
    <t>E02000580</t>
  </si>
  <si>
    <t>E02000581</t>
  </si>
  <si>
    <t>E02000582</t>
  </si>
  <si>
    <t>E02000583</t>
  </si>
  <si>
    <t>E02000584</t>
  </si>
  <si>
    <t>E02000585</t>
  </si>
  <si>
    <t>E02000586</t>
  </si>
  <si>
    <t>E02000587</t>
  </si>
  <si>
    <t>E02000588</t>
  </si>
  <si>
    <t>E02000589</t>
  </si>
  <si>
    <t>E02000590</t>
  </si>
  <si>
    <t>E02000591</t>
  </si>
  <si>
    <t>E02000592</t>
  </si>
  <si>
    <t>E02000593</t>
  </si>
  <si>
    <t>E02000594</t>
  </si>
  <si>
    <t>E02000595</t>
  </si>
  <si>
    <t>E02000596</t>
  </si>
  <si>
    <t>E02000597</t>
  </si>
  <si>
    <t>E02000598</t>
  </si>
  <si>
    <t>E02000599</t>
  </si>
  <si>
    <t>E02000600</t>
  </si>
  <si>
    <t>E02000601</t>
  </si>
  <si>
    <t>E02000602</t>
  </si>
  <si>
    <t>E02000603</t>
  </si>
  <si>
    <t>E02000604</t>
  </si>
  <si>
    <t>E02000605</t>
  </si>
  <si>
    <t>E02000606</t>
  </si>
  <si>
    <t>E02000607</t>
  </si>
  <si>
    <t>E02000608</t>
  </si>
  <si>
    <t>E02000609</t>
  </si>
  <si>
    <t>E02000610</t>
  </si>
  <si>
    <t>E02000611</t>
  </si>
  <si>
    <t>E02000612</t>
  </si>
  <si>
    <t>E02000613</t>
  </si>
  <si>
    <t>E02000614</t>
  </si>
  <si>
    <t>E02000615</t>
  </si>
  <si>
    <t>E02000616</t>
  </si>
  <si>
    <t>E02000617</t>
  </si>
  <si>
    <t>E02000619</t>
  </si>
  <si>
    <t>E02000620</t>
  </si>
  <si>
    <t>E02000621</t>
  </si>
  <si>
    <t>E02000622</t>
  </si>
  <si>
    <t>E02000623</t>
  </si>
  <si>
    <t>E02000624</t>
  </si>
  <si>
    <t>E02000625</t>
  </si>
  <si>
    <t>E02000626</t>
  </si>
  <si>
    <t>E02000627</t>
  </si>
  <si>
    <t>E02000628</t>
  </si>
  <si>
    <t>E02000629</t>
  </si>
  <si>
    <t>E02000630</t>
  </si>
  <si>
    <t>E02000631</t>
  </si>
  <si>
    <t>E02000632</t>
  </si>
  <si>
    <t>E02000633</t>
  </si>
  <si>
    <t>E02000634</t>
  </si>
  <si>
    <t>E02000635</t>
  </si>
  <si>
    <t>E02000636</t>
  </si>
  <si>
    <t>E02000637</t>
  </si>
  <si>
    <t>E02000638</t>
  </si>
  <si>
    <t>E02000639</t>
  </si>
  <si>
    <t>E02000640</t>
  </si>
  <si>
    <t>E02000641</t>
  </si>
  <si>
    <t>E02000642</t>
  </si>
  <si>
    <t>E02000643</t>
  </si>
  <si>
    <t>E02000644</t>
  </si>
  <si>
    <t>E02000645</t>
  </si>
  <si>
    <t>E02000646</t>
  </si>
  <si>
    <t>E02000647</t>
  </si>
  <si>
    <t>E02000648</t>
  </si>
  <si>
    <t>E02000649</t>
  </si>
  <si>
    <t>E02000650</t>
  </si>
  <si>
    <t>E02000651</t>
  </si>
  <si>
    <t>E02000652</t>
  </si>
  <si>
    <t>E02000653</t>
  </si>
  <si>
    <t>E02000654</t>
  </si>
  <si>
    <t>E02000655</t>
  </si>
  <si>
    <t>E02000657</t>
  </si>
  <si>
    <t>E02000658</t>
  </si>
  <si>
    <t>E02000659</t>
  </si>
  <si>
    <t>E02000660</t>
  </si>
  <si>
    <t>E02000661</t>
  </si>
  <si>
    <t>E02000662</t>
  </si>
  <si>
    <t>E02000663</t>
  </si>
  <si>
    <t>E02000664</t>
  </si>
  <si>
    <t>E02000665</t>
  </si>
  <si>
    <t>E02000666</t>
  </si>
  <si>
    <t>E02000667</t>
  </si>
  <si>
    <t>E02000668</t>
  </si>
  <si>
    <t>E02000669</t>
  </si>
  <si>
    <t>E02000670</t>
  </si>
  <si>
    <t>E02000671</t>
  </si>
  <si>
    <t>E02000672</t>
  </si>
  <si>
    <t>E02000673</t>
  </si>
  <si>
    <t>E02000674</t>
  </si>
  <si>
    <t>E02000675</t>
  </si>
  <si>
    <t>E02000676</t>
  </si>
  <si>
    <t>E02000677</t>
  </si>
  <si>
    <t>E02000678</t>
  </si>
  <si>
    <t>E02000679</t>
  </si>
  <si>
    <t>E02000680</t>
  </si>
  <si>
    <t>E02000681</t>
  </si>
  <si>
    <t>E02000682</t>
  </si>
  <si>
    <t>E02000683</t>
  </si>
  <si>
    <t>E02000685</t>
  </si>
  <si>
    <t>E02000686</t>
  </si>
  <si>
    <t>E02000687</t>
  </si>
  <si>
    <t>E02000689</t>
  </si>
  <si>
    <t>E02000690</t>
  </si>
  <si>
    <t>E02000691</t>
  </si>
  <si>
    <t>E02000692</t>
  </si>
  <si>
    <t>E02000693</t>
  </si>
  <si>
    <t>E02000694</t>
  </si>
  <si>
    <t>E02000695</t>
  </si>
  <si>
    <t>E02000696</t>
  </si>
  <si>
    <t>E02000697</t>
  </si>
  <si>
    <t>E02000698</t>
  </si>
  <si>
    <t>E02000699</t>
  </si>
  <si>
    <t>E02000700</t>
  </si>
  <si>
    <t>E02000701</t>
  </si>
  <si>
    <t>E02000702</t>
  </si>
  <si>
    <t>E02000703</t>
  </si>
  <si>
    <t>E02000704</t>
  </si>
  <si>
    <t>E02000705</t>
  </si>
  <si>
    <t>E02000706</t>
  </si>
  <si>
    <t>E02000707</t>
  </si>
  <si>
    <t>E02000708</t>
  </si>
  <si>
    <t>E02000709</t>
  </si>
  <si>
    <t>E02000710</t>
  </si>
  <si>
    <t>E02000711</t>
  </si>
  <si>
    <t>E02000712</t>
  </si>
  <si>
    <t>E02000713</t>
  </si>
  <si>
    <t>E02000714</t>
  </si>
  <si>
    <t>E02000715</t>
  </si>
  <si>
    <t>E02000716</t>
  </si>
  <si>
    <t>E02000717</t>
  </si>
  <si>
    <t>E02000718</t>
  </si>
  <si>
    <t>E02000719</t>
  </si>
  <si>
    <t>E02000720</t>
  </si>
  <si>
    <t>E02000721</t>
  </si>
  <si>
    <t>E02000722</t>
  </si>
  <si>
    <t>E02000723</t>
  </si>
  <si>
    <t>E02000724</t>
  </si>
  <si>
    <t>E02000725</t>
  </si>
  <si>
    <t>E02000726</t>
  </si>
  <si>
    <t>E02000727</t>
  </si>
  <si>
    <t>E02000728</t>
  </si>
  <si>
    <t>E02000729</t>
  </si>
  <si>
    <t>E02000730</t>
  </si>
  <si>
    <t>E02000731</t>
  </si>
  <si>
    <t>E02000732</t>
  </si>
  <si>
    <t>E02000733</t>
  </si>
  <si>
    <t>E02000734</t>
  </si>
  <si>
    <t>E02000735</t>
  </si>
  <si>
    <t>E02000736</t>
  </si>
  <si>
    <t>E02000737</t>
  </si>
  <si>
    <t>E02000738</t>
  </si>
  <si>
    <t>E02000739</t>
  </si>
  <si>
    <t>E02000740</t>
  </si>
  <si>
    <t>E02000741</t>
  </si>
  <si>
    <t>E02000742</t>
  </si>
  <si>
    <t>E02000743</t>
  </si>
  <si>
    <t>E02000744</t>
  </si>
  <si>
    <t>E02000745</t>
  </si>
  <si>
    <t>E02000746</t>
  </si>
  <si>
    <t>E02000747</t>
  </si>
  <si>
    <t>E02000748</t>
  </si>
  <si>
    <t>E02000749</t>
  </si>
  <si>
    <t>E02000750</t>
  </si>
  <si>
    <t>E02000751</t>
  </si>
  <si>
    <t>E02000752</t>
  </si>
  <si>
    <t>E02000753</t>
  </si>
  <si>
    <t>E02000754</t>
  </si>
  <si>
    <t>E02000755</t>
  </si>
  <si>
    <t>E02000756</t>
  </si>
  <si>
    <t>E02000757</t>
  </si>
  <si>
    <t>E02000758</t>
  </si>
  <si>
    <t>E02000759</t>
  </si>
  <si>
    <t>E02000760</t>
  </si>
  <si>
    <t>E02000762</t>
  </si>
  <si>
    <t>E02000763</t>
  </si>
  <si>
    <t>E02000764</t>
  </si>
  <si>
    <t>E02000765</t>
  </si>
  <si>
    <t>E02000767</t>
  </si>
  <si>
    <t>E02000768</t>
  </si>
  <si>
    <t>E02000769</t>
  </si>
  <si>
    <t>E02000770</t>
  </si>
  <si>
    <t>E02000772</t>
  </si>
  <si>
    <t>E02000773</t>
  </si>
  <si>
    <t>E02000774</t>
  </si>
  <si>
    <t>E02000776</t>
  </si>
  <si>
    <t>E02000777</t>
  </si>
  <si>
    <t>E02000779</t>
  </si>
  <si>
    <t>E02000780</t>
  </si>
  <si>
    <t>E02000781</t>
  </si>
  <si>
    <t>E02000782</t>
  </si>
  <si>
    <t>E02000783</t>
  </si>
  <si>
    <t>E02000784</t>
  </si>
  <si>
    <t>E02000785</t>
  </si>
  <si>
    <t>E02000786</t>
  </si>
  <si>
    <t>E02000787</t>
  </si>
  <si>
    <t>E02000788</t>
  </si>
  <si>
    <t>E02000789</t>
  </si>
  <si>
    <t>E02000790</t>
  </si>
  <si>
    <t>E02000791</t>
  </si>
  <si>
    <t>E02000792</t>
  </si>
  <si>
    <t>E02000793</t>
  </si>
  <si>
    <t>E02000794</t>
  </si>
  <si>
    <t>E02000795</t>
  </si>
  <si>
    <t>E02000796</t>
  </si>
  <si>
    <t>E02000797</t>
  </si>
  <si>
    <t>E02000798</t>
  </si>
  <si>
    <t>E02000799</t>
  </si>
  <si>
    <t>E02000800</t>
  </si>
  <si>
    <t>E02000801</t>
  </si>
  <si>
    <t>E02000802</t>
  </si>
  <si>
    <t>E02000803</t>
  </si>
  <si>
    <t>E02000804</t>
  </si>
  <si>
    <t>E02000805</t>
  </si>
  <si>
    <t>E02000806</t>
  </si>
  <si>
    <t>E02000807</t>
  </si>
  <si>
    <t>E02000808</t>
  </si>
  <si>
    <t>E02000809</t>
  </si>
  <si>
    <t>E02000810</t>
  </si>
  <si>
    <t>E02000812</t>
  </si>
  <si>
    <t>E02000813</t>
  </si>
  <si>
    <t>E02000814</t>
  </si>
  <si>
    <t>E02000815</t>
  </si>
  <si>
    <t>E02000816</t>
  </si>
  <si>
    <t>E02000817</t>
  </si>
  <si>
    <t>E02000818</t>
  </si>
  <si>
    <t>E02000819</t>
  </si>
  <si>
    <t>E02000820</t>
  </si>
  <si>
    <t>E02000821</t>
  </si>
  <si>
    <t>E02000822</t>
  </si>
  <si>
    <t>E02000823</t>
  </si>
  <si>
    <t>E02000824</t>
  </si>
  <si>
    <t>E02000825</t>
  </si>
  <si>
    <t>E02000826</t>
  </si>
  <si>
    <t>E02000827</t>
  </si>
  <si>
    <t>E02000828</t>
  </si>
  <si>
    <t>E02000829</t>
  </si>
  <si>
    <t>E02000830</t>
  </si>
  <si>
    <t>E02000831</t>
  </si>
  <si>
    <t>E02000832</t>
  </si>
  <si>
    <t>E02000833</t>
  </si>
  <si>
    <t>E02000834</t>
  </si>
  <si>
    <t>E02000835</t>
  </si>
  <si>
    <t>E02000836</t>
  </si>
  <si>
    <t>E02000837</t>
  </si>
  <si>
    <t>E02000838</t>
  </si>
  <si>
    <t>E02000839</t>
  </si>
  <si>
    <t>E02000840</t>
  </si>
  <si>
    <t>E02000841</t>
  </si>
  <si>
    <t>E02000842</t>
  </si>
  <si>
    <t>E02000843</t>
  </si>
  <si>
    <t>E02000844</t>
  </si>
  <si>
    <t>E02000845</t>
  </si>
  <si>
    <t>E02000846</t>
  </si>
  <si>
    <t>E02000847</t>
  </si>
  <si>
    <t>E02000848</t>
  </si>
  <si>
    <t>E02000849</t>
  </si>
  <si>
    <t>E02000850</t>
  </si>
  <si>
    <t>E02000851</t>
  </si>
  <si>
    <t>E02000852</t>
  </si>
  <si>
    <t>E02000853</t>
  </si>
  <si>
    <t>E02000854</t>
  </si>
  <si>
    <t>E02000855</t>
  </si>
  <si>
    <t>E02000856</t>
  </si>
  <si>
    <t>E02000857</t>
  </si>
  <si>
    <t>E02000858</t>
  </si>
  <si>
    <t>E02000859</t>
  </si>
  <si>
    <t>E02000860</t>
  </si>
  <si>
    <t>E02000861</t>
  </si>
  <si>
    <t>E02000863</t>
  </si>
  <si>
    <t>E02000864</t>
  </si>
  <si>
    <t>E02000865</t>
  </si>
  <si>
    <t>E02000866</t>
  </si>
  <si>
    <t>E02000867</t>
  </si>
  <si>
    <t>E02000868</t>
  </si>
  <si>
    <t>E02000869</t>
  </si>
  <si>
    <t>E02000870</t>
  </si>
  <si>
    <t>E02000871</t>
  </si>
  <si>
    <t>E02000872</t>
  </si>
  <si>
    <t>E02000873</t>
  </si>
  <si>
    <t>E02000874</t>
  </si>
  <si>
    <t>E02000875</t>
  </si>
  <si>
    <t>E02000876</t>
  </si>
  <si>
    <t>E02000877</t>
  </si>
  <si>
    <t>E02000878</t>
  </si>
  <si>
    <t>E02000879</t>
  </si>
  <si>
    <t>E02000880</t>
  </si>
  <si>
    <t>E02000881</t>
  </si>
  <si>
    <t>E02000882</t>
  </si>
  <si>
    <t>E02000883</t>
  </si>
  <si>
    <t>E02000884</t>
  </si>
  <si>
    <t>E02000885</t>
  </si>
  <si>
    <t>E02000886</t>
  </si>
  <si>
    <t>E02000887</t>
  </si>
  <si>
    <t>E02000888</t>
  </si>
  <si>
    <t>E02000889</t>
  </si>
  <si>
    <t>E02000890</t>
  </si>
  <si>
    <t>E02000891</t>
  </si>
  <si>
    <t>E02000893</t>
  </si>
  <si>
    <t>E02000894</t>
  </si>
  <si>
    <t>E02000895</t>
  </si>
  <si>
    <t>E02000896</t>
  </si>
  <si>
    <t>E02000897</t>
  </si>
  <si>
    <t>E02000898</t>
  </si>
  <si>
    <t>E02000899</t>
  </si>
  <si>
    <t>E02000900</t>
  </si>
  <si>
    <t>E02000901</t>
  </si>
  <si>
    <t>E02000902</t>
  </si>
  <si>
    <t>E02000903</t>
  </si>
  <si>
    <t>E02000904</t>
  </si>
  <si>
    <t>E02000905</t>
  </si>
  <si>
    <t>E02000906</t>
  </si>
  <si>
    <t>E02000907</t>
  </si>
  <si>
    <t>E02000908</t>
  </si>
  <si>
    <t>E02000909</t>
  </si>
  <si>
    <t>E02000910</t>
  </si>
  <si>
    <t>E02000911</t>
  </si>
  <si>
    <t>E02000912</t>
  </si>
  <si>
    <t>E02000913</t>
  </si>
  <si>
    <t>E02000914</t>
  </si>
  <si>
    <t>E02000915</t>
  </si>
  <si>
    <t>E02000916</t>
  </si>
  <si>
    <t>E02000917</t>
  </si>
  <si>
    <t>E02000918</t>
  </si>
  <si>
    <t>E02000919</t>
  </si>
  <si>
    <t>E02000920</t>
  </si>
  <si>
    <t>E02000921</t>
  </si>
  <si>
    <t>E02000922</t>
  </si>
  <si>
    <t>E02000923</t>
  </si>
  <si>
    <t>E02000924</t>
  </si>
  <si>
    <t>E02000925</t>
  </si>
  <si>
    <t>E02000926</t>
  </si>
  <si>
    <t>E02000927</t>
  </si>
  <si>
    <t>E02000928</t>
  </si>
  <si>
    <t>E02000929</t>
  </si>
  <si>
    <t>E02000930</t>
  </si>
  <si>
    <t>E02000931</t>
  </si>
  <si>
    <t>E02000932</t>
  </si>
  <si>
    <t>E02000933</t>
  </si>
  <si>
    <t>E02000934</t>
  </si>
  <si>
    <t>E02000935</t>
  </si>
  <si>
    <t>E02000936</t>
  </si>
  <si>
    <t>E02000937</t>
  </si>
  <si>
    <t>E02000938</t>
  </si>
  <si>
    <t>E02000939</t>
  </si>
  <si>
    <t>E02000940</t>
  </si>
  <si>
    <t>E02000941</t>
  </si>
  <si>
    <t>E02000942</t>
  </si>
  <si>
    <t>E02000943</t>
  </si>
  <si>
    <t>E02000944</t>
  </si>
  <si>
    <t>E02000945</t>
  </si>
  <si>
    <t>E02000946</t>
  </si>
  <si>
    <t>E02000947</t>
  </si>
  <si>
    <t>E02000948</t>
  </si>
  <si>
    <t>E02000949</t>
  </si>
  <si>
    <t>E02000950</t>
  </si>
  <si>
    <t>E02000951</t>
  </si>
  <si>
    <t>E02000952</t>
  </si>
  <si>
    <t>E02000953</t>
  </si>
  <si>
    <t>E02000954</t>
  </si>
  <si>
    <t>E02000955</t>
  </si>
  <si>
    <t>E02000956</t>
  </si>
  <si>
    <t>E02000957</t>
  </si>
  <si>
    <t>E02000958</t>
  </si>
  <si>
    <t>E02000959</t>
  </si>
  <si>
    <t>E02000960</t>
  </si>
  <si>
    <t>E02000961</t>
  </si>
  <si>
    <t>E02000962</t>
  </si>
  <si>
    <t>E02000963</t>
  </si>
  <si>
    <t>E02000964</t>
  </si>
  <si>
    <t>E02000965</t>
  </si>
  <si>
    <t>E02000966</t>
  </si>
  <si>
    <t>E02000967</t>
  </si>
  <si>
    <t>E02000968</t>
  </si>
  <si>
    <t>E02000969</t>
  </si>
  <si>
    <t>E02000970</t>
  </si>
  <si>
    <t>E02000971</t>
  </si>
  <si>
    <t>E02000972</t>
  </si>
  <si>
    <t>E02000973</t>
  </si>
  <si>
    <t>E02000974</t>
  </si>
  <si>
    <t>E02000975</t>
  </si>
  <si>
    <t>E02000976</t>
  </si>
  <si>
    <t>E02000977</t>
  </si>
  <si>
    <t>E02000978</t>
  </si>
  <si>
    <t>E02000979</t>
  </si>
  <si>
    <t>E02000980</t>
  </si>
  <si>
    <t>E02000981</t>
  </si>
  <si>
    <t>E02000982</t>
  </si>
  <si>
    <t>E02000983</t>
  </si>
  <si>
    <t>Data not available to publish</t>
  </si>
  <si>
    <t>2013/14</t>
  </si>
  <si>
    <t>E02006782</t>
  </si>
  <si>
    <t>Bromley 040</t>
  </si>
  <si>
    <t>E02006783</t>
  </si>
  <si>
    <t>Lewisham 037</t>
  </si>
  <si>
    <t>E02006784</t>
  </si>
  <si>
    <t>Lewisham 038</t>
  </si>
  <si>
    <t>E02006785</t>
  </si>
  <si>
    <t>Bexley 029</t>
  </si>
  <si>
    <t>E02006786</t>
  </si>
  <si>
    <t>Greenwich 033</t>
  </si>
  <si>
    <t>E02006787</t>
  </si>
  <si>
    <t>Bromley 041</t>
  </si>
  <si>
    <t>E02006788</t>
  </si>
  <si>
    <t>Croydon 045</t>
  </si>
  <si>
    <t>E02006789</t>
  </si>
  <si>
    <t>Bromley 042</t>
  </si>
  <si>
    <t>E02006791</t>
  </si>
  <si>
    <t>Ealing 040</t>
  </si>
  <si>
    <t>E02006792</t>
  </si>
  <si>
    <t>Hounslow 029</t>
  </si>
  <si>
    <t>E02006793</t>
  </si>
  <si>
    <t>Enfield 037</t>
  </si>
  <si>
    <t>E02006794</t>
  </si>
  <si>
    <t>Haringey 037</t>
  </si>
  <si>
    <t>E02006795</t>
  </si>
  <si>
    <t>Harrow 032</t>
  </si>
  <si>
    <t>E02006796</t>
  </si>
  <si>
    <t>Hillingdon 033</t>
  </si>
  <si>
    <t>E02006798</t>
  </si>
  <si>
    <t>Lewisham 039</t>
  </si>
  <si>
    <t>E02006799</t>
  </si>
  <si>
    <t>Barking and Dagenham 023</t>
  </si>
  <si>
    <t>E02006800</t>
  </si>
  <si>
    <t>Redbridge 034</t>
  </si>
  <si>
    <t>E02006801</t>
  </si>
  <si>
    <t>Lambeth 036</t>
  </si>
  <si>
    <t>E02006802</t>
  </si>
  <si>
    <t>Southwark 034</t>
  </si>
  <si>
    <t>E02006836</t>
  </si>
  <si>
    <t>Sutton 025</t>
  </si>
  <si>
    <t>E02006853</t>
  </si>
  <si>
    <t>Tower Hamlets 032</t>
  </si>
  <si>
    <t>E02006854</t>
  </si>
  <si>
    <t>Tower Hamlets 033</t>
  </si>
  <si>
    <t>E02006882</t>
  </si>
  <si>
    <t>Harrow 033</t>
  </si>
  <si>
    <t>E02006918</t>
  </si>
  <si>
    <t>Hackney 028</t>
  </si>
  <si>
    <t>E02006921</t>
  </si>
  <si>
    <t>Hackney 029</t>
  </si>
  <si>
    <t>E02006924</t>
  </si>
  <si>
    <t>Redbridge 035</t>
  </si>
  <si>
    <t>E02006925</t>
  </si>
  <si>
    <t>Redbridge 036</t>
  </si>
  <si>
    <t>E02006927</t>
  </si>
  <si>
    <t>Greenwich 034</t>
  </si>
  <si>
    <t>E02006928</t>
  </si>
  <si>
    <t>Greenwich 035</t>
  </si>
  <si>
    <t>E02006929</t>
  </si>
  <si>
    <t>Greenwich 036</t>
  </si>
  <si>
    <t>E02006930</t>
  </si>
  <si>
    <t>Greenwich 037</t>
  </si>
  <si>
    <t>E02006931</t>
  </si>
  <si>
    <t>Greenwich 038</t>
  </si>
  <si>
    <t>2014/15</t>
  </si>
  <si>
    <t>Buying with mortgage</t>
  </si>
  <si>
    <t>16-24</t>
  </si>
  <si>
    <t>25-34</t>
  </si>
  <si>
    <t>35-44</t>
  </si>
  <si>
    <t>45-54</t>
  </si>
  <si>
    <t>55-64</t>
  </si>
  <si>
    <t>65+</t>
  </si>
  <si>
    <t>Greater London</t>
  </si>
  <si>
    <t>Other</t>
  </si>
  <si>
    <t>Values</t>
  </si>
  <si>
    <t>Bed and breakfast</t>
  </si>
  <si>
    <t>Social housing</t>
  </si>
  <si>
    <t>Leased from private sector by LA or HA</t>
  </si>
  <si>
    <t>Other private sector accommodation</t>
  </si>
  <si>
    <t>Total (dashed line indicates figures estimated from national data)</t>
  </si>
  <si>
    <t>Earnings index</t>
  </si>
  <si>
    <t>Rents index</t>
  </si>
  <si>
    <t>End of assured shorthold tenancy</t>
  </si>
  <si>
    <t>Loss of other rented or tied housing</t>
  </si>
  <si>
    <t>Relatives / friends no longer willing / able to accommodate</t>
  </si>
  <si>
    <t>Relationship breakdown with partner</t>
  </si>
  <si>
    <t>Empty homes total (Council tax)</t>
  </si>
  <si>
    <t>Empty more than months (Council tax)</t>
  </si>
  <si>
    <t>Empty homes total (DCLG/HSSA)</t>
  </si>
  <si>
    <t>Wheelchair accessible homes (right axis)</t>
  </si>
  <si>
    <t>2014 Q2</t>
  </si>
  <si>
    <t>Yes</t>
  </si>
  <si>
    <t xml:space="preserve">2012/13 </t>
  </si>
  <si>
    <t xml:space="preserve">2013/14 </t>
  </si>
  <si>
    <t>Type</t>
  </si>
  <si>
    <t>Under-occupying</t>
  </si>
  <si>
    <t>Providing care</t>
  </si>
  <si>
    <t>Clearing house</t>
  </si>
  <si>
    <t>July</t>
  </si>
  <si>
    <t>2015/16</t>
  </si>
  <si>
    <t>LA</t>
  </si>
  <si>
    <t>Of which: in another LA</t>
  </si>
  <si>
    <t>Wales</t>
  </si>
  <si>
    <t>June</t>
  </si>
  <si>
    <t>Total (ignoring zeroes)</t>
  </si>
  <si>
    <t>Affordable % (including negatives)</t>
  </si>
  <si>
    <t>Non UK or CEE</t>
  </si>
  <si>
    <t>Owned</t>
  </si>
  <si>
    <t>Owners</t>
  </si>
  <si>
    <t>Confidence interval</t>
  </si>
  <si>
    <t>2016 Q2</t>
  </si>
  <si>
    <t>2016 Q1</t>
  </si>
  <si>
    <t>2015 Q4</t>
  </si>
  <si>
    <t>2015 Q3</t>
  </si>
  <si>
    <t>2015 Q2</t>
  </si>
  <si>
    <t>2015 Q1</t>
  </si>
  <si>
    <t>2014 Q4</t>
  </si>
  <si>
    <t>2014 Q3</t>
  </si>
  <si>
    <t>2014 Q1</t>
  </si>
  <si>
    <t>2013 Q4</t>
  </si>
  <si>
    <t>2013 Q3</t>
  </si>
  <si>
    <t>2013 Q2</t>
  </si>
  <si>
    <t>2013 Q1</t>
  </si>
  <si>
    <t>2012 Q4</t>
  </si>
  <si>
    <t>2012 Q3</t>
  </si>
  <si>
    <t>2012 Q2</t>
  </si>
  <si>
    <t>2012 Q1</t>
  </si>
  <si>
    <t>2011 Q4</t>
  </si>
  <si>
    <t>2011 Q3</t>
  </si>
  <si>
    <t>2011 Q2</t>
  </si>
  <si>
    <t>2011 Q1</t>
  </si>
  <si>
    <t>2010 Q4</t>
  </si>
  <si>
    <t>2010 Q3</t>
  </si>
  <si>
    <t>2010 Q2</t>
  </si>
  <si>
    <t>2010 Q1</t>
  </si>
  <si>
    <t>2009 Q4</t>
  </si>
  <si>
    <t>2009 Q3</t>
  </si>
  <si>
    <t>2009 Q2</t>
  </si>
  <si>
    <t>2009 Q1</t>
  </si>
  <si>
    <t>2008 Q4</t>
  </si>
  <si>
    <t>2008 Q3</t>
  </si>
  <si>
    <t>2008 Q2</t>
  </si>
  <si>
    <t>2008 Q1</t>
  </si>
  <si>
    <t>2007 Q4</t>
  </si>
  <si>
    <t>2007 Q3</t>
  </si>
  <si>
    <t>2007 Q2</t>
  </si>
  <si>
    <t>2007 Q1</t>
  </si>
  <si>
    <t>2006 Q4</t>
  </si>
  <si>
    <t>2006 Q3</t>
  </si>
  <si>
    <t>2006 Q2</t>
  </si>
  <si>
    <t>2006 Q1</t>
  </si>
  <si>
    <t>&gt;95%</t>
  </si>
  <si>
    <t>&gt;90% - &lt;=95%</t>
  </si>
  <si>
    <t>&gt;85% - &lt;=90%</t>
  </si>
  <si>
    <t>&gt;75% - &lt;=85%</t>
  </si>
  <si>
    <t>&gt;50% - &lt;=75%</t>
  </si>
  <si>
    <t>0% - &lt;=50%</t>
  </si>
  <si>
    <t>E09000002</t>
  </si>
  <si>
    <t>E09000003</t>
  </si>
  <si>
    <t>E09000004</t>
  </si>
  <si>
    <t>E09000005</t>
  </si>
  <si>
    <t>E09000006</t>
  </si>
  <si>
    <t>E09000007</t>
  </si>
  <si>
    <t>E09000008</t>
  </si>
  <si>
    <t>E09000009</t>
  </si>
  <si>
    <t>E09000010</t>
  </si>
  <si>
    <t>E09000011</t>
  </si>
  <si>
    <t>E09000012</t>
  </si>
  <si>
    <t>E09000013</t>
  </si>
  <si>
    <t>E09000014</t>
  </si>
  <si>
    <t>E09000015</t>
  </si>
  <si>
    <t>E09000016</t>
  </si>
  <si>
    <t>E09000017</t>
  </si>
  <si>
    <t>E09000018</t>
  </si>
  <si>
    <t>E09000019</t>
  </si>
  <si>
    <t>E09000020</t>
  </si>
  <si>
    <t>E09000021</t>
  </si>
  <si>
    <t>E09000022</t>
  </si>
  <si>
    <t>E09000023</t>
  </si>
  <si>
    <t>E09000024</t>
  </si>
  <si>
    <t>E09000025</t>
  </si>
  <si>
    <t>E09000026</t>
  </si>
  <si>
    <t>E09000027</t>
  </si>
  <si>
    <t>E09000028</t>
  </si>
  <si>
    <t>E09000029</t>
  </si>
  <si>
    <t>E09000030</t>
  </si>
  <si>
    <t>E09000031</t>
  </si>
  <si>
    <t>E09000032</t>
  </si>
  <si>
    <t>E09000033</t>
  </si>
  <si>
    <t>Total (including zeroes)</t>
  </si>
  <si>
    <t>Affordable total</t>
  </si>
  <si>
    <t>'Unaffordability' index (rent growth divided by earnings growth)</t>
  </si>
  <si>
    <t>London %</t>
  </si>
  <si>
    <t>Social housing total</t>
  </si>
  <si>
    <t>Period</t>
  </si>
  <si>
    <t>CO2 Emissions (MtCO2)</t>
  </si>
  <si>
    <t>20s</t>
  </si>
  <si>
    <t>30s</t>
  </si>
  <si>
    <t>Green house gas emissions (MtCO2e)</t>
  </si>
  <si>
    <t>1988/89</t>
  </si>
  <si>
    <t>1989/90</t>
  </si>
  <si>
    <t>First-time buyers</t>
  </si>
  <si>
    <t>Lifetime Homes (left axis)</t>
  </si>
  <si>
    <t>- ONS, data on domestic migration</t>
  </si>
  <si>
    <t>- Labour Force Survey data 
- These figures include any households containing dependent children under 19</t>
  </si>
  <si>
    <t>Satisfied with accommodation</t>
  </si>
  <si>
    <t>Satisfied with tenure</t>
  </si>
  <si>
    <t>Lowest 20%</t>
  </si>
  <si>
    <t>Highest 20%</t>
  </si>
  <si>
    <t>- GLA, Housing Moves programme monitoring data</t>
  </si>
  <si>
    <t>- GLA, Seaside &amp; Country Homes programme monitoring data</t>
  </si>
  <si>
    <t>2016/17</t>
  </si>
  <si>
    <t>Index 1997=100</t>
  </si>
  <si>
    <t>Other Europe (inc Turkey)</t>
  </si>
  <si>
    <t>Owned total</t>
  </si>
  <si>
    <t>Notes</t>
  </si>
  <si>
    <t>Interim</t>
  </si>
  <si>
    <t>2017 Q1</t>
  </si>
  <si>
    <t>2016 Q3</t>
  </si>
  <si>
    <t>2016 Q4</t>
  </si>
  <si>
    <t>2017 Q2</t>
  </si>
  <si>
    <t>2017 Q3</t>
  </si>
  <si>
    <t>HB social rent</t>
  </si>
  <si>
    <t>HB private rent</t>
  </si>
  <si>
    <t>UC social rent</t>
  </si>
  <si>
    <t>UC private rent</t>
  </si>
  <si>
    <t>Yorkshire and The Humber</t>
  </si>
  <si>
    <t>New build dwellings</t>
  </si>
  <si>
    <t>Support strongly</t>
  </si>
  <si>
    <t>Support</t>
  </si>
  <si>
    <t>Neither support nor oppose</t>
  </si>
  <si>
    <t>Oppose</t>
  </si>
  <si>
    <t>Oppose strongly</t>
  </si>
  <si>
    <t>It depends</t>
  </si>
  <si>
    <t>Total support</t>
  </si>
  <si>
    <t>Net support</t>
  </si>
  <si>
    <t>Total oppose</t>
  </si>
  <si>
    <t>British Social Attitudes Survey</t>
  </si>
  <si>
    <t>C divided by D</t>
  </si>
  <si>
    <t>Compiled by GLA from:
- ONS mid-year population estimates;
- MHCLG dwelling stock data (tables 104, 109 and 215);
- GLA historical Census tables</t>
  </si>
  <si>
    <t>Unknown</t>
  </si>
  <si>
    <t>2017/18</t>
  </si>
  <si>
    <t>NA</t>
  </si>
  <si>
    <t>In work or training, not overcrowded</t>
  </si>
  <si>
    <t>Starts</t>
  </si>
  <si>
    <t>Completions</t>
  </si>
  <si>
    <t>Mortgaged homeowners</t>
  </si>
  <si>
    <t>MHCLG EPCs (annualised)</t>
  </si>
  <si>
    <t>LDD net completions</t>
  </si>
  <si>
    <t>Other Affordable Rent</t>
  </si>
  <si>
    <t>GLA Affordable Housing Statistics</t>
  </si>
  <si>
    <t>Social rent and London Affordable Rent</t>
  </si>
  <si>
    <t>RP</t>
  </si>
  <si>
    <t>2018/19</t>
  </si>
  <si>
    <t>2019/20</t>
  </si>
  <si>
    <t>Stage 2 total units</t>
  </si>
  <si>
    <t>GLA monitoring of referable planning decisions. The dates of the stage 2 decisions have been used to allocate schemes to years.</t>
  </si>
  <si>
    <t>Local authorities</t>
  </si>
  <si>
    <t>Housing associations</t>
  </si>
  <si>
    <t>Rented total</t>
  </si>
  <si>
    <t>Open market rented</t>
  </si>
  <si>
    <t>-</t>
  </si>
  <si>
    <t>Index home</t>
  </si>
  <si>
    <t>- Department for Business, Energy and Industrial Strategy, Fuel poverty statistics
- Fuel poverty is measured according to the 'low income high costs AHC equivalised income' definition
- A change to the statistical methodology in 2018 resulted in revisions to the historic trends published in previous editions of this report</t>
  </si>
  <si>
    <t>RTB sales</t>
  </si>
  <si>
    <t>RTB replacements</t>
  </si>
  <si>
    <t>Average discount</t>
  </si>
  <si>
    <t>England total</t>
  </si>
  <si>
    <t>- Compiled by GLA from:
- Jobs: ONS, Workforce jobs by industry, seasonally adjusted (June data); 
- People: ONS, Mid-year estimates; 
- Homes: Stock levels from DCLG live table 125</t>
  </si>
  <si>
    <t>Historic and projected London population, 1801 to 2041</t>
  </si>
  <si>
    <t>1006C</t>
  </si>
  <si>
    <t>1007C</t>
  </si>
  <si>
    <t>1008C</t>
  </si>
  <si>
    <t>1986/87</t>
  </si>
  <si>
    <t>1987/88</t>
  </si>
  <si>
    <t>1993/84</t>
  </si>
  <si>
    <t>Tonnes per capita</t>
  </si>
  <si>
    <t>Advertised properties (right axis)</t>
  </si>
  <si>
    <t>Total affordable</t>
  </si>
  <si>
    <t>Compliance (new build)</t>
  </si>
  <si>
    <t>Local authority code</t>
  </si>
  <si>
    <t>Local authority name</t>
  </si>
  <si>
    <t>MSOA code</t>
  </si>
  <si>
    <t>MSOA name</t>
  </si>
  <si>
    <t>Year ending Dec 2018</t>
  </si>
  <si>
    <t>East of England</t>
  </si>
  <si>
    <t>2017 Q4</t>
  </si>
  <si>
    <t>2018 Q1</t>
  </si>
  <si>
    <t>2018 Q2</t>
  </si>
  <si>
    <t>2018 Q3</t>
  </si>
  <si>
    <t>2018 Q4</t>
  </si>
  <si>
    <t>2019 Q1</t>
  </si>
  <si>
    <t>2019 Q2</t>
  </si>
  <si>
    <t>Q2 2018</t>
  </si>
  <si>
    <t>B</t>
  </si>
  <si>
    <t>A</t>
  </si>
  <si>
    <t>F/G</t>
  </si>
  <si>
    <t>- Housing Finance Review 1995/96
- UK Housing Review 2004/05
- MHCLG live table 775 
- MHCLG live table TA1</t>
  </si>
  <si>
    <t>Population (ONS mid-year estimates) 2018</t>
  </si>
  <si>
    <t>Live Table 100</t>
  </si>
  <si>
    <t>Live Table 122</t>
  </si>
  <si>
    <t>VOA, Council Tax stock of properties</t>
  </si>
  <si>
    <t>Table CTSOP3.0 - inc. bungalows</t>
  </si>
  <si>
    <t>UK HPI</t>
  </si>
  <si>
    <t>ASHE table 8</t>
  </si>
  <si>
    <t>New</t>
  </si>
  <si>
    <t>Existing</t>
  </si>
  <si>
    <t>New build</t>
  </si>
  <si>
    <t>Median of housing costs as a % of gross household income (including benefits and income from all household members) by tenure, London</t>
  </si>
  <si>
    <t>GLA</t>
  </si>
  <si>
    <t xml:space="preserve">East </t>
  </si>
  <si>
    <t>England excluding London</t>
  </si>
  <si>
    <t xml:space="preserve">- ONS, Experimental Index of Private Housing Rental Prices
- The ONS index calculates changes in the rents for both new and ongoing tenancies, while most other indices cover new rents only
</t>
  </si>
  <si>
    <t>1980/81</t>
  </si>
  <si>
    <t>1981/82</t>
  </si>
  <si>
    <t>1982/83</t>
  </si>
  <si>
    <t>1983/84</t>
  </si>
  <si>
    <t>1984/85</t>
  </si>
  <si>
    <t>1985/86</t>
  </si>
  <si>
    <t>MHCLG statistics</t>
  </si>
  <si>
    <t>Social rented homes freed up through Seaside and Country Homes, moves by borough, 2007/08 to 2018/19</t>
  </si>
  <si>
    <t>Compiled by GLA from:
- 1801-1961: Persons present on Census day (ONS);
- 1961-2019: Estimated mid-year resident population (ONS);
- 2020-2041: GLA 2018 based population projections - central trend</t>
  </si>
  <si>
    <t>Estimated new build homes in Greater London, 1871 to 2019</t>
  </si>
  <si>
    <t>Compiled by GLA from:
- 1871-1937: Report of the Commissioner of the Metropolitan Police, via Quandl.com
- 1946-1960: GLA estimates based on national data from 1946 to 1960 (MHCLG, live table 244) and London’s share of the national total before World War II (from B. Mitchell, British Historical Statistics, p392) and after the war from the GLA and MHCLG data below
- 1961 to 1969: Annual Abstracts of Greater London Statistics
- 1970 to 2019: MHCLG house building statistics</t>
  </si>
  <si>
    <t>Home ownership rate by age group of household head, London 1990 to 2019</t>
  </si>
  <si>
    <t>Attitudes towards local housebuilding in London, 2010 to 2018</t>
  </si>
  <si>
    <t>Proportion of households in London with dependent children by tenure, 2004 to 2020</t>
  </si>
  <si>
    <t>Indexed trend in number of jobs, people and homes in London, 1997 to 2019 (1997 = 100)</t>
  </si>
  <si>
    <t>Empty homes in London as a proportion of total stock, 1978 to 2019</t>
  </si>
  <si>
    <t>MHCLG, Help to Buy equity loan statistics</t>
  </si>
  <si>
    <t>Annualised Help to Buy loans in Inner and Outer London, 2014 to 2019</t>
  </si>
  <si>
    <t>Affordable housing starts in London funded by the GLA, 2012/13 to 2019/20</t>
  </si>
  <si>
    <t>Annualised new home buyer mortgages by type, London, 2004 to 2020</t>
  </si>
  <si>
    <t>Mean loan to income ratio for new loans to first time buyers and home movers in London, 1980 to 2019</t>
  </si>
  <si>
    <t>Median monthly market rent by region and number of bedrooms, April 2019 to March 2020</t>
  </si>
  <si>
    <t xml:space="preserve">- Office for National Statistics, Private rental market summary statistics
- These figures exclude any cases where the tenant receives Housing Benefit
</t>
  </si>
  <si>
    <t>Proportion of households in fuel poverty in London and England, 2003 to 2018</t>
  </si>
  <si>
    <t>Index of cumulative change in private rents, earnings and implied affordability in London, 2005 to 2019 (2005=100)</t>
  </si>
  <si>
    <t>Mid-point of period</t>
  </si>
  <si>
    <t>July 2006 
to 
June 2008</t>
  </si>
  <si>
    <t>July 2008 
to 
June 2010</t>
  </si>
  <si>
    <t>July 2010 
to 
June 2012</t>
  </si>
  <si>
    <t>July 2012 
to 
June 2014</t>
  </si>
  <si>
    <t>July 2014 
to 
June 2016</t>
  </si>
  <si>
    <t>April 2014 
to 
March 2016</t>
  </si>
  <si>
    <t>April 2016 
to 
March 2018</t>
  </si>
  <si>
    <t>Yorkshire &amp; the Humber</t>
  </si>
  <si>
    <t>Median household net property wealth of property owners by region of residence, 2006 to 2018</t>
  </si>
  <si>
    <t>Cumulative Build to Rent starts and completions in London, 2009 to 2019</t>
  </si>
  <si>
    <t>Number of council homes started by London boroughs, 1980/81 to 2019/20</t>
  </si>
  <si>
    <t>People seen sleeping rough in London, 2006/07 to 2019/20</t>
  </si>
  <si>
    <t xml:space="preserve">Family sized homes (three bedrooms or more) as a proportion of total gross house building in London, 1991/92 to 2018/19 </t>
  </si>
  <si>
    <t>Median weekly rents for new social rent and Affordable Rent lettings to two-bedroom homes in London, 2007/08 to 2018/19 (nominal)</t>
  </si>
  <si>
    <t>Number of mandatory licensed Homes in Multiple Occupation in London, 2012 to 2019</t>
  </si>
  <si>
    <t>Per capita greenhouse gas emissions in London by sector, 2000 to 2017</t>
  </si>
  <si>
    <t>Trend in number of non-decent affordable homes in London by landlord type, 2005 to 2019</t>
  </si>
  <si>
    <t>Homeless households placed in temporary accommodation by London boroughs by type of accommodation, 1988 to 2020</t>
  </si>
  <si>
    <t>- FCA, Mortgages Product Sales Data (PSD) Table 6.1, H1 2019</t>
  </si>
  <si>
    <t>Annual trend in household tenure, London, 1981 to 2019</t>
  </si>
  <si>
    <t>- English Housing Survey Fuel Poverty data
- Fuel poverty measure used: Low income high costs</t>
  </si>
  <si>
    <t>C.1</t>
  </si>
  <si>
    <t>White</t>
  </si>
  <si>
    <t>C.2</t>
  </si>
  <si>
    <t>ONS Financial resilience of households by household type, standard industrial classification, region and main house tenure: Wealth and Assets Survey, Great Britain, April 2016 to March 2018</t>
  </si>
  <si>
    <t>One month reduction in household employment income</t>
  </si>
  <si>
    <t>Owner Occupier</t>
  </si>
  <si>
    <t>Buying with a Mortgage</t>
  </si>
  <si>
    <t>Renting</t>
  </si>
  <si>
    <t>Two month reduction in household employment income</t>
  </si>
  <si>
    <t>Three month reduction in household employment income</t>
  </si>
  <si>
    <t>C.3</t>
  </si>
  <si>
    <t>C.4</t>
  </si>
  <si>
    <t>Data gathered from public Rightmove portal. The London area referred to covers only the London postcode districts (excluding those starting with 'CR', 'BR' etc)</t>
  </si>
  <si>
    <t>To rent</t>
  </si>
  <si>
    <t>To buy</t>
  </si>
  <si>
    <t>C.5</t>
  </si>
  <si>
    <t>RICS Residential Market Survey</t>
  </si>
  <si>
    <t>C.6</t>
  </si>
  <si>
    <t>- Data extracted from Inside Airbnb</t>
  </si>
  <si>
    <t>C.7</t>
  </si>
  <si>
    <t>C.8</t>
  </si>
  <si>
    <t>Molior London</t>
  </si>
  <si>
    <t>C.9</t>
  </si>
  <si>
    <t>C.10</t>
  </si>
  <si>
    <t>C.11</t>
  </si>
  <si>
    <t>E12000007</t>
  </si>
  <si>
    <t>Construction</t>
  </si>
  <si>
    <t>E92000001</t>
  </si>
  <si>
    <t>C.12</t>
  </si>
  <si>
    <t>C.13</t>
  </si>
  <si>
    <t>C.14</t>
  </si>
  <si>
    <t>C.15</t>
  </si>
  <si>
    <t>English Housing Survey</t>
  </si>
  <si>
    <t>Trend in mix of buyers of new market homes in London, 2006 to 2019</t>
  </si>
  <si>
    <t>Buy to Let</t>
  </si>
  <si>
    <t>Build to Rent</t>
  </si>
  <si>
    <t>Market developers</t>
  </si>
  <si>
    <t>Affordable Housing Providers</t>
  </si>
  <si>
    <t>Buy to Sell</t>
  </si>
  <si>
    <t>Owner occupier</t>
  </si>
  <si>
    <t>Without Help to Buy</t>
  </si>
  <si>
    <t>With Help to Buy</t>
  </si>
  <si>
    <t>HAs and RPs</t>
  </si>
  <si>
    <t>ONS Code</t>
  </si>
  <si>
    <t>Area name</t>
  </si>
  <si>
    <t>Dwelling stock 2018</t>
  </si>
  <si>
    <t>Dwellings per hectare of all land</t>
  </si>
  <si>
    <t>Dwellings per hectare of residential land (ex gardens)</t>
  </si>
  <si>
    <t>Dwellings per hectare of residential land (inc gardens)</t>
  </si>
  <si>
    <t>E06000044</t>
  </si>
  <si>
    <t>Portsmouth</t>
  </si>
  <si>
    <t>E08000003</t>
  </si>
  <si>
    <t>Manchester</t>
  </si>
  <si>
    <t>E06000043</t>
  </si>
  <si>
    <t>Brighton and Hove</t>
  </si>
  <si>
    <t>E08000012</t>
  </si>
  <si>
    <t>Liverpool</t>
  </si>
  <si>
    <t>E08000006</t>
  </si>
  <si>
    <t>Salford</t>
  </si>
  <si>
    <t>E08000021</t>
  </si>
  <si>
    <t>Newcastle upon Tyne</t>
  </si>
  <si>
    <t>E06000010</t>
  </si>
  <si>
    <t>Kingston upon Hull, City of</t>
  </si>
  <si>
    <t>E06000045</t>
  </si>
  <si>
    <t>Southampton</t>
  </si>
  <si>
    <t>E06000023</t>
  </si>
  <si>
    <t>Bristol, City of</t>
  </si>
  <si>
    <t>E06000039</t>
  </si>
  <si>
    <t>Slough</t>
  </si>
  <si>
    <t>E06000018</t>
  </si>
  <si>
    <t>Nottingham</t>
  </si>
  <si>
    <t>E06000016</t>
  </si>
  <si>
    <t>Leicester</t>
  </si>
  <si>
    <t>E06000009</t>
  </si>
  <si>
    <t>Blackpool</t>
  </si>
  <si>
    <t>E07000073</t>
  </si>
  <si>
    <t>Harlow</t>
  </si>
  <si>
    <t>E07000120</t>
  </si>
  <si>
    <t>Hyndburn</t>
  </si>
  <si>
    <t>E07000088</t>
  </si>
  <si>
    <t>Gosport</t>
  </si>
  <si>
    <t>E07000148</t>
  </si>
  <si>
    <t>Norwich</t>
  </si>
  <si>
    <t>E08000022</t>
  </si>
  <si>
    <t>North Tyneside</t>
  </si>
  <si>
    <t>E08000023</t>
  </si>
  <si>
    <t>South Tyneside</t>
  </si>
  <si>
    <t>E08000008</t>
  </si>
  <si>
    <t>Tameside</t>
  </si>
  <si>
    <t>E07000243</t>
  </si>
  <si>
    <t>Stevenage</t>
  </si>
  <si>
    <t>E07000103</t>
  </si>
  <si>
    <t>Watford</t>
  </si>
  <si>
    <t>E07000117</t>
  </si>
  <si>
    <t>Burnley</t>
  </si>
  <si>
    <t>E06000026</t>
  </si>
  <si>
    <t>Plymouth</t>
  </si>
  <si>
    <t>E08000024</t>
  </si>
  <si>
    <t>Sunderland</t>
  </si>
  <si>
    <t>E07000178</t>
  </si>
  <si>
    <t>Oxford</t>
  </si>
  <si>
    <t>E07000027</t>
  </si>
  <si>
    <t>Barrow-in-Furness</t>
  </si>
  <si>
    <t>E08000037</t>
  </si>
  <si>
    <t>Gateshead</t>
  </si>
  <si>
    <t>E08000004</t>
  </si>
  <si>
    <t>Oldham</t>
  </si>
  <si>
    <t>E07000061</t>
  </si>
  <si>
    <t>Eastbourne</t>
  </si>
  <si>
    <t>E08000026</t>
  </si>
  <si>
    <t>Coventry</t>
  </si>
  <si>
    <t>E06000021</t>
  </si>
  <si>
    <t>Stoke-on-Trent</t>
  </si>
  <si>
    <t>E06000008</t>
  </si>
  <si>
    <t>Blackburn with Darwen</t>
  </si>
  <si>
    <t>E08000028</t>
  </si>
  <si>
    <t>Sandwell</t>
  </si>
  <si>
    <t>E07000041</t>
  </si>
  <si>
    <t>Exeter</t>
  </si>
  <si>
    <t>E06000038</t>
  </si>
  <si>
    <t>Reading</t>
  </si>
  <si>
    <t>E06000032</t>
  </si>
  <si>
    <t>Luton</t>
  </si>
  <si>
    <t>E07000008</t>
  </si>
  <si>
    <t>Cambridge</t>
  </si>
  <si>
    <t>E06000002</t>
  </si>
  <si>
    <t>Middlesbrough</t>
  </si>
  <si>
    <t>E07000226</t>
  </si>
  <si>
    <t>Crawley</t>
  </si>
  <si>
    <t>E06000033</t>
  </si>
  <si>
    <t>Southend-on-Sea</t>
  </si>
  <si>
    <t>E07000062</t>
  </si>
  <si>
    <t>Hastings</t>
  </si>
  <si>
    <t>E08000005</t>
  </si>
  <si>
    <t>Rochdale</t>
  </si>
  <si>
    <t>E08000001</t>
  </si>
  <si>
    <t>Bolton</t>
  </si>
  <si>
    <t>E08000019</t>
  </si>
  <si>
    <t>Sheffield</t>
  </si>
  <si>
    <t>E06000028</t>
  </si>
  <si>
    <t>Bournemouth</t>
  </si>
  <si>
    <t>E07000138</t>
  </si>
  <si>
    <t>Lincoln</t>
  </si>
  <si>
    <t>E06000001</t>
  </si>
  <si>
    <t>Hartlepool</t>
  </si>
  <si>
    <t>E08000025</t>
  </si>
  <si>
    <t>Birmingham</t>
  </si>
  <si>
    <t>E08000002</t>
  </si>
  <si>
    <t>Bury</t>
  </si>
  <si>
    <t>E07000154</t>
  </si>
  <si>
    <t>Northampton</t>
  </si>
  <si>
    <t>E08000010</t>
  </si>
  <si>
    <t>Wigan</t>
  </si>
  <si>
    <t>E06000006</t>
  </si>
  <si>
    <t>Halton</t>
  </si>
  <si>
    <t>E07000122</t>
  </si>
  <si>
    <t>Pendle</t>
  </si>
  <si>
    <t>E08000011</t>
  </si>
  <si>
    <t>Knowsley</t>
  </si>
  <si>
    <t>E08000032</t>
  </si>
  <si>
    <t>Bradford</t>
  </si>
  <si>
    <t>E07000107</t>
  </si>
  <si>
    <t>Dartford</t>
  </si>
  <si>
    <t>E08000013</t>
  </si>
  <si>
    <t>St. Helens</t>
  </si>
  <si>
    <t>E08000035</t>
  </si>
  <si>
    <t>Leeds</t>
  </si>
  <si>
    <t>E07000092</t>
  </si>
  <si>
    <t>Rushmoor</t>
  </si>
  <si>
    <t>E06000035</t>
  </si>
  <si>
    <t>Medway</t>
  </si>
  <si>
    <t>E07000202</t>
  </si>
  <si>
    <t>Ipswich</t>
  </si>
  <si>
    <t>E07000095</t>
  </si>
  <si>
    <t>Broxbourne</t>
  </si>
  <si>
    <t>E07000123</t>
  </si>
  <si>
    <t>Preston</t>
  </si>
  <si>
    <t>E06000030</t>
  </si>
  <si>
    <t>Swindon</t>
  </si>
  <si>
    <t>E07000081</t>
  </si>
  <si>
    <t>Gloucester</t>
  </si>
  <si>
    <t>E06000034</t>
  </si>
  <si>
    <t>Thurrock</t>
  </si>
  <si>
    <t>E07000114</t>
  </si>
  <si>
    <t>Thanet</t>
  </si>
  <si>
    <t>E06000015</t>
  </si>
  <si>
    <t>Derby</t>
  </si>
  <si>
    <t>E06000042</t>
  </si>
  <si>
    <t>Milton Keynes</t>
  </si>
  <si>
    <t>E07000125</t>
  </si>
  <si>
    <t>Rossendale</t>
  </si>
  <si>
    <t>E07000229</t>
  </si>
  <si>
    <t>Worthing</t>
  </si>
  <si>
    <t>E07000199</t>
  </si>
  <si>
    <t>Tamworth</t>
  </si>
  <si>
    <t>E07000237</t>
  </si>
  <si>
    <t>Worcester</t>
  </si>
  <si>
    <t>E06000003</t>
  </si>
  <si>
    <t>Redcar and Cleveland</t>
  </si>
  <si>
    <t>E07000213</t>
  </si>
  <si>
    <t>Spelthorne</t>
  </si>
  <si>
    <t>E08000033</t>
  </si>
  <si>
    <t>Calderdale</t>
  </si>
  <si>
    <t>E06000005</t>
  </si>
  <si>
    <t>Darlington</t>
  </si>
  <si>
    <t>E07000150</t>
  </si>
  <si>
    <t>Corby</t>
  </si>
  <si>
    <t>E07000053</t>
  </si>
  <si>
    <t>Weymouth and Portland</t>
  </si>
  <si>
    <t>E08000031</t>
  </si>
  <si>
    <t>Wolverhampton</t>
  </si>
  <si>
    <t>E07000078</t>
  </si>
  <si>
    <t>Cheltenham</t>
  </si>
  <si>
    <t>E07000223</t>
  </si>
  <si>
    <t>Adur</t>
  </si>
  <si>
    <t>E07000219</t>
  </si>
  <si>
    <t>Nuneaton and Bedworth</t>
  </si>
  <si>
    <t>E08000030</t>
  </si>
  <si>
    <t>Walsall</t>
  </si>
  <si>
    <t>E06000004</t>
  </si>
  <si>
    <t>Stockton-on-Tees</t>
  </si>
  <si>
    <t>E07000236</t>
  </si>
  <si>
    <t>Redditch</t>
  </si>
  <si>
    <t>E08000027</t>
  </si>
  <si>
    <t>Dudley</t>
  </si>
  <si>
    <t>E08000014</t>
  </si>
  <si>
    <t>Sefton</t>
  </si>
  <si>
    <t>E06000047</t>
  </si>
  <si>
    <t>County Durham</t>
  </si>
  <si>
    <t>E08000015</t>
  </si>
  <si>
    <t>Wirral</t>
  </si>
  <si>
    <t>E08000009</t>
  </si>
  <si>
    <t>Trafford</t>
  </si>
  <si>
    <t>E08000034</t>
  </si>
  <si>
    <t>Kirklees</t>
  </si>
  <si>
    <t>E08000036</t>
  </si>
  <si>
    <t>Wakefield</t>
  </si>
  <si>
    <t>E06000012</t>
  </si>
  <si>
    <t>North East Lincolnshire</t>
  </si>
  <si>
    <t>E08000007</t>
  </si>
  <si>
    <t>Stockport</t>
  </si>
  <si>
    <t>E08000016</t>
  </si>
  <si>
    <t>Barnsley</t>
  </si>
  <si>
    <t>E06000007</t>
  </si>
  <si>
    <t>Warrington</t>
  </si>
  <si>
    <t>E06000014</t>
  </si>
  <si>
    <t>York</t>
  </si>
  <si>
    <t>E06000027</t>
  </si>
  <si>
    <t>Torbay</t>
  </si>
  <si>
    <t>E06000031</t>
  </si>
  <si>
    <t>Peterborough</t>
  </si>
  <si>
    <t>E07000034</t>
  </si>
  <si>
    <t>Chesterfield</t>
  </si>
  <si>
    <t>E07000066</t>
  </si>
  <si>
    <t>Basildon</t>
  </si>
  <si>
    <t>E07000121</t>
  </si>
  <si>
    <t>Lancaster</t>
  </si>
  <si>
    <t>E08000018</t>
  </si>
  <si>
    <t>Rotherham</t>
  </si>
  <si>
    <t>E07000192</t>
  </si>
  <si>
    <t>Cannock Chase</t>
  </si>
  <si>
    <t>E07000036</t>
  </si>
  <si>
    <t>Erewash</t>
  </si>
  <si>
    <t>E07000174</t>
  </si>
  <si>
    <t>Mansfield</t>
  </si>
  <si>
    <t>E07000109</t>
  </si>
  <si>
    <t>Gravesham</t>
  </si>
  <si>
    <t>E07000170</t>
  </si>
  <si>
    <t>Ashfield</t>
  </si>
  <si>
    <t>E07000090</t>
  </si>
  <si>
    <t>Havant</t>
  </si>
  <si>
    <t>E07000153</t>
  </si>
  <si>
    <t>Kettering</t>
  </si>
  <si>
    <t>E07000156</t>
  </si>
  <si>
    <t>Wellingborough</t>
  </si>
  <si>
    <t>E07000172</t>
  </si>
  <si>
    <t>Broxtowe</t>
  </si>
  <si>
    <t>E08000017</t>
  </si>
  <si>
    <t>Doncaster</t>
  </si>
  <si>
    <t>E07000145</t>
  </si>
  <si>
    <t>Great Yarmouth</t>
  </si>
  <si>
    <t>E07000086</t>
  </si>
  <si>
    <t>Eastleigh</t>
  </si>
  <si>
    <t>E07000069</t>
  </si>
  <si>
    <t>Castle Point</t>
  </si>
  <si>
    <t>E07000168</t>
  </si>
  <si>
    <t>Scarborough</t>
  </si>
  <si>
    <t>E06000036</t>
  </si>
  <si>
    <t>Bracknell Forest</t>
  </si>
  <si>
    <t>E07000098</t>
  </si>
  <si>
    <t>Hertsmere</t>
  </si>
  <si>
    <t>E07000037</t>
  </si>
  <si>
    <t>High Peak</t>
  </si>
  <si>
    <t>E07000126</t>
  </si>
  <si>
    <t>South Ribble</t>
  </si>
  <si>
    <t>E06000029</t>
  </si>
  <si>
    <t>Poole</t>
  </si>
  <si>
    <t>E06000025</t>
  </si>
  <si>
    <t>South Gloucestershire</t>
  </si>
  <si>
    <t>E07000135</t>
  </si>
  <si>
    <t>Oadby and Wigston</t>
  </si>
  <si>
    <t>E06000020</t>
  </si>
  <si>
    <t>Telford and Wrekin</t>
  </si>
  <si>
    <t>E07000119</t>
  </si>
  <si>
    <t>Fylde</t>
  </si>
  <si>
    <t>E07000208</t>
  </si>
  <si>
    <t>Epsom and Ewell</t>
  </si>
  <si>
    <t>E07000033</t>
  </si>
  <si>
    <t>Bolsover</t>
  </si>
  <si>
    <t>E07000195</t>
  </si>
  <si>
    <t>Newcastle-under-Lyme</t>
  </si>
  <si>
    <t>E07000118</t>
  </si>
  <si>
    <t>Chorley</t>
  </si>
  <si>
    <t>E07000173</t>
  </si>
  <si>
    <t>Gedling</t>
  </si>
  <si>
    <t>E06000055</t>
  </si>
  <si>
    <t>Bedford</t>
  </si>
  <si>
    <t>E07000130</t>
  </si>
  <si>
    <t>Charnwood</t>
  </si>
  <si>
    <t>E07000224</t>
  </si>
  <si>
    <t>Arun</t>
  </si>
  <si>
    <t>E07000113</t>
  </si>
  <si>
    <t>Swale</t>
  </si>
  <si>
    <t>E07000096</t>
  </si>
  <si>
    <t>Dacorum</t>
  </si>
  <si>
    <t>E07000128</t>
  </si>
  <si>
    <t>Wyre</t>
  </si>
  <si>
    <t>E07000048</t>
  </si>
  <si>
    <t>Christchurch</t>
  </si>
  <si>
    <t>E07000241</t>
  </si>
  <si>
    <t>Welwyn Hatfield</t>
  </si>
  <si>
    <t>E07000222</t>
  </si>
  <si>
    <t>Warwick</t>
  </si>
  <si>
    <t>E06000056</t>
  </si>
  <si>
    <t>Central Bedfordshire</t>
  </si>
  <si>
    <t>E07000129</t>
  </si>
  <si>
    <t>Blaby</t>
  </si>
  <si>
    <t>E07000240</t>
  </si>
  <si>
    <t>St Albans</t>
  </si>
  <si>
    <t>E07000087</t>
  </si>
  <si>
    <t>Fareham</t>
  </si>
  <si>
    <t>E07000108</t>
  </si>
  <si>
    <t>Dover</t>
  </si>
  <si>
    <t>E07000112</t>
  </si>
  <si>
    <t>Folkestone and Hythe</t>
  </si>
  <si>
    <t>E07000028</t>
  </si>
  <si>
    <t>Carlisle</t>
  </si>
  <si>
    <t>E08000029</t>
  </si>
  <si>
    <t>Solihull</t>
  </si>
  <si>
    <t>E06000024</t>
  </si>
  <si>
    <t>North Somerset</t>
  </si>
  <si>
    <t>E07000220</t>
  </si>
  <si>
    <t>Rugby</t>
  </si>
  <si>
    <t>E06000022</t>
  </si>
  <si>
    <t>Bath and North East Somerset</t>
  </si>
  <si>
    <t>E07000106</t>
  </si>
  <si>
    <t>Canterbury</t>
  </si>
  <si>
    <t>E07000193</t>
  </si>
  <si>
    <t>East Staffordshire</t>
  </si>
  <si>
    <t>E07000132</t>
  </si>
  <si>
    <t>Hinckley and Bosworth</t>
  </si>
  <si>
    <t>E07000163</t>
  </si>
  <si>
    <t>Craven</t>
  </si>
  <si>
    <t>E07000029</t>
  </si>
  <si>
    <t>Copeland</t>
  </si>
  <si>
    <t>E07000032</t>
  </si>
  <si>
    <t>Amber Valley</t>
  </si>
  <si>
    <t>E06000057</t>
  </si>
  <si>
    <t>Northumberland</t>
  </si>
  <si>
    <t>E07000217</t>
  </si>
  <si>
    <t>Woking</t>
  </si>
  <si>
    <t>E07000071</t>
  </si>
  <si>
    <t>Colchester</t>
  </si>
  <si>
    <t>E07000039</t>
  </si>
  <si>
    <t>South Derbyshire</t>
  </si>
  <si>
    <t>E07000239</t>
  </si>
  <si>
    <t>Wyre Forest</t>
  </si>
  <si>
    <t>E07000177</t>
  </si>
  <si>
    <t>Cherwell</t>
  </si>
  <si>
    <t>E07000134</t>
  </si>
  <si>
    <t>North West Leicestershire</t>
  </si>
  <si>
    <t>E07000026</t>
  </si>
  <si>
    <t>Allerdale</t>
  </si>
  <si>
    <t>E07000070</t>
  </si>
  <si>
    <t>Chelmsford</t>
  </si>
  <si>
    <t>E07000099</t>
  </si>
  <si>
    <t>North Hertfordshire</t>
  </si>
  <si>
    <t>E06000050</t>
  </si>
  <si>
    <t>Cheshire West and Chester</t>
  </si>
  <si>
    <t>E07000075</t>
  </si>
  <si>
    <t>Rochford</t>
  </si>
  <si>
    <t>E07000212</t>
  </si>
  <si>
    <t>Runnymede</t>
  </si>
  <si>
    <t>E07000076</t>
  </si>
  <si>
    <t>Tendring</t>
  </si>
  <si>
    <t>E07000206</t>
  </si>
  <si>
    <t>Waveney</t>
  </si>
  <si>
    <t>E07000152</t>
  </si>
  <si>
    <t>East Northamptonshire</t>
  </si>
  <si>
    <t>E07000038</t>
  </si>
  <si>
    <t>North East Derbyshire</t>
  </si>
  <si>
    <t>E07000072</t>
  </si>
  <si>
    <t>Epping Forest</t>
  </si>
  <si>
    <t>E07000127</t>
  </si>
  <si>
    <t>West Lancashire</t>
  </si>
  <si>
    <t>E07000063</t>
  </si>
  <si>
    <t>Lewes</t>
  </si>
  <si>
    <t>E07000197</t>
  </si>
  <si>
    <t>Stafford</t>
  </si>
  <si>
    <t>E07000218</t>
  </si>
  <si>
    <t>North Warwickshire</t>
  </si>
  <si>
    <t>E07000201</t>
  </si>
  <si>
    <t>Forest Heath</t>
  </si>
  <si>
    <t>E07000194</t>
  </si>
  <si>
    <t>Lichfield</t>
  </si>
  <si>
    <t>E07000115</t>
  </si>
  <si>
    <t>Tonbridge and Malling</t>
  </si>
  <si>
    <t>E07000011</t>
  </si>
  <si>
    <t>Huntingdonshire</t>
  </si>
  <si>
    <t>E06000046</t>
  </si>
  <si>
    <t>Isle of Wight</t>
  </si>
  <si>
    <t>E07000084</t>
  </si>
  <si>
    <t>Basingstoke and Deane</t>
  </si>
  <si>
    <t>E07000004</t>
  </si>
  <si>
    <t>Aylesbury Vale</t>
  </si>
  <si>
    <t>E06000011</t>
  </si>
  <si>
    <t>East Riding of Yorkshire</t>
  </si>
  <si>
    <t>E07000110</t>
  </si>
  <si>
    <t>Maidstone</t>
  </si>
  <si>
    <t>E07000211</t>
  </si>
  <si>
    <t>Reigate and Banstead</t>
  </si>
  <si>
    <t>E07000190</t>
  </si>
  <si>
    <t>Taunton Deane</t>
  </si>
  <si>
    <t>E06000049</t>
  </si>
  <si>
    <t>Cheshire East</t>
  </si>
  <si>
    <t>E06000013</t>
  </si>
  <si>
    <t>North Lincolnshire</t>
  </si>
  <si>
    <t>E07000165</t>
  </si>
  <si>
    <t>Harrogate</t>
  </si>
  <si>
    <t>E06000053</t>
  </si>
  <si>
    <t>Isles of Scilly</t>
  </si>
  <si>
    <t>E07000176</t>
  </si>
  <si>
    <t>Rushcliffe</t>
  </si>
  <si>
    <t>E07000242</t>
  </si>
  <si>
    <t>East Hertfordshire</t>
  </si>
  <si>
    <t>E06000040</t>
  </si>
  <si>
    <t>Windsor and Maidenhead</t>
  </si>
  <si>
    <t>E07000188</t>
  </si>
  <si>
    <t>Sedgemoor</t>
  </si>
  <si>
    <t>E07000171</t>
  </si>
  <si>
    <t>Bassetlaw</t>
  </si>
  <si>
    <t>E07000007</t>
  </si>
  <si>
    <t>Wycombe</t>
  </si>
  <si>
    <t>E07000102</t>
  </si>
  <si>
    <t>Three Rivers</t>
  </si>
  <si>
    <t>E07000124</t>
  </si>
  <si>
    <t>Ribble Valley</t>
  </si>
  <si>
    <t>E07000031</t>
  </si>
  <si>
    <t>South Lakeland</t>
  </si>
  <si>
    <t>E07000068</t>
  </si>
  <si>
    <t>Brentwood</t>
  </si>
  <si>
    <t>E07000045</t>
  </si>
  <si>
    <t>Teignbridge</t>
  </si>
  <si>
    <t>E07000166</t>
  </si>
  <si>
    <t>Richmondshire</t>
  </si>
  <si>
    <t>E07000198</t>
  </si>
  <si>
    <t>Staffordshire Moorlands</t>
  </si>
  <si>
    <t>E07000196</t>
  </si>
  <si>
    <t>South Staffordshire</t>
  </si>
  <si>
    <t>E07000169</t>
  </si>
  <si>
    <t>Selby</t>
  </si>
  <si>
    <t>E07000083</t>
  </si>
  <si>
    <t>Tewkesbury</t>
  </si>
  <si>
    <t>E06000041</t>
  </si>
  <si>
    <t>Wokingham</t>
  </si>
  <si>
    <t>E07000141</t>
  </si>
  <si>
    <t>South Kesteven</t>
  </si>
  <si>
    <t>E07000067</t>
  </si>
  <si>
    <t>Braintree</t>
  </si>
  <si>
    <t>E07000010</t>
  </si>
  <si>
    <t>Fenland</t>
  </si>
  <si>
    <t>E06000052</t>
  </si>
  <si>
    <t>Cornwall</t>
  </si>
  <si>
    <t>E07000228</t>
  </si>
  <si>
    <t>Mid Sussex</t>
  </si>
  <si>
    <t>E07000207</t>
  </si>
  <si>
    <t>Elmbridge</t>
  </si>
  <si>
    <t>E07000043</t>
  </si>
  <si>
    <t>North Devon</t>
  </si>
  <si>
    <t>E07000175</t>
  </si>
  <si>
    <t>Newark and Sherwood</t>
  </si>
  <si>
    <t>E07000180</t>
  </si>
  <si>
    <t>Vale of White Horse</t>
  </si>
  <si>
    <t>E07000131</t>
  </si>
  <si>
    <t>Harborough</t>
  </si>
  <si>
    <t>E07000136</t>
  </si>
  <si>
    <t>Boston</t>
  </si>
  <si>
    <t>E07000214</t>
  </si>
  <si>
    <t>Surrey Heath</t>
  </si>
  <si>
    <t>E07000181</t>
  </si>
  <si>
    <t>West Oxfordshire</t>
  </si>
  <si>
    <t>E07000187</t>
  </si>
  <si>
    <t>Mendip</t>
  </si>
  <si>
    <t>E07000089</t>
  </si>
  <si>
    <t>Hart</t>
  </si>
  <si>
    <t>E07000204</t>
  </si>
  <si>
    <t>St Edmundsbury</t>
  </si>
  <si>
    <t>E07000139</t>
  </si>
  <si>
    <t>North Kesteven</t>
  </si>
  <si>
    <t>E07000155</t>
  </si>
  <si>
    <t>South Northamptonshire</t>
  </si>
  <si>
    <t>E06000054</t>
  </si>
  <si>
    <t>Wiltshire</t>
  </si>
  <si>
    <t>E07000133</t>
  </si>
  <si>
    <t>Melton</t>
  </si>
  <si>
    <t>E07000151</t>
  </si>
  <si>
    <t>Daventry</t>
  </si>
  <si>
    <t>E07000234</t>
  </si>
  <si>
    <t>Bromsgrove</t>
  </si>
  <si>
    <t>E07000116</t>
  </si>
  <si>
    <t>Tunbridge Wells</t>
  </si>
  <si>
    <t>E07000009</t>
  </si>
  <si>
    <t>East Cambridgeshire</t>
  </si>
  <si>
    <t>E07000189</t>
  </si>
  <si>
    <t>South Somerset</t>
  </si>
  <si>
    <t>E07000082</t>
  </si>
  <si>
    <t>Stroud</t>
  </si>
  <si>
    <t>E07000046</t>
  </si>
  <si>
    <t>Torridge</t>
  </si>
  <si>
    <t>E07000093</t>
  </si>
  <si>
    <t>Test Valley</t>
  </si>
  <si>
    <t>E07000040</t>
  </si>
  <si>
    <t>East Devon</t>
  </si>
  <si>
    <t>E07000051</t>
  </si>
  <si>
    <t>Purbeck</t>
  </si>
  <si>
    <t>E06000037</t>
  </si>
  <si>
    <t>West Berkshire</t>
  </si>
  <si>
    <t>E07000035</t>
  </si>
  <si>
    <t>Derbyshire Dales</t>
  </si>
  <si>
    <t>E07000030</t>
  </si>
  <si>
    <t>Eden</t>
  </si>
  <si>
    <t>E07000144</t>
  </si>
  <si>
    <t>Broadland</t>
  </si>
  <si>
    <t>E07000052</t>
  </si>
  <si>
    <t>West Dorset</t>
  </si>
  <si>
    <t>E07000091</t>
  </si>
  <si>
    <t>New Forest</t>
  </si>
  <si>
    <t>E07000012</t>
  </si>
  <si>
    <t>South Cambridgeshire</t>
  </si>
  <si>
    <t>E07000209</t>
  </si>
  <si>
    <t>Guildford</t>
  </si>
  <si>
    <t>E07000044</t>
  </si>
  <si>
    <t>South Hams</t>
  </si>
  <si>
    <t>E07000238</t>
  </si>
  <si>
    <t>Wychavon</t>
  </si>
  <si>
    <t>E07000105</t>
  </si>
  <si>
    <t>Ashford</t>
  </si>
  <si>
    <t>E06000017</t>
  </si>
  <si>
    <t>Rutland</t>
  </si>
  <si>
    <t>E07000146</t>
  </si>
  <si>
    <t>King's Lynn and West Norfolk</t>
  </si>
  <si>
    <t>E06000051</t>
  </si>
  <si>
    <t>Shropshire</t>
  </si>
  <si>
    <t>E07000164</t>
  </si>
  <si>
    <t>Hambleton</t>
  </si>
  <si>
    <t>E07000221</t>
  </si>
  <si>
    <t>Stratford-on-Avon</t>
  </si>
  <si>
    <t>E07000227</t>
  </si>
  <si>
    <t>Horsham</t>
  </si>
  <si>
    <t>E07000179</t>
  </si>
  <si>
    <t>South Oxfordshire</t>
  </si>
  <si>
    <t>E07000042</t>
  </si>
  <si>
    <t>Mid Devon</t>
  </si>
  <si>
    <t>E07000147</t>
  </si>
  <si>
    <t>North Norfolk</t>
  </si>
  <si>
    <t>E07000140</t>
  </si>
  <si>
    <t>South Holland</t>
  </si>
  <si>
    <t>E07000142</t>
  </si>
  <si>
    <t>West Lindsey</t>
  </si>
  <si>
    <t>E07000074</t>
  </si>
  <si>
    <t>Maldon</t>
  </si>
  <si>
    <t>E07000050</t>
  </si>
  <si>
    <t>North Dorset</t>
  </si>
  <si>
    <t>E07000094</t>
  </si>
  <si>
    <t>Winchester</t>
  </si>
  <si>
    <t>E07000143</t>
  </si>
  <si>
    <t>Breckland</t>
  </si>
  <si>
    <t>E07000049</t>
  </si>
  <si>
    <t>East Dorset</t>
  </si>
  <si>
    <t>E07000167</t>
  </si>
  <si>
    <t>Ryedale</t>
  </si>
  <si>
    <t>E07000005</t>
  </si>
  <si>
    <t>Chiltern</t>
  </si>
  <si>
    <t>E07000079</t>
  </si>
  <si>
    <t>Cotswold</t>
  </si>
  <si>
    <t>E07000137</t>
  </si>
  <si>
    <t>East Lindsey</t>
  </si>
  <si>
    <t>E07000085</t>
  </si>
  <si>
    <t>East Hampshire</t>
  </si>
  <si>
    <t>E07000205</t>
  </si>
  <si>
    <t>Suffolk Coastal</t>
  </si>
  <si>
    <t>E07000191</t>
  </si>
  <si>
    <t>West Somerset</t>
  </si>
  <si>
    <t>E07000006</t>
  </si>
  <si>
    <t>South Bucks</t>
  </si>
  <si>
    <t>E07000080</t>
  </si>
  <si>
    <t>Forest of Dean</t>
  </si>
  <si>
    <t>E07000064</t>
  </si>
  <si>
    <t>Rother</t>
  </si>
  <si>
    <t>E07000111</t>
  </si>
  <si>
    <t>Sevenoaks</t>
  </si>
  <si>
    <t>E07000225</t>
  </si>
  <si>
    <t>Chichester</t>
  </si>
  <si>
    <t>E07000200</t>
  </si>
  <si>
    <t>Babergh</t>
  </si>
  <si>
    <t>E07000210</t>
  </si>
  <si>
    <t>Mole Valley</t>
  </si>
  <si>
    <t>E06000019</t>
  </si>
  <si>
    <t>Herefordshire, County of</t>
  </si>
  <si>
    <t>E07000149</t>
  </si>
  <si>
    <t>South Norfolk</t>
  </si>
  <si>
    <t>E07000047</t>
  </si>
  <si>
    <t>West Devon</t>
  </si>
  <si>
    <t>E07000235</t>
  </si>
  <si>
    <t>Malvern Hills</t>
  </si>
  <si>
    <t>E07000077</t>
  </si>
  <si>
    <t>Uttlesford</t>
  </si>
  <si>
    <t>E07000216</t>
  </si>
  <si>
    <t>Waverley</t>
  </si>
  <si>
    <t>E07000215</t>
  </si>
  <si>
    <t>Tandridge</t>
  </si>
  <si>
    <t>E07000203</t>
  </si>
  <si>
    <t>Mid Suffolk</t>
  </si>
  <si>
    <t>E07000065</t>
  </si>
  <si>
    <t>Wealden</t>
  </si>
  <si>
    <t>Yorkshire &amp; Humber</t>
  </si>
  <si>
    <t>Very good</t>
  </si>
  <si>
    <t>Good</t>
  </si>
  <si>
    <t>Mediocre</t>
  </si>
  <si>
    <t>Poor</t>
  </si>
  <si>
    <t>Very poor</t>
  </si>
  <si>
    <t>- Dataloft</t>
  </si>
  <si>
    <t>New Build</t>
  </si>
  <si>
    <t>Distance moved</t>
  </si>
  <si>
    <t>Up to 1 mile</t>
  </si>
  <si>
    <t>1-2 miles</t>
  </si>
  <si>
    <t>2-5 miles</t>
  </si>
  <si>
    <t>5-10 miles</t>
  </si>
  <si>
    <t>10-25 miles</t>
  </si>
  <si>
    <t>25-50miles</t>
  </si>
  <si>
    <t>50-100miles</t>
  </si>
  <si>
    <t>100-200 miles</t>
  </si>
  <si>
    <t>Over 200 miles</t>
  </si>
  <si>
    <t>Overseas</t>
  </si>
  <si>
    <t>Trend in applications, permissions, starts and completions of tall buildings in London, 2001 to 2019</t>
  </si>
  <si>
    <t>New London Architecture tall buildings report (various years)</t>
  </si>
  <si>
    <t>Applications</t>
  </si>
  <si>
    <t>Permissions</t>
  </si>
  <si>
    <t>GLA Small Sites Small Builders programme data</t>
  </si>
  <si>
    <t>Stage 2 Affordable homes</t>
  </si>
  <si>
    <t>Stage 2 Market homes</t>
  </si>
  <si>
    <t>Affordable % of total</t>
  </si>
  <si>
    <t>Affordable and market homes on referable planning applications recommended for approval by the Mayor, 2012 to 2019</t>
  </si>
  <si>
    <t>Annual Right to Buy council housing sales and average discount, London, 1980/81 to 2019/20</t>
  </si>
  <si>
    <t>MHCLG, experimental Energy Performance Certificate statistics</t>
  </si>
  <si>
    <t>- English Housing Survey data, 2017/18</t>
  </si>
  <si>
    <t>Not Known</t>
  </si>
  <si>
    <t>Part conversion part change of use</t>
  </si>
  <si>
    <t>London Affordable Rent</t>
  </si>
  <si>
    <t>1006bC</t>
  </si>
  <si>
    <t>1006aC</t>
  </si>
  <si>
    <t>Affordable housing completions in London, 1991/92 to 2018/19</t>
  </si>
  <si>
    <t>Affordable homes in London (excluding shared ownership) by landlord type, 1997 to 2019</t>
  </si>
  <si>
    <t>- MHCLG live table 109
- These figures differ from those presented in recent reports because they are based on a new data source that excludes a small number of non-self-contained homes that were included in previous data sources</t>
  </si>
  <si>
    <t>- ONS Property Wealth: Wealth in Great Britain, July 2006 to June 2016 / April 2014 to March 2018
- The data is for two-year periods (for example, July 2006 to June 2008) and the points on the chart are the midpoint of each period. The break in the series is due to the Wealth and Assets Survey moving from a July-to-June year to financial years (April to March) in the 2014 to 2016 period.</t>
  </si>
  <si>
    <t>Individuals (1-4 homes)</t>
  </si>
  <si>
    <t>Companies (5+ homes)</t>
  </si>
  <si>
    <t>Individuals (5+ homes)</t>
  </si>
  <si>
    <t>Buyer group</t>
  </si>
  <si>
    <t>Sub-category</t>
  </si>
  <si>
    <t xml:space="preserve">- Place Alliance, A Housing Design Audit for England
- The audit covered schemes of 50+ homes built between April 2014 and 2019 that reflected the ‘typical’ volume housebuilder’s product. Schemes from town / city centre locations were excluded. </t>
  </si>
  <si>
    <t>Social</t>
  </si>
  <si>
    <t>Student</t>
  </si>
  <si>
    <t>Remediation completed</t>
  </si>
  <si>
    <t>Works complete, awaiting building control sign-off</t>
  </si>
  <si>
    <t>Remediation started - cladding removed</t>
  </si>
  <si>
    <t>Remediation started</t>
  </si>
  <si>
    <t>Plans in place</t>
  </si>
  <si>
    <t>Respondend with intent</t>
  </si>
  <si>
    <t>Housing total</t>
  </si>
  <si>
    <t>Private</t>
  </si>
  <si>
    <t>Self-employed</t>
  </si>
  <si>
    <t>Labour Force Survey (person dataset), Q4 2019</t>
  </si>
  <si>
    <t>Key worker - Private sector</t>
  </si>
  <si>
    <t>Buying with a mortgage</t>
  </si>
  <si>
    <t>Key worker - Public sector</t>
  </si>
  <si>
    <t>Other workers</t>
  </si>
  <si>
    <t>Lower quartile, median and upper quartile monthly rents for a two-bedroom home by London borough, April 2019 to March 2020</t>
  </si>
  <si>
    <t>Number of rental and sale listings in London added to Rightmove
 portal fortnightly, March to August 2020</t>
  </si>
  <si>
    <t>Other regions</t>
  </si>
  <si>
    <t>E06000058</t>
  </si>
  <si>
    <t>Bournemouth, Christchurch and Poole</t>
  </si>
  <si>
    <t>E06000059</t>
  </si>
  <si>
    <t>Dorset</t>
  </si>
  <si>
    <t>E07000244</t>
  </si>
  <si>
    <t>East Suffolk</t>
  </si>
  <si>
    <t>E07000245</t>
  </si>
  <si>
    <t>West Suffolk</t>
  </si>
  <si>
    <t>E07000246</t>
  </si>
  <si>
    <t>Somerset West and Taunton</t>
  </si>
  <si>
    <t>Cumulative share of construction workers in London taking up furlough or self-employment income support schemes as of end June 2020</t>
  </si>
  <si>
    <t>- HMRC, Coronavirus Job Retention Scheme and Self-Employment Income Support Scheme statistics, July 2020
- The figures represent the take-up over the course of the scheme rather than a snapshot at a particular point in time</t>
  </si>
  <si>
    <t>Employed</t>
  </si>
  <si>
    <t>All sectors</t>
  </si>
  <si>
    <t>40-64</t>
  </si>
  <si>
    <t>Compiled by GLA from: 
- Housing Trailers to the Labour Force Survey (1981, 1984, 1988 and 1991, with intervening years interpolated) - - Labour Force Survey (1990, 1992 to 1996 and 2009 to 2018) and Annual Population Survey (2019) data
- MHCLG analysis of the LFS (1997 to 2008)</t>
  </si>
  <si>
    <t>First seen this year</t>
  </si>
  <si>
    <t>Seen two years running</t>
  </si>
  <si>
    <t>Last seen more than a year ago</t>
  </si>
  <si>
    <t>Areas of origin of people seen sleeping rough in London, 2008/09 to 2019/20</t>
  </si>
  <si>
    <t>- CHAIN annual reports to 2019/20</t>
  </si>
  <si>
    <t>Week</t>
  </si>
  <si>
    <t>Other overcrowded</t>
  </si>
  <si>
    <t>Housing Moves lettings per year by category, 2012/13 to 2019/20</t>
  </si>
  <si>
    <t>In work or training and overcrowded</t>
  </si>
  <si>
    <t>In work or training (total)</t>
  </si>
  <si>
    <t>Change of use</t>
  </si>
  <si>
    <t>Conversion</t>
  </si>
  <si>
    <t>Extension</t>
  </si>
  <si>
    <t>GLA analysis combining MHCLG's statistics on land use and dwelling stock, both 2018</t>
  </si>
  <si>
    <t>Social rented sector tenants</t>
  </si>
  <si>
    <t>All rented privately</t>
  </si>
  <si>
    <t>Year ending Dec 2019</t>
  </si>
  <si>
    <t>:</t>
  </si>
  <si>
    <t>- ONS, House price statistics for small areas in England and Wales to year ending December 2019</t>
  </si>
  <si>
    <t>Rest of England</t>
  </si>
  <si>
    <t>Private tenants</t>
  </si>
  <si>
    <t>Social tenants</t>
  </si>
  <si>
    <t>Average house prices in London and England after adjusting for inflation, 1970 to 2020</t>
  </si>
  <si>
    <t>Accessible homes as a proportion of all new build homes approved in London, 2009/10 to 2018/19</t>
  </si>
  <si>
    <t>- Data from 1978 to 2011 is a combination of historical data provided to GLA by MHCLG and figures reported by local authorities in their Housing Strategy Statistical Appendix returns 
- Data from 2004 onwards is from council tax statistics published by DCLG in live table 615
- MHCLG suggest that these figures may under-count empty homes since the removal of empty property discounts from Council Tax in many areas has reduced the incentive for owners to report homes as empty</t>
  </si>
  <si>
    <t>Owned with a mortgage</t>
  </si>
  <si>
    <t>Quintile</t>
  </si>
  <si>
    <t>National household income quintile by tenure, London, 2018/19</t>
  </si>
  <si>
    <t>Middle 20%</t>
  </si>
  <si>
    <t>Households Below Average Income 2018/19. The income definition used is net equivalised household income after tax but before housing costs. Previous reports used gross household income from the English Housing Survey.</t>
  </si>
  <si>
    <t>Quarterly change in private rent indicators, London, 2015 to 2020</t>
  </si>
  <si>
    <t xml:space="preserve"> Figures for 1980/81 to 2017/18 are from MHCLG live table 253
- Figures for 2018/19 to 2019/20 are from GLA affordable housing statistics  </t>
  </si>
  <si>
    <t>- MHCLG, Local Authority Housing Statistics: data returns for 2018 to 2019 (Section F – condition of dwelling stock)</t>
  </si>
  <si>
    <t>- UK House Price Index (UKHPI) adjusted for RPI 
- Data is quarterly until the end of 1994 and monthly thereafter
- Publication of the UK House Price Index was suspended following the March 2020 publication due to the impact on sales of Coronavirus</t>
  </si>
  <si>
    <t xml:space="preserve">- UK Finance mortgage lending statistics (tables RL1R and RL2R)
- These figures are different to those reported in previous bulletins, in part due to a change in the data source and data collection methodology. In 2019 UK Finance replaced the Council of Mortgage Lenders industry data tables. This change reflects access to more comprehensive data and improved information on total market size, as well as a move to mean averages rather than medians  </t>
  </si>
  <si>
    <t>Annualised number of loans to London first time buyers, by loan-to-value ratio, 2006 to 2019</t>
  </si>
  <si>
    <t xml:space="preserve">- UK Finance mortgage lending statistics (tables RL1A and RL2A)
- These figures are different to those reported in previous bulletins, in part due to a change in the data source and data collection methodology. In 2019 UK Finance replaced the Council of Mortgage Lenders industry data tables. This change reflects access to more comprehensive data and improved information on total market size, as well as a move to mean averages rather than medians  </t>
  </si>
  <si>
    <t>Trend in Housing Benefit and Universal Credit caseload in London by tenure, May 1998 to May 2020</t>
  </si>
  <si>
    <t xml:space="preserve">- Compiled by GLA from:
- 1998 to 2001: UK Housing Review
- 2002 to 2020: DWP, Housing Benefit caseload statistics and Stat Xplore
- Data is annual until November 2008 and monthly thereafter
- Housing Benefit recipients are measured in terms of benefit recipients and Universal Credit recipients in terms of households  </t>
  </si>
  <si>
    <t>- Turner and Townsend international construction market survey 2019 
- Data was collated in Q4 2018, and assumed that building costs are based on the typical building standards and methods for each area
- Costs were estimated by calculating costs in local currencies and then adjusting for the costs of a standard 'basket' of labour and material costs</t>
  </si>
  <si>
    <t>Number of people seen sleeping rough in London between April and June, 2019 and 2020</t>
  </si>
  <si>
    <t>New rough sleepers</t>
  </si>
  <si>
    <t>Intermittent</t>
  </si>
  <si>
    <t>Living on the streets</t>
  </si>
  <si>
    <t xml:space="preserve">- GLA London Energy and Greenhouse Gas Inventory 2017 (Table 2.0)
- LEGGI 2017 figures are interim
- Emissions prior to 2009 were measured in megatons of carbon dioxide. From 2010 onwards emissions are measured in megatons of carbon dioxide equivalent.   </t>
  </si>
  <si>
    <t>- Households Below Average Income 2018/19
- The income definition used is net equivalised household income after tax but before housing costs
- Previous reports used gross household income from the English Housing Survey</t>
  </si>
  <si>
    <t>- Survey of English Housing and English Housing Survey
- The points represent estimates for individual years, and a trend has been interpolated to smooth out volatility (which is indicated by the shaded area)</t>
  </si>
  <si>
    <t xml:space="preserve">- GLA, London Plan Annual Monitoring Reports
- Only schemes that are 100% new build are included in the figures. Split schemes (some new build and some conversion of existing buildings) are not taken into account
- M4(2) and M4(3) replaced Lifetime Homes and Wheelchair Accessible Homes standards on all approvals granted from October 2015 onwards
- Although homes may be designed to these standards, they are only counted if compliance is conditioned in the decision notice </t>
  </si>
  <si>
    <t>Concentrations of new home completions in London by tenure, 2012/13 to 2018/19</t>
  </si>
  <si>
    <t>- GLA, Planning permissions on the London Development Database
- Completions have been aggregated to a 1km grid</t>
  </si>
  <si>
    <t>Fuel poverty rates by tenure or landlord, England and London, 2018</t>
  </si>
  <si>
    <t>MHCLG, Building Safety Data Release July 2020</t>
  </si>
  <si>
    <t xml:space="preserve">- GLA analysis of data from RICS, Homelet, Zoopla and Rightmove
- Monthly Homelet data has been averaged over quarters to align with the other three quarterly sources
- The data should be seen as indicative, so the trends have been smoothed
</t>
  </si>
  <si>
    <t>GLA analysis of English Housing Survey data</t>
  </si>
  <si>
    <t>Proportion of households in London overcrowded (according to the bedroom standard) by tenure, 1986/87 to 2018/19</t>
  </si>
  <si>
    <t>- 1986/87 data from the London Housing Survey
- 1995/96 to 2018/19 data from the Survey of English Housing and English Housing Survey data, using three-year rolling averages
- 2006 definition of bedroom standard and rolling three year averages used</t>
  </si>
  <si>
    <t>Households in London under-occupying their accommodation (according to the bedroom standard) by tenure, 1995/96 to 2018/19</t>
  </si>
  <si>
    <t>Length of time in current home by tenure, London, 2016/17 to 2018/19</t>
  </si>
  <si>
    <t>- English Housing Survey, 2016/17 to 2018/19</t>
  </si>
  <si>
    <t>Trend in median SAP (energy efficiency) rating by tenure, London, 1996 to 2018</t>
  </si>
  <si>
    <t>Category</t>
  </si>
  <si>
    <t>Asian</t>
  </si>
  <si>
    <t>Black</t>
  </si>
  <si>
    <t>Overcrowded household</t>
  </si>
  <si>
    <t>Owed a homelessness duty</t>
  </si>
  <si>
    <t>Damp problems in the home</t>
  </si>
  <si>
    <t>Home below Decent Homes Standard</t>
  </si>
  <si>
    <t>Dissatisfied with housing</t>
  </si>
  <si>
    <t>- GLA analysis of English Housing Survey data, 2015/16 to 2017/18, and of MHCLG homelessness statistics March 2019
- Households are classified according to the ethnicity of the household head, but can also vary within households</t>
  </si>
  <si>
    <t>East England</t>
  </si>
  <si>
    <t>Yorkshire and the Humber</t>
  </si>
  <si>
    <t>Housing scheme design audit ratings by region, 2014 to 2019</t>
  </si>
  <si>
    <t xml:space="preserve">- CHAIN annual reports, 2008/09 to 2019/20  </t>
  </si>
  <si>
    <t>- Survey of English Housing data 2006 to 2007, English Housing Survey stock data 2008 to 2018
- Confidence intervals are not shown for reasons of legibility, but throughout the period shown are approximately 3% for both owner occupied and social rented housing, while falling from 5% to 4% for private renting (reflecting the growth of the tenure in recent years)</t>
  </si>
  <si>
    <t>Employed households in London without enough financial assets to cover a 20% loss in income for one, two or three months, by tenure, 2016 to 2018</t>
  </si>
  <si>
    <t>Up to £125k</t>
  </si>
  <si>
    <t>&gt;£125k to £250k</t>
  </si>
  <si>
    <t>&gt;£250k to £500k</t>
  </si>
  <si>
    <t>&gt;£500k to £925k</t>
  </si>
  <si>
    <t>&gt;£925k to £1.5m</t>
  </si>
  <si>
    <t>GLA analysis of Land Registry Price Paid Data</t>
  </si>
  <si>
    <t>Flows between tenures of London households moving in the last year, 2016/17 to 2018/19</t>
  </si>
  <si>
    <t>- ONS, 'One in eight British households has no garden', 2020
- Uses Ordnance Survey data
- Chart excludes City of London and Isles of Scilly due to their small size.</t>
  </si>
  <si>
    <t>- Data provided by Ministry of Justice, and consistent with information published in its Q2 2020 possession statistics
- Data for April to June 2020 is provisional and may be revised. Claims are allocated to London on the basis of the location of the court, so may include some claims for properties outside the London area</t>
  </si>
  <si>
    <t>Source and ntoes</t>
  </si>
  <si>
    <t>CHAIN quarterly report April-June 2020</t>
  </si>
  <si>
    <t>Lettings to new tenants in London by local authorities and housing associations, 1996/97 to 2018/19</t>
  </si>
  <si>
    <t xml:space="preserve">- UK Housing Review, various years
- 2018/19 housing association figure estimated from MHCLG's social housing lettings tables
- Before 2010/11 the local authority figures include a small number of tenants transferring from housing association homes </t>
  </si>
  <si>
    <t>&gt;£1.5m</t>
  </si>
  <si>
    <t>Households in London by bedrooms required and available (2016/17 to 2018/19 average)</t>
  </si>
  <si>
    <t>Required</t>
  </si>
  <si>
    <t>Available</t>
  </si>
  <si>
    <t>Crowded</t>
  </si>
  <si>
    <t>Fine</t>
  </si>
  <si>
    <t>Overcrowded</t>
  </si>
  <si>
    <t>4+</t>
  </si>
  <si>
    <t>Underoccupying</t>
  </si>
  <si>
    <t>Employment type and typical means of travel to work of London’s construction workforce, 2019</t>
  </si>
  <si>
    <t>Rest of UK</t>
  </si>
  <si>
    <t>Self employed</t>
  </si>
  <si>
    <t>Other sectors</t>
  </si>
  <si>
    <t>Public transport</t>
  </si>
  <si>
    <t>Housing tenure of London’s key workers, 2019</t>
  </si>
  <si>
    <t xml:space="preserve">- London Development Database
- Data for 2018/19 is provisional based on LDD estimates
- GLA net conventional completions figures include new building, conversions and changes of use
- In 2004/05 and 2005/06 the negative supply of unknown tenure is due to the demolition of a number of homes for which the tenure was not recorded
- As the LDD is continually updated, these figures do not exactly match those published in past GLA London Plan Annual Monitoring Reports, or past Housing in London reports  </t>
  </si>
  <si>
    <t>- London Development Database (provisional data for 2018/19)
- MHCLG EPCs 
- MCHLG new build dwellings
- The undercount in the MHCLG new build dwelling series is partly due to a reduced market share of the National Housebuilding Council (NHBC), who provide the bulk of this data to MHCLG</t>
  </si>
  <si>
    <t xml:space="preserve">- GLA Annual Monitoring Report 16 (provisional data)
- To ensure legibility the chart does not show net losses of social rented housing in four boroughs: 198 in Bexley, 108 in Enfield, 100 in Harrow, 82 in Greenwich, 81 in Newham and 12 in Barnet </t>
  </si>
  <si>
    <t>- MHCLG live table 254 (discontinued in 2011/12)
- GLA London Plan Annual Monitoring Reports from 2008/09 
- The figures in this chart are based on gross completions and take no account of losses due to demolition or replacement</t>
  </si>
  <si>
    <t>Trend in net conventional housing approvals in London by tenure, 2004/05 to 2018/19</t>
  </si>
  <si>
    <t>- GLA, London Plan Annual Monitoring Report and London Development Database (provisional data for 2018/19)</t>
  </si>
  <si>
    <t>Social rent &amp; LAR</t>
  </si>
  <si>
    <t>Affordable rent</t>
  </si>
  <si>
    <t>- Molior, quarterly BTR starts and completions
- The cumulative figures count BTR homes that have been started or completed since 2009</t>
  </si>
  <si>
    <t>- MHCLG affordable housing supply live tables 1006C, 1006aC, 1006bC and 1007c
- The method for collecting these statistics is different from the net conventional completions measure used earlier. The figures include acquisitions and do not net off losses to the stock and therefore represent gross completions
- As well as homes not funded by the GLA, MHCLG statistics include Assisted Purchase Sales and acquisitions</t>
  </si>
  <si>
    <t>- English Housing Survey, 2016/17 to 2018/19
- This chart replaces a version in the 2019 report which estimated the number of children living in overcrowded conditions but which used restricted data that is not currently available for 2018/19</t>
  </si>
  <si>
    <t>- Labour Force Survey household datasets, 1990 to 2018
- Annual Population Survey household dataset 2019</t>
  </si>
  <si>
    <t>- MHCLG, live tables 643, 670 and 685, 693 and Local Authority Housing Statistics (Section B)
- The number of sales in 2019/20 is estimated by annualising the total for the first three quarters</t>
  </si>
  <si>
    <t xml:space="preserve">- UK Finance mortgage lending statistics
- These figures are different to those reported in previous bulletins. This change reflects access to more comprehensive data and improved information on total market size, as well as a move to mean averages rather than medians  </t>
  </si>
  <si>
    <t>- MHCLG, 'English Housing Survey 2018 to 2019: housing costs and affordability'</t>
  </si>
  <si>
    <t xml:space="preserve">- Earnings: Median full-time weekly earnings by place of work, London. From ONS Annual Survey of Hours and Earnings, republished on London Datastore 
- Rents: ONS Index of Private Rental Housing Prices, April each year to match ASHE data (Jan 2011=100) 
- Affordability index: Rent index divided by median weekly earnings 
 - The earnings index here is workplace based and is, therefore, not comparable to the earnings figures in table 3 of the key statistics 
</t>
  </si>
  <si>
    <t xml:space="preserve">- Survey of English Housing and English Housing Survey data, 1993/94 to 2018/19 (rolling three-year average)
- Under-occupation is defined as a household having two or more bedrooms than the Government recommended bedroom standard  </t>
  </si>
  <si>
    <t>- MHCLG, Live tables on Energy Performance of Buildings Certificates</t>
  </si>
  <si>
    <t>Energy efficiency band of EPCs lodged for existing buildings and new dwellings, London, 2019/20</t>
  </si>
  <si>
    <t>- MHCLG statutory homelessness statistics</t>
  </si>
  <si>
    <t>- English House Condition Survey and English Housing Survey stock data, 1996 to 2018
- This analysis uses the 2012 SAP definition throughout, and refers to all dwellings including vacant</t>
  </si>
  <si>
    <t>Population (2019)</t>
  </si>
  <si>
    <t>Dwellings 2019</t>
  </si>
  <si>
    <t>Affordable dwellings 2019</t>
  </si>
  <si>
    <t>2009-2019 Growth in stock</t>
  </si>
  <si>
    <t>Houses as percentage of total stock 2019</t>
  </si>
  <si>
    <t>Net additional dwellings 2018/19</t>
  </si>
  <si>
    <t>Persons per dwelling 2019</t>
  </si>
  <si>
    <t>GLA central trend-based ONS household projection 2018</t>
  </si>
  <si>
    <t>GLA households projection 2019 (ONS model)</t>
  </si>
  <si>
    <t xml:space="preserve">- MHCLG, Social Housing Lettings in England, CORE summary tables
- Weekly rent excludes supplementary charges such as service and support charges
- The Affordable Rent category includes homes both above and below the London Affordable Rent benchmarks  </t>
  </si>
  <si>
    <t>E05000026</t>
  </si>
  <si>
    <t>E05000027</t>
  </si>
  <si>
    <t>E05000028</t>
  </si>
  <si>
    <t>E05000029</t>
  </si>
  <si>
    <t>E05000030</t>
  </si>
  <si>
    <t>E05000031</t>
  </si>
  <si>
    <t>E05000032</t>
  </si>
  <si>
    <t>E05000033</t>
  </si>
  <si>
    <t>E05000034</t>
  </si>
  <si>
    <t>E05000035</t>
  </si>
  <si>
    <t>E05000036</t>
  </si>
  <si>
    <t>E05000037</t>
  </si>
  <si>
    <t>E05000038</t>
  </si>
  <si>
    <t>E05000039</t>
  </si>
  <si>
    <t>E05000040</t>
  </si>
  <si>
    <t>E05000041</t>
  </si>
  <si>
    <t>E05000042</t>
  </si>
  <si>
    <t>E05000043</t>
  </si>
  <si>
    <t>E05000044</t>
  </si>
  <si>
    <t>E05000045</t>
  </si>
  <si>
    <t>E05000046</t>
  </si>
  <si>
    <t>E05000047</t>
  </si>
  <si>
    <t>E05000048</t>
  </si>
  <si>
    <t>E05000049</t>
  </si>
  <si>
    <t>E05000050</t>
  </si>
  <si>
    <t>E05000051</t>
  </si>
  <si>
    <t>E05000052</t>
  </si>
  <si>
    <t>E05000053</t>
  </si>
  <si>
    <t>E05000054</t>
  </si>
  <si>
    <t>E05000055</t>
  </si>
  <si>
    <t>E05000056</t>
  </si>
  <si>
    <t>E05000057</t>
  </si>
  <si>
    <t>E05000058</t>
  </si>
  <si>
    <t>E05000059</t>
  </si>
  <si>
    <t>E05000060</t>
  </si>
  <si>
    <t>E05000061</t>
  </si>
  <si>
    <t>E05000062</t>
  </si>
  <si>
    <t>E05000063</t>
  </si>
  <si>
    <t>E05000085</t>
  </si>
  <si>
    <t>E05000086</t>
  </si>
  <si>
    <t>E05000087</t>
  </si>
  <si>
    <t>E05000088</t>
  </si>
  <si>
    <t>E05000089</t>
  </si>
  <si>
    <t>E05000090</t>
  </si>
  <si>
    <t>E05000091</t>
  </si>
  <si>
    <t>E05000092</t>
  </si>
  <si>
    <t>E05000093</t>
  </si>
  <si>
    <t>E05000094</t>
  </si>
  <si>
    <t>E05000095</t>
  </si>
  <si>
    <t>E05000096</t>
  </si>
  <si>
    <t>E05000097</t>
  </si>
  <si>
    <t>E05000098</t>
  </si>
  <si>
    <t>E05000099</t>
  </si>
  <si>
    <t>E05000100</t>
  </si>
  <si>
    <t>E05000101</t>
  </si>
  <si>
    <t>E05000102</t>
  </si>
  <si>
    <t>E05000103</t>
  </si>
  <si>
    <t>E05000104</t>
  </si>
  <si>
    <t>E05000105</t>
  </si>
  <si>
    <t>E05000106</t>
  </si>
  <si>
    <t>E05000107</t>
  </si>
  <si>
    <t>E05000108</t>
  </si>
  <si>
    <t>E05000109</t>
  </si>
  <si>
    <t>E05000110</t>
  </si>
  <si>
    <t>E05000111</t>
  </si>
  <si>
    <t>E05000112</t>
  </si>
  <si>
    <t>E05000113</t>
  </si>
  <si>
    <t>E05000114</t>
  </si>
  <si>
    <t>E05000115</t>
  </si>
  <si>
    <t>E05000116</t>
  </si>
  <si>
    <t>E05000117</t>
  </si>
  <si>
    <t>E05000118</t>
  </si>
  <si>
    <t>E05000119</t>
  </si>
  <si>
    <t>E05000120</t>
  </si>
  <si>
    <t>E05000121</t>
  </si>
  <si>
    <t>E05000122</t>
  </si>
  <si>
    <t>E05000123</t>
  </si>
  <si>
    <t>E05000124</t>
  </si>
  <si>
    <t>E05000125</t>
  </si>
  <si>
    <t>E05000126</t>
  </si>
  <si>
    <t>E05000127</t>
  </si>
  <si>
    <t>E05000128</t>
  </si>
  <si>
    <t>E05000129</t>
  </si>
  <si>
    <t>E05000130</t>
  </si>
  <si>
    <t>E05000131</t>
  </si>
  <si>
    <t>E05000132</t>
  </si>
  <si>
    <t>E05000133</t>
  </si>
  <si>
    <t>E05000134</t>
  </si>
  <si>
    <t>E05000135</t>
  </si>
  <si>
    <t>E05000136</t>
  </si>
  <si>
    <t>E05000137</t>
  </si>
  <si>
    <t>E05000138</t>
  </si>
  <si>
    <t>E05000139</t>
  </si>
  <si>
    <t>E05000140</t>
  </si>
  <si>
    <t>E05000141</t>
  </si>
  <si>
    <t>E05000142</t>
  </si>
  <si>
    <t>E05000143</t>
  </si>
  <si>
    <t>E05000144</t>
  </si>
  <si>
    <t>E05000145</t>
  </si>
  <si>
    <t>E05000170</t>
  </si>
  <si>
    <t>E05000171</t>
  </si>
  <si>
    <t>E05000172</t>
  </si>
  <si>
    <t>E05000173</t>
  </si>
  <si>
    <t>E05000174</t>
  </si>
  <si>
    <t>E05000175</t>
  </si>
  <si>
    <t>E05000176</t>
  </si>
  <si>
    <t>E05000177</t>
  </si>
  <si>
    <t>E05000178</t>
  </si>
  <si>
    <t>E05000179</t>
  </si>
  <si>
    <t>E05000180</t>
  </si>
  <si>
    <t>E05000181</t>
  </si>
  <si>
    <t>E05000182</t>
  </si>
  <si>
    <t>E05000183</t>
  </si>
  <si>
    <t>E05000184</t>
  </si>
  <si>
    <t>E05000185</t>
  </si>
  <si>
    <t>E05000186</t>
  </si>
  <si>
    <t>E05000187</t>
  </si>
  <si>
    <t>E05000188</t>
  </si>
  <si>
    <t>E05000189</t>
  </si>
  <si>
    <t>E05000190</t>
  </si>
  <si>
    <t>E05000191</t>
  </si>
  <si>
    <t>E05000192</t>
  </si>
  <si>
    <t>E05000193</t>
  </si>
  <si>
    <t>E05000194</t>
  </si>
  <si>
    <t>E05000195</t>
  </si>
  <si>
    <t>E05000196</t>
  </si>
  <si>
    <t>E05000197</t>
  </si>
  <si>
    <t>E05000198</t>
  </si>
  <si>
    <t>E05000199</t>
  </si>
  <si>
    <t>E05000200</t>
  </si>
  <si>
    <t>E05000201</t>
  </si>
  <si>
    <t>E05000202</t>
  </si>
  <si>
    <t>E05000203</t>
  </si>
  <si>
    <t>E05000204</t>
  </si>
  <si>
    <t>E05000205</t>
  </si>
  <si>
    <t>E05000206</t>
  </si>
  <si>
    <t>E05000207</t>
  </si>
  <si>
    <t>E05000208</t>
  </si>
  <si>
    <t>E05000209</t>
  </si>
  <si>
    <t>E05000210</t>
  </si>
  <si>
    <t>E05000211</t>
  </si>
  <si>
    <t>E05000212</t>
  </si>
  <si>
    <t>E05000213</t>
  </si>
  <si>
    <t>E05000214</t>
  </si>
  <si>
    <t>E05000215</t>
  </si>
  <si>
    <t>E05000216</t>
  </si>
  <si>
    <t>E05000217</t>
  </si>
  <si>
    <t>E05000218</t>
  </si>
  <si>
    <t>E05000219</t>
  </si>
  <si>
    <t>E05000220</t>
  </si>
  <si>
    <t>E05000221</t>
  </si>
  <si>
    <t>E05000222</t>
  </si>
  <si>
    <t>E05000223</t>
  </si>
  <si>
    <t>E05000224</t>
  </si>
  <si>
    <t>E05000225</t>
  </si>
  <si>
    <t>E05000226</t>
  </si>
  <si>
    <t>E05000227</t>
  </si>
  <si>
    <t>E05000228</t>
  </si>
  <si>
    <t>E05000229</t>
  </si>
  <si>
    <t>E05000230</t>
  </si>
  <si>
    <t>E05000250</t>
  </si>
  <si>
    <t>E05000251</t>
  </si>
  <si>
    <t>E05000252</t>
  </si>
  <si>
    <t>E05000253</t>
  </si>
  <si>
    <t>E05000254</t>
  </si>
  <si>
    <t>E05000255</t>
  </si>
  <si>
    <t>E05000256</t>
  </si>
  <si>
    <t>E05000257</t>
  </si>
  <si>
    <t>E05000258</t>
  </si>
  <si>
    <t>E05000259</t>
  </si>
  <si>
    <t>E05000260</t>
  </si>
  <si>
    <t>E05000261</t>
  </si>
  <si>
    <t>E05000262</t>
  </si>
  <si>
    <t>E05000263</t>
  </si>
  <si>
    <t>E05000264</t>
  </si>
  <si>
    <t>E05000265</t>
  </si>
  <si>
    <t>E05000266</t>
  </si>
  <si>
    <t>E05000267</t>
  </si>
  <si>
    <t>E05000268</t>
  </si>
  <si>
    <t>E05000269</t>
  </si>
  <si>
    <t>E05000270</t>
  </si>
  <si>
    <t>E05000271</t>
  </si>
  <si>
    <t>E05000272</t>
  </si>
  <si>
    <t>E05000273</t>
  </si>
  <si>
    <t>E05000274</t>
  </si>
  <si>
    <t>E05000275</t>
  </si>
  <si>
    <t>E05000276</t>
  </si>
  <si>
    <t>E05000277</t>
  </si>
  <si>
    <t>E05000278</t>
  </si>
  <si>
    <t>E05000279</t>
  </si>
  <si>
    <t>E05000280</t>
  </si>
  <si>
    <t>E05000281</t>
  </si>
  <si>
    <t>E05000282</t>
  </si>
  <si>
    <t>E05000283</t>
  </si>
  <si>
    <t>E05000284</t>
  </si>
  <si>
    <t>E05000285</t>
  </si>
  <si>
    <t>E05000286</t>
  </si>
  <si>
    <t>E05000287</t>
  </si>
  <si>
    <t>E05000288</t>
  </si>
  <si>
    <t>E05000289</t>
  </si>
  <si>
    <t>E05000290</t>
  </si>
  <si>
    <t>E05000291</t>
  </si>
  <si>
    <t>E05000292</t>
  </si>
  <si>
    <t>E05000293</t>
  </si>
  <si>
    <t>E05000294</t>
  </si>
  <si>
    <t>E05000295</t>
  </si>
  <si>
    <t>E05000296</t>
  </si>
  <si>
    <t>E05000297</t>
  </si>
  <si>
    <t>E05000298</t>
  </si>
  <si>
    <t>E05000299</t>
  </si>
  <si>
    <t>E05000300</t>
  </si>
  <si>
    <t>E05000301</t>
  </si>
  <si>
    <t>E05000302</t>
  </si>
  <si>
    <t>E05000303</t>
  </si>
  <si>
    <t>E05000304</t>
  </si>
  <si>
    <t>E05000305</t>
  </si>
  <si>
    <t>E05000306</t>
  </si>
  <si>
    <t>E05000307</t>
  </si>
  <si>
    <t>E05000308</t>
  </si>
  <si>
    <t>E05000309</t>
  </si>
  <si>
    <t>E05000310</t>
  </si>
  <si>
    <t>E05000311</t>
  </si>
  <si>
    <t>E05000312</t>
  </si>
  <si>
    <t>E05000313</t>
  </si>
  <si>
    <t>E05000314</t>
  </si>
  <si>
    <t>E05000315</t>
  </si>
  <si>
    <t>E05000316</t>
  </si>
  <si>
    <t>E05000317</t>
  </si>
  <si>
    <t>E05000318</t>
  </si>
  <si>
    <t>E05000319</t>
  </si>
  <si>
    <t>E05000320</t>
  </si>
  <si>
    <t>E05000321</t>
  </si>
  <si>
    <t>E05000322</t>
  </si>
  <si>
    <t>E05000323</t>
  </si>
  <si>
    <t>E05000324</t>
  </si>
  <si>
    <t>E05000325</t>
  </si>
  <si>
    <t>E05000326</t>
  </si>
  <si>
    <t>E05000327</t>
  </si>
  <si>
    <t>E05000328</t>
  </si>
  <si>
    <t>E05000329</t>
  </si>
  <si>
    <t>E05000330</t>
  </si>
  <si>
    <t>E05000331</t>
  </si>
  <si>
    <t>E05000332</t>
  </si>
  <si>
    <t>E05000333</t>
  </si>
  <si>
    <t>E05000334</t>
  </si>
  <si>
    <t>E05000335</t>
  </si>
  <si>
    <t>E05000336</t>
  </si>
  <si>
    <t>E05000337</t>
  </si>
  <si>
    <t>E05000338</t>
  </si>
  <si>
    <t>E05000339</t>
  </si>
  <si>
    <t>E05000340</t>
  </si>
  <si>
    <t>E05000341</t>
  </si>
  <si>
    <t>E05000342</t>
  </si>
  <si>
    <t>E05000343</t>
  </si>
  <si>
    <t>E05000344</t>
  </si>
  <si>
    <t>E05000345</t>
  </si>
  <si>
    <t>E05000346</t>
  </si>
  <si>
    <t>E05000347</t>
  </si>
  <si>
    <t>E05000348</t>
  </si>
  <si>
    <t>E05000349</t>
  </si>
  <si>
    <t>E05000350</t>
  </si>
  <si>
    <t>E05000351</t>
  </si>
  <si>
    <t>E05000352</t>
  </si>
  <si>
    <t>E05000353</t>
  </si>
  <si>
    <t>E05000354</t>
  </si>
  <si>
    <t>E05000355</t>
  </si>
  <si>
    <t>E05000356</t>
  </si>
  <si>
    <t>E05000357</t>
  </si>
  <si>
    <t>E05000358</t>
  </si>
  <si>
    <t>E05000359</t>
  </si>
  <si>
    <t>E05000360</t>
  </si>
  <si>
    <t>E05000361</t>
  </si>
  <si>
    <t>E05000362</t>
  </si>
  <si>
    <t>E05000363</t>
  </si>
  <si>
    <t>E05000364</t>
  </si>
  <si>
    <t>E05000365</t>
  </si>
  <si>
    <t>E05000366</t>
  </si>
  <si>
    <t>E05000368</t>
  </si>
  <si>
    <t>E05000369</t>
  </si>
  <si>
    <t>E05000370</t>
  </si>
  <si>
    <t>E05000371</t>
  </si>
  <si>
    <t>E05000372</t>
  </si>
  <si>
    <t>E05000373</t>
  </si>
  <si>
    <t>E05000374</t>
  </si>
  <si>
    <t>E05000375</t>
  </si>
  <si>
    <t>E05000376</t>
  </si>
  <si>
    <t>E05000377</t>
  </si>
  <si>
    <t>E05000378</t>
  </si>
  <si>
    <t>E05000379</t>
  </si>
  <si>
    <t>E05000380</t>
  </si>
  <si>
    <t>E05000381</t>
  </si>
  <si>
    <t>E05000400</t>
  </si>
  <si>
    <t>E05000401</t>
  </si>
  <si>
    <t>E05000402</t>
  </si>
  <si>
    <t>E05000403</t>
  </si>
  <si>
    <t>E05000404</t>
  </si>
  <si>
    <t>E05000405</t>
  </si>
  <si>
    <t>E05000406</t>
  </si>
  <si>
    <t>E05000407</t>
  </si>
  <si>
    <t>E05000408</t>
  </si>
  <si>
    <t>E05000409</t>
  </si>
  <si>
    <t>E05000410</t>
  </si>
  <si>
    <t>E05000411</t>
  </si>
  <si>
    <t>E05000412</t>
  </si>
  <si>
    <t>E05000413</t>
  </si>
  <si>
    <t>E05000414</t>
  </si>
  <si>
    <t>E05000415</t>
  </si>
  <si>
    <t>E05000416</t>
  </si>
  <si>
    <t>E05000417</t>
  </si>
  <si>
    <t>E05000418</t>
  </si>
  <si>
    <t>E05000419</t>
  </si>
  <si>
    <t>E05000420</t>
  </si>
  <si>
    <t>E05000421</t>
  </si>
  <si>
    <t>E05000422</t>
  </si>
  <si>
    <t>E05000423</t>
  </si>
  <si>
    <t>E05000424</t>
  </si>
  <si>
    <t>E05000425</t>
  </si>
  <si>
    <t>E05000426</t>
  </si>
  <si>
    <t>E05000427</t>
  </si>
  <si>
    <t>E05000428</t>
  </si>
  <si>
    <t>E05000429</t>
  </si>
  <si>
    <t>E05000430</t>
  </si>
  <si>
    <t>E05000431</t>
  </si>
  <si>
    <t>E05000432</t>
  </si>
  <si>
    <t>E05000433</t>
  </si>
  <si>
    <t>E05000434</t>
  </si>
  <si>
    <t>E05000435</t>
  </si>
  <si>
    <t>E05000436</t>
  </si>
  <si>
    <t>E05000437</t>
  </si>
  <si>
    <t>E05000438</t>
  </si>
  <si>
    <t>E05000439</t>
  </si>
  <si>
    <t>E05000440</t>
  </si>
  <si>
    <t>E05000441</t>
  </si>
  <si>
    <t>E05000442</t>
  </si>
  <si>
    <t>E05000443</t>
  </si>
  <si>
    <t>E05000444</t>
  </si>
  <si>
    <t>E05000445</t>
  </si>
  <si>
    <t>E05000446</t>
  </si>
  <si>
    <t>E05000447</t>
  </si>
  <si>
    <t>E05000448</t>
  </si>
  <si>
    <t>E05000449</t>
  </si>
  <si>
    <t>E05000450</t>
  </si>
  <si>
    <t>E05000451</t>
  </si>
  <si>
    <t>E05000452</t>
  </si>
  <si>
    <t>E05000453</t>
  </si>
  <si>
    <t>E05000454</t>
  </si>
  <si>
    <t>E05000455</t>
  </si>
  <si>
    <t>E05000456</t>
  </si>
  <si>
    <t>E05000457</t>
  </si>
  <si>
    <t>E05000458</t>
  </si>
  <si>
    <t>E05000459</t>
  </si>
  <si>
    <t>E05000460</t>
  </si>
  <si>
    <t>E05000461</t>
  </si>
  <si>
    <t>E05000462</t>
  </si>
  <si>
    <t>E05000463</t>
  </si>
  <si>
    <t>E05000464</t>
  </si>
  <si>
    <t>E05000465</t>
  </si>
  <si>
    <t>E05000466</t>
  </si>
  <si>
    <t>E05000467</t>
  </si>
  <si>
    <t>E05000468</t>
  </si>
  <si>
    <t>E05000469</t>
  </si>
  <si>
    <t>E05000470</t>
  </si>
  <si>
    <t>E05000471</t>
  </si>
  <si>
    <t>E05000472</t>
  </si>
  <si>
    <t>E05000473</t>
  </si>
  <si>
    <t>E05000474</t>
  </si>
  <si>
    <t>E05000475</t>
  </si>
  <si>
    <t>E05000476</t>
  </si>
  <si>
    <t>E05000477</t>
  </si>
  <si>
    <t>E05000478</t>
  </si>
  <si>
    <t>E05000479</t>
  </si>
  <si>
    <t>E05000480</t>
  </si>
  <si>
    <t>E05000481</t>
  </si>
  <si>
    <t>E05000482</t>
  </si>
  <si>
    <t>E05000483</t>
  </si>
  <si>
    <t>E05000484</t>
  </si>
  <si>
    <t>E05000485</t>
  </si>
  <si>
    <t>E05000486</t>
  </si>
  <si>
    <t>E05000487</t>
  </si>
  <si>
    <t>E05000488</t>
  </si>
  <si>
    <t>E05000489</t>
  </si>
  <si>
    <t>E05000490</t>
  </si>
  <si>
    <t>E05000491</t>
  </si>
  <si>
    <t>E05000492</t>
  </si>
  <si>
    <t>E05000493</t>
  </si>
  <si>
    <t>E05000494</t>
  </si>
  <si>
    <t>E05000516</t>
  </si>
  <si>
    <t>E05000517</t>
  </si>
  <si>
    <t>E05000518</t>
  </si>
  <si>
    <t>E05000519</t>
  </si>
  <si>
    <t>E05000520</t>
  </si>
  <si>
    <t>E05000521</t>
  </si>
  <si>
    <t>E05000522</t>
  </si>
  <si>
    <t>E05000523</t>
  </si>
  <si>
    <t>E05000524</t>
  </si>
  <si>
    <t>E05000525</t>
  </si>
  <si>
    <t>E05000526</t>
  </si>
  <si>
    <t>E05000527</t>
  </si>
  <si>
    <t>E05000528</t>
  </si>
  <si>
    <t>E05000529</t>
  </si>
  <si>
    <t>E05000530</t>
  </si>
  <si>
    <t>E05000531</t>
  </si>
  <si>
    <t>E05000532</t>
  </si>
  <si>
    <t>E05000533</t>
  </si>
  <si>
    <t>E05000555</t>
  </si>
  <si>
    <t>E05000556</t>
  </si>
  <si>
    <t>E05000557</t>
  </si>
  <si>
    <t>E05000558</t>
  </si>
  <si>
    <t>E05000559</t>
  </si>
  <si>
    <t>E05000560</t>
  </si>
  <si>
    <t>E05000561</t>
  </si>
  <si>
    <t>E05000562</t>
  </si>
  <si>
    <t>E05000563</t>
  </si>
  <si>
    <t>E05000564</t>
  </si>
  <si>
    <t>E05000565</t>
  </si>
  <si>
    <t>E05000566</t>
  </si>
  <si>
    <t>E05000567</t>
  </si>
  <si>
    <t>E05000568</t>
  </si>
  <si>
    <t>E05000569</t>
  </si>
  <si>
    <t>E05000570</t>
  </si>
  <si>
    <t>E05000571</t>
  </si>
  <si>
    <t>E05000572</t>
  </si>
  <si>
    <t>E05000590</t>
  </si>
  <si>
    <t>E05000591</t>
  </si>
  <si>
    <t>E05000592</t>
  </si>
  <si>
    <t>E05000593</t>
  </si>
  <si>
    <t>E05000594</t>
  </si>
  <si>
    <t>E05000595</t>
  </si>
  <si>
    <t>E05000596</t>
  </si>
  <si>
    <t>E05000597</t>
  </si>
  <si>
    <t>E05000598</t>
  </si>
  <si>
    <t>E05000599</t>
  </si>
  <si>
    <t>E05000600</t>
  </si>
  <si>
    <t>E05000601</t>
  </si>
  <si>
    <t>E05000602</t>
  </si>
  <si>
    <t>E05000603</t>
  </si>
  <si>
    <t>E05000604</t>
  </si>
  <si>
    <t>E05000605</t>
  </si>
  <si>
    <t>E05000606</t>
  </si>
  <si>
    <t>E05000607</t>
  </si>
  <si>
    <t>E05000608</t>
  </si>
  <si>
    <t>E05000609</t>
  </si>
  <si>
    <t>E05000610</t>
  </si>
  <si>
    <t>E05000611</t>
  </si>
  <si>
    <t>E05000612</t>
  </si>
  <si>
    <t>E05000613</t>
  </si>
  <si>
    <t>E05000614</t>
  </si>
  <si>
    <t>E05000615</t>
  </si>
  <si>
    <t>E05000616</t>
  </si>
  <si>
    <t>E05000617</t>
  </si>
  <si>
    <t>E05000618</t>
  </si>
  <si>
    <t>E05000619</t>
  </si>
  <si>
    <t>E05000620</t>
  </si>
  <si>
    <t>E05000621</t>
  </si>
  <si>
    <t>E05000622</t>
  </si>
  <si>
    <t>E05000623</t>
  </si>
  <si>
    <t>E05000624</t>
  </si>
  <si>
    <t>E05000625</t>
  </si>
  <si>
    <t>E05000626</t>
  </si>
  <si>
    <t>E05000627</t>
  </si>
  <si>
    <t>E05000628</t>
  </si>
  <si>
    <t>E05000629</t>
  </si>
  <si>
    <t>E05000630</t>
  </si>
  <si>
    <t>E05000631</t>
  </si>
  <si>
    <t>E05000632</t>
  </si>
  <si>
    <t>E05000633</t>
  </si>
  <si>
    <t>E05000634</t>
  </si>
  <si>
    <t>E05000635</t>
  </si>
  <si>
    <t>E05000636</t>
  </si>
  <si>
    <t>E05000637</t>
  </si>
  <si>
    <t>E05000638</t>
  </si>
  <si>
    <t>E05000639</t>
  </si>
  <si>
    <t>E05000640</t>
  </si>
  <si>
    <t>E05000641</t>
  </si>
  <si>
    <t>E05000642</t>
  </si>
  <si>
    <t>E05000643</t>
  </si>
  <si>
    <t>E05000644</t>
  </si>
  <si>
    <t>E05000645</t>
  </si>
  <si>
    <t>E05000646</t>
  </si>
  <si>
    <t>E05000647</t>
  </si>
  <si>
    <t>E05000648</t>
  </si>
  <si>
    <t>E05000649</t>
  </si>
  <si>
    <t>E05009297</t>
  </si>
  <si>
    <t>E05009317</t>
  </si>
  <si>
    <t>E05009318</t>
  </si>
  <si>
    <t>E05009319</t>
  </si>
  <si>
    <t>E05009320</t>
  </si>
  <si>
    <t>E05009321</t>
  </si>
  <si>
    <t>E05009322</t>
  </si>
  <si>
    <t>E05009323</t>
  </si>
  <si>
    <t>E05009324</t>
  </si>
  <si>
    <t>E05009325</t>
  </si>
  <si>
    <t>E05009326</t>
  </si>
  <si>
    <t>E05009327</t>
  </si>
  <si>
    <t>E05009328</t>
  </si>
  <si>
    <t>E05009329</t>
  </si>
  <si>
    <t>E05009330</t>
  </si>
  <si>
    <t>E05009331</t>
  </si>
  <si>
    <t>E05009332</t>
  </si>
  <si>
    <t>E05009333</t>
  </si>
  <si>
    <t>E05009334</t>
  </si>
  <si>
    <t>E05009335</t>
  </si>
  <si>
    <t>E05009336</t>
  </si>
  <si>
    <t>E05009367</t>
  </si>
  <si>
    <t>E05009368</t>
  </si>
  <si>
    <t>E05009369</t>
  </si>
  <si>
    <t>E05009370</t>
  </si>
  <si>
    <t>E05009371</t>
  </si>
  <si>
    <t>E05009372</t>
  </si>
  <si>
    <t>E05009373</t>
  </si>
  <si>
    <t>E05009374</t>
  </si>
  <si>
    <t>E05009375</t>
  </si>
  <si>
    <t>E05009376</t>
  </si>
  <si>
    <t>E05009377</t>
  </si>
  <si>
    <t>E05009378</t>
  </si>
  <si>
    <t>E05009379</t>
  </si>
  <si>
    <t>E05009380</t>
  </si>
  <si>
    <t>E05009381</t>
  </si>
  <si>
    <t>E05009382</t>
  </si>
  <si>
    <t>E05009383</t>
  </si>
  <si>
    <t>E05009384</t>
  </si>
  <si>
    <t>E05009385</t>
  </si>
  <si>
    <t>E05009386</t>
  </si>
  <si>
    <t>E05009387</t>
  </si>
  <si>
    <t>E05009388</t>
  </si>
  <si>
    <t>E05009389</t>
  </si>
  <si>
    <t>E05009390</t>
  </si>
  <si>
    <t>E05009391</t>
  </si>
  <si>
    <t>E05009392</t>
  </si>
  <si>
    <t>E05009393</t>
  </si>
  <si>
    <t>E05009394</t>
  </si>
  <si>
    <t>E05009395</t>
  </si>
  <si>
    <t>E05009396</t>
  </si>
  <si>
    <t>E05009397</t>
  </si>
  <si>
    <t>E05009398</t>
  </si>
  <si>
    <t>E05009399</t>
  </si>
  <si>
    <t>E05009400</t>
  </si>
  <si>
    <t>E05009401</t>
  </si>
  <si>
    <t>E05009402</t>
  </si>
  <si>
    <t>E05009403</t>
  </si>
  <si>
    <t>E05009404</t>
  </si>
  <si>
    <t>E05009405</t>
  </si>
  <si>
    <t>E05011095</t>
  </si>
  <si>
    <t>E05011096</t>
  </si>
  <si>
    <t>E05011097</t>
  </si>
  <si>
    <t>E05011098</t>
  </si>
  <si>
    <t>E05011099</t>
  </si>
  <si>
    <t>E05011100</t>
  </si>
  <si>
    <t>E05011101</t>
  </si>
  <si>
    <t>E05011102</t>
  </si>
  <si>
    <t>E05011103</t>
  </si>
  <si>
    <t>E05011104</t>
  </si>
  <si>
    <t>E05011105</t>
  </si>
  <si>
    <t>E05011106</t>
  </si>
  <si>
    <t>E05011107</t>
  </si>
  <si>
    <t>E05011108</t>
  </si>
  <si>
    <t>E05011109</t>
  </si>
  <si>
    <t>E05011110</t>
  </si>
  <si>
    <t>E05011111</t>
  </si>
  <si>
    <t>E05011112</t>
  </si>
  <si>
    <t>E05011113</t>
  </si>
  <si>
    <t>E05011114</t>
  </si>
  <si>
    <t>E05011115</t>
  </si>
  <si>
    <t>E05011116</t>
  </si>
  <si>
    <t>E05011117</t>
  </si>
  <si>
    <t>E05011217</t>
  </si>
  <si>
    <t>E05011218</t>
  </si>
  <si>
    <t>E05011219</t>
  </si>
  <si>
    <t>E05011220</t>
  </si>
  <si>
    <t>E05011221</t>
  </si>
  <si>
    <t>E05011222</t>
  </si>
  <si>
    <t>E05011223</t>
  </si>
  <si>
    <t>E05011224</t>
  </si>
  <si>
    <t>E05011225</t>
  </si>
  <si>
    <t>E05011226</t>
  </si>
  <si>
    <t>E05011227</t>
  </si>
  <si>
    <t>E05011228</t>
  </si>
  <si>
    <t>E05011229</t>
  </si>
  <si>
    <t>E05011230</t>
  </si>
  <si>
    <t>E05011231</t>
  </si>
  <si>
    <t>E05011232</t>
  </si>
  <si>
    <t>E05011233</t>
  </si>
  <si>
    <t>E05011234</t>
  </si>
  <si>
    <t>E05011235</t>
  </si>
  <si>
    <t>E05011236</t>
  </si>
  <si>
    <t>E05011237</t>
  </si>
  <si>
    <t>E05011238</t>
  </si>
  <si>
    <t>E05011239</t>
  </si>
  <si>
    <t>E05011240</t>
  </si>
  <si>
    <t>E05011241</t>
  </si>
  <si>
    <t>E05011242</t>
  </si>
  <si>
    <t>E05011243</t>
  </si>
  <si>
    <t>E05011244</t>
  </si>
  <si>
    <t>E05011245</t>
  </si>
  <si>
    <t>E05011246</t>
  </si>
  <si>
    <t>E05011247</t>
  </si>
  <si>
    <t>E05011248</t>
  </si>
  <si>
    <t>E05011249</t>
  </si>
  <si>
    <t>E05011250</t>
  </si>
  <si>
    <t>E05011251</t>
  </si>
  <si>
    <t>E05011252</t>
  </si>
  <si>
    <t>E05011253</t>
  </si>
  <si>
    <t>E05011254</t>
  </si>
  <si>
    <t>E05011255</t>
  </si>
  <si>
    <t>E05011462</t>
  </si>
  <si>
    <t>E05011463</t>
  </si>
  <si>
    <t>E05011464</t>
  </si>
  <si>
    <t>E05011465</t>
  </si>
  <si>
    <t>E05011466</t>
  </si>
  <si>
    <t>E05011467</t>
  </si>
  <si>
    <t>E05011468</t>
  </si>
  <si>
    <t>E05011469</t>
  </si>
  <si>
    <t>E05011470</t>
  </si>
  <si>
    <t>E05011471</t>
  </si>
  <si>
    <t>E05011472</t>
  </si>
  <si>
    <t>E05011473</t>
  </si>
  <si>
    <t>E05011474</t>
  </si>
  <si>
    <t>E05011475</t>
  </si>
  <si>
    <t>E05011476</t>
  </si>
  <si>
    <t>E05011477</t>
  </si>
  <si>
    <t>E05011478</t>
  </si>
  <si>
    <t>E05011479</t>
  </si>
  <si>
    <t>E05011480</t>
  </si>
  <si>
    <t>E05011481</t>
  </si>
  <si>
    <t>E05011482</t>
  </si>
  <si>
    <t>E05011483</t>
  </si>
  <si>
    <t>E05011484</t>
  </si>
  <si>
    <t>E05011485</t>
  </si>
  <si>
    <t>E05011486</t>
  </si>
  <si>
    <t>E05011487</t>
  </si>
  <si>
    <t>E05011488</t>
  </si>
  <si>
    <t>E05011489</t>
  </si>
  <si>
    <t>- GLA analysis of Energy Performance Certificate data from OpenDataCommunities</t>
  </si>
  <si>
    <t>C.16</t>
  </si>
  <si>
    <t>GLA CHORUS data system</t>
  </si>
  <si>
    <t>Fallen behind on part of rent payments</t>
  </si>
  <si>
    <t>Fallen behind on all of rent payments</t>
  </si>
  <si>
    <t>Not yet fallen behind but likely to soon</t>
  </si>
  <si>
    <t>YouGov survey for the GLA. Total sample size was 1,082 adults in London, including 259 private tenants and 148 social housing tenants. Fieldwork was undertaken between 28th - 31st July 2020. The survey was carried out online. The figures have been weighted and are representative of all GB adults (aged 18+).</t>
  </si>
  <si>
    <t>Reported and expected rate of rent arrears in London by tenure, July 2020</t>
  </si>
  <si>
    <t>Molior London database</t>
  </si>
  <si>
    <t>Median Private Rent (ONS) (2019/20)</t>
  </si>
  <si>
    <t>ONS prvate rental market statistics</t>
  </si>
  <si>
    <t>House Prices (May 2020 - UKHPI)</t>
  </si>
  <si>
    <t>Median annual full-time gross pay 2019, residence-based</t>
  </si>
  <si>
    <t>ONS ratio of house price to workplace-based earnings</t>
  </si>
  <si>
    <t>Median house price to median earnings ratio, 2019</t>
  </si>
  <si>
    <t>Net conventional completions</t>
  </si>
  <si>
    <t>Speculators and wholesalers</t>
  </si>
  <si>
    <t>Converted to affordable</t>
  </si>
  <si>
    <t>Social rent and LAR</t>
  </si>
  <si>
    <t>Social Rent and LAR</t>
  </si>
  <si>
    <t>Tenure to be confirmed</t>
  </si>
  <si>
    <t>Number of homes in planning applications for schemes in London with 20+ private homes, January 2017 to July 2020 (Molior data)</t>
  </si>
  <si>
    <t>Total Households Assessed as owed a duty</t>
  </si>
  <si>
    <t>Q3 2018</t>
  </si>
  <si>
    <t>Q4 2018</t>
  </si>
  <si>
    <t>Q1 2019</t>
  </si>
  <si>
    <t>Q2 2019</t>
  </si>
  <si>
    <t>Q3 2019</t>
  </si>
  <si>
    <t>Q4 2019</t>
  </si>
  <si>
    <t>Q1 2020</t>
  </si>
  <si>
    <t xml:space="preserve"> Prevention Duty owed</t>
  </si>
  <si>
    <t xml:space="preserve"> Relief Duty owed</t>
  </si>
  <si>
    <t xml:space="preserve"> Main duty acceptances</t>
  </si>
  <si>
    <t>Households owed a prevention or relief duty and accepted as statutorily homeless in London, Q2 2018 to Q1 2020</t>
  </si>
  <si>
    <t>- MHCLG live tables A1 and MD1, from the collection ‘Statutory homelessness in England’ 
- The MHCLG table A1 and MD1 statistics are defined as ‘experimental’ while it continues to work with local authorities to improve the quality of the HRA data
- HRA prevention, relief and main homelessness duties are shown in the chart independently, as opposed to stacked
- Main duty figures are lower than the "equivalent" figures prior to April 2018, as the new HRA process aims to help families into housing before they reach this category</t>
  </si>
  <si>
    <t>RP and Local Authority only</t>
  </si>
  <si>
    <t>Number of properties listed on Airbnb in London with a review in the previous month, April 2018 to August 2020</t>
  </si>
  <si>
    <t>Estimated housing construction costs per square metre in London,  English regions and other world cities, 2018 (in PPP-adjusted GBP)</t>
  </si>
  <si>
    <t>Net domestic migration to London by age group, 2002 to 2019</t>
  </si>
  <si>
    <t>Satisfaction with accommodation and tenure, London, 2017/18</t>
  </si>
  <si>
    <t>Net conventional completions by tenure, London, 2004/05 to 2018/19</t>
  </si>
  <si>
    <t>New housing completions: comparison of various housebuilding datasets, London, 2010 to 2020</t>
  </si>
  <si>
    <t>Net conventional completions by borough and tenure, London,  
2016/17 to 2018/19</t>
  </si>
  <si>
    <t>Homes approved on small schemes (1 to 9 homes) by development type, London, 2012/13 to 2018/19</t>
  </si>
  <si>
    <t>Median house price by Middle Super Output Area, London, 2019</t>
  </si>
  <si>
    <t>Modelled number of sales and average Stamp Duty holiday savings by price band, London, 2019 (excluding first-time buyer relief)</t>
  </si>
  <si>
    <t>Index of change in average private rents by English region,
2005 to 2020 (2005 = 100)</t>
  </si>
  <si>
    <t>Proportion of tenants who say that Housing Benefit covered the entire rent, London and rest of England, 2008/09 and 2018/19</t>
  </si>
  <si>
    <t>Number of contacts with people seen sleeping rough for the first time in London, 2008/09 to 2019/20</t>
  </si>
  <si>
    <t>Proportion of households with dependent children who are overcrowded by tenure, London and England, 2016/17 to 2018/19</t>
  </si>
  <si>
    <t>Trend in non-decent homes by tenure, London, 2006 to 2018</t>
  </si>
  <si>
    <t>Median energy efficiency rating of housing stock by ward, London, 2019</t>
  </si>
  <si>
    <t>Ratio of prevalence of various housing problems to the London average by ethnicity of household head, 2015 to 2017</t>
  </si>
  <si>
    <t>Access to parks and private outside space by local authority, London and England, 2020</t>
  </si>
  <si>
    <t>Four-weekly rolling number of EPCs for new dwellings by English region, 2020</t>
  </si>
  <si>
    <t>Mortgage and landlord possession claims in London region courts by case type, January to June 2019 and 2020</t>
  </si>
  <si>
    <t>Number of homeless people in emergency accommodation arranged by the GLA due to the Coronavirus, London, March to August 2020</t>
  </si>
  <si>
    <t>Distance moved by people moving into private rented homes
in London, 2019</t>
  </si>
  <si>
    <t>London households by national household income quintile and tenure, 1994/95 to 2018/19</t>
  </si>
  <si>
    <t>Estimated number of people per dwelling in England, London and other regions, 1971 to 2019</t>
  </si>
  <si>
    <t>Average floor area (square metres per person) in London by tenure, 1996 to 2018</t>
  </si>
  <si>
    <t>Average density of dwellings per hectare of residential land by local authority, London and rest of England, 2018</t>
  </si>
  <si>
    <t>Sites on the 'Small Sites Small Builders' portal in June 2020, by current status and affordable housing restriction (if any)</t>
  </si>
  <si>
    <t>Mean mortgage deposit put down by first-time buyers in London and England, 2005 to 2020</t>
  </si>
  <si>
    <t>Monthly indicators of sales market demand and supply, as reported by RICS survey respondents, England and Wales and London, 2018 to 2020</t>
  </si>
  <si>
    <t>Progress of remediation on high-rise residential buildings in London identified for removal of ACM cladding systems, June 2020</t>
  </si>
  <si>
    <t>Residential Stamp Duty receipts in London, 1988/89 to 2018/19         (in 2018/19 prices)</t>
  </si>
  <si>
    <t>Households owed a homelessness duty in London, by reason for loss of last settled home, 1998/99 to 2019/2020</t>
  </si>
  <si>
    <t>GLA-2018-based population projections - central trend</t>
  </si>
  <si>
    <t>Data not available to share</t>
  </si>
  <si>
    <t>Quarter/month</t>
  </si>
  <si>
    <t>Area</t>
  </si>
  <si>
    <t>Band</t>
  </si>
  <si>
    <t>Fuel poverty rate</t>
  </si>
  <si>
    <t>Date</t>
  </si>
  <si>
    <t>Financial year</t>
  </si>
  <si>
    <t>Mean floor area</t>
  </si>
  <si>
    <t>Average household size</t>
  </si>
  <si>
    <t>Floor area per person</t>
  </si>
  <si>
    <t>Quarter</t>
  </si>
  <si>
    <t>MHCLG 3b+</t>
  </si>
  <si>
    <t>London Development Database planning permissions data on the London Datastore 
- May not match figures given in London Plan Annual Monitoring Reports as LDD data is revised over time</t>
  </si>
  <si>
    <t>Source table</t>
  </si>
  <si>
    <t>M4(2) %</t>
  </si>
  <si>
    <t>M4(3) %</t>
  </si>
  <si>
    <t>Year and quarter</t>
  </si>
  <si>
    <t>- 1996/97 to 2017/18 figures from HMRC UK Stamp Tax statistics
- 1988/89 to 1995/96 from 1999/00 UK Housing Review
- Historic prices have been adjusted for inflation using the official GDP deflators as at March 2019.</t>
  </si>
  <si>
    <t>Modelled savings</t>
  </si>
  <si>
    <t>- Council data from Business Plan Statistical Appendix and Local Authority Housing Statistics data published by MHCLG
- Housing association data from Regulatory Statistical Return data published by the TSA, and from Statistical Data Return published by the HCA</t>
  </si>
  <si>
    <t>Ward code</t>
  </si>
  <si>
    <t>Median SAP</t>
  </si>
  <si>
    <t>LA code</t>
  </si>
  <si>
    <t>LA name</t>
  </si>
  <si>
    <t>Country</t>
  </si>
  <si>
    <t>Percent with outdoor space</t>
  </si>
  <si>
    <t>Percent within 300m of a park</t>
  </si>
  <si>
    <t>London or other</t>
  </si>
  <si>
    <t>Review in last 30 days</t>
  </si>
  <si>
    <t>Four week sum</t>
  </si>
  <si>
    <t>Industry</t>
  </si>
  <si>
    <t>Chapter 1: Demographic, economic and housing context</t>
  </si>
  <si>
    <t>1.1        Historic and projected London population, 1801 to 2041</t>
  </si>
  <si>
    <t xml:space="preserve">1.2        Indexed trend in number of jobs, people and homes in London, 1997 to 2019 </t>
  </si>
  <si>
    <t>1.3        Net domestic migration to London by age group, 2002 to 2019</t>
  </si>
  <si>
    <t>1.4        Proportion of households in London with dependent children by tenure, 2004 to 2020</t>
  </si>
  <si>
    <t>1.5        National household income quintile by tenure, London, 2018/19</t>
  </si>
  <si>
    <t>1.6        London households by national household income quintile and tenure, 1994/95 to 2018/19</t>
  </si>
  <si>
    <t>1.7        Median household net property wealth of property owners by region, 2006 to 2018</t>
  </si>
  <si>
    <t>1.8        Attitudes towards local housebuilding in London, 2010 to 2018</t>
  </si>
  <si>
    <t>1.9        Estimated new build homes in Greater London, 1871 to 2019</t>
  </si>
  <si>
    <t>1.10    Estimated number of people per dwelling in England, London and other regions, 1971 to 2019</t>
  </si>
  <si>
    <t>1.11    Annual trend in household tenure, London, 1981 to 2019</t>
  </si>
  <si>
    <t>1.12    Home ownership rate by age group of household head, London 1990 to 2019</t>
  </si>
  <si>
    <t>1.13    Trend in mix of buyers of new market homes in London, 2006 to 2019</t>
  </si>
  <si>
    <t>1.14    Average floor area (square metres per person) in London by tenure, 1996 to 2018</t>
  </si>
  <si>
    <t xml:space="preserve">1.15    Average density of dwellings per hectare of residential land by local authority, London and rest of England, 2018 </t>
  </si>
  <si>
    <t>1.16    Satisfaction with accommodation and tenure, London, 2017/18</t>
  </si>
  <si>
    <t>Chapter 2: Housing stock and supply</t>
  </si>
  <si>
    <t>2.1       Net conventional completions by tenure, London, 2004/05 to 2018/19</t>
  </si>
  <si>
    <t>2.2       New housing completions: comparison of various housebuilding datasets, London, 2010 to 2020</t>
  </si>
  <si>
    <t>2.3       Net conventional completions by borough and tenure, London, 2016/17 to 2018/19</t>
  </si>
  <si>
    <t>2.4       Family sized homes (three bedrooms or more) as a proportion of total gross house building in London, 1991/92 to 2018/19</t>
  </si>
  <si>
    <t>2.5       Trend in net conventional housing approvals in London by tenure, 2004/05 to 2018/19</t>
  </si>
  <si>
    <t>2.6       Affordable and market homes on referable planning applications recommended for approval by the Mayor, 2012 to 2019</t>
  </si>
  <si>
    <t>2.7       Homes approved on small schemes (1 to 9 homes) by development type, London, 2012/13 to 2018/19</t>
  </si>
  <si>
    <t>2.8       Trend in applications, permissions, starts and completions of tall buildings in London, 2001 to 2019</t>
  </si>
  <si>
    <t>2.9       Cumulative Build to Rent starts and completions in London, 2009 to 2019</t>
  </si>
  <si>
    <t>2.10   Map showing Sites on the 'Small Sites Small Builders' portal, by current status and affordable housing restriction (if any), as at June 2020</t>
  </si>
  <si>
    <t>2.11   Affordable housing starts in London funded by the GLA, 2012/13 to 2019/20</t>
  </si>
  <si>
    <t>2.12   Number of council homes started by London boroughs, 1980/81 to 2019/20</t>
  </si>
  <si>
    <t>2.13   Affordable housing completions in London, 1991/92 to 2018/19</t>
  </si>
  <si>
    <t>2.14   Estimated housing construction costs per square metre in London, English regions and other world cities, 2018 (in PPP-adjusted GBP)</t>
  </si>
  <si>
    <t>2.15   Housing scheme design audit ratings by region, 2014 to 2019</t>
  </si>
  <si>
    <t>2.16   Accessible homes as a proportion of all new build homes approved in London, 2009/10 to 2018/19</t>
  </si>
  <si>
    <t>2.17   Concentrations of new home completions in London by tenure, 2012/13 to 2018/19</t>
  </si>
  <si>
    <t>2.18   Annual Right to Buy council housing sales and average discount, London, 1980/81 to 2019/20</t>
  </si>
  <si>
    <t>2.19   Affordable homes in London (excluding shared ownership) by landlord, 1997 to 2019</t>
  </si>
  <si>
    <t>2.20   Empty homes in London as a proportion of total stock, 1978 to 2019</t>
  </si>
  <si>
    <t>2.21   Number of mandatory licensed Homes in Multiple Occupation in London, 2012 to 2019</t>
  </si>
  <si>
    <t>Chapter 3: Housing costs and affordability</t>
  </si>
  <si>
    <t>3.1       Median of housing costs as a percentage of gross household income (including benefits and income from all household members) by tenure, London, 2010 to 2017</t>
  </si>
  <si>
    <t>3.2       Average house prices in London and England after adjusting for inflation, 1970 to 2020</t>
  </si>
  <si>
    <t>3.3       Median house price by Middle Super Output Area, London, 2019</t>
  </si>
  <si>
    <t>3.4       Annualised new home buyer mortgages by type, London, 2004 to 2020</t>
  </si>
  <si>
    <t>3.5       Annualised number of loans to London first time buyers, by loan-to-value ratio, 2006 to 2019</t>
  </si>
  <si>
    <t>3.6       Mean mortgage deposit put down by first-time buyers in London and England, 2005 to 2020</t>
  </si>
  <si>
    <t>3.7       Mean loan-to-income ratio for new loans to first time buyers and home movers in London, 1980 to 2019</t>
  </si>
  <si>
    <t>3.8       Annualised Help to Buy loans in Inner and Outer London, 2014 to 2019</t>
  </si>
  <si>
    <t>3.9       Residential Stamp Duty receipts in London, 1988/89 to 2018/19 (in 2018/19 prices)</t>
  </si>
  <si>
    <t>3.10   Modelled number of sales and average Stamp Duty holiday savings by price band, London, 2019 (excluding first-time buyer relief)</t>
  </si>
  <si>
    <t>3.11   Index of change in average private rents by English region, 2005 to 2020</t>
  </si>
  <si>
    <t xml:space="preserve">3.12   Index of cumulative change in private rents, earnings and implied affordability in London, 2005 to 2019 </t>
  </si>
  <si>
    <t>3.13   Median monthly market rent by English region and number of bedrooms, April 2019 to March 2020</t>
  </si>
  <si>
    <t>3.14   Lower quartile, median and upper quartile monthly rents for a two-bedroom home by London borough, April 2019 to March 2020</t>
  </si>
  <si>
    <t>3.15   Trend in Housing Benefit and Universal Credit caseload in London by tenure, May 1998 to May 2020</t>
  </si>
  <si>
    <t>3.16   Proportion of tenants who say that Housing Benefit covered the entire rent, London and rest of England, 2008/09 and 2018/19</t>
  </si>
  <si>
    <t>3.17   Median weekly rents for new social rent and Affordable Rent lettings to two-bedroom homes in London, 2007/08 to 2018/19 (nominal)</t>
  </si>
  <si>
    <t>Chapter 4: Housing needs</t>
  </si>
  <si>
    <t>4.1       People seen sleeping rough in London, 2006/07 to 2019/20</t>
  </si>
  <si>
    <t>4.2       Number of contacts with people seen sleeping rough for the first time in London, 2008/09 to 2019/20</t>
  </si>
  <si>
    <t>4.3       Areas of origin of people seen sleeping rough in London, 2008/09 to 2019/20</t>
  </si>
  <si>
    <t>4.4       Households owed a prevention or relief duty and accepted as statutorily homeless in London, Q2 2018 to Q1 2020</t>
  </si>
  <si>
    <t>4.5       Households owed a homelessness duty in London, by reason for loss of last settled home, 1998/99 to 2019/2020</t>
  </si>
  <si>
    <t>4.6       Homeless households placed in temporary accommodation by London boroughs by type of accommodation, 1988 to 2020</t>
  </si>
  <si>
    <t xml:space="preserve">4.7       Households in London by bedrooms required and available, 2016/17 to 2018/19 </t>
  </si>
  <si>
    <t>4.8       Proportion of households in London overcrowded (according to the bedroom standard) by tenure, 1986/87 to 2018/19</t>
  </si>
  <si>
    <t>4.9       Proportion of households with dependent children who are overcrowded by tenure, London and England, 2016/17 to 2018/19</t>
  </si>
  <si>
    <t>4.10   Households in London under-occupying their accommodation (according to the bedroom standard) by tenure, 1995/96 to 2018/19</t>
  </si>
  <si>
    <t>Chapter 5: Mobility and decent homes</t>
  </si>
  <si>
    <t>5.1       Length of time in current home by tenure, London, 2016/17 to 2018/19</t>
  </si>
  <si>
    <t>5.2       Flows between tenures of London households moving in the last year, 2016/17 to 2018/19</t>
  </si>
  <si>
    <t>5.3       Lettings to new tenants in London by local authorities and housing associations, 1996/97 to 2018/19</t>
  </si>
  <si>
    <t>5.4       Distance moved by people moving into private rented homes in London, 2019</t>
  </si>
  <si>
    <t>5.5       Housing Moves lettings per year by category, 2012/13 to 2019/20</t>
  </si>
  <si>
    <t>5.6       Social rented homes freed up through Seaside and Country Homes, moves by borough, 2007/08 to 2018/19</t>
  </si>
  <si>
    <t>5.7       Trend in non-decent homes by tenure, London, 2006 to 2018</t>
  </si>
  <si>
    <t>5.8       Trend in number of non-decent affordable homes in London by landlord type, 2005 to 2019</t>
  </si>
  <si>
    <t>5.9       Progress of remediation on high-rise residential buildings in London identified for removal of ACM cladding systems, June 2020</t>
  </si>
  <si>
    <t>5.10   Per capita greenhouse gas emissions in London by sector, 2000 to 2017</t>
  </si>
  <si>
    <t>5.11   Median energy efficiency rating of housing stock by ward, London, 2019</t>
  </si>
  <si>
    <t>5.12   Energy efficiency band of EPCs lodged for existing buildings and new dwellings, London, 2019/20</t>
  </si>
  <si>
    <t>5.13   Trend in median SAP (energy efficiency) rating by tenure, London, 1996 to 2018</t>
  </si>
  <si>
    <t>5.14   Proportion of households in fuel poverty in London and England, 2003 to 2018</t>
  </si>
  <si>
    <t>5.15   Fuel poverty rates by tenure or landlord, England and London, 2018</t>
  </si>
  <si>
    <t>Chapter 6: The impacts of Coronavirus</t>
  </si>
  <si>
    <t>6.1        Ratio of prevalence of various housing problems to the London average, by ethnicity of household head, 2015 to 2017</t>
  </si>
  <si>
    <t>6.2        Employed households in London without enough financial assets to cover a 20% loss in income for one, two or three months, by tenure, 2016 to 2018</t>
  </si>
  <si>
    <t>6.3        Access to parks and private outside space by local authority, London and England, 2020</t>
  </si>
  <si>
    <t>6.4        Number of rental and sale listings in London added to Rightmove portal fortnightly, March to August 2020</t>
  </si>
  <si>
    <t>6.5        Monthly indicators of sales market demand and supply, as reported by RICS survey respondents, England and Wales and London, 2018 to 2020</t>
  </si>
  <si>
    <t>6.6        Quarterly change in private rent indicators, London, 2015 to 2020</t>
  </si>
  <si>
    <t>6.7        Number of properties listed on Airbnb in London with a review in the previous month, April 2018 to August 2020</t>
  </si>
  <si>
    <t xml:space="preserve">6.8        Number of homes in planning applications for schemes in London with 20+ private homes, January 2017 to July 2020 </t>
  </si>
  <si>
    <t>6.9        Four-weekly rolling number of EPCs for new dwellings by English region, 2020</t>
  </si>
  <si>
    <t>6.10    Employment type and typical means of travel to work of London’s construction workforce, 2019</t>
  </si>
  <si>
    <t>6.11    Cumulative share of construction workers in London taking up furlough or self-employment income support schemes, as of end June 2020</t>
  </si>
  <si>
    <t>6.12    Housing tenure of London’s key workers, 2019</t>
  </si>
  <si>
    <t>6.13    Mortgage and landlord possession claims in London region courts by case type, January to June 2019 and 2020</t>
  </si>
  <si>
    <t>6.14    Reported and expected rate of rent arrears in London by tenure, July 2020</t>
  </si>
  <si>
    <t>6.15    Number of people seen sleeping rough in London between April and June, 2019 and 2020</t>
  </si>
  <si>
    <t>6.16    Number of homeless people in emergency accommodation arranged by the GLA due to the Coronavirus pandemic, London, March to August 2020</t>
  </si>
  <si>
    <t>Key statistics for London boroughs</t>
  </si>
  <si>
    <t>Contents</t>
  </si>
  <si>
    <t>Housing in London 2020: The evidence base for the London Housing Strategy</t>
  </si>
  <si>
    <t>Contact:</t>
  </si>
  <si>
    <t>housing.analysis@london.gov.uk</t>
  </si>
  <si>
    <t xml:space="preserve">URL: </t>
  </si>
  <si>
    <t>https://data.london.gov.uk/dataset/housing-london</t>
  </si>
  <si>
    <t>This file contains the data behind the charts and maps published in the main report, where it is available to share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</si>
</sst>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quot;£&quot;#,##0;[Red]\-&quot;£&quot;#,##0"/>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quot;£&quot;* #,##0.00_);_(&quot;£&quot;* \(#,##0.00\);_(&quot;£&quot;* &quot;-&quot;??_);_(@_)"/>
    <numFmt numFmtId="167" formatCode="0.0%"/>
    <numFmt numFmtId="168" formatCode="General_)"/>
    <numFmt numFmtId="169" formatCode="0000"/>
    <numFmt numFmtId="170" formatCode="#,##0,"/>
    <numFmt numFmtId="171" formatCode="\$#,##0\ ;\(\$#,##0\)"/>
    <numFmt numFmtId="172" formatCode="0.0"/>
    <numFmt numFmtId="173" formatCode="_-[$€-2]* #,##0.00_-;\-[$€-2]* #,##0.00_-;_-[$€-2]* &quot;-&quot;??_-"/>
    <numFmt numFmtId="174" formatCode="&quot;£&quot;#,##0"/>
    <numFmt numFmtId="175" formatCode="#,##0_);;&quot;- &quot;_);@_)\ "/>
    <numFmt numFmtId="176" formatCode="_(General"/>
    <numFmt numFmtId="177" formatCode="_-* #,##0_-;\-* #,##0_-;_-* &quot;-&quot;??_-;_-@_-"/>
    <numFmt numFmtId="178" formatCode="mmmm\ d\,\ yyyy"/>
    <numFmt numFmtId="179" formatCode="&quot; &quot;General"/>
    <numFmt numFmtId="180" formatCode="#,##0.0000"/>
    <numFmt numFmtId="181" formatCode="&quot; &quot;#,##0.00&quot; &quot;;&quot;-&quot;#,##0.00&quot; &quot;;&quot; -&quot;00&quot; &quot;;&quot; &quot;@&quot; &quot;"/>
    <numFmt numFmtId="182" formatCode="0.000"/>
    <numFmt numFmtId="183" formatCode="#,##0_ ;[Red]\-#,##0\ "/>
  </numFmts>
  <fonts count="144">
    <font>
      <sz val="11"/>
      <color theme="1"/>
      <name val="Calibri"/>
      <family val="2"/>
      <scheme val="minor"/>
    </font>
    <font>
      <sz val="10"/>
      <name val="Arial"/>
      <family val="2"/>
    </font>
    <font>
      <sz val="11"/>
      <color theme="1"/>
      <name val="Calibri"/>
      <family val="2"/>
      <scheme val="minor"/>
    </font>
    <font>
      <b/>
      <sz val="10"/>
      <name val="Arial"/>
      <family val="2"/>
    </font>
    <font>
      <sz val="10"/>
      <name val="Arial"/>
      <family val="2"/>
    </font>
    <font>
      <sz val="12"/>
      <name val="Arial"/>
      <family val="2"/>
    </font>
    <font>
      <sz val="8"/>
      <name val="Times New Roman"/>
      <family val="1"/>
    </font>
    <font>
      <u/>
      <sz val="10"/>
      <color indexed="12"/>
      <name val="Arial"/>
      <family val="2"/>
    </font>
    <font>
      <sz val="11"/>
      <color indexed="8"/>
      <name val="Calibri"/>
      <family val="2"/>
    </font>
    <font>
      <sz val="11"/>
      <name val="lr oSVbN"/>
      <charset val="128"/>
    </font>
    <font>
      <sz val="10"/>
      <color theme="1"/>
      <name val="Calibri"/>
      <family val="2"/>
      <scheme val="minor"/>
    </font>
    <font>
      <sz val="11"/>
      <color indexed="9"/>
      <name val="Calibri"/>
      <family val="2"/>
    </font>
    <font>
      <sz val="10"/>
      <color theme="0"/>
      <name val="Calibri"/>
      <family val="2"/>
      <scheme val="minor"/>
    </font>
    <font>
      <b/>
      <sz val="11"/>
      <color indexed="63"/>
      <name val="Calibri"/>
      <family val="2"/>
    </font>
    <font>
      <sz val="11"/>
      <color indexed="20"/>
      <name val="Calibri"/>
      <family val="2"/>
    </font>
    <font>
      <sz val="10"/>
      <color rgb="FF9C0006"/>
      <name val="Calibri"/>
      <family val="2"/>
      <scheme val="minor"/>
    </font>
    <font>
      <b/>
      <sz val="11"/>
      <color indexed="52"/>
      <name val="Calibri"/>
      <family val="2"/>
    </font>
    <font>
      <b/>
      <sz val="10"/>
      <color rgb="FFFA7D00"/>
      <name val="Calibri"/>
      <family val="2"/>
      <scheme val="minor"/>
    </font>
    <font>
      <b/>
      <sz val="11"/>
      <color indexed="9"/>
      <name val="Calibri"/>
      <family val="2"/>
    </font>
    <font>
      <b/>
      <sz val="10"/>
      <color theme="0"/>
      <name val="Calibri"/>
      <family val="2"/>
      <scheme val="minor"/>
    </font>
    <font>
      <sz val="12"/>
      <name val="CG Times"/>
      <family val="1"/>
    </font>
    <font>
      <sz val="10"/>
      <color theme="1"/>
      <name val="Arial"/>
      <family val="2"/>
    </font>
    <font>
      <b/>
      <sz val="12"/>
      <name val="Arial"/>
      <family val="2"/>
    </font>
    <font>
      <b/>
      <sz val="8"/>
      <name val="Arial"/>
      <family val="2"/>
    </font>
    <font>
      <sz val="9"/>
      <name val="Tms Rmn"/>
    </font>
    <font>
      <sz val="11"/>
      <color theme="4" tint="-0.499984740745262"/>
      <name val="Calibri"/>
      <family val="2"/>
      <scheme val="minor"/>
    </font>
    <font>
      <sz val="11"/>
      <color indexed="62"/>
      <name val="Calibri"/>
      <family val="2"/>
    </font>
    <font>
      <b/>
      <sz val="11"/>
      <color indexed="8"/>
      <name val="Calibri"/>
      <family val="2"/>
    </font>
    <font>
      <i/>
      <sz val="11"/>
      <color indexed="23"/>
      <name val="Calibri"/>
      <family val="2"/>
    </font>
    <font>
      <i/>
      <sz val="10"/>
      <color rgb="FF7F7F7F"/>
      <name val="Calibri"/>
      <family val="2"/>
      <scheme val="minor"/>
    </font>
    <font>
      <sz val="10"/>
      <name val="Helv"/>
    </font>
    <font>
      <sz val="12"/>
      <name val="Helv"/>
    </font>
    <font>
      <sz val="11"/>
      <color indexed="17"/>
      <name val="Calibri"/>
      <family val="2"/>
    </font>
    <font>
      <sz val="10"/>
      <color rgb="FF006100"/>
      <name val="Calibri"/>
      <family val="2"/>
      <scheme val="minor"/>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b/>
      <sz val="18"/>
      <name val="Arial"/>
      <family val="2"/>
    </font>
    <font>
      <u/>
      <sz val="12"/>
      <color indexed="12"/>
      <name val="CG Times"/>
      <family val="1"/>
    </font>
    <font>
      <u/>
      <sz val="11"/>
      <color theme="10"/>
      <name val="Calibri"/>
      <family val="2"/>
      <scheme val="minor"/>
    </font>
    <font>
      <u/>
      <sz val="10"/>
      <color theme="10"/>
      <name val="Times"/>
      <family val="1"/>
    </font>
    <font>
      <u/>
      <sz val="10"/>
      <color indexed="30"/>
      <name val="Arial"/>
      <family val="2"/>
    </font>
    <font>
      <u/>
      <sz val="7.5"/>
      <color indexed="12"/>
      <name val="Arial"/>
      <family val="2"/>
    </font>
    <font>
      <u/>
      <sz val="7"/>
      <color indexed="12"/>
      <name val="Arial"/>
      <family val="2"/>
    </font>
    <font>
      <u/>
      <sz val="10"/>
      <color theme="10"/>
      <name val="Arial"/>
      <family val="2"/>
    </font>
    <font>
      <sz val="11"/>
      <color rgb="FFFFFFFF"/>
      <name val="Calibri"/>
      <family val="2"/>
      <scheme val="minor"/>
    </font>
    <font>
      <sz val="10"/>
      <color rgb="FF3F3F76"/>
      <name val="Calibri"/>
      <family val="2"/>
      <scheme val="minor"/>
    </font>
    <font>
      <sz val="11"/>
      <color rgb="FF660066"/>
      <name val="Calibri"/>
      <family val="2"/>
      <scheme val="minor"/>
    </font>
    <font>
      <sz val="11"/>
      <color indexed="52"/>
      <name val="Calibri"/>
      <family val="2"/>
    </font>
    <font>
      <sz val="10"/>
      <color rgb="FFFA7D00"/>
      <name val="Calibri"/>
      <family val="2"/>
      <scheme val="minor"/>
    </font>
    <font>
      <i/>
      <sz val="11"/>
      <color rgb="FF660033"/>
      <name val="Calibri"/>
      <family val="2"/>
      <scheme val="minor"/>
    </font>
    <font>
      <sz val="10"/>
      <color rgb="FF9C6500"/>
      <name val="Calibri"/>
      <family val="2"/>
      <scheme val="minor"/>
    </font>
    <font>
      <sz val="11"/>
      <color indexed="60"/>
      <name val="Calibri"/>
      <family val="2"/>
    </font>
    <font>
      <sz val="11"/>
      <name val="Times New Roman"/>
      <family val="1"/>
    </font>
    <font>
      <sz val="10"/>
      <name val="Times New Roman"/>
      <family val="1"/>
    </font>
    <font>
      <sz val="10"/>
      <color indexed="64"/>
      <name val="Arial"/>
      <family val="2"/>
    </font>
    <font>
      <sz val="10"/>
      <name val="CG Times"/>
      <family val="1"/>
    </font>
    <font>
      <sz val="10"/>
      <name val="Tahoma"/>
      <family val="2"/>
    </font>
    <font>
      <sz val="10"/>
      <name val="Times"/>
      <family val="1"/>
    </font>
    <font>
      <sz val="12"/>
      <color theme="1"/>
      <name val="Calibri"/>
      <family val="2"/>
      <scheme val="minor"/>
    </font>
    <font>
      <sz val="9"/>
      <color theme="1"/>
      <name val="Arial"/>
      <family val="2"/>
    </font>
    <font>
      <sz val="10"/>
      <name val="Times"/>
    </font>
    <font>
      <b/>
      <sz val="10"/>
      <color rgb="FF3F3F3F"/>
      <name val="Calibri"/>
      <family val="2"/>
      <scheme val="minor"/>
    </font>
    <font>
      <sz val="11"/>
      <color theme="9" tint="-0.499984740745262"/>
      <name val="Calibri"/>
      <family val="2"/>
      <scheme val="minor"/>
    </font>
    <font>
      <sz val="11"/>
      <name val="ＭＳ 明朝"/>
      <family val="1"/>
      <charset val="128"/>
    </font>
    <font>
      <sz val="10"/>
      <color rgb="FF006600"/>
      <name val="Calibri"/>
      <family val="2"/>
      <scheme val="minor"/>
    </font>
    <font>
      <b/>
      <sz val="14"/>
      <name val="Times New Roman"/>
      <family val="1"/>
    </font>
    <font>
      <b/>
      <sz val="18"/>
      <color indexed="56"/>
      <name val="Cambria"/>
      <family val="2"/>
    </font>
    <font>
      <b/>
      <sz val="18"/>
      <color indexed="62"/>
      <name val="Cambria"/>
      <family val="2"/>
    </font>
    <font>
      <b/>
      <sz val="10"/>
      <color theme="1"/>
      <name val="Calibri"/>
      <family val="2"/>
      <scheme val="minor"/>
    </font>
    <font>
      <sz val="11"/>
      <color indexed="10"/>
      <name val="Calibri"/>
      <family val="2"/>
    </font>
    <font>
      <sz val="10"/>
      <color rgb="FFFF0000"/>
      <name val="Calibri"/>
      <family val="2"/>
      <scheme val="minor"/>
    </font>
    <font>
      <sz val="11"/>
      <name val="ＭＳ Ｐゴシック"/>
      <family val="3"/>
      <charset val="128"/>
    </font>
    <font>
      <sz val="10"/>
      <name val="Arial"/>
      <family val="2"/>
    </font>
    <font>
      <sz val="10"/>
      <name val="Verdana"/>
      <family val="2"/>
    </font>
    <font>
      <u/>
      <sz val="10"/>
      <color indexed="12"/>
      <name val="Arial"/>
      <family val="2"/>
    </font>
    <font>
      <u/>
      <sz val="10"/>
      <color theme="10"/>
      <name val="Verdana"/>
      <family val="2"/>
    </font>
    <font>
      <sz val="10"/>
      <color theme="1"/>
      <name val="Verdana"/>
      <family val="2"/>
    </font>
    <font>
      <sz val="10"/>
      <name val="Courier"/>
      <family val="3"/>
    </font>
    <font>
      <sz val="10"/>
      <color indexed="8"/>
      <name val="Arial"/>
      <family val="2"/>
    </font>
    <font>
      <sz val="10"/>
      <color indexed="8"/>
      <name val="Verdana"/>
      <family val="2"/>
    </font>
    <font>
      <sz val="8"/>
      <name val="Arial"/>
      <family val="2"/>
    </font>
    <font>
      <sz val="10"/>
      <name val="Arial"/>
      <family val="2"/>
    </font>
    <font>
      <sz val="10"/>
      <name val="Arial"/>
      <family val="2"/>
    </font>
    <font>
      <b/>
      <sz val="11"/>
      <name val="Times New Roman"/>
      <family val="1"/>
    </font>
    <font>
      <b/>
      <sz val="12"/>
      <name val="Times New Roman"/>
      <family val="1"/>
    </font>
    <font>
      <sz val="10"/>
      <name val="Arial"/>
      <family val="2"/>
    </font>
    <font>
      <sz val="10"/>
      <name val="Arial"/>
      <family val="2"/>
    </font>
    <font>
      <sz val="10"/>
      <name val="Arial"/>
      <family val="2"/>
    </font>
    <font>
      <sz val="10"/>
      <name val="Arial"/>
      <family val="2"/>
    </font>
    <font>
      <sz val="10"/>
      <name val="Arial"/>
      <family val="2"/>
    </font>
    <font>
      <sz val="10"/>
      <name val="Tahoma"/>
      <family val="2"/>
    </font>
    <font>
      <sz val="10"/>
      <name val="Arial"/>
      <family val="2"/>
    </font>
    <font>
      <sz val="10"/>
      <color rgb="FF000000"/>
      <name val="Courier"/>
      <family val="3"/>
    </font>
    <font>
      <sz val="12"/>
      <color rgb="FF000000"/>
      <name val="Arial"/>
      <family val="2"/>
    </font>
    <font>
      <sz val="9"/>
      <name val="Geneva"/>
    </font>
    <font>
      <b/>
      <sz val="11"/>
      <color theme="1"/>
      <name val="Calibri"/>
      <family val="2"/>
      <scheme val="minor"/>
    </font>
    <font>
      <sz val="10"/>
      <name val="Arial"/>
      <family val="2"/>
    </font>
    <font>
      <sz val="10"/>
      <color rgb="FF000000"/>
      <name val="Arial"/>
      <family val="2"/>
    </font>
    <font>
      <sz val="11"/>
      <color rgb="FFFF0000"/>
      <name val="Calibri"/>
      <family val="2"/>
      <scheme val="minor"/>
    </font>
    <font>
      <sz val="10"/>
      <color theme="1"/>
      <name val="Tahoma"/>
      <family val="2"/>
    </font>
    <font>
      <sz val="10"/>
      <name val="Arial"/>
      <family val="2"/>
    </font>
    <font>
      <sz val="12"/>
      <color theme="1"/>
      <name val="Arial"/>
      <family val="2"/>
    </font>
    <font>
      <u/>
      <sz val="10"/>
      <color rgb="FF0000FF"/>
      <name val="Arial"/>
      <family val="2"/>
    </font>
    <font>
      <u/>
      <sz val="12"/>
      <color theme="10"/>
      <name val="Arial"/>
      <family val="2"/>
    </font>
    <font>
      <u/>
      <sz val="10"/>
      <color indexed="12"/>
      <name val="Verdana"/>
      <family val="2"/>
    </font>
    <font>
      <shadow/>
      <sz val="10"/>
      <name val="Times New Roman"/>
      <family val="1"/>
    </font>
    <font>
      <sz val="12"/>
      <color rgb="FF9C0006"/>
      <name val="Arial"/>
      <family val="2"/>
    </font>
    <font>
      <sz val="10"/>
      <name val="Arial"/>
      <family val="2"/>
    </font>
    <font>
      <u/>
      <sz val="9.35"/>
      <color theme="10"/>
      <name val="Calibri"/>
      <family val="2"/>
    </font>
    <font>
      <sz val="12"/>
      <name val="CG Times"/>
    </font>
    <font>
      <u/>
      <sz val="12"/>
      <color indexed="12"/>
      <name val="CG Times"/>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sz val="11"/>
      <color rgb="FF000000"/>
      <name val="Calibri"/>
      <family val="2"/>
    </font>
    <font>
      <sz val="10"/>
      <name val="Book Antiqua"/>
      <family val="1"/>
    </font>
    <font>
      <sz val="10"/>
      <name val="Arial"/>
      <family val="2"/>
    </font>
    <font>
      <sz val="11"/>
      <color rgb="FF000000"/>
      <name val="Calibri"/>
      <family val="2"/>
      <scheme val="minor"/>
    </font>
    <font>
      <sz val="8"/>
      <name val="Calibri"/>
      <family val="2"/>
      <scheme val="minor"/>
    </font>
    <font>
      <sz val="11"/>
      <name val="Calibri"/>
      <family val="2"/>
      <scheme val="minor"/>
    </font>
    <font>
      <u/>
      <sz val="11"/>
      <name val="Calibri"/>
      <family val="2"/>
      <scheme val="minor"/>
    </font>
    <font>
      <b/>
      <sz val="11"/>
      <name val="Calibri"/>
      <family val="2"/>
      <scheme val="minor"/>
    </font>
    <font>
      <sz val="11"/>
      <color indexed="8"/>
      <name val="Calibri"/>
      <family val="2"/>
      <scheme val="minor"/>
    </font>
    <font>
      <u/>
      <sz val="11"/>
      <color theme="0"/>
      <name val="Calibri"/>
      <family val="2"/>
      <scheme val="minor"/>
    </font>
    <font>
      <b/>
      <sz val="11"/>
      <color rgb="FF000000"/>
      <name val="Calibri"/>
      <family val="2"/>
      <scheme val="minor"/>
    </font>
    <font>
      <sz val="11"/>
      <color indexed="10"/>
      <name val="Calibri"/>
      <family val="2"/>
      <scheme val="minor"/>
    </font>
    <font>
      <b/>
      <sz val="11"/>
      <color indexed="8"/>
      <name val="Calibri"/>
      <family val="2"/>
      <scheme val="minor"/>
    </font>
    <font>
      <b/>
      <sz val="11"/>
      <color rgb="FFFF0000"/>
      <name val="Calibri"/>
      <family val="2"/>
      <scheme val="minor"/>
    </font>
  </fonts>
  <fills count="66">
    <fill>
      <patternFill patternType="none"/>
    </fill>
    <fill>
      <patternFill patternType="gray125"/>
    </fill>
    <fill>
      <patternFill patternType="solid">
        <fgColor indexed="9"/>
        <bgColor indexed="64"/>
      </patternFill>
    </fill>
    <fill>
      <patternFill patternType="solid">
        <f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16"/>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theme="4" tint="0.39994506668294322"/>
        <bgColor indexed="64"/>
      </patternFill>
    </fill>
    <fill>
      <patternFill patternType="solid">
        <fgColor rgb="FFCC99FF"/>
        <bgColor indexed="64"/>
      </patternFill>
    </fill>
    <fill>
      <patternFill patternType="solid">
        <fgColor rgb="FFFF99CC"/>
        <bgColor indexed="64"/>
      </patternFill>
    </fill>
    <fill>
      <patternFill patternType="solid">
        <fgColor rgb="FFFFD5D5"/>
        <bgColor indexed="64"/>
      </patternFill>
    </fill>
    <fill>
      <patternFill patternType="solid">
        <fgColor rgb="FFFEFCA4"/>
        <bgColor indexed="64"/>
      </patternFill>
    </fill>
    <fill>
      <patternFill patternType="solid">
        <fgColor rgb="FFCCFFCC"/>
        <bgColor indexed="64"/>
      </patternFill>
    </fill>
    <fill>
      <patternFill patternType="solid">
        <fgColor indexed="8"/>
      </patternFill>
    </fill>
  </fills>
  <borders count="45">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2"/>
      </top>
      <bottom style="double">
        <color indexed="62"/>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bottom style="medium">
        <color indexed="49"/>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medium">
        <color indexed="64"/>
      </top>
      <bottom/>
      <diagonal/>
    </border>
  </borders>
  <cellStyleXfs count="780">
    <xf numFmtId="0" fontId="0" fillId="0" borderId="0"/>
    <xf numFmtId="0" fontId="1" fillId="0" borderId="0"/>
    <xf numFmtId="9" fontId="2" fillId="0" borderId="0" applyFont="0" applyFill="0" applyBorder="0" applyAlignment="0" applyProtection="0"/>
    <xf numFmtId="0" fontId="1" fillId="2" borderId="1" applyFont="0" applyFill="0" applyAlignment="0"/>
    <xf numFmtId="0" fontId="1" fillId="0" borderId="0"/>
    <xf numFmtId="0" fontId="1" fillId="2" borderId="0"/>
    <xf numFmtId="0" fontId="4" fillId="0" borderId="0"/>
    <xf numFmtId="9" fontId="1" fillId="0" borderId="0" applyFont="0" applyFill="0" applyBorder="0" applyAlignment="0" applyProtection="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3" fillId="2" borderId="2">
      <alignment horizontal="left" indent="1"/>
    </xf>
    <xf numFmtId="0" fontId="3" fillId="2" borderId="2">
      <alignment horizontal="left" indent="2"/>
    </xf>
    <xf numFmtId="165" fontId="5" fillId="0" borderId="0" applyFont="0" applyFill="0" applyBorder="0" applyAlignment="0" applyProtection="0"/>
    <xf numFmtId="166" fontId="1" fillId="0" borderId="0" applyFont="0" applyFill="0" applyBorder="0" applyAlignment="0" applyProtection="0"/>
    <xf numFmtId="3" fontId="6" fillId="3" borderId="0">
      <alignment horizontal="right"/>
    </xf>
    <xf numFmtId="0" fontId="7" fillId="0" borderId="0" applyNumberFormat="0" applyFill="0" applyBorder="0" applyAlignment="0" applyProtection="0">
      <alignment vertical="top"/>
      <protection locked="0"/>
    </xf>
    <xf numFmtId="0" fontId="5" fillId="0" borderId="0"/>
    <xf numFmtId="0" fontId="8" fillId="0" borderId="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 fillId="0" borderId="0">
      <alignment horizontal="left" wrapText="1"/>
    </xf>
    <xf numFmtId="0" fontId="3" fillId="0" borderId="0"/>
    <xf numFmtId="165" fontId="1" fillId="0" borderId="0" applyFont="0" applyFill="0" applyBorder="0" applyAlignment="0" applyProtection="0"/>
    <xf numFmtId="0" fontId="1" fillId="0" borderId="0">
      <alignment horizontal="left" wrapText="1"/>
    </xf>
    <xf numFmtId="0" fontId="1" fillId="2" borderId="2">
      <alignment horizontal="left" indent="3"/>
    </xf>
    <xf numFmtId="0" fontId="1" fillId="0" borderId="0"/>
    <xf numFmtId="0" fontId="9" fillId="0" borderId="0"/>
    <xf numFmtId="0" fontId="8" fillId="35" borderId="0" applyNumberFormat="0" applyBorder="0" applyAlignment="0" applyProtection="0"/>
    <xf numFmtId="0" fontId="10" fillId="12"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10" fillId="16" borderId="0" applyNumberFormat="0" applyBorder="0" applyAlignment="0" applyProtection="0"/>
    <xf numFmtId="0" fontId="8" fillId="37" borderId="0" applyNumberFormat="0" applyBorder="0" applyAlignment="0" applyProtection="0"/>
    <xf numFmtId="0" fontId="8" fillId="38" borderId="0" applyNumberFormat="0" applyBorder="0" applyAlignment="0" applyProtection="0"/>
    <xf numFmtId="0" fontId="8" fillId="39" borderId="0" applyNumberFormat="0" applyBorder="0" applyAlignment="0" applyProtection="0"/>
    <xf numFmtId="0" fontId="10" fillId="20" borderId="0" applyNumberFormat="0" applyBorder="0" applyAlignment="0" applyProtection="0"/>
    <xf numFmtId="0" fontId="8" fillId="39" borderId="0" applyNumberFormat="0" applyBorder="0" applyAlignment="0" applyProtection="0"/>
    <xf numFmtId="0" fontId="8" fillId="40" borderId="0" applyNumberFormat="0" applyBorder="0" applyAlignment="0" applyProtection="0"/>
    <xf numFmtId="0" fontId="8" fillId="41" borderId="0" applyNumberFormat="0" applyBorder="0" applyAlignment="0" applyProtection="0"/>
    <xf numFmtId="0" fontId="10" fillId="24" borderId="0" applyNumberFormat="0" applyBorder="0" applyAlignment="0" applyProtection="0"/>
    <xf numFmtId="0" fontId="8" fillId="41" borderId="0" applyNumberFormat="0" applyBorder="0" applyAlignment="0" applyProtection="0"/>
    <xf numFmtId="0" fontId="8" fillId="36" borderId="0" applyNumberFormat="0" applyBorder="0" applyAlignment="0" applyProtection="0"/>
    <xf numFmtId="0" fontId="8" fillId="42" borderId="0" applyNumberFormat="0" applyBorder="0" applyAlignment="0" applyProtection="0"/>
    <xf numFmtId="0" fontId="10" fillId="28" borderId="0" applyNumberFormat="0" applyBorder="0" applyAlignment="0" applyProtection="0"/>
    <xf numFmtId="0" fontId="8" fillId="42" borderId="0" applyNumberFormat="0" applyBorder="0" applyAlignment="0" applyProtection="0"/>
    <xf numFmtId="0" fontId="8" fillId="36" borderId="0" applyNumberFormat="0" applyBorder="0" applyAlignment="0" applyProtection="0"/>
    <xf numFmtId="0" fontId="10" fillId="32" borderId="0" applyNumberFormat="0" applyBorder="0" applyAlignment="0" applyProtection="0"/>
    <xf numFmtId="0" fontId="8" fillId="36" borderId="0" applyNumberFormat="0" applyBorder="0" applyAlignment="0" applyProtection="0"/>
    <xf numFmtId="0" fontId="8" fillId="40" borderId="0" applyNumberFormat="0" applyBorder="0" applyAlignment="0" applyProtection="0"/>
    <xf numFmtId="0" fontId="8" fillId="43" borderId="0" applyNumberFormat="0" applyBorder="0" applyAlignment="0" applyProtection="0"/>
    <xf numFmtId="0" fontId="8" fillId="36" borderId="0" applyNumberFormat="0" applyBorder="0" applyAlignment="0" applyProtection="0"/>
    <xf numFmtId="0" fontId="8" fillId="40" borderId="0" applyNumberFormat="0" applyBorder="0" applyAlignment="0" applyProtection="0"/>
    <xf numFmtId="0" fontId="8" fillId="43" borderId="0" applyNumberFormat="0" applyBorder="0" applyAlignment="0" applyProtection="0"/>
    <xf numFmtId="0" fontId="8" fillId="42" borderId="0" applyNumberFormat="0" applyBorder="0" applyAlignment="0" applyProtection="0"/>
    <xf numFmtId="0" fontId="8" fillId="36" borderId="0" applyNumberFormat="0" applyBorder="0" applyAlignment="0" applyProtection="0"/>
    <xf numFmtId="0" fontId="8" fillId="44" borderId="0" applyNumberFormat="0" applyBorder="0" applyAlignment="0" applyProtection="0"/>
    <xf numFmtId="0" fontId="10" fillId="13" borderId="0" applyNumberFormat="0" applyBorder="0" applyAlignment="0" applyProtection="0"/>
    <xf numFmtId="0" fontId="8" fillId="44" borderId="0" applyNumberFormat="0" applyBorder="0" applyAlignment="0" applyProtection="0"/>
    <xf numFmtId="0" fontId="8" fillId="45" borderId="0" applyNumberFormat="0" applyBorder="0" applyAlignment="0" applyProtection="0"/>
    <xf numFmtId="0" fontId="8" fillId="38" borderId="0" applyNumberFormat="0" applyBorder="0" applyAlignment="0" applyProtection="0"/>
    <xf numFmtId="0" fontId="10" fillId="17" borderId="0" applyNumberFormat="0" applyBorder="0" applyAlignment="0" applyProtection="0"/>
    <xf numFmtId="0" fontId="8" fillId="38" borderId="0" applyNumberFormat="0" applyBorder="0" applyAlignment="0" applyProtection="0"/>
    <xf numFmtId="0" fontId="8" fillId="46" borderId="0" applyNumberFormat="0" applyBorder="0" applyAlignment="0" applyProtection="0"/>
    <xf numFmtId="0" fontId="10" fillId="21"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41" borderId="0" applyNumberFormat="0" applyBorder="0" applyAlignment="0" applyProtection="0"/>
    <xf numFmtId="0" fontId="10" fillId="25" borderId="0" applyNumberFormat="0" applyBorder="0" applyAlignment="0" applyProtection="0"/>
    <xf numFmtId="0" fontId="8" fillId="41" borderId="0" applyNumberFormat="0" applyBorder="0" applyAlignment="0" applyProtection="0"/>
    <xf numFmtId="0" fontId="8" fillId="45" borderId="0" applyNumberFormat="0" applyBorder="0" applyAlignment="0" applyProtection="0"/>
    <xf numFmtId="0" fontId="8" fillId="44" borderId="0" applyNumberFormat="0" applyBorder="0" applyAlignment="0" applyProtection="0"/>
    <xf numFmtId="0" fontId="10" fillId="29" borderId="0" applyNumberFormat="0" applyBorder="0" applyAlignment="0" applyProtection="0"/>
    <xf numFmtId="0" fontId="8" fillId="44" borderId="0" applyNumberFormat="0" applyBorder="0" applyAlignment="0" applyProtection="0"/>
    <xf numFmtId="0" fontId="8" fillId="48" borderId="0" applyNumberFormat="0" applyBorder="0" applyAlignment="0" applyProtection="0"/>
    <xf numFmtId="0" fontId="10" fillId="33" borderId="0" applyNumberFormat="0" applyBorder="0" applyAlignment="0" applyProtection="0"/>
    <xf numFmtId="0" fontId="8" fillId="48" borderId="0" applyNumberFormat="0" applyBorder="0" applyAlignment="0" applyProtection="0"/>
    <xf numFmtId="0" fontId="8" fillId="47" borderId="0" applyNumberFormat="0" applyBorder="0" applyAlignment="0" applyProtection="0"/>
    <xf numFmtId="0" fontId="8" fillId="49" borderId="0" applyNumberFormat="0" applyBorder="0" applyAlignment="0" applyProtection="0"/>
    <xf numFmtId="0" fontId="8" fillId="38" borderId="0" applyNumberFormat="0" applyBorder="0" applyAlignment="0" applyProtection="0"/>
    <xf numFmtId="0" fontId="8" fillId="47" borderId="0" applyNumberFormat="0" applyBorder="0" applyAlignment="0" applyProtection="0"/>
    <xf numFmtId="0" fontId="8" fillId="45" borderId="0" applyNumberFormat="0" applyBorder="0" applyAlignment="0" applyProtection="0"/>
    <xf numFmtId="0" fontId="8" fillId="49" borderId="0" applyNumberFormat="0" applyBorder="0" applyAlignment="0" applyProtection="0"/>
    <xf numFmtId="0" fontId="8" fillId="36" borderId="0" applyNumberFormat="0" applyBorder="0" applyAlignment="0" applyProtection="0"/>
    <xf numFmtId="0" fontId="11" fillId="50" borderId="0" applyNumberFormat="0" applyBorder="0" applyAlignment="0" applyProtection="0"/>
    <xf numFmtId="0" fontId="12" fillId="14" borderId="0" applyNumberFormat="0" applyBorder="0" applyAlignment="0" applyProtection="0"/>
    <xf numFmtId="0" fontId="11" fillId="50" borderId="0" applyNumberFormat="0" applyBorder="0" applyAlignment="0" applyProtection="0"/>
    <xf numFmtId="0" fontId="11" fillId="49" borderId="0" applyNumberFormat="0" applyBorder="0" applyAlignment="0" applyProtection="0"/>
    <xf numFmtId="0" fontId="11" fillId="38" borderId="0" applyNumberFormat="0" applyBorder="0" applyAlignment="0" applyProtection="0"/>
    <xf numFmtId="0" fontId="12" fillId="18" borderId="0" applyNumberFormat="0" applyBorder="0" applyAlignment="0" applyProtection="0"/>
    <xf numFmtId="0" fontId="11" fillId="38" borderId="0" applyNumberFormat="0" applyBorder="0" applyAlignment="0" applyProtection="0"/>
    <xf numFmtId="0" fontId="11" fillId="46" borderId="0" applyNumberFormat="0" applyBorder="0" applyAlignment="0" applyProtection="0"/>
    <xf numFmtId="0" fontId="12" fillId="22" borderId="0" applyNumberFormat="0" applyBorder="0" applyAlignment="0" applyProtection="0"/>
    <xf numFmtId="0" fontId="11" fillId="46" borderId="0" applyNumberFormat="0" applyBorder="0" applyAlignment="0" applyProtection="0"/>
    <xf numFmtId="0" fontId="11" fillId="47" borderId="0" applyNumberFormat="0" applyBorder="0" applyAlignment="0" applyProtection="0"/>
    <xf numFmtId="0" fontId="11" fillId="51" borderId="0" applyNumberFormat="0" applyBorder="0" applyAlignment="0" applyProtection="0"/>
    <xf numFmtId="0" fontId="12" fillId="26" borderId="0" applyNumberFormat="0" applyBorder="0" applyAlignment="0" applyProtection="0"/>
    <xf numFmtId="0" fontId="11" fillId="51" borderId="0" applyNumberFormat="0" applyBorder="0" applyAlignment="0" applyProtection="0"/>
    <xf numFmtId="0" fontId="11" fillId="45" borderId="0" applyNumberFormat="0" applyBorder="0" applyAlignment="0" applyProtection="0"/>
    <xf numFmtId="0" fontId="11" fillId="49" borderId="0" applyNumberFormat="0" applyBorder="0" applyAlignment="0" applyProtection="0"/>
    <xf numFmtId="0" fontId="12" fillId="30" borderId="0" applyNumberFormat="0" applyBorder="0" applyAlignment="0" applyProtection="0"/>
    <xf numFmtId="0" fontId="11" fillId="49" borderId="0" applyNumberFormat="0" applyBorder="0" applyAlignment="0" applyProtection="0"/>
    <xf numFmtId="0" fontId="11" fillId="52" borderId="0" applyNumberFormat="0" applyBorder="0" applyAlignment="0" applyProtection="0"/>
    <xf numFmtId="0" fontId="12" fillId="34" borderId="0" applyNumberFormat="0" applyBorder="0" applyAlignment="0" applyProtection="0"/>
    <xf numFmtId="0" fontId="11" fillId="52" borderId="0" applyNumberFormat="0" applyBorder="0" applyAlignment="0" applyProtection="0"/>
    <xf numFmtId="0" fontId="11" fillId="38" borderId="0" applyNumberFormat="0" applyBorder="0" applyAlignment="0" applyProtection="0"/>
    <xf numFmtId="0" fontId="11" fillId="49" borderId="0" applyNumberFormat="0" applyBorder="0" applyAlignment="0" applyProtection="0"/>
    <xf numFmtId="0" fontId="11" fillId="38" borderId="0" applyNumberFormat="0" applyBorder="0" applyAlignment="0" applyProtection="0"/>
    <xf numFmtId="0" fontId="11" fillId="47" borderId="0" applyNumberFormat="0" applyBorder="0" applyAlignment="0" applyProtection="0"/>
    <xf numFmtId="0" fontId="11" fillId="45" borderId="0" applyNumberFormat="0" applyBorder="0" applyAlignment="0" applyProtection="0"/>
    <xf numFmtId="0" fontId="11" fillId="49" borderId="0" applyNumberFormat="0" applyBorder="0" applyAlignment="0" applyProtection="0"/>
    <xf numFmtId="0" fontId="11" fillId="36" borderId="0" applyNumberFormat="0" applyBorder="0" applyAlignment="0" applyProtection="0"/>
    <xf numFmtId="0" fontId="11" fillId="53" borderId="0" applyNumberFormat="0" applyBorder="0" applyAlignment="0" applyProtection="0"/>
    <xf numFmtId="0" fontId="12" fillId="11" borderId="0" applyNumberFormat="0" applyBorder="0" applyAlignment="0" applyProtection="0"/>
    <xf numFmtId="0" fontId="11" fillId="53" borderId="0" applyNumberFormat="0" applyBorder="0" applyAlignment="0" applyProtection="0"/>
    <xf numFmtId="0" fontId="11" fillId="49" borderId="0" applyNumberFormat="0" applyBorder="0" applyAlignment="0" applyProtection="0"/>
    <xf numFmtId="0" fontId="11" fillId="54" borderId="0" applyNumberFormat="0" applyBorder="0" applyAlignment="0" applyProtection="0"/>
    <xf numFmtId="0" fontId="12" fillId="15"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2" fillId="19" borderId="0" applyNumberFormat="0" applyBorder="0" applyAlignment="0" applyProtection="0"/>
    <xf numFmtId="0" fontId="11" fillId="55" borderId="0" applyNumberFormat="0" applyBorder="0" applyAlignment="0" applyProtection="0"/>
    <xf numFmtId="0" fontId="11" fillId="51" borderId="0" applyNumberFormat="0" applyBorder="0" applyAlignment="0" applyProtection="0"/>
    <xf numFmtId="0" fontId="12" fillId="23" borderId="0" applyNumberFormat="0" applyBorder="0" applyAlignment="0" applyProtection="0"/>
    <xf numFmtId="0" fontId="11" fillId="51" borderId="0" applyNumberFormat="0" applyBorder="0" applyAlignment="0" applyProtection="0"/>
    <xf numFmtId="0" fontId="11" fillId="56" borderId="0" applyNumberFormat="0" applyBorder="0" applyAlignment="0" applyProtection="0"/>
    <xf numFmtId="0" fontId="11" fillId="49" borderId="0" applyNumberFormat="0" applyBorder="0" applyAlignment="0" applyProtection="0"/>
    <xf numFmtId="0" fontId="12" fillId="27" borderId="0" applyNumberFormat="0" applyBorder="0" applyAlignment="0" applyProtection="0"/>
    <xf numFmtId="0" fontId="11" fillId="49" borderId="0" applyNumberFormat="0" applyBorder="0" applyAlignment="0" applyProtection="0"/>
    <xf numFmtId="0" fontId="11" fillId="57" borderId="0" applyNumberFormat="0" applyBorder="0" applyAlignment="0" applyProtection="0"/>
    <xf numFmtId="0" fontId="12" fillId="31" borderId="0" applyNumberFormat="0" applyBorder="0" applyAlignment="0" applyProtection="0"/>
    <xf numFmtId="0" fontId="11" fillId="57" borderId="0" applyNumberFormat="0" applyBorder="0" applyAlignment="0" applyProtection="0"/>
    <xf numFmtId="0" fontId="11" fillId="49"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1" fillId="56" borderId="0" applyNumberFormat="0" applyBorder="0" applyAlignment="0" applyProtection="0"/>
    <xf numFmtId="0" fontId="11" fillId="49" borderId="0" applyNumberFormat="0" applyBorder="0" applyAlignment="0" applyProtection="0"/>
    <xf numFmtId="0" fontId="11" fillId="57" borderId="0" applyNumberFormat="0" applyBorder="0" applyAlignment="0" applyProtection="0"/>
    <xf numFmtId="0" fontId="1" fillId="0" borderId="0" applyNumberFormat="0" applyFill="0" applyBorder="0" applyAlignment="0" applyProtection="0"/>
    <xf numFmtId="0" fontId="13" fillId="43" borderId="9" applyNumberFormat="0" applyAlignment="0" applyProtection="0"/>
    <xf numFmtId="0" fontId="14" fillId="37" borderId="0" applyNumberFormat="0" applyBorder="0" applyAlignment="0" applyProtection="0"/>
    <xf numFmtId="0" fontId="15" fillId="5" borderId="0" applyNumberFormat="0" applyBorder="0" applyAlignment="0" applyProtection="0"/>
    <xf numFmtId="0" fontId="14" fillId="37" borderId="0" applyNumberFormat="0" applyBorder="0" applyAlignment="0" applyProtection="0"/>
    <xf numFmtId="0" fontId="16" fillId="43" borderId="10" applyNumberFormat="0" applyAlignment="0" applyProtection="0"/>
    <xf numFmtId="0" fontId="16" fillId="45" borderId="10" applyNumberFormat="0" applyAlignment="0" applyProtection="0"/>
    <xf numFmtId="0" fontId="17" fillId="8" borderId="3" applyNumberFormat="0" applyAlignment="0" applyProtection="0"/>
    <xf numFmtId="0" fontId="16" fillId="45" borderId="10" applyNumberFormat="0" applyAlignment="0" applyProtection="0"/>
    <xf numFmtId="0" fontId="16" fillId="3" borderId="10" applyNumberFormat="0" applyAlignment="0" applyProtection="0"/>
    <xf numFmtId="169" fontId="1" fillId="2" borderId="11">
      <alignment horizontal="right" vertical="top"/>
    </xf>
    <xf numFmtId="0" fontId="1" fillId="2" borderId="11">
      <alignment horizontal="left" indent="5"/>
    </xf>
    <xf numFmtId="3" fontId="1" fillId="2" borderId="11">
      <alignment horizontal="right"/>
    </xf>
    <xf numFmtId="169" fontId="1" fillId="2" borderId="2" applyNumberFormat="0">
      <alignment horizontal="right" vertical="top"/>
    </xf>
    <xf numFmtId="3" fontId="1" fillId="2" borderId="2">
      <alignment horizontal="right"/>
    </xf>
    <xf numFmtId="169" fontId="3" fillId="2" borderId="2" applyNumberFormat="0">
      <alignment horizontal="right" vertical="top"/>
    </xf>
    <xf numFmtId="0" fontId="3" fillId="2" borderId="2">
      <alignment horizontal="right" vertical="top"/>
    </xf>
    <xf numFmtId="0" fontId="3" fillId="2" borderId="2"/>
    <xf numFmtId="170" fontId="3" fillId="2" borderId="2">
      <alignment horizontal="right"/>
    </xf>
    <xf numFmtId="3" fontId="3" fillId="2" borderId="2">
      <alignment horizontal="right"/>
    </xf>
    <xf numFmtId="0" fontId="3" fillId="2" borderId="2">
      <alignment horizontal="right" vertical="top"/>
    </xf>
    <xf numFmtId="3" fontId="3" fillId="2" borderId="2">
      <alignment horizontal="right"/>
    </xf>
    <xf numFmtId="169" fontId="1" fillId="2" borderId="2" applyNumberFormat="0">
      <alignment horizontal="right" vertical="top"/>
    </xf>
    <xf numFmtId="0" fontId="1" fillId="2" borderId="2">
      <alignment horizontal="left" indent="3"/>
    </xf>
    <xf numFmtId="3" fontId="1" fillId="2" borderId="2">
      <alignment horizontal="right"/>
    </xf>
    <xf numFmtId="0" fontId="18" fillId="58" borderId="12" applyNumberFormat="0" applyAlignment="0" applyProtection="0"/>
    <xf numFmtId="0" fontId="19" fillId="9" borderId="6" applyNumberFormat="0" applyAlignment="0" applyProtection="0"/>
    <xf numFmtId="0" fontId="18" fillId="58" borderId="1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8"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3" fontId="1" fillId="0" borderId="0" applyFont="0" applyFill="0" applyBorder="0" applyAlignment="0" applyProtection="0"/>
    <xf numFmtId="166" fontId="1"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71"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2" fillId="0" borderId="0"/>
    <xf numFmtId="0" fontId="3" fillId="0" borderId="0">
      <alignment horizontal="left"/>
    </xf>
    <xf numFmtId="0" fontId="23" fillId="0" borderId="0"/>
    <xf numFmtId="172" fontId="24" fillId="0" borderId="0"/>
    <xf numFmtId="0" fontId="25" fillId="59" borderId="0" applyNumberFormat="0" applyBorder="0" applyAlignment="0"/>
    <xf numFmtId="0" fontId="26" fillId="36" borderId="10" applyNumberFormat="0" applyAlignment="0" applyProtection="0"/>
    <xf numFmtId="0" fontId="27" fillId="0" borderId="13" applyNumberFormat="0" applyFill="0" applyAlignment="0" applyProtection="0"/>
    <xf numFmtId="0" fontId="28" fillId="0" borderId="0" applyNumberFormat="0" applyFill="0" applyBorder="0" applyAlignment="0" applyProtection="0"/>
    <xf numFmtId="173" fontId="1" fillId="0" borderId="0" applyFon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30" fillId="0" borderId="0"/>
    <xf numFmtId="2" fontId="1" fillId="0" borderId="0" applyFont="0" applyFill="0" applyBorder="0" applyAlignment="0" applyProtection="0"/>
    <xf numFmtId="0" fontId="31" fillId="0" borderId="0"/>
    <xf numFmtId="0" fontId="32" fillId="39" borderId="0" applyNumberFormat="0" applyBorder="0" applyAlignment="0" applyProtection="0"/>
    <xf numFmtId="0" fontId="33" fillId="4"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172" fontId="22" fillId="0" borderId="0">
      <alignment horizontal="left"/>
    </xf>
    <xf numFmtId="0" fontId="23" fillId="0" borderId="0" applyNumberFormat="0">
      <alignment horizontal="left" vertical="top"/>
    </xf>
    <xf numFmtId="0" fontId="34" fillId="0" borderId="14" applyNumberFormat="0" applyFill="0" applyAlignment="0" applyProtection="0"/>
    <xf numFmtId="0" fontId="35" fillId="0" borderId="15" applyNumberFormat="0" applyFill="0" applyAlignment="0" applyProtection="0"/>
    <xf numFmtId="0" fontId="36" fillId="0" borderId="16" applyNumberFormat="0" applyFill="0" applyAlignment="0" applyProtection="0"/>
    <xf numFmtId="0" fontId="37" fillId="0" borderId="16" applyNumberFormat="0" applyFill="0" applyAlignment="0" applyProtection="0"/>
    <xf numFmtId="0" fontId="38" fillId="0" borderId="17" applyNumberFormat="0" applyFill="0" applyAlignment="0" applyProtection="0"/>
    <xf numFmtId="0" fontId="39" fillId="0" borderId="18"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0" applyProtection="0"/>
    <xf numFmtId="0" fontId="22" fillId="0" borderId="0" applyProtection="0"/>
    <xf numFmtId="0" fontId="7"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2" fillId="0" borderId="0" applyNumberFormat="0" applyFill="0" applyBorder="0" applyAlignment="0" applyProtection="0"/>
    <xf numFmtId="0" fontId="43"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8" fillId="15" borderId="0" applyNumberFormat="0" applyBorder="0" applyAlignment="0"/>
    <xf numFmtId="0" fontId="26" fillId="36" borderId="10" applyNumberFormat="0" applyAlignment="0" applyProtection="0"/>
    <xf numFmtId="0" fontId="49" fillId="7" borderId="3" applyNumberFormat="0" applyAlignment="0" applyProtection="0"/>
    <xf numFmtId="0" fontId="26" fillId="36" borderId="10" applyNumberFormat="0" applyAlignment="0" applyProtection="0"/>
    <xf numFmtId="0" fontId="26" fillId="47" borderId="10" applyNumberFormat="0" applyAlignment="0" applyProtection="0"/>
    <xf numFmtId="0" fontId="50" fillId="60" borderId="0" applyNumberFormat="0" applyBorder="0" applyAlignment="0"/>
    <xf numFmtId="0" fontId="51" fillId="0" borderId="19" applyNumberFormat="0" applyFill="0" applyAlignment="0" applyProtection="0"/>
    <xf numFmtId="0" fontId="52" fillId="0" borderId="5" applyNumberFormat="0" applyFill="0" applyAlignment="0" applyProtection="0"/>
    <xf numFmtId="0" fontId="51" fillId="0" borderId="19" applyNumberFormat="0" applyFill="0" applyAlignment="0" applyProtection="0"/>
    <xf numFmtId="0" fontId="53" fillId="61" borderId="0" applyNumberFormat="0" applyBorder="0" applyAlignment="0"/>
    <xf numFmtId="0" fontId="54" fillId="6" borderId="0" applyNumberFormat="0" applyBorder="0" applyAlignment="0" applyProtection="0"/>
    <xf numFmtId="0" fontId="55" fillId="47" borderId="0" applyNumberFormat="0" applyBorder="0" applyAlignment="0" applyProtection="0"/>
    <xf numFmtId="0" fontId="30" fillId="0" borderId="0"/>
    <xf numFmtId="0" fontId="56" fillId="0" borderId="0"/>
    <xf numFmtId="0" fontId="1" fillId="0" borderId="0"/>
    <xf numFmtId="0" fontId="8" fillId="0" borderId="0"/>
    <xf numFmtId="0" fontId="56" fillId="0" borderId="0"/>
    <xf numFmtId="0" fontId="8" fillId="0" borderId="0"/>
    <xf numFmtId="0" fontId="56" fillId="0" borderId="0"/>
    <xf numFmtId="0" fontId="8" fillId="0" borderId="0"/>
    <xf numFmtId="0" fontId="56" fillId="0" borderId="0"/>
    <xf numFmtId="0" fontId="8" fillId="0" borderId="0"/>
    <xf numFmtId="0" fontId="56" fillId="0" borderId="0"/>
    <xf numFmtId="0" fontId="8" fillId="0" borderId="0"/>
    <xf numFmtId="0" fontId="1" fillId="0" borderId="0"/>
    <xf numFmtId="0" fontId="8" fillId="0" borderId="0"/>
    <xf numFmtId="0" fontId="56" fillId="0" borderId="0"/>
    <xf numFmtId="0" fontId="8" fillId="0" borderId="0"/>
    <xf numFmtId="0" fontId="56" fillId="0" borderId="0"/>
    <xf numFmtId="0" fontId="8" fillId="0" borderId="0"/>
    <xf numFmtId="0" fontId="1" fillId="0" borderId="0"/>
    <xf numFmtId="0" fontId="8" fillId="0" borderId="0"/>
    <xf numFmtId="0" fontId="1" fillId="0" borderId="0"/>
    <xf numFmtId="0" fontId="8" fillId="0" borderId="0"/>
    <xf numFmtId="0" fontId="57" fillId="0" borderId="0"/>
    <xf numFmtId="0" fontId="1" fillId="0" borderId="0"/>
    <xf numFmtId="0" fontId="1" fillId="0" borderId="0"/>
    <xf numFmtId="0" fontId="58" fillId="0" borderId="0"/>
    <xf numFmtId="0" fontId="2" fillId="0" borderId="0"/>
    <xf numFmtId="0" fontId="59" fillId="0" borderId="0"/>
    <xf numFmtId="0" fontId="60" fillId="0" borderId="0"/>
    <xf numFmtId="0" fontId="2" fillId="0" borderId="0"/>
    <xf numFmtId="0" fontId="57" fillId="0" borderId="0"/>
    <xf numFmtId="0" fontId="8" fillId="0" borderId="0"/>
    <xf numFmtId="0" fontId="10" fillId="0" borderId="0"/>
    <xf numFmtId="0" fontId="56" fillId="0" borderId="0"/>
    <xf numFmtId="0" fontId="1" fillId="0" borderId="0"/>
    <xf numFmtId="0" fontId="1" fillId="0" borderId="0"/>
    <xf numFmtId="0" fontId="1" fillId="0" borderId="0"/>
    <xf numFmtId="0" fontId="21" fillId="0" borderId="0"/>
    <xf numFmtId="0" fontId="21" fillId="0" borderId="0"/>
    <xf numFmtId="0" fontId="1" fillId="0" borderId="0"/>
    <xf numFmtId="0" fontId="21" fillId="0" borderId="0"/>
    <xf numFmtId="0" fontId="21" fillId="0" borderId="0"/>
    <xf numFmtId="0" fontId="21" fillId="0" borderId="0"/>
    <xf numFmtId="0" fontId="21" fillId="0" borderId="0"/>
    <xf numFmtId="0" fontId="20" fillId="0" borderId="0"/>
    <xf numFmtId="0" fontId="1" fillId="0" borderId="0">
      <alignment horizontal="left" wrapText="1"/>
    </xf>
    <xf numFmtId="0" fontId="56" fillId="0" borderId="0"/>
    <xf numFmtId="0" fontId="2" fillId="0" borderId="0"/>
    <xf numFmtId="0" fontId="61" fillId="0" borderId="0"/>
    <xf numFmtId="0" fontId="8" fillId="0" borderId="0"/>
    <xf numFmtId="0" fontId="1" fillId="2" borderId="0"/>
    <xf numFmtId="0" fontId="21" fillId="0" borderId="0"/>
    <xf numFmtId="0" fontId="5" fillId="0" borderId="0" applyFont="0"/>
    <xf numFmtId="0" fontId="6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applyFont="0"/>
    <xf numFmtId="0" fontId="2" fillId="0" borderId="0"/>
    <xf numFmtId="0" fontId="1" fillId="0" borderId="0"/>
    <xf numFmtId="0" fontId="56" fillId="0" borderId="0"/>
    <xf numFmtId="0" fontId="1" fillId="0" borderId="0"/>
    <xf numFmtId="0" fontId="61" fillId="0" borderId="0"/>
    <xf numFmtId="0" fontId="8" fillId="0" borderId="0"/>
    <xf numFmtId="0" fontId="63" fillId="0" borderId="0"/>
    <xf numFmtId="0" fontId="2" fillId="0" borderId="0"/>
    <xf numFmtId="0" fontId="1" fillId="0" borderId="0"/>
    <xf numFmtId="0" fontId="57" fillId="0" borderId="0"/>
    <xf numFmtId="0" fontId="8" fillId="0" borderId="0"/>
    <xf numFmtId="0" fontId="2" fillId="0" borderId="0"/>
    <xf numFmtId="0" fontId="1" fillId="0" borderId="0"/>
    <xf numFmtId="0" fontId="8" fillId="0" borderId="0"/>
    <xf numFmtId="0" fontId="56" fillId="0" borderId="0"/>
    <xf numFmtId="0" fontId="64" fillId="0" borderId="0"/>
    <xf numFmtId="0" fontId="61" fillId="0" borderId="0"/>
    <xf numFmtId="0" fontId="56" fillId="0" borderId="0"/>
    <xf numFmtId="0" fontId="1" fillId="0" borderId="0"/>
    <xf numFmtId="0" fontId="8" fillId="0" borderId="0"/>
    <xf numFmtId="0" fontId="56" fillId="0" borderId="0"/>
    <xf numFmtId="0" fontId="8" fillId="0" borderId="0"/>
    <xf numFmtId="0" fontId="56" fillId="0" borderId="0"/>
    <xf numFmtId="0" fontId="8" fillId="0" borderId="0"/>
    <xf numFmtId="0" fontId="1" fillId="40" borderId="20" applyNumberFormat="0" applyFont="0" applyAlignment="0" applyProtection="0"/>
    <xf numFmtId="0" fontId="10" fillId="10" borderId="7" applyNumberFormat="0" applyFont="0" applyAlignment="0" applyProtection="0"/>
    <xf numFmtId="0" fontId="2" fillId="10" borderId="7" applyNumberFormat="0" applyFont="0" applyAlignment="0" applyProtection="0"/>
    <xf numFmtId="0" fontId="1" fillId="40" borderId="20" applyNumberFormat="0" applyFont="0" applyAlignment="0" applyProtection="0"/>
    <xf numFmtId="0" fontId="1" fillId="40" borderId="20" applyNumberFormat="0" applyFont="0" applyAlignment="0" applyProtection="0"/>
    <xf numFmtId="0" fontId="1" fillId="40" borderId="20" applyNumberFormat="0" applyFont="0" applyAlignment="0" applyProtection="0"/>
    <xf numFmtId="172" fontId="1" fillId="0" borderId="0">
      <alignment horizontal="center"/>
    </xf>
    <xf numFmtId="172" fontId="1" fillId="0" borderId="0">
      <alignment horizontal="center"/>
    </xf>
    <xf numFmtId="172" fontId="1" fillId="0" borderId="0">
      <alignment horizontal="center"/>
    </xf>
    <xf numFmtId="172" fontId="1" fillId="0" borderId="0">
      <alignment horizontal="center"/>
    </xf>
    <xf numFmtId="172" fontId="1" fillId="0" borderId="0">
      <alignment horizontal="center"/>
    </xf>
    <xf numFmtId="0" fontId="13" fillId="45" borderId="9" applyNumberFormat="0" applyAlignment="0" applyProtection="0"/>
    <xf numFmtId="0" fontId="65" fillId="8" borderId="4" applyNumberFormat="0" applyAlignment="0" applyProtection="0"/>
    <xf numFmtId="0" fontId="13" fillId="45" borderId="9" applyNumberFormat="0" applyAlignment="0" applyProtection="0"/>
    <xf numFmtId="0" fontId="13" fillId="3" borderId="9" applyNumberFormat="0" applyAlignment="0" applyProtection="0"/>
    <xf numFmtId="9" fontId="56"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1"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0" fontId="8" fillId="62" borderId="0" applyNumberFormat="0" applyFont="0" applyBorder="0" applyAlignment="0" applyProtection="0"/>
    <xf numFmtId="0" fontId="14" fillId="37" borderId="0" applyNumberFormat="0" applyBorder="0" applyAlignment="0" applyProtection="0"/>
    <xf numFmtId="0" fontId="66" fillId="63" borderId="0" applyNumberFormat="0" applyBorder="0" applyAlignment="0"/>
    <xf numFmtId="0" fontId="1" fillId="0" borderId="0"/>
    <xf numFmtId="0" fontId="67" fillId="0" borderId="0"/>
    <xf numFmtId="0" fontId="68" fillId="64" borderId="0" applyNumberFormat="0" applyBorder="0" applyAlignment="0"/>
    <xf numFmtId="0" fontId="69" fillId="2" borderId="21" applyNumberFormat="0" applyFont="0" applyFill="0" applyBorder="0" applyAlignment="0" applyProtection="0">
      <alignment horizontal="left"/>
    </xf>
    <xf numFmtId="0" fontId="70" fillId="0" borderId="0" applyNumberFormat="0" applyFill="0" applyBorder="0" applyAlignment="0" applyProtection="0"/>
    <xf numFmtId="0" fontId="71" fillId="0" borderId="0" applyNumberFormat="0" applyFill="0" applyBorder="0" applyAlignment="0" applyProtection="0"/>
    <xf numFmtId="0" fontId="27" fillId="0" borderId="22" applyNumberFormat="0" applyFill="0" applyAlignment="0" applyProtection="0"/>
    <xf numFmtId="0" fontId="72" fillId="0" borderId="8" applyNumberFormat="0" applyFill="0" applyAlignment="0" applyProtection="0"/>
    <xf numFmtId="0" fontId="27" fillId="0" borderId="22" applyNumberFormat="0" applyFill="0" applyAlignment="0" applyProtection="0"/>
    <xf numFmtId="0" fontId="27" fillId="0" borderId="13" applyNumberFormat="0" applyFill="0" applyAlignment="0" applyProtection="0"/>
    <xf numFmtId="0" fontId="68" fillId="64" borderId="0" applyNumberFormat="0" applyBorder="0" applyAlignment="0"/>
    <xf numFmtId="0" fontId="35" fillId="0" borderId="15" applyNumberFormat="0" applyFill="0" applyAlignment="0" applyProtection="0"/>
    <xf numFmtId="0" fontId="37" fillId="0" borderId="15" applyNumberFormat="0" applyFill="0" applyAlignment="0" applyProtection="0"/>
    <xf numFmtId="0" fontId="39" fillId="0" borderId="18" applyNumberFormat="0" applyFill="0" applyAlignment="0" applyProtection="0"/>
    <xf numFmtId="0" fontId="39" fillId="0" borderId="0" applyNumberFormat="0" applyFill="0" applyBorder="0" applyAlignment="0" applyProtection="0"/>
    <xf numFmtId="0" fontId="71" fillId="0" borderId="0" applyNumberFormat="0" applyFill="0" applyBorder="0" applyAlignment="0" applyProtection="0"/>
    <xf numFmtId="0" fontId="51" fillId="0" borderId="19" applyNumberFormat="0" applyFill="0" applyAlignment="0" applyProtection="0"/>
    <xf numFmtId="166" fontId="1" fillId="0" borderId="0" applyFon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3" fillId="0" borderId="0" applyNumberFormat="0" applyFill="0" applyBorder="0" applyAlignment="0" applyProtection="0"/>
    <xf numFmtId="0" fontId="18" fillId="58" borderId="12" applyNumberFormat="0" applyAlignment="0" applyProtection="0"/>
    <xf numFmtId="0" fontId="75" fillId="0" borderId="0">
      <alignment vertical="center"/>
    </xf>
    <xf numFmtId="0" fontId="1" fillId="0" borderId="0"/>
    <xf numFmtId="0" fontId="2" fillId="0" borderId="0"/>
    <xf numFmtId="0" fontId="1" fillId="0" borderId="0"/>
    <xf numFmtId="0" fontId="1" fillId="0" borderId="0"/>
    <xf numFmtId="0" fontId="3"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76" fillId="0" borderId="0"/>
    <xf numFmtId="9" fontId="76" fillId="0" borderId="0" applyFont="0" applyFill="0" applyBorder="0" applyAlignment="0" applyProtection="0"/>
    <xf numFmtId="0" fontId="2" fillId="0" borderId="0"/>
    <xf numFmtId="0" fontId="1" fillId="0" borderId="0"/>
    <xf numFmtId="0" fontId="1" fillId="2" borderId="0"/>
    <xf numFmtId="9" fontId="1" fillId="0" borderId="0" applyFont="0" applyFill="0" applyBorder="0" applyAlignment="0" applyProtection="0"/>
    <xf numFmtId="0" fontId="2" fillId="0" borderId="0"/>
    <xf numFmtId="0" fontId="1" fillId="0" borderId="0"/>
    <xf numFmtId="0" fontId="1" fillId="0" borderId="0"/>
    <xf numFmtId="9" fontId="60" fillId="0" borderId="0" applyFont="0" applyFill="0" applyBorder="0" applyAlignment="0" applyProtection="0"/>
    <xf numFmtId="9" fontId="77" fillId="0" borderId="0" applyFont="0" applyFill="0" applyBorder="0" applyAlignment="0" applyProtection="0"/>
    <xf numFmtId="0" fontId="76" fillId="0" borderId="0"/>
    <xf numFmtId="0" fontId="78"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80" fillId="0" borderId="0"/>
    <xf numFmtId="0" fontId="76" fillId="0" borderId="0"/>
    <xf numFmtId="0" fontId="76" fillId="0" borderId="0"/>
    <xf numFmtId="9" fontId="2" fillId="0" borderId="0" applyFont="0" applyFill="0" applyBorder="0" applyAlignment="0" applyProtection="0"/>
    <xf numFmtId="168" fontId="81" fillId="0" borderId="0"/>
    <xf numFmtId="0" fontId="1" fillId="0" borderId="0"/>
    <xf numFmtId="0" fontId="2" fillId="0" borderId="0"/>
    <xf numFmtId="9" fontId="83" fillId="0" borderId="0" applyFont="0" applyFill="0" applyBorder="0" applyAlignment="0" applyProtection="0"/>
    <xf numFmtId="0" fontId="85"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86" fillId="0" borderId="0"/>
    <xf numFmtId="175" fontId="56" fillId="0" borderId="23" applyFill="0" applyBorder="0" applyProtection="0">
      <alignment horizontal="right"/>
    </xf>
    <xf numFmtId="0" fontId="87" fillId="0" borderId="0" applyNumberFormat="0" applyFill="0" applyBorder="0" applyProtection="0">
      <alignment horizontal="center" vertical="center" wrapText="1"/>
    </xf>
    <xf numFmtId="1" fontId="88" fillId="0" borderId="0" applyNumberFormat="0" applyFill="0" applyBorder="0" applyProtection="0">
      <alignment horizontal="right" vertical="top"/>
    </xf>
    <xf numFmtId="176" fontId="56" fillId="0" borderId="0" applyNumberFormat="0" applyFill="0" applyBorder="0" applyProtection="0">
      <alignment horizontal="left"/>
    </xf>
    <xf numFmtId="0" fontId="88" fillId="0" borderId="0" applyNumberFormat="0" applyFill="0" applyBorder="0" applyProtection="0">
      <alignment horizontal="left" vertical="top"/>
    </xf>
    <xf numFmtId="0" fontId="89"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5" fontId="1" fillId="0" borderId="0" applyFont="0" applyFill="0" applyBorder="0" applyAlignment="0" applyProtection="0"/>
    <xf numFmtId="9" fontId="2" fillId="0" borderId="0" applyFont="0" applyFill="0" applyBorder="0" applyAlignment="0" applyProtection="0"/>
    <xf numFmtId="0" fontId="84" fillId="0" borderId="0">
      <alignment horizontal="center" vertical="center" wrapText="1"/>
    </xf>
    <xf numFmtId="0" fontId="1" fillId="0" borderId="0"/>
    <xf numFmtId="0" fontId="1" fillId="0" borderId="0"/>
    <xf numFmtId="0" fontId="1" fillId="0" borderId="0"/>
    <xf numFmtId="0" fontId="1" fillId="0" borderId="0"/>
    <xf numFmtId="0" fontId="90" fillId="0" borderId="0">
      <alignment horizontal="left" wrapText="1"/>
    </xf>
    <xf numFmtId="0" fontId="91" fillId="0" borderId="0"/>
    <xf numFmtId="0" fontId="77" fillId="0" borderId="0"/>
    <xf numFmtId="0" fontId="84" fillId="0" borderId="0">
      <alignment horizontal="right"/>
    </xf>
    <xf numFmtId="0" fontId="92" fillId="0" borderId="0"/>
    <xf numFmtId="0" fontId="93" fillId="0" borderId="0"/>
    <xf numFmtId="0" fontId="93" fillId="0" borderId="0"/>
    <xf numFmtId="9" fontId="94" fillId="0" borderId="0" applyFont="0" applyFill="0" applyBorder="0" applyAlignment="0" applyProtection="0"/>
    <xf numFmtId="0" fontId="93" fillId="0" borderId="0"/>
    <xf numFmtId="0" fontId="93" fillId="0" borderId="0"/>
    <xf numFmtId="0" fontId="1" fillId="0" borderId="0"/>
    <xf numFmtId="0" fontId="1" fillId="0" borderId="0"/>
    <xf numFmtId="0" fontId="1" fillId="0" borderId="0"/>
    <xf numFmtId="9" fontId="60" fillId="0" borderId="0" applyFont="0" applyFill="0" applyBorder="0" applyAlignment="0" applyProtection="0"/>
    <xf numFmtId="0" fontId="1" fillId="0" borderId="0"/>
    <xf numFmtId="0" fontId="95" fillId="0" borderId="0"/>
    <xf numFmtId="178" fontId="1" fillId="0" borderId="0"/>
    <xf numFmtId="178" fontId="1" fillId="0" borderId="0"/>
    <xf numFmtId="0" fontId="8" fillId="37"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82" fillId="0" borderId="0"/>
    <xf numFmtId="0" fontId="21" fillId="0" borderId="0"/>
    <xf numFmtId="0" fontId="21" fillId="0" borderId="0"/>
    <xf numFmtId="0" fontId="21" fillId="0" borderId="0"/>
    <xf numFmtId="0" fontId="21" fillId="0" borderId="0"/>
    <xf numFmtId="0" fontId="82" fillId="0" borderId="0"/>
    <xf numFmtId="0" fontId="21" fillId="0" borderId="0"/>
    <xf numFmtId="0" fontId="21" fillId="0" borderId="0"/>
    <xf numFmtId="0" fontId="21" fillId="0" borderId="0"/>
    <xf numFmtId="0" fontId="82" fillId="0" borderId="0"/>
    <xf numFmtId="0" fontId="2" fillId="0" borderId="0"/>
    <xf numFmtId="0" fontId="2" fillId="0" borderId="0"/>
    <xf numFmtId="0" fontId="2" fillId="0" borderId="0"/>
    <xf numFmtId="0" fontId="2" fillId="0" borderId="0"/>
    <xf numFmtId="0" fontId="77" fillId="0" borderId="0"/>
    <xf numFmtId="0" fontId="1" fillId="0" borderId="0"/>
    <xf numFmtId="0" fontId="21" fillId="0" borderId="0"/>
    <xf numFmtId="0" fontId="1" fillId="0" borderId="0"/>
    <xf numFmtId="0" fontId="21" fillId="0" borderId="0"/>
    <xf numFmtId="0" fontId="82" fillId="0" borderId="0"/>
    <xf numFmtId="9" fontId="21" fillId="0" borderId="0" applyFont="0" applyFill="0" applyBorder="0" applyAlignment="0" applyProtection="0"/>
    <xf numFmtId="179" fontId="96" fillId="0" borderId="0" applyBorder="0" applyProtection="0"/>
    <xf numFmtId="0" fontId="97" fillId="0" borderId="0"/>
    <xf numFmtId="0" fontId="42" fillId="0" borderId="0" applyNumberFormat="0" applyFill="0" applyBorder="0" applyAlignment="0" applyProtection="0"/>
    <xf numFmtId="0" fontId="98" fillId="0" borderId="0"/>
    <xf numFmtId="9" fontId="98" fillId="0" borderId="0" applyFont="0" applyFill="0" applyBorder="0" applyAlignment="0" applyProtection="0"/>
    <xf numFmtId="165" fontId="62"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80" fillId="0" borderId="0"/>
    <xf numFmtId="0" fontId="100" fillId="0" borderId="0"/>
    <xf numFmtId="0" fontId="62" fillId="0" borderId="0"/>
    <xf numFmtId="0" fontId="1" fillId="0" borderId="0"/>
    <xf numFmtId="0" fontId="1" fillId="0" borderId="0" applyNumberFormat="0" applyFont="0" applyFill="0" applyBorder="0" applyAlignment="0" applyProtection="0"/>
    <xf numFmtId="9" fontId="1" fillId="0" borderId="0" applyNumberFormat="0" applyFont="0" applyFill="0" applyBorder="0" applyAlignment="0" applyProtection="0"/>
    <xf numFmtId="0" fontId="1" fillId="0" borderId="0"/>
    <xf numFmtId="0" fontId="103" fillId="0" borderId="0"/>
    <xf numFmtId="0" fontId="104" fillId="0" borderId="0"/>
    <xf numFmtId="0" fontId="105" fillId="0" borderId="0"/>
    <xf numFmtId="43" fontId="2" fillId="0" borderId="0" applyFont="0" applyFill="0" applyBorder="0" applyAlignment="0" applyProtection="0"/>
    <xf numFmtId="179" fontId="96" fillId="0" borderId="0" applyBorder="0" applyProtection="0"/>
    <xf numFmtId="9" fontId="97" fillId="0" borderId="0" applyFont="0" applyFill="0" applyBorder="0" applyAlignment="0" applyProtection="0"/>
    <xf numFmtId="0" fontId="101" fillId="0" borderId="0" applyNumberFormat="0" applyBorder="0" applyProtection="0"/>
    <xf numFmtId="9" fontId="97" fillId="0" borderId="0" applyFont="0" applyFill="0" applyBorder="0" applyAlignment="0" applyProtection="0"/>
    <xf numFmtId="0" fontId="97" fillId="0" borderId="0"/>
    <xf numFmtId="0" fontId="106" fillId="0" borderId="0" applyNumberFormat="0" applyFill="0" applyBorder="0" applyAlignment="0" applyProtection="0"/>
    <xf numFmtId="181" fontId="97" fillId="0" borderId="0" applyFont="0" applyFill="0" applyBorder="0" applyAlignment="0" applyProtection="0"/>
    <xf numFmtId="181" fontId="97" fillId="0" borderId="0" applyFont="0" applyFill="0" applyBorder="0" applyAlignment="0" applyProtection="0"/>
    <xf numFmtId="181" fontId="97" fillId="0" borderId="0" applyFont="0" applyFill="0" applyBorder="0" applyAlignment="0" applyProtection="0"/>
    <xf numFmtId="43" fontId="10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7" fillId="0" borderId="0" applyNumberFormat="0" applyFill="0" applyBorder="0" applyAlignment="0" applyProtection="0"/>
    <xf numFmtId="0" fontId="105" fillId="0" borderId="0"/>
    <xf numFmtId="0" fontId="1" fillId="0" borderId="0"/>
    <xf numFmtId="0" fontId="1" fillId="0" borderId="0"/>
    <xf numFmtId="0" fontId="97" fillId="0" borderId="0" applyNumberFormat="0" applyFont="0" applyBorder="0" applyProtection="0"/>
    <xf numFmtId="0" fontId="101" fillId="0" borderId="0" applyNumberFormat="0" applyBorder="0" applyProtection="0"/>
    <xf numFmtId="0" fontId="97" fillId="0" borderId="0" applyNumberFormat="0" applyBorder="0" applyProtection="0"/>
    <xf numFmtId="0" fontId="101" fillId="0" borderId="0" applyNumberFormat="0" applyBorder="0" applyProtection="0"/>
    <xf numFmtId="0" fontId="97" fillId="0" borderId="0" applyNumberFormat="0" applyFont="0" applyBorder="0" applyProtection="0"/>
    <xf numFmtId="0" fontId="101" fillId="0" borderId="0" applyNumberFormat="0" applyBorder="0" applyProtection="0"/>
    <xf numFmtId="0" fontId="101" fillId="0" borderId="0" applyNumberFormat="0" applyBorder="0" applyProtection="0"/>
    <xf numFmtId="0" fontId="97" fillId="0" borderId="0" applyNumberFormat="0" applyFont="0" applyBorder="0" applyProtection="0"/>
    <xf numFmtId="0" fontId="101" fillId="0" borderId="0" applyNumberFormat="0" applyFont="0" applyBorder="0" applyProtection="0"/>
    <xf numFmtId="179" fontId="96" fillId="0" borderId="0"/>
    <xf numFmtId="0" fontId="101" fillId="0" borderId="0" applyNumberFormat="0" applyBorder="0" applyProtection="0"/>
    <xf numFmtId="0" fontId="101" fillId="0" borderId="0" applyNumberFormat="0" applyBorder="0" applyProtection="0"/>
    <xf numFmtId="0" fontId="97" fillId="0" borderId="0" applyNumberFormat="0" applyFont="0" applyBorder="0" applyProtection="0"/>
    <xf numFmtId="0" fontId="97" fillId="0" borderId="0" applyNumberFormat="0" applyFont="0" applyBorder="0" applyProtection="0"/>
    <xf numFmtId="0" fontId="105" fillId="0" borderId="0"/>
    <xf numFmtId="0" fontId="105" fillId="0" borderId="0"/>
    <xf numFmtId="0" fontId="105" fillId="0" borderId="0"/>
    <xf numFmtId="9"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9" fontId="1" fillId="0" borderId="0" applyFont="0" applyFill="0" applyBorder="0" applyAlignment="0" applyProtection="0"/>
    <xf numFmtId="0" fontId="107" fillId="0" borderId="0" applyNumberFormat="0" applyFill="0" applyBorder="0" applyAlignment="0" applyProtection="0"/>
    <xf numFmtId="0" fontId="80" fillId="0" borderId="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108" fillId="0" borderId="0" applyNumberFormat="0" applyFill="0" applyBorder="0" applyAlignment="0" applyProtection="0">
      <alignment vertical="top"/>
      <protection locked="0"/>
    </xf>
    <xf numFmtId="0" fontId="83" fillId="0" borderId="0"/>
    <xf numFmtId="9" fontId="83" fillId="0" borderId="0" applyFont="0" applyFill="0" applyBorder="0" applyAlignment="0" applyProtection="0"/>
    <xf numFmtId="9" fontId="83" fillId="0" borderId="0" applyFont="0" applyFill="0" applyBorder="0" applyAlignment="0" applyProtection="0"/>
    <xf numFmtId="9" fontId="83" fillId="0" borderId="0" applyFont="0" applyFill="0" applyBorder="0" applyAlignment="0" applyProtection="0"/>
    <xf numFmtId="0" fontId="105" fillId="0" borderId="0"/>
    <xf numFmtId="9" fontId="105" fillId="0" borderId="0" applyFont="0" applyFill="0" applyBorder="0" applyAlignment="0" applyProtection="0"/>
    <xf numFmtId="0" fontId="105" fillId="0" borderId="0"/>
    <xf numFmtId="9" fontId="105" fillId="0" borderId="0" applyFont="0" applyFill="0" applyBorder="0" applyAlignment="0" applyProtection="0"/>
    <xf numFmtId="9" fontId="105" fillId="0" borderId="0" applyFont="0" applyFill="0" applyBorder="0" applyAlignment="0" applyProtection="0"/>
    <xf numFmtId="0" fontId="105" fillId="0" borderId="0"/>
    <xf numFmtId="9" fontId="105" fillId="0" borderId="0" applyFont="0" applyFill="0" applyBorder="0" applyAlignment="0" applyProtection="0"/>
    <xf numFmtId="0" fontId="80" fillId="0" borderId="0"/>
    <xf numFmtId="43" fontId="83" fillId="0" borderId="0" applyFont="0" applyFill="0" applyBorder="0" applyAlignment="0" applyProtection="0"/>
    <xf numFmtId="9" fontId="83" fillId="0" borderId="0" applyFont="0" applyFill="0" applyBorder="0" applyAlignment="0" applyProtection="0"/>
    <xf numFmtId="0" fontId="105" fillId="0" borderId="0"/>
    <xf numFmtId="9" fontId="105" fillId="0" borderId="0" applyFont="0" applyFill="0" applyBorder="0" applyAlignment="0" applyProtection="0"/>
    <xf numFmtId="0" fontId="105" fillId="0" borderId="0"/>
    <xf numFmtId="9" fontId="105" fillId="0" borderId="0" applyFont="0" applyFill="0" applyBorder="0" applyAlignment="0" applyProtection="0"/>
    <xf numFmtId="9" fontId="105" fillId="0" borderId="0" applyFont="0" applyFill="0" applyBorder="0" applyAlignment="0" applyProtection="0"/>
    <xf numFmtId="0" fontId="105" fillId="0" borderId="0"/>
    <xf numFmtId="9" fontId="105" fillId="0" borderId="0" applyFont="0" applyFill="0" applyBorder="0" applyAlignment="0" applyProtection="0"/>
    <xf numFmtId="43" fontId="83" fillId="0" borderId="0" applyFont="0" applyFill="0" applyBorder="0" applyAlignment="0" applyProtection="0"/>
    <xf numFmtId="0" fontId="105" fillId="0" borderId="0"/>
    <xf numFmtId="9" fontId="105" fillId="0" borderId="0" applyFont="0" applyFill="0" applyBorder="0" applyAlignment="0" applyProtection="0"/>
    <xf numFmtId="0" fontId="105" fillId="0" borderId="0"/>
    <xf numFmtId="9" fontId="105" fillId="0" borderId="0" applyFont="0" applyFill="0" applyBorder="0" applyAlignment="0" applyProtection="0"/>
    <xf numFmtId="0" fontId="105" fillId="0" borderId="0"/>
    <xf numFmtId="9" fontId="105"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09" fillId="58" borderId="0"/>
    <xf numFmtId="0" fontId="23" fillId="0" borderId="0">
      <alignment horizontal="left" wrapText="1"/>
    </xf>
    <xf numFmtId="0" fontId="47" fillId="0" borderId="0" applyNumberFormat="0" applyFill="0" applyBorder="0" applyAlignment="0" applyProtection="0">
      <alignment vertical="top"/>
      <protection locked="0"/>
    </xf>
    <xf numFmtId="0" fontId="84" fillId="0" borderId="0">
      <alignment horizontal="left" vertical="center"/>
    </xf>
    <xf numFmtId="0" fontId="84" fillId="0" borderId="0">
      <alignment horizontal="center" vertical="center"/>
    </xf>
    <xf numFmtId="0" fontId="1" fillId="0" borderId="0" applyNumberFormat="0" applyFill="0" applyBorder="0" applyAlignment="0" applyProtection="0"/>
    <xf numFmtId="0" fontId="88" fillId="65" borderId="0">
      <alignment horizontal="center"/>
    </xf>
    <xf numFmtId="0" fontId="1" fillId="2"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2" fillId="0" borderId="0"/>
    <xf numFmtId="0" fontId="8" fillId="36" borderId="0" applyNumberFormat="0" applyBorder="0" applyAlignment="0" applyProtection="0"/>
    <xf numFmtId="0" fontId="8" fillId="38" borderId="0" applyNumberFormat="0" applyBorder="0" applyAlignment="0" applyProtection="0"/>
    <xf numFmtId="0" fontId="8" fillId="40" borderId="0" applyNumberFormat="0" applyBorder="0" applyAlignment="0" applyProtection="0"/>
    <xf numFmtId="0" fontId="8" fillId="36" borderId="0" applyNumberFormat="0" applyBorder="0" applyAlignment="0" applyProtection="0"/>
    <xf numFmtId="0" fontId="8" fillId="40" borderId="0" applyNumberFormat="0" applyBorder="0" applyAlignment="0" applyProtection="0"/>
    <xf numFmtId="0" fontId="8" fillId="45" borderId="0" applyNumberFormat="0" applyBorder="0" applyAlignment="0" applyProtection="0"/>
    <xf numFmtId="0" fontId="8" fillId="47" borderId="0" applyNumberFormat="0" applyBorder="0" applyAlignment="0" applyProtection="0"/>
    <xf numFmtId="0" fontId="8" fillId="45" borderId="0" applyNumberFormat="0" applyBorder="0" applyAlignment="0" applyProtection="0"/>
    <xf numFmtId="0" fontId="8" fillId="47" borderId="0" applyNumberFormat="0" applyBorder="0" applyAlignment="0" applyProtection="0"/>
    <xf numFmtId="0" fontId="11" fillId="49" borderId="0" applyNumberFormat="0" applyBorder="0" applyAlignment="0" applyProtection="0"/>
    <xf numFmtId="0" fontId="11" fillId="47" borderId="0" applyNumberFormat="0" applyBorder="0" applyAlignment="0" applyProtection="0"/>
    <xf numFmtId="0" fontId="11" fillId="45" borderId="0" applyNumberFormat="0" applyBorder="0" applyAlignment="0" applyProtection="0"/>
    <xf numFmtId="0" fontId="11" fillId="38" borderId="0" applyNumberFormat="0" applyBorder="0" applyAlignment="0" applyProtection="0"/>
    <xf numFmtId="0" fontId="11" fillId="49" borderId="0" applyNumberFormat="0" applyBorder="0" applyAlignment="0" applyProtection="0"/>
    <xf numFmtId="0" fontId="11" fillId="56" borderId="0" applyNumberFormat="0" applyBorder="0" applyAlignment="0" applyProtection="0"/>
    <xf numFmtId="0" fontId="16" fillId="3" borderId="10"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5" fillId="0" borderId="15" applyNumberFormat="0" applyFill="0" applyAlignment="0" applyProtection="0"/>
    <xf numFmtId="0" fontId="37" fillId="0" borderId="16" applyNumberFormat="0" applyFill="0" applyAlignment="0" applyProtection="0"/>
    <xf numFmtId="0" fontId="39" fillId="0" borderId="34" applyNumberFormat="0" applyFill="0" applyAlignment="0" applyProtection="0"/>
    <xf numFmtId="0" fontId="39" fillId="0" borderId="0" applyNumberFormat="0" applyFill="0" applyBorder="0" applyAlignment="0" applyProtection="0"/>
    <xf numFmtId="0" fontId="26" fillId="47" borderId="10" applyNumberFormat="0" applyAlignment="0" applyProtection="0"/>
    <xf numFmtId="0" fontId="55" fillId="47" borderId="0" applyNumberFormat="0" applyBorder="0" applyAlignment="0" applyProtection="0"/>
    <xf numFmtId="0" fontId="13" fillId="3" borderId="9" applyNumberFormat="0" applyAlignment="0" applyProtection="0"/>
    <xf numFmtId="0" fontId="71" fillId="0" borderId="0" applyNumberFormat="0" applyFill="0" applyBorder="0" applyAlignment="0" applyProtection="0"/>
    <xf numFmtId="0" fontId="27" fillId="0" borderId="13" applyNumberFormat="0" applyFill="0" applyAlignment="0" applyProtection="0"/>
    <xf numFmtId="0" fontId="80" fillId="0" borderId="0"/>
    <xf numFmtId="0" fontId="105" fillId="0" borderId="0"/>
    <xf numFmtId="43" fontId="105" fillId="0" borderId="0" applyFont="0" applyFill="0" applyBorder="0" applyAlignment="0" applyProtection="0"/>
    <xf numFmtId="9" fontId="105" fillId="0" borderId="0" applyFont="0" applyFill="0" applyBorder="0" applyAlignment="0" applyProtection="0"/>
    <xf numFmtId="0" fontId="1" fillId="0" borderId="0"/>
    <xf numFmtId="0" fontId="105" fillId="0" borderId="0"/>
    <xf numFmtId="0" fontId="105" fillId="0" borderId="0"/>
    <xf numFmtId="0" fontId="105" fillId="0" borderId="0"/>
    <xf numFmtId="43" fontId="105" fillId="0" borderId="0" applyFont="0" applyFill="0" applyBorder="0" applyAlignment="0" applyProtection="0"/>
    <xf numFmtId="9" fontId="105" fillId="0" borderId="0" applyFont="0" applyFill="0" applyBorder="0" applyAlignment="0" applyProtection="0"/>
    <xf numFmtId="0" fontId="105" fillId="0" borderId="0"/>
    <xf numFmtId="43" fontId="105" fillId="0" borderId="0" applyFont="0" applyFill="0" applyBorder="0" applyAlignment="0" applyProtection="0"/>
    <xf numFmtId="9" fontId="105" fillId="0" borderId="0" applyFont="0" applyFill="0" applyBorder="0" applyAlignment="0" applyProtection="0"/>
    <xf numFmtId="0" fontId="110" fillId="5" borderId="0" applyNumberFormat="0" applyBorder="0" applyAlignment="0" applyProtection="0"/>
    <xf numFmtId="0" fontId="111" fillId="0" borderId="0"/>
    <xf numFmtId="0" fontId="112" fillId="0" borderId="0" applyNumberFormat="0" applyFill="0" applyBorder="0" applyAlignment="0" applyProtection="0">
      <alignment vertical="top"/>
      <protection locked="0"/>
    </xf>
    <xf numFmtId="0" fontId="113" fillId="0" borderId="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0" fontId="114" fillId="0" borderId="0" applyNumberFormat="0" applyFill="0" applyBorder="0" applyAlignment="0" applyProtection="0">
      <alignment vertical="top"/>
      <protection locked="0"/>
    </xf>
    <xf numFmtId="43" fontId="2" fillId="0" borderId="0" applyFont="0" applyFill="0" applyBorder="0" applyAlignment="0" applyProtection="0"/>
    <xf numFmtId="0" fontId="1" fillId="0" borderId="0"/>
    <xf numFmtId="0" fontId="115" fillId="0" borderId="0" applyNumberFormat="0" applyFill="0" applyBorder="0" applyAlignment="0" applyProtection="0"/>
    <xf numFmtId="0" fontId="116" fillId="0" borderId="41" applyNumberFormat="0" applyFill="0" applyAlignment="0" applyProtection="0"/>
    <xf numFmtId="0" fontId="117" fillId="0" borderId="42" applyNumberFormat="0" applyFill="0" applyAlignment="0" applyProtection="0"/>
    <xf numFmtId="0" fontId="118" fillId="0" borderId="43" applyNumberFormat="0" applyFill="0" applyAlignment="0" applyProtection="0"/>
    <xf numFmtId="0" fontId="118" fillId="0" borderId="0" applyNumberFormat="0" applyFill="0" applyBorder="0" applyAlignment="0" applyProtection="0"/>
    <xf numFmtId="0" fontId="119" fillId="4" borderId="0" applyNumberFormat="0" applyBorder="0" applyAlignment="0" applyProtection="0"/>
    <xf numFmtId="0" fontId="120" fillId="5" borderId="0" applyNumberFormat="0" applyBorder="0" applyAlignment="0" applyProtection="0"/>
    <xf numFmtId="0" fontId="121" fillId="6" borderId="0" applyNumberFormat="0" applyBorder="0" applyAlignment="0" applyProtection="0"/>
    <xf numFmtId="0" fontId="122" fillId="7" borderId="3" applyNumberFormat="0" applyAlignment="0" applyProtection="0"/>
    <xf numFmtId="0" fontId="123" fillId="8" borderId="4" applyNumberFormat="0" applyAlignment="0" applyProtection="0"/>
    <xf numFmtId="0" fontId="124" fillId="8" borderId="3" applyNumberFormat="0" applyAlignment="0" applyProtection="0"/>
    <xf numFmtId="0" fontId="125" fillId="0" borderId="5" applyNumberFormat="0" applyFill="0" applyAlignment="0" applyProtection="0"/>
    <xf numFmtId="0" fontId="126" fillId="9" borderId="6" applyNumberFormat="0" applyAlignment="0" applyProtection="0"/>
    <xf numFmtId="0" fontId="102" fillId="0" borderId="0" applyNumberFormat="0" applyFill="0" applyBorder="0" applyAlignment="0" applyProtection="0"/>
    <xf numFmtId="0" fontId="2" fillId="10" borderId="7" applyNumberFormat="0" applyFont="0" applyAlignment="0" applyProtection="0"/>
    <xf numFmtId="0" fontId="127" fillId="0" borderId="0" applyNumberFormat="0" applyFill="0" applyBorder="0" applyAlignment="0" applyProtection="0"/>
    <xf numFmtId="0" fontId="99" fillId="0" borderId="8" applyNumberFormat="0" applyFill="0" applyAlignment="0" applyProtection="0"/>
    <xf numFmtId="0" fontId="128"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128"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128"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128"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128"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128"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2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21" fillId="0" borderId="0"/>
    <xf numFmtId="0" fontId="130" fillId="0" borderId="0"/>
    <xf numFmtId="0" fontId="13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32" fillId="0" borderId="0"/>
    <xf numFmtId="43" fontId="1" fillId="0" borderId="0" applyFont="0" applyFill="0" applyBorder="0" applyAlignment="0" applyProtection="0"/>
    <xf numFmtId="0" fontId="132" fillId="0" borderId="0"/>
    <xf numFmtId="0" fontId="132" fillId="2" borderId="0"/>
    <xf numFmtId="0" fontId="133" fillId="0" borderId="0"/>
    <xf numFmtId="0" fontId="132" fillId="2" borderId="1" applyFont="0" applyFill="0" applyAlignment="0"/>
    <xf numFmtId="0" fontId="1" fillId="2" borderId="0"/>
    <xf numFmtId="0" fontId="132" fillId="40" borderId="20" applyNumberFormat="0" applyFont="0" applyAlignment="0" applyProtection="0"/>
    <xf numFmtId="9" fontId="132" fillId="0" borderId="0" applyFont="0" applyFill="0" applyBorder="0" applyAlignment="0" applyProtection="0"/>
    <xf numFmtId="0" fontId="132" fillId="2" borderId="0"/>
    <xf numFmtId="0" fontId="132" fillId="2" borderId="0"/>
    <xf numFmtId="0" fontId="132" fillId="2" borderId="0"/>
    <xf numFmtId="0" fontId="132" fillId="2" borderId="0"/>
    <xf numFmtId="0" fontId="132" fillId="2" borderId="0"/>
    <xf numFmtId="0" fontId="1" fillId="0" borderId="0"/>
    <xf numFmtId="43" fontId="1" fillId="0" borderId="0" applyFont="0" applyFill="0" applyBorder="0" applyAlignment="0" applyProtection="0"/>
    <xf numFmtId="43" fontId="2" fillId="0" borderId="0" applyFont="0" applyFill="0" applyBorder="0" applyAlignment="0" applyProtection="0"/>
  </cellStyleXfs>
  <cellXfs count="339">
    <xf numFmtId="0" fontId="0" fillId="0" borderId="0" xfId="0"/>
    <xf numFmtId="0" fontId="99" fillId="0" borderId="0" xfId="0" applyFont="1"/>
    <xf numFmtId="9" fontId="0" fillId="0" borderId="0" xfId="2" applyFont="1" applyFill="1" applyBorder="1"/>
    <xf numFmtId="0" fontId="99" fillId="0" borderId="0" xfId="0" applyFont="1" applyFill="1" applyBorder="1"/>
    <xf numFmtId="9" fontId="0" fillId="0" borderId="0" xfId="2"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xf numFmtId="0" fontId="137" fillId="0" borderId="0" xfId="0" applyFont="1" applyFill="1" applyBorder="1" applyAlignment="1">
      <alignment horizontal="left" vertical="center"/>
    </xf>
    <xf numFmtId="0" fontId="0" fillId="0" borderId="0" xfId="0" applyFont="1" applyFill="1" applyBorder="1" applyAlignment="1"/>
    <xf numFmtId="0" fontId="0" fillId="0" borderId="0" xfId="0" applyFont="1" applyFill="1" applyBorder="1" applyAlignment="1">
      <alignment horizontal="center" vertical="center"/>
    </xf>
    <xf numFmtId="0" fontId="137" fillId="0" borderId="0" xfId="1" applyFont="1" applyFill="1" applyBorder="1" applyAlignment="1">
      <alignment horizontal="left" vertical="center"/>
    </xf>
    <xf numFmtId="0" fontId="135" fillId="0" borderId="0" xfId="0" applyFont="1" applyFill="1" applyBorder="1" applyAlignment="1">
      <alignment horizontal="left" vertical="center"/>
    </xf>
    <xf numFmtId="14" fontId="0" fillId="0" borderId="0" xfId="0" applyNumberFormat="1" applyFont="1" applyFill="1" applyBorder="1"/>
    <xf numFmtId="3" fontId="0" fillId="0" borderId="0" xfId="0" applyNumberFormat="1" applyFont="1" applyFill="1" applyBorder="1"/>
    <xf numFmtId="0" fontId="0" fillId="0" borderId="0" xfId="0" quotePrefix="1" applyFont="1" applyFill="1" applyBorder="1" applyAlignment="1">
      <alignment horizontal="left" vertical="center"/>
    </xf>
    <xf numFmtId="0" fontId="135" fillId="0" borderId="0" xfId="0" quotePrefix="1" applyFont="1" applyFill="1" applyBorder="1" applyAlignment="1">
      <alignment horizontal="left" vertical="center"/>
    </xf>
    <xf numFmtId="9" fontId="0" fillId="0" borderId="0" xfId="0" applyNumberFormat="1" applyFont="1" applyFill="1" applyBorder="1"/>
    <xf numFmtId="0" fontId="0" fillId="0" borderId="0" xfId="457" quotePrefix="1" applyFont="1" applyFill="1" applyBorder="1" applyAlignment="1">
      <alignment horizontal="left" vertical="center"/>
    </xf>
    <xf numFmtId="0" fontId="0" fillId="0" borderId="0" xfId="457" applyFont="1" applyFill="1" applyBorder="1" applyAlignment="1">
      <alignment horizontal="left" vertical="center"/>
    </xf>
    <xf numFmtId="182" fontId="0" fillId="0" borderId="0" xfId="0" applyNumberFormat="1" applyFont="1" applyFill="1" applyBorder="1"/>
    <xf numFmtId="0" fontId="135" fillId="0" borderId="0" xfId="1" applyFont="1" applyFill="1" applyBorder="1"/>
    <xf numFmtId="0" fontId="0" fillId="0" borderId="0" xfId="0" applyFont="1" applyFill="1" applyBorder="1" applyAlignment="1">
      <alignment horizontal="left"/>
    </xf>
    <xf numFmtId="0" fontId="0" fillId="0" borderId="0" xfId="0" quotePrefix="1" applyFont="1" applyFill="1" applyBorder="1"/>
    <xf numFmtId="167" fontId="0" fillId="0" borderId="0" xfId="2" applyNumberFormat="1" applyFont="1" applyFill="1" applyBorder="1"/>
    <xf numFmtId="167" fontId="0" fillId="0" borderId="0" xfId="0" applyNumberFormat="1" applyFont="1" applyFill="1" applyBorder="1"/>
    <xf numFmtId="0" fontId="0" fillId="0" borderId="0" xfId="0" quotePrefix="1" applyFont="1" applyFill="1" applyBorder="1" applyAlignment="1"/>
    <xf numFmtId="0" fontId="135" fillId="0" borderId="0" xfId="1" applyFont="1" applyFill="1" applyBorder="1" applyAlignment="1">
      <alignment horizontal="left" vertical="center"/>
    </xf>
    <xf numFmtId="0" fontId="135" fillId="0" borderId="0" xfId="1" applyFont="1" applyFill="1" applyBorder="1" applyAlignment="1">
      <alignment horizontal="center" vertical="center"/>
    </xf>
    <xf numFmtId="0" fontId="135" fillId="0" borderId="0" xfId="493" applyFont="1" applyFill="1" applyBorder="1" applyAlignment="1">
      <alignment horizontal="center" vertical="center"/>
    </xf>
    <xf numFmtId="0" fontId="135" fillId="0" borderId="0" xfId="1" quotePrefix="1" applyFont="1" applyFill="1" applyBorder="1" applyAlignment="1">
      <alignment horizontal="left" vertical="center"/>
    </xf>
    <xf numFmtId="0" fontId="135" fillId="0" borderId="0" xfId="493" applyFont="1" applyFill="1" applyBorder="1" applyAlignment="1">
      <alignment horizontal="left" vertical="center"/>
    </xf>
    <xf numFmtId="38" fontId="135" fillId="0" borderId="0" xfId="493" applyNumberFormat="1" applyFont="1" applyFill="1" applyBorder="1" applyAlignment="1">
      <alignment horizontal="center" vertical="center"/>
    </xf>
    <xf numFmtId="9" fontId="135" fillId="0" borderId="0" xfId="2" applyFont="1" applyFill="1" applyBorder="1" applyAlignment="1">
      <alignment horizontal="center" vertical="center"/>
    </xf>
    <xf numFmtId="2" fontId="0" fillId="0" borderId="0" xfId="0" applyNumberFormat="1" applyFont="1" applyFill="1" applyBorder="1" applyAlignment="1">
      <alignment horizontal="left" vertical="center"/>
    </xf>
    <xf numFmtId="2" fontId="0" fillId="0" borderId="0" xfId="0" applyNumberFormat="1" applyFont="1" applyFill="1" applyBorder="1" applyAlignment="1">
      <alignment horizontal="center" vertical="center"/>
    </xf>
    <xf numFmtId="0" fontId="135" fillId="0" borderId="0" xfId="550" applyFont="1" applyFill="1" applyBorder="1" applyAlignment="1">
      <alignment horizontal="left"/>
    </xf>
    <xf numFmtId="0" fontId="135" fillId="0" borderId="0" xfId="550" applyFont="1" applyFill="1" applyBorder="1"/>
    <xf numFmtId="0" fontId="135" fillId="0" borderId="0" xfId="550" quotePrefix="1" applyFont="1" applyFill="1" applyBorder="1"/>
    <xf numFmtId="9" fontId="0" fillId="0" borderId="0" xfId="353" applyFont="1" applyFill="1" applyBorder="1"/>
    <xf numFmtId="0" fontId="135" fillId="0" borderId="0" xfId="4" applyFont="1" applyFill="1" applyBorder="1" applyAlignment="1">
      <alignment horizontal="left"/>
    </xf>
    <xf numFmtId="0" fontId="135" fillId="0" borderId="0" xfId="4" applyFont="1" applyFill="1" applyBorder="1"/>
    <xf numFmtId="0" fontId="135" fillId="0" borderId="0" xfId="4" quotePrefix="1" applyFont="1" applyFill="1" applyBorder="1"/>
    <xf numFmtId="0" fontId="135" fillId="0" borderId="0" xfId="4" applyFont="1" applyFill="1" applyBorder="1" applyAlignment="1">
      <alignment horizontal="left" vertical="center"/>
    </xf>
    <xf numFmtId="0" fontId="135" fillId="0" borderId="0" xfId="4" applyFont="1" applyFill="1" applyBorder="1" applyAlignment="1">
      <alignment horizontal="center" vertical="center"/>
    </xf>
    <xf numFmtId="0" fontId="135" fillId="0" borderId="0" xfId="4" quotePrefix="1" applyFont="1" applyFill="1" applyBorder="1" applyAlignment="1">
      <alignment horizontal="left" vertical="center"/>
    </xf>
    <xf numFmtId="0" fontId="137" fillId="0" borderId="0" xfId="4" applyFont="1" applyFill="1" applyBorder="1" applyAlignment="1">
      <alignment horizontal="left" vertical="center"/>
    </xf>
    <xf numFmtId="0" fontId="0" fillId="0" borderId="0" xfId="0" applyFont="1" applyFill="1" applyBorder="1" applyAlignment="1">
      <alignment horizontal="left" wrapText="1"/>
    </xf>
    <xf numFmtId="0" fontId="102" fillId="0" borderId="0" xfId="0" applyFont="1" applyFill="1" applyBorder="1"/>
    <xf numFmtId="1" fontId="0" fillId="0" borderId="0" xfId="0" applyNumberFormat="1" applyFont="1" applyFill="1" applyBorder="1"/>
    <xf numFmtId="9" fontId="0" fillId="0" borderId="0" xfId="2" applyNumberFormat="1" applyFont="1" applyFill="1" applyBorder="1"/>
    <xf numFmtId="0" fontId="42" fillId="0" borderId="0" xfId="536" quotePrefix="1" applyFont="1" applyFill="1" applyBorder="1" applyAlignment="1">
      <alignment horizontal="center" wrapText="1"/>
    </xf>
    <xf numFmtId="172" fontId="0" fillId="0" borderId="0" xfId="0" applyNumberFormat="1" applyFont="1" applyFill="1" applyBorder="1"/>
    <xf numFmtId="10" fontId="0" fillId="0" borderId="0" xfId="0" applyNumberFormat="1" applyFont="1" applyFill="1" applyBorder="1"/>
    <xf numFmtId="3"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wrapText="1"/>
    </xf>
    <xf numFmtId="3" fontId="0" fillId="0" borderId="0" xfId="779" applyNumberFormat="1" applyFont="1" applyFill="1" applyBorder="1" applyAlignment="1">
      <alignment horizontal="center"/>
    </xf>
    <xf numFmtId="2" fontId="135" fillId="0" borderId="0" xfId="4" applyNumberFormat="1" applyFont="1" applyFill="1" applyBorder="1" applyAlignment="1">
      <alignment horizontal="center" vertical="center"/>
    </xf>
    <xf numFmtId="0" fontId="135" fillId="0" borderId="0" xfId="1" applyFont="1" applyFill="1" applyBorder="1" applyAlignment="1">
      <alignment vertical="center"/>
    </xf>
    <xf numFmtId="0" fontId="135" fillId="0" borderId="0" xfId="4" applyFont="1" applyFill="1" applyBorder="1" applyAlignment="1">
      <alignment vertical="center"/>
    </xf>
    <xf numFmtId="9" fontId="135" fillId="0" borderId="0" xfId="7" quotePrefix="1" applyFont="1" applyFill="1" applyBorder="1"/>
    <xf numFmtId="1" fontId="135" fillId="0" borderId="0" xfId="4" applyNumberFormat="1" applyFont="1" applyFill="1" applyBorder="1"/>
    <xf numFmtId="9" fontId="135" fillId="0" borderId="0" xfId="7" applyFont="1" applyFill="1" applyBorder="1"/>
    <xf numFmtId="0" fontId="135" fillId="0" borderId="0" xfId="4" applyFont="1" applyFill="1" applyBorder="1" applyAlignment="1">
      <alignment horizontal="right"/>
    </xf>
    <xf numFmtId="3" fontId="135" fillId="0" borderId="0" xfId="4" applyNumberFormat="1" applyFont="1" applyFill="1" applyBorder="1" applyAlignment="1">
      <alignment horizontal="right"/>
    </xf>
    <xf numFmtId="3" fontId="135" fillId="0" borderId="0" xfId="4" applyNumberFormat="1" applyFont="1" applyFill="1" applyBorder="1"/>
    <xf numFmtId="3" fontId="135" fillId="0" borderId="0" xfId="7" applyNumberFormat="1" applyFont="1" applyFill="1" applyBorder="1" applyAlignment="1">
      <alignment horizontal="right"/>
    </xf>
    <xf numFmtId="9" fontId="135" fillId="0" borderId="0" xfId="7" applyFont="1" applyFill="1" applyBorder="1" applyAlignment="1">
      <alignment horizontal="right"/>
    </xf>
    <xf numFmtId="9" fontId="135" fillId="0" borderId="0" xfId="2" applyFont="1" applyFill="1" applyBorder="1"/>
    <xf numFmtId="0" fontId="138" fillId="0" borderId="0" xfId="451" applyFont="1" applyFill="1" applyBorder="1" applyAlignment="1">
      <alignment horizontal="left"/>
    </xf>
    <xf numFmtId="0" fontId="138" fillId="0" borderId="0" xfId="451" applyFont="1" applyFill="1" applyBorder="1"/>
    <xf numFmtId="0" fontId="138" fillId="0" borderId="0" xfId="451" quotePrefix="1" applyFont="1" applyFill="1" applyBorder="1" applyAlignment="1"/>
    <xf numFmtId="17" fontId="0" fillId="0" borderId="0" xfId="0" applyNumberFormat="1" applyFont="1" applyFill="1" applyBorder="1"/>
    <xf numFmtId="17" fontId="0" fillId="0" borderId="0" xfId="0" applyNumberFormat="1" applyFont="1" applyFill="1" applyBorder="1" applyProtection="1">
      <protection locked="0"/>
    </xf>
    <xf numFmtId="2" fontId="0" fillId="0" borderId="0" xfId="0" applyNumberFormat="1" applyFont="1" applyFill="1" applyBorder="1"/>
    <xf numFmtId="0" fontId="0" fillId="0" borderId="0" xfId="0" applyFont="1" applyFill="1" applyBorder="1" applyAlignment="1">
      <alignment horizontal="center"/>
    </xf>
    <xf numFmtId="0" fontId="0" fillId="0" borderId="0" xfId="0" applyFont="1" applyFill="1" applyBorder="1" applyProtection="1">
      <protection locked="0"/>
    </xf>
    <xf numFmtId="3" fontId="0" fillId="0" borderId="0" xfId="0" applyNumberFormat="1" applyFont="1" applyFill="1" applyBorder="1" applyProtection="1">
      <protection locked="0"/>
    </xf>
    <xf numFmtId="6" fontId="0" fillId="0" borderId="0" xfId="0" applyNumberFormat="1" applyFont="1" applyFill="1" applyBorder="1"/>
    <xf numFmtId="0" fontId="0" fillId="0" borderId="0" xfId="0" quotePrefix="1" applyFont="1" applyFill="1" applyBorder="1" applyAlignment="1">
      <alignment horizontal="left"/>
    </xf>
    <xf numFmtId="1" fontId="0" fillId="0" borderId="0" xfId="0" applyNumberFormat="1" applyFont="1" applyFill="1" applyBorder="1" applyAlignment="1">
      <alignment horizontal="center" vertical="center"/>
    </xf>
    <xf numFmtId="167" fontId="0" fillId="0" borderId="0" xfId="2" applyNumberFormat="1" applyFont="1" applyFill="1" applyBorder="1" applyAlignment="1">
      <alignment horizontal="center" vertical="center"/>
    </xf>
    <xf numFmtId="0" fontId="0" fillId="0" borderId="0" xfId="457" applyFont="1" applyFill="1" applyBorder="1"/>
    <xf numFmtId="0" fontId="133" fillId="0" borderId="0" xfId="0" applyFont="1" applyFill="1" applyBorder="1" applyAlignment="1">
      <alignment horizontal="left" vertical="center" readingOrder="1"/>
    </xf>
    <xf numFmtId="172" fontId="0" fillId="0" borderId="0" xfId="457" applyNumberFormat="1" applyFont="1" applyFill="1" applyBorder="1"/>
    <xf numFmtId="0" fontId="0" fillId="0" borderId="0" xfId="553" applyFont="1" applyFill="1" applyBorder="1" applyAlignment="1"/>
    <xf numFmtId="0" fontId="0" fillId="0" borderId="0" xfId="553" applyFont="1" applyFill="1" applyBorder="1" applyAlignment="1">
      <alignment horizontal="left"/>
    </xf>
    <xf numFmtId="0" fontId="0" fillId="0" borderId="0" xfId="553" quotePrefix="1" applyFont="1" applyFill="1" applyBorder="1" applyAlignment="1">
      <alignment horizontal="left"/>
    </xf>
    <xf numFmtId="0" fontId="0" fillId="0" borderId="0" xfId="553" applyFont="1" applyFill="1" applyBorder="1" applyAlignment="1">
      <alignment horizontal="right"/>
    </xf>
    <xf numFmtId="1" fontId="0" fillId="0" borderId="0" xfId="553" applyNumberFormat="1" applyFont="1" applyFill="1" applyBorder="1" applyAlignment="1">
      <alignment horizontal="right"/>
    </xf>
    <xf numFmtId="9" fontId="0" fillId="0" borderId="0" xfId="2" applyFont="1" applyFill="1" applyBorder="1" applyAlignment="1">
      <alignment horizontal="right"/>
    </xf>
    <xf numFmtId="3" fontId="0" fillId="0" borderId="0" xfId="553" applyNumberFormat="1" applyFont="1" applyFill="1" applyBorder="1" applyAlignment="1"/>
    <xf numFmtId="0" fontId="0" fillId="0" borderId="0" xfId="553" applyFont="1" applyFill="1" applyBorder="1" applyAlignment="1">
      <alignment horizontal="right" vertical="top" wrapText="1"/>
    </xf>
    <xf numFmtId="180" fontId="0" fillId="0" borderId="0" xfId="553" applyNumberFormat="1" applyFont="1" applyFill="1" applyBorder="1" applyAlignment="1">
      <alignment vertical="top" wrapText="1"/>
    </xf>
    <xf numFmtId="0" fontId="0" fillId="0" borderId="0" xfId="553" applyFont="1" applyFill="1" applyBorder="1" applyAlignment="1">
      <alignment vertical="top" wrapText="1"/>
    </xf>
    <xf numFmtId="180" fontId="0" fillId="0" borderId="0" xfId="553" applyNumberFormat="1" applyFont="1" applyFill="1" applyBorder="1" applyAlignment="1"/>
    <xf numFmtId="10" fontId="0" fillId="0" borderId="0" xfId="553" applyNumberFormat="1" applyFont="1" applyFill="1" applyBorder="1" applyAlignment="1"/>
    <xf numFmtId="0" fontId="0" fillId="0" borderId="0" xfId="553" applyFont="1" applyFill="1" applyBorder="1" applyAlignment="1">
      <alignment horizontal="left" vertical="top" wrapText="1"/>
    </xf>
    <xf numFmtId="0" fontId="135" fillId="0" borderId="0" xfId="29" applyFont="1" applyFill="1" applyBorder="1" applyAlignment="1">
      <alignment horizontal="left" vertical="center"/>
    </xf>
    <xf numFmtId="0" fontId="0" fillId="0" borderId="0" xfId="547" quotePrefix="1" applyFont="1" applyFill="1" applyBorder="1" applyAlignment="1">
      <alignment horizontal="left" vertical="center"/>
    </xf>
    <xf numFmtId="0" fontId="0" fillId="0" borderId="0" xfId="547" applyFont="1" applyFill="1" applyBorder="1" applyAlignment="1">
      <alignment horizontal="center" vertical="center"/>
    </xf>
    <xf numFmtId="0" fontId="0" fillId="0" borderId="0" xfId="547" applyFont="1" applyFill="1" applyBorder="1" applyAlignment="1">
      <alignment horizontal="left" vertical="center"/>
    </xf>
    <xf numFmtId="0" fontId="135" fillId="0" borderId="0" xfId="29" applyFont="1" applyFill="1" applyBorder="1" applyAlignment="1">
      <alignment horizontal="center" vertical="center"/>
    </xf>
    <xf numFmtId="0" fontId="0" fillId="0" borderId="0" xfId="0" applyFont="1" applyFill="1" applyBorder="1" applyAlignment="1">
      <alignment wrapText="1"/>
    </xf>
    <xf numFmtId="177" fontId="0" fillId="0" borderId="0" xfId="706" applyNumberFormat="1" applyFont="1" applyFill="1" applyBorder="1"/>
    <xf numFmtId="0" fontId="0" fillId="0" borderId="0" xfId="0" applyFont="1" applyFill="1" applyBorder="1" applyAlignment="1">
      <alignment vertical="center"/>
    </xf>
    <xf numFmtId="0" fontId="0" fillId="0" borderId="0" xfId="409" applyFont="1" applyFill="1" applyBorder="1" applyAlignment="1">
      <alignment vertical="center"/>
    </xf>
    <xf numFmtId="0" fontId="135" fillId="0" borderId="0" xfId="251" quotePrefix="1" applyFont="1" applyFill="1" applyBorder="1" applyAlignment="1">
      <alignment vertical="center"/>
    </xf>
    <xf numFmtId="0" fontId="135" fillId="0" borderId="0" xfId="251" applyFont="1" applyFill="1" applyBorder="1" applyAlignment="1">
      <alignment horizontal="left"/>
    </xf>
    <xf numFmtId="0" fontId="135" fillId="0" borderId="0" xfId="251" applyFont="1" applyFill="1" applyBorder="1"/>
    <xf numFmtId="2" fontId="135" fillId="0" borderId="0" xfId="1" applyNumberFormat="1" applyFont="1" applyFill="1" applyBorder="1" applyAlignment="1">
      <alignment horizontal="left" vertical="center"/>
    </xf>
    <xf numFmtId="10" fontId="0" fillId="0" borderId="0" xfId="2" applyNumberFormat="1" applyFont="1" applyFill="1" applyBorder="1" applyAlignment="1">
      <alignment horizontal="center" vertical="center"/>
    </xf>
    <xf numFmtId="10" fontId="0" fillId="0" borderId="0" xfId="0" applyNumberFormat="1" applyFont="1" applyFill="1" applyBorder="1" applyAlignment="1">
      <alignment horizontal="center" vertical="center"/>
    </xf>
    <xf numFmtId="0" fontId="135" fillId="0" borderId="0" xfId="1" quotePrefix="1" applyFont="1" applyFill="1" applyBorder="1" applyAlignment="1">
      <alignment horizontal="center" vertical="center"/>
    </xf>
    <xf numFmtId="3" fontId="135" fillId="0" borderId="0" xfId="1" applyNumberFormat="1" applyFont="1" applyFill="1" applyBorder="1" applyAlignment="1">
      <alignment horizontal="center" vertical="center"/>
    </xf>
    <xf numFmtId="3" fontId="102" fillId="0" borderId="0" xfId="0" applyNumberFormat="1" applyFont="1" applyFill="1" applyBorder="1" applyAlignment="1">
      <alignment horizontal="center" vertical="center"/>
    </xf>
    <xf numFmtId="168" fontId="139" fillId="0" borderId="0" xfId="536" applyNumberFormat="1" applyFont="1" applyFill="1" applyBorder="1" applyAlignment="1">
      <alignment horizontal="center" vertical="center"/>
    </xf>
    <xf numFmtId="0" fontId="135" fillId="0" borderId="0" xfId="1" quotePrefix="1" applyFont="1" applyFill="1" applyBorder="1" applyAlignment="1">
      <alignment horizontal="left" vertical="center" wrapText="1"/>
    </xf>
    <xf numFmtId="0" fontId="0" fillId="0" borderId="0" xfId="0" quotePrefix="1" applyFont="1" applyFill="1" applyBorder="1" applyAlignment="1">
      <alignment horizontal="center" vertical="center"/>
    </xf>
    <xf numFmtId="3" fontId="0" fillId="0" borderId="0" xfId="0" applyNumberFormat="1" applyFont="1" applyFill="1" applyBorder="1" applyAlignment="1">
      <alignment horizontal="left" vertical="center"/>
    </xf>
    <xf numFmtId="0" fontId="102" fillId="0" borderId="0" xfId="0" applyFont="1" applyFill="1" applyBorder="1" applyAlignment="1">
      <alignment horizontal="left" vertical="center"/>
    </xf>
    <xf numFmtId="3" fontId="138" fillId="0" borderId="0" xfId="0" applyNumberFormat="1" applyFont="1" applyFill="1" applyBorder="1" applyAlignment="1">
      <alignment horizontal="right" vertical="center"/>
    </xf>
    <xf numFmtId="183" fontId="138" fillId="0" borderId="0" xfId="0" applyNumberFormat="1" applyFont="1" applyFill="1" applyBorder="1" applyAlignment="1">
      <alignment horizontal="right" vertical="center"/>
    </xf>
    <xf numFmtId="3" fontId="0" fillId="0" borderId="0" xfId="0" applyNumberFormat="1" applyFont="1" applyFill="1" applyBorder="1" applyAlignment="1">
      <alignment horizontal="right" vertical="center"/>
    </xf>
    <xf numFmtId="9" fontId="0" fillId="0" borderId="0" xfId="2" applyFont="1" applyFill="1" applyBorder="1" applyAlignment="1">
      <alignment horizontal="left" vertical="center"/>
    </xf>
    <xf numFmtId="183" fontId="0" fillId="0" borderId="0" xfId="0" applyNumberFormat="1" applyFont="1" applyFill="1" applyBorder="1" applyAlignment="1">
      <alignment horizontal="right" vertical="center"/>
    </xf>
    <xf numFmtId="3" fontId="137" fillId="0" borderId="0" xfId="749" applyNumberFormat="1" applyFont="1" applyFill="1" applyBorder="1"/>
    <xf numFmtId="3" fontId="140" fillId="0" borderId="0" xfId="749" applyNumberFormat="1" applyFont="1" applyFill="1" applyBorder="1"/>
    <xf numFmtId="0" fontId="135" fillId="0" borderId="0" xfId="0" applyFont="1" applyFill="1" applyBorder="1" applyAlignment="1">
      <alignment wrapText="1"/>
    </xf>
    <xf numFmtId="0" fontId="0" fillId="0" borderId="0" xfId="468" applyFont="1" applyFill="1" applyBorder="1" applyAlignment="1">
      <alignment horizontal="left" vertical="center"/>
    </xf>
    <xf numFmtId="0" fontId="0" fillId="0" borderId="0" xfId="468" applyFont="1" applyFill="1" applyBorder="1" applyAlignment="1">
      <alignment horizontal="center" vertical="center"/>
    </xf>
    <xf numFmtId="0" fontId="0" fillId="0" borderId="0" xfId="468" quotePrefix="1" applyFont="1" applyFill="1" applyBorder="1" applyAlignment="1">
      <alignment horizontal="left" vertical="center"/>
    </xf>
    <xf numFmtId="0" fontId="0" fillId="0" borderId="0" xfId="468" applyFont="1" applyFill="1" applyBorder="1" applyAlignment="1">
      <alignment horizontal="center" vertical="center" wrapText="1"/>
    </xf>
    <xf numFmtId="0" fontId="99" fillId="0" borderId="0" xfId="0" applyFont="1" applyFill="1" applyBorder="1" applyAlignment="1">
      <alignment horizontal="left" vertical="center"/>
    </xf>
    <xf numFmtId="0" fontId="102" fillId="0" borderId="0" xfId="0" applyFont="1" applyFill="1" applyBorder="1" applyAlignment="1">
      <alignment horizontal="center" vertical="center"/>
    </xf>
    <xf numFmtId="0" fontId="135" fillId="0" borderId="0" xfId="251" quotePrefix="1" applyFont="1" applyFill="1" applyBorder="1" applyAlignment="1">
      <alignment horizontal="left" vertical="center"/>
    </xf>
    <xf numFmtId="0" fontId="135" fillId="0" borderId="0" xfId="251" applyFont="1" applyFill="1" applyBorder="1" applyAlignment="1">
      <alignment horizontal="left" vertical="center"/>
    </xf>
    <xf numFmtId="0" fontId="0" fillId="0" borderId="0" xfId="0" quotePrefix="1" applyFont="1" applyFill="1" applyBorder="1" applyAlignment="1">
      <alignment vertical="center"/>
    </xf>
    <xf numFmtId="2" fontId="0" fillId="0" borderId="0" xfId="0" applyNumberFormat="1" applyFont="1" applyFill="1" applyBorder="1" applyAlignment="1">
      <alignment horizontal="right" vertical="center"/>
    </xf>
    <xf numFmtId="2" fontId="0" fillId="0" borderId="0" xfId="2" applyNumberFormat="1" applyFont="1" applyFill="1" applyBorder="1" applyAlignment="1">
      <alignment horizontal="right" vertical="center"/>
    </xf>
    <xf numFmtId="0" fontId="135" fillId="0" borderId="0" xfId="707" applyFont="1" applyFill="1" applyBorder="1" applyAlignment="1">
      <alignment horizontal="left" vertical="top"/>
    </xf>
    <xf numFmtId="0" fontId="135" fillId="0" borderId="0" xfId="707" applyFont="1" applyFill="1" applyBorder="1" applyAlignment="1">
      <alignment vertical="top"/>
    </xf>
    <xf numFmtId="0" fontId="135" fillId="0" borderId="0" xfId="707" applyFont="1" applyFill="1" applyBorder="1" applyAlignment="1">
      <alignment vertical="top" wrapText="1"/>
    </xf>
    <xf numFmtId="1" fontId="0" fillId="0" borderId="0" xfId="365" applyNumberFormat="1" applyFont="1" applyFill="1" applyBorder="1" applyAlignment="1">
      <alignment vertical="top"/>
    </xf>
    <xf numFmtId="172" fontId="135" fillId="0" borderId="0" xfId="707" applyNumberFormat="1" applyFont="1" applyFill="1" applyBorder="1" applyAlignment="1">
      <alignment vertical="top"/>
    </xf>
    <xf numFmtId="0" fontId="0" fillId="0" borderId="0" xfId="0" applyFont="1" applyFill="1" applyBorder="1" applyAlignment="1">
      <alignment horizontal="right" vertical="center"/>
    </xf>
    <xf numFmtId="15" fontId="0" fillId="0" borderId="0" xfId="0" applyNumberFormat="1" applyFont="1" applyFill="1" applyBorder="1"/>
    <xf numFmtId="174" fontId="0" fillId="0" borderId="0" xfId="0" applyNumberFormat="1" applyFont="1" applyFill="1" applyBorder="1"/>
    <xf numFmtId="0" fontId="137" fillId="0" borderId="0" xfId="0" applyFont="1" applyFill="1" applyBorder="1" applyAlignment="1">
      <alignment horizontal="left"/>
    </xf>
    <xf numFmtId="0" fontId="137" fillId="0" borderId="0" xfId="1" applyFont="1" applyFill="1" applyBorder="1" applyAlignment="1">
      <alignment horizontal="left"/>
    </xf>
    <xf numFmtId="0" fontId="99" fillId="0" borderId="0" xfId="0" applyFont="1" applyFill="1" applyBorder="1" applyAlignment="1">
      <alignment horizontal="left"/>
    </xf>
    <xf numFmtId="3" fontId="135" fillId="0" borderId="0" xfId="0" applyNumberFormat="1" applyFont="1" applyFill="1" applyBorder="1"/>
    <xf numFmtId="167" fontId="0" fillId="0" borderId="0" xfId="0" applyNumberFormat="1" applyFont="1" applyFill="1" applyBorder="1" applyAlignment="1">
      <alignment horizontal="center" vertical="center"/>
    </xf>
    <xf numFmtId="182" fontId="0" fillId="0" borderId="0" xfId="0" applyNumberFormat="1" applyFont="1" applyFill="1" applyBorder="1" applyAlignment="1">
      <alignment horizontal="center" vertical="center"/>
    </xf>
    <xf numFmtId="0" fontId="0" fillId="0" borderId="0" xfId="549" applyFont="1" applyFill="1" applyBorder="1" applyAlignment="1">
      <alignment horizontal="left" vertical="center"/>
    </xf>
    <xf numFmtId="0" fontId="0" fillId="0" borderId="0" xfId="549" applyFont="1" applyFill="1" applyBorder="1" applyAlignment="1">
      <alignment horizontal="center" vertical="center"/>
    </xf>
    <xf numFmtId="0" fontId="0" fillId="0" borderId="0" xfId="549" applyFont="1" applyFill="1" applyBorder="1" applyAlignment="1">
      <alignment vertical="center"/>
    </xf>
    <xf numFmtId="0" fontId="0" fillId="0" borderId="0" xfId="549" quotePrefix="1" applyFont="1" applyFill="1" applyBorder="1" applyAlignment="1">
      <alignment vertical="center"/>
    </xf>
    <xf numFmtId="14" fontId="0" fillId="0" borderId="0" xfId="549" applyNumberFormat="1" applyFont="1" applyFill="1" applyBorder="1" applyAlignment="1">
      <alignment horizontal="left" vertical="center"/>
    </xf>
    <xf numFmtId="1" fontId="0" fillId="0" borderId="0" xfId="549" applyNumberFormat="1" applyFont="1" applyFill="1" applyBorder="1" applyAlignment="1">
      <alignment horizontal="right" vertical="center"/>
    </xf>
    <xf numFmtId="14" fontId="0" fillId="0" borderId="0" xfId="549" applyNumberFormat="1" applyFont="1" applyFill="1" applyBorder="1" applyAlignment="1">
      <alignment horizontal="center" vertical="center"/>
    </xf>
    <xf numFmtId="1" fontId="0" fillId="0" borderId="0" xfId="549" applyNumberFormat="1" applyFont="1" applyFill="1" applyBorder="1" applyAlignment="1">
      <alignment horizontal="center" vertical="center"/>
    </xf>
    <xf numFmtId="177" fontId="0" fillId="0" borderId="0" xfId="549" applyNumberFormat="1" applyFont="1" applyFill="1" applyBorder="1" applyAlignment="1">
      <alignment horizontal="center" vertical="center"/>
    </xf>
    <xf numFmtId="49" fontId="0" fillId="0" borderId="0" xfId="549" applyNumberFormat="1" applyFont="1" applyFill="1" applyBorder="1" applyAlignment="1">
      <alignment horizontal="left" vertical="center"/>
    </xf>
    <xf numFmtId="0" fontId="128" fillId="0" borderId="0" xfId="1" applyFont="1" applyFill="1" applyBorder="1"/>
    <xf numFmtId="0" fontId="141" fillId="0" borderId="0" xfId="1" applyFont="1" applyFill="1" applyBorder="1" applyAlignment="1">
      <alignment horizontal="center" vertical="center"/>
    </xf>
    <xf numFmtId="9" fontId="135" fillId="0" borderId="0" xfId="550" applyNumberFormat="1" applyFont="1" applyFill="1" applyBorder="1"/>
    <xf numFmtId="168" fontId="135" fillId="0" borderId="0" xfId="4" applyNumberFormat="1" applyFont="1" applyFill="1" applyBorder="1" applyAlignment="1" applyProtection="1">
      <alignment horizontal="left" vertical="center"/>
    </xf>
    <xf numFmtId="168" fontId="135" fillId="0" borderId="0" xfId="4" applyNumberFormat="1" applyFont="1" applyFill="1" applyBorder="1" applyAlignment="1" applyProtection="1">
      <alignment horizontal="center" vertical="center"/>
    </xf>
    <xf numFmtId="9" fontId="135" fillId="0" borderId="0" xfId="7" applyFont="1" applyFill="1" applyBorder="1" applyAlignment="1">
      <alignment vertical="center"/>
    </xf>
    <xf numFmtId="9" fontId="135" fillId="0" borderId="0" xfId="4" applyNumberFormat="1" applyFont="1" applyFill="1" applyBorder="1" applyAlignment="1">
      <alignment vertical="center"/>
    </xf>
    <xf numFmtId="174" fontId="138" fillId="0" borderId="0" xfId="451" applyNumberFormat="1" applyFont="1" applyFill="1" applyBorder="1" applyAlignment="1">
      <alignment horizontal="left"/>
    </xf>
    <xf numFmtId="174" fontId="138" fillId="0" borderId="0" xfId="451" applyNumberFormat="1" applyFont="1" applyFill="1" applyBorder="1" applyAlignment="1">
      <alignment horizontal="center"/>
    </xf>
    <xf numFmtId="174" fontId="142" fillId="0" borderId="0" xfId="451" applyNumberFormat="1" applyFont="1" applyFill="1" applyBorder="1" applyAlignment="1">
      <alignment horizontal="center"/>
    </xf>
    <xf numFmtId="49" fontId="138" fillId="0" borderId="0" xfId="451" applyNumberFormat="1" applyFont="1" applyFill="1" applyBorder="1" applyAlignment="1">
      <alignment horizontal="left"/>
    </xf>
    <xf numFmtId="2" fontId="138" fillId="0" borderId="0" xfId="451" applyNumberFormat="1" applyFont="1" applyFill="1" applyBorder="1"/>
    <xf numFmtId="49" fontId="135" fillId="0" borderId="0" xfId="451" applyNumberFormat="1" applyFont="1" applyFill="1" applyBorder="1" applyAlignment="1">
      <alignment horizontal="left"/>
    </xf>
    <xf numFmtId="9" fontId="135" fillId="0" borderId="0" xfId="503" applyNumberFormat="1" applyFont="1" applyFill="1" applyBorder="1" applyAlignment="1">
      <alignment horizontal="center" vertical="center"/>
    </xf>
    <xf numFmtId="0" fontId="135" fillId="0" borderId="0" xfId="503" applyFont="1" applyFill="1" applyBorder="1" applyAlignment="1">
      <alignment horizontal="center" vertical="center"/>
    </xf>
    <xf numFmtId="0" fontId="135" fillId="0" borderId="0" xfId="503" applyFont="1" applyFill="1" applyBorder="1" applyAlignment="1">
      <alignment horizontal="left" vertical="center"/>
    </xf>
    <xf numFmtId="0" fontId="135" fillId="0" borderId="0" xfId="503" applyFont="1" applyFill="1" applyBorder="1" applyAlignment="1">
      <alignment horizontal="center" vertical="center" wrapText="1"/>
    </xf>
    <xf numFmtId="0" fontId="135" fillId="0" borderId="0" xfId="251" applyFont="1" applyFill="1" applyBorder="1" applyAlignment="1">
      <alignment horizontal="center" vertical="center"/>
    </xf>
    <xf numFmtId="0" fontId="135" fillId="0" borderId="0" xfId="251" applyFont="1" applyFill="1" applyBorder="1" applyAlignment="1">
      <alignment horizontal="center" vertical="center" wrapText="1"/>
    </xf>
    <xf numFmtId="2" fontId="135" fillId="0" borderId="0" xfId="251" applyNumberFormat="1" applyFont="1" applyFill="1" applyBorder="1"/>
    <xf numFmtId="1" fontId="135" fillId="0" borderId="0" xfId="1" applyNumberFormat="1" applyFont="1" applyFill="1" applyBorder="1" applyAlignment="1">
      <alignment horizontal="center" vertical="center"/>
    </xf>
    <xf numFmtId="172" fontId="135" fillId="0" borderId="0" xfId="1" applyNumberFormat="1" applyFont="1" applyFill="1" applyBorder="1" applyAlignment="1">
      <alignment horizontal="center" vertical="center"/>
    </xf>
    <xf numFmtId="167" fontId="135" fillId="0" borderId="0" xfId="1" applyNumberFormat="1" applyFont="1" applyFill="1" applyBorder="1" applyAlignment="1">
      <alignment horizontal="center" vertical="center"/>
    </xf>
    <xf numFmtId="0" fontId="143" fillId="0" borderId="0" xfId="251" applyFont="1" applyFill="1" applyBorder="1" applyAlignment="1">
      <alignment horizontal="center" vertical="center"/>
    </xf>
    <xf numFmtId="9" fontId="135" fillId="0" borderId="0" xfId="251" applyNumberFormat="1" applyFont="1" applyFill="1" applyBorder="1" applyAlignment="1">
      <alignment horizontal="right" vertical="center"/>
    </xf>
    <xf numFmtId="9" fontId="135" fillId="0" borderId="0" xfId="251" applyNumberFormat="1" applyFont="1" applyFill="1" applyBorder="1" applyAlignment="1">
      <alignment horizontal="center" vertical="center"/>
    </xf>
    <xf numFmtId="0" fontId="135" fillId="0" borderId="0" xfId="1" applyFont="1" applyFill="1" applyBorder="1" applyAlignment="1"/>
    <xf numFmtId="0" fontId="135" fillId="0" borderId="0" xfId="550" applyFont="1" applyFill="1" applyBorder="1" applyAlignment="1"/>
    <xf numFmtId="0" fontId="135" fillId="0" borderId="0" xfId="4" applyFont="1" applyFill="1" applyBorder="1" applyAlignment="1"/>
    <xf numFmtId="0" fontId="135" fillId="0" borderId="0" xfId="0" applyFont="1" applyFill="1" applyBorder="1" applyAlignment="1"/>
    <xf numFmtId="0" fontId="138" fillId="0" borderId="0" xfId="451" applyFont="1" applyFill="1" applyBorder="1" applyAlignment="1"/>
    <xf numFmtId="0" fontId="135" fillId="0" borderId="0" xfId="251" applyFont="1" applyFill="1" applyBorder="1" applyAlignment="1">
      <alignment vertical="center"/>
    </xf>
    <xf numFmtId="0" fontId="135" fillId="0" borderId="0" xfId="251" applyFont="1" applyFill="1" applyBorder="1" applyAlignment="1"/>
    <xf numFmtId="14" fontId="0" fillId="0" borderId="0" xfId="0" applyNumberFormat="1" applyFont="1" applyFill="1" applyBorder="1" applyAlignment="1">
      <alignment horizontal="left"/>
    </xf>
    <xf numFmtId="0" fontId="99" fillId="0" borderId="0" xfId="549" applyFont="1" applyFill="1" applyBorder="1" applyAlignment="1">
      <alignment horizontal="left" vertical="center"/>
    </xf>
    <xf numFmtId="0" fontId="135" fillId="0" borderId="0" xfId="1" applyFont="1" applyFill="1" applyBorder="1" applyAlignment="1">
      <alignment horizontal="left"/>
    </xf>
    <xf numFmtId="0" fontId="135" fillId="0" borderId="0" xfId="0" applyFont="1" applyFill="1" applyBorder="1" applyAlignment="1">
      <alignment horizontal="left"/>
    </xf>
    <xf numFmtId="17" fontId="0" fillId="0" borderId="0" xfId="0" applyNumberFormat="1" applyFont="1" applyFill="1" applyBorder="1" applyAlignment="1" applyProtection="1">
      <alignment horizontal="left"/>
      <protection locked="0"/>
    </xf>
    <xf numFmtId="17" fontId="0" fillId="0" borderId="0" xfId="0" applyNumberFormat="1" applyFont="1" applyFill="1" applyBorder="1" applyAlignment="1">
      <alignment horizontal="left"/>
    </xf>
    <xf numFmtId="0" fontId="0" fillId="0" borderId="0" xfId="457" applyFont="1" applyFill="1" applyBorder="1" applyAlignment="1">
      <alignment horizontal="left"/>
    </xf>
    <xf numFmtId="3" fontId="0" fillId="0" borderId="0" xfId="553" applyNumberFormat="1" applyFont="1" applyFill="1" applyBorder="1" applyAlignment="1">
      <alignment horizontal="left"/>
    </xf>
    <xf numFmtId="49" fontId="0" fillId="0" borderId="0" xfId="553" applyNumberFormat="1" applyFont="1" applyFill="1" applyBorder="1" applyAlignment="1">
      <alignment horizontal="left"/>
    </xf>
    <xf numFmtId="0" fontId="135" fillId="0" borderId="0" xfId="503" applyFont="1" applyFill="1" applyBorder="1" applyAlignment="1">
      <alignment horizontal="left" vertical="center" wrapText="1"/>
    </xf>
    <xf numFmtId="14" fontId="135" fillId="0" borderId="0" xfId="503" applyNumberFormat="1" applyFont="1" applyFill="1" applyBorder="1" applyAlignment="1">
      <alignment horizontal="left" vertical="center"/>
    </xf>
    <xf numFmtId="0" fontId="102" fillId="0" borderId="0" xfId="0" applyFont="1" applyFill="1" applyBorder="1" applyAlignment="1">
      <alignment horizontal="left"/>
    </xf>
    <xf numFmtId="0" fontId="135" fillId="0" borderId="0" xfId="0" applyFont="1" applyFill="1" applyBorder="1" applyAlignment="1">
      <alignment horizontal="left" wrapText="1"/>
    </xf>
    <xf numFmtId="0" fontId="137" fillId="0" borderId="0" xfId="707" applyFont="1" applyFill="1" applyBorder="1" applyAlignment="1">
      <alignment horizontal="left" vertical="top"/>
    </xf>
    <xf numFmtId="0" fontId="137" fillId="0" borderId="0" xfId="1" applyFont="1" applyFill="1" applyBorder="1" applyAlignment="1">
      <alignment horizontal="left" vertical="top"/>
    </xf>
    <xf numFmtId="1" fontId="135" fillId="0" borderId="0" xfId="707" applyNumberFormat="1" applyFont="1" applyFill="1" applyBorder="1" applyAlignment="1">
      <alignment horizontal="left" vertical="top"/>
    </xf>
    <xf numFmtId="1" fontId="135" fillId="0" borderId="0" xfId="707" quotePrefix="1" applyNumberFormat="1" applyFont="1" applyFill="1" applyBorder="1" applyAlignment="1">
      <alignment horizontal="left" vertical="top"/>
    </xf>
    <xf numFmtId="1" fontId="0" fillId="0" borderId="0" xfId="0" applyNumberFormat="1" applyFont="1" applyFill="1" applyBorder="1" applyAlignment="1">
      <alignment horizontal="left" vertical="center"/>
    </xf>
    <xf numFmtId="9" fontId="0" fillId="0" borderId="0" xfId="2" applyFont="1" applyFill="1" applyBorder="1" applyAlignment="1">
      <alignment horizontal="right" vertical="center"/>
    </xf>
    <xf numFmtId="0" fontId="135" fillId="0" borderId="0" xfId="251" applyFont="1" applyFill="1" applyBorder="1" applyAlignment="1">
      <alignment horizontal="right"/>
    </xf>
    <xf numFmtId="172" fontId="135" fillId="0" borderId="0" xfId="707" applyNumberFormat="1" applyFont="1" applyFill="1" applyBorder="1" applyAlignment="1">
      <alignment horizontal="right" vertical="top"/>
    </xf>
    <xf numFmtId="1" fontId="0" fillId="0" borderId="0" xfId="365" applyNumberFormat="1" applyFont="1" applyFill="1" applyBorder="1" applyAlignment="1">
      <alignment horizontal="right" vertical="top"/>
    </xf>
    <xf numFmtId="172" fontId="0" fillId="0" borderId="0" xfId="365" applyNumberFormat="1" applyFont="1" applyFill="1" applyBorder="1" applyAlignment="1">
      <alignment horizontal="right" vertical="top"/>
    </xf>
    <xf numFmtId="2" fontId="0" fillId="0" borderId="0" xfId="365" applyNumberFormat="1" applyFont="1" applyFill="1" applyBorder="1" applyAlignment="1">
      <alignment horizontal="right" vertical="top"/>
    </xf>
    <xf numFmtId="38" fontId="135" fillId="0" borderId="0" xfId="468" applyNumberFormat="1" applyFont="1" applyFill="1" applyBorder="1" applyAlignment="1">
      <alignment horizontal="right" vertical="center"/>
    </xf>
    <xf numFmtId="38" fontId="135" fillId="0" borderId="0" xfId="0" applyNumberFormat="1" applyFont="1" applyFill="1" applyBorder="1" applyAlignment="1">
      <alignment horizontal="right" vertical="center"/>
    </xf>
    <xf numFmtId="0" fontId="135" fillId="0" borderId="0" xfId="536" applyFont="1" applyFill="1" applyBorder="1" applyAlignment="1"/>
    <xf numFmtId="0" fontId="0" fillId="0" borderId="0" xfId="468" applyFont="1" applyFill="1" applyBorder="1" applyAlignment="1"/>
    <xf numFmtId="0" fontId="135" fillId="0" borderId="0" xfId="468" applyFont="1" applyFill="1" applyBorder="1" applyAlignment="1"/>
    <xf numFmtId="0" fontId="135" fillId="0" borderId="0" xfId="707" applyFont="1" applyFill="1" applyBorder="1" applyAlignment="1"/>
    <xf numFmtId="0" fontId="135" fillId="0" borderId="0" xfId="468" applyNumberFormat="1" applyFont="1" applyFill="1" applyBorder="1" applyAlignment="1"/>
    <xf numFmtId="0" fontId="135" fillId="0" borderId="0" xfId="468" applyNumberFormat="1" applyFont="1" applyFill="1" applyBorder="1" applyAlignment="1">
      <alignment horizontal="right" vertical="center"/>
    </xf>
    <xf numFmtId="38" fontId="0" fillId="0" borderId="0" xfId="0" applyNumberFormat="1" applyFont="1" applyFill="1" applyBorder="1" applyAlignment="1">
      <alignment horizontal="right" vertical="center"/>
    </xf>
    <xf numFmtId="38" fontId="0" fillId="0" borderId="0" xfId="2" applyNumberFormat="1" applyFont="1" applyFill="1" applyBorder="1" applyAlignment="1">
      <alignment horizontal="right" vertical="center"/>
    </xf>
    <xf numFmtId="167" fontId="0" fillId="0" borderId="0" xfId="2" applyNumberFormat="1" applyFont="1" applyFill="1" applyBorder="1" applyAlignment="1">
      <alignment horizontal="right" vertical="center"/>
    </xf>
    <xf numFmtId="0" fontId="0" fillId="0" borderId="0" xfId="0" applyNumberFormat="1" applyFont="1" applyFill="1" applyBorder="1" applyAlignment="1"/>
    <xf numFmtId="0" fontId="0" fillId="0" borderId="0" xfId="0" applyNumberFormat="1" applyFont="1" applyFill="1" applyBorder="1" applyAlignment="1">
      <alignment horizontal="right" vertical="center"/>
    </xf>
    <xf numFmtId="40" fontId="0" fillId="0" borderId="0" xfId="0" applyNumberFormat="1" applyFont="1" applyFill="1" applyBorder="1" applyAlignment="1">
      <alignment horizontal="right" vertical="center"/>
    </xf>
    <xf numFmtId="0" fontId="135" fillId="0" borderId="0" xfId="1" applyFont="1" applyFill="1" applyBorder="1" applyAlignment="1">
      <alignment horizontal="right" vertical="center"/>
    </xf>
    <xf numFmtId="3" fontId="135" fillId="0" borderId="0" xfId="1" applyNumberFormat="1" applyFont="1" applyFill="1" applyBorder="1" applyAlignment="1">
      <alignment horizontal="right" vertical="center"/>
    </xf>
    <xf numFmtId="1" fontId="135" fillId="0" borderId="0" xfId="1" applyNumberFormat="1" applyFont="1" applyFill="1" applyBorder="1" applyAlignment="1">
      <alignment horizontal="right" vertical="center"/>
    </xf>
    <xf numFmtId="1" fontId="135" fillId="0" borderId="0" xfId="2" applyNumberFormat="1" applyFont="1" applyFill="1" applyBorder="1" applyAlignment="1">
      <alignment horizontal="right" vertical="center"/>
    </xf>
    <xf numFmtId="3" fontId="135" fillId="0" borderId="0" xfId="0" applyNumberFormat="1" applyFont="1" applyFill="1" applyBorder="1" applyAlignment="1">
      <alignment horizontal="center" vertical="center"/>
    </xf>
    <xf numFmtId="172" fontId="135" fillId="0" borderId="0" xfId="0" applyNumberFormat="1" applyFont="1" applyFill="1" applyBorder="1" applyAlignment="1">
      <alignment horizontal="center" vertical="center"/>
    </xf>
    <xf numFmtId="2" fontId="135" fillId="0" borderId="0" xfId="1" applyNumberFormat="1" applyFont="1" applyFill="1" applyBorder="1" applyAlignment="1">
      <alignment horizontal="left"/>
    </xf>
    <xf numFmtId="2" fontId="135" fillId="0" borderId="0" xfId="1" applyNumberFormat="1" applyFont="1" applyFill="1" applyBorder="1" applyAlignment="1">
      <alignment horizontal="center"/>
    </xf>
    <xf numFmtId="3" fontId="135" fillId="0" borderId="0" xfId="482" applyNumberFormat="1" applyFont="1" applyFill="1" applyBorder="1" applyAlignment="1">
      <alignment horizontal="right" vertical="center"/>
    </xf>
    <xf numFmtId="9" fontId="135" fillId="0" borderId="0" xfId="1" applyNumberFormat="1" applyFont="1" applyFill="1" applyBorder="1" applyAlignment="1">
      <alignment horizontal="right" vertical="center"/>
    </xf>
    <xf numFmtId="9" fontId="135" fillId="0" borderId="0" xfId="2" applyFont="1" applyFill="1" applyBorder="1" applyAlignment="1">
      <alignment horizontal="right" vertical="center"/>
    </xf>
    <xf numFmtId="6" fontId="135" fillId="0" borderId="0" xfId="251" applyNumberFormat="1" applyFont="1" applyFill="1" applyBorder="1" applyAlignment="1">
      <alignment horizontal="right" vertical="center"/>
    </xf>
    <xf numFmtId="3" fontId="0" fillId="0" borderId="0" xfId="547" applyNumberFormat="1" applyFont="1" applyFill="1" applyBorder="1" applyAlignment="1">
      <alignment horizontal="right" vertical="center"/>
    </xf>
    <xf numFmtId="174" fontId="135" fillId="0" borderId="0" xfId="503" applyNumberFormat="1" applyFont="1" applyFill="1" applyBorder="1" applyAlignment="1">
      <alignment horizontal="right" vertical="center"/>
    </xf>
    <xf numFmtId="1" fontId="0" fillId="0" borderId="0" xfId="0" applyNumberFormat="1" applyFont="1" applyFill="1" applyBorder="1" applyAlignment="1">
      <alignment horizontal="right" vertical="center"/>
    </xf>
    <xf numFmtId="172" fontId="0" fillId="0" borderId="0" xfId="0" applyNumberFormat="1" applyFont="1" applyFill="1" applyBorder="1" applyAlignment="1">
      <alignment horizontal="right" vertical="center"/>
    </xf>
    <xf numFmtId="3" fontId="135" fillId="0" borderId="0" xfId="4" applyNumberFormat="1" applyFont="1" applyFill="1" applyBorder="1" applyAlignment="1">
      <alignment horizontal="right" vertical="center"/>
    </xf>
    <xf numFmtId="2" fontId="135" fillId="0" borderId="0" xfId="4" applyNumberFormat="1" applyFont="1" applyFill="1" applyBorder="1" applyAlignment="1">
      <alignment horizontal="left" vertical="center"/>
    </xf>
    <xf numFmtId="3" fontId="135" fillId="0" borderId="0" xfId="779" applyNumberFormat="1" applyFont="1" applyFill="1" applyBorder="1" applyAlignment="1">
      <alignment horizontal="right"/>
    </xf>
    <xf numFmtId="3" fontId="0" fillId="0" borderId="0" xfId="706" applyNumberFormat="1" applyFont="1" applyFill="1" applyBorder="1" applyAlignment="1">
      <alignment horizontal="right" vertical="center"/>
    </xf>
    <xf numFmtId="167" fontId="0" fillId="0" borderId="0" xfId="2" applyNumberFormat="1" applyFont="1" applyFill="1" applyBorder="1" applyAlignment="1">
      <alignment horizontal="right"/>
    </xf>
    <xf numFmtId="0" fontId="135" fillId="0" borderId="0" xfId="493" applyFont="1" applyFill="1" applyBorder="1" applyAlignment="1">
      <alignment horizontal="left" vertical="center" wrapText="1"/>
    </xf>
    <xf numFmtId="38" fontId="135" fillId="0" borderId="0" xfId="493" applyNumberFormat="1" applyFont="1" applyFill="1" applyBorder="1" applyAlignment="1">
      <alignment horizontal="right" vertical="center"/>
    </xf>
    <xf numFmtId="168" fontId="136" fillId="0" borderId="0" xfId="536" applyNumberFormat="1" applyFont="1" applyFill="1" applyBorder="1" applyAlignment="1" applyProtection="1"/>
    <xf numFmtId="168" fontId="136" fillId="0" borderId="0" xfId="536" applyNumberFormat="1" applyFont="1" applyFill="1" applyBorder="1" applyAlignment="1"/>
    <xf numFmtId="172" fontId="0" fillId="0" borderId="0" xfId="0" applyNumberFormat="1" applyFont="1" applyFill="1" applyBorder="1" applyAlignment="1"/>
    <xf numFmtId="2" fontId="0" fillId="0" borderId="0" xfId="0" applyNumberFormat="1" applyFont="1" applyFill="1" applyBorder="1" applyAlignment="1"/>
    <xf numFmtId="0" fontId="136" fillId="0" borderId="0" xfId="0" applyFont="1" applyFill="1" applyBorder="1" applyAlignment="1"/>
    <xf numFmtId="0" fontId="0" fillId="0" borderId="0" xfId="549" applyFont="1" applyFill="1" applyBorder="1" applyAlignment="1"/>
    <xf numFmtId="0" fontId="0" fillId="0" borderId="0" xfId="457" quotePrefix="1" applyFont="1" applyFill="1" applyBorder="1" applyAlignment="1"/>
    <xf numFmtId="0" fontId="135" fillId="0" borderId="0" xfId="550" quotePrefix="1" applyFont="1" applyFill="1" applyBorder="1" applyAlignment="1"/>
    <xf numFmtId="0" fontId="135" fillId="0" borderId="0" xfId="1" quotePrefix="1" applyFont="1" applyFill="1" applyBorder="1" applyAlignment="1"/>
    <xf numFmtId="0" fontId="135" fillId="0" borderId="0" xfId="4" quotePrefix="1" applyFont="1" applyFill="1" applyBorder="1" applyAlignment="1"/>
    <xf numFmtId="2" fontId="0" fillId="0" borderId="0" xfId="0" quotePrefix="1" applyNumberFormat="1" applyFont="1" applyFill="1" applyBorder="1" applyAlignment="1"/>
    <xf numFmtId="172" fontId="0" fillId="0" borderId="0" xfId="553" applyNumberFormat="1" applyFont="1" applyFill="1" applyBorder="1" applyAlignment="1"/>
    <xf numFmtId="172" fontId="135" fillId="0" borderId="0" xfId="29" applyNumberFormat="1" applyFont="1" applyFill="1" applyBorder="1" applyAlignment="1"/>
    <xf numFmtId="0" fontId="0" fillId="0" borderId="0" xfId="547" quotePrefix="1" applyFont="1" applyFill="1" applyBorder="1" applyAlignment="1"/>
    <xf numFmtId="0" fontId="135" fillId="0" borderId="0" xfId="29" applyFont="1" applyFill="1" applyBorder="1" applyAlignment="1"/>
    <xf numFmtId="0" fontId="135" fillId="0" borderId="0" xfId="408" quotePrefix="1" applyFont="1" applyFill="1" applyBorder="1" applyAlignment="1"/>
    <xf numFmtId="2" fontId="135" fillId="0" borderId="0" xfId="1" applyNumberFormat="1" applyFont="1" applyFill="1" applyBorder="1" applyAlignment="1"/>
    <xf numFmtId="0" fontId="136" fillId="0" borderId="0" xfId="0" quotePrefix="1" applyFont="1" applyFill="1" applyBorder="1" applyAlignment="1"/>
    <xf numFmtId="0" fontId="135" fillId="0" borderId="0" xfId="251" quotePrefix="1" applyFont="1" applyFill="1" applyBorder="1" applyAlignment="1"/>
    <xf numFmtId="0" fontId="0" fillId="0" borderId="0" xfId="0" applyFont="1" applyAlignment="1">
      <alignment vertical="center"/>
    </xf>
    <xf numFmtId="0" fontId="0" fillId="0" borderId="0" xfId="0" applyFont="1" applyAlignment="1">
      <alignment horizontal="center" vertical="center"/>
    </xf>
    <xf numFmtId="0" fontId="0" fillId="0" borderId="0" xfId="0" applyFont="1" applyFill="1" applyAlignment="1">
      <alignment horizontal="left" vertical="center"/>
    </xf>
    <xf numFmtId="0" fontId="99" fillId="0" borderId="0" xfId="0" applyFont="1" applyAlignment="1">
      <alignment vertical="center"/>
    </xf>
    <xf numFmtId="0" fontId="0" fillId="0" borderId="0" xfId="0" applyFont="1" applyFill="1" applyAlignment="1">
      <alignment vertical="center"/>
    </xf>
    <xf numFmtId="172" fontId="0" fillId="0" borderId="0" xfId="0" applyNumberFormat="1" applyFont="1" applyAlignment="1">
      <alignment vertical="center"/>
    </xf>
    <xf numFmtId="0" fontId="99" fillId="0" borderId="0" xfId="0" applyFont="1" applyAlignment="1">
      <alignment horizontal="center" vertical="center"/>
    </xf>
    <xf numFmtId="172" fontId="99" fillId="0" borderId="0" xfId="0" applyNumberFormat="1" applyFont="1" applyAlignment="1">
      <alignment vertical="center"/>
    </xf>
    <xf numFmtId="0" fontId="42" fillId="0" borderId="0" xfId="536" applyFont="1" applyBorder="1" applyAlignment="1">
      <alignment horizontal="center" vertical="center"/>
    </xf>
    <xf numFmtId="3" fontId="0" fillId="0" borderId="0" xfId="0" applyNumberFormat="1" applyFont="1" applyAlignment="1">
      <alignment horizontal="center" vertical="center"/>
    </xf>
    <xf numFmtId="3" fontId="99" fillId="0" borderId="0" xfId="0" applyNumberFormat="1" applyFont="1" applyAlignment="1">
      <alignment horizontal="center" vertical="center"/>
    </xf>
    <xf numFmtId="0" fontId="99" fillId="0" borderId="35" xfId="0" applyFont="1" applyFill="1" applyBorder="1" applyAlignment="1">
      <alignment vertical="center"/>
    </xf>
    <xf numFmtId="0" fontId="99" fillId="0" borderId="27" xfId="0" applyFont="1" applyFill="1" applyBorder="1" applyAlignment="1">
      <alignment vertical="center"/>
    </xf>
    <xf numFmtId="0" fontId="99" fillId="0" borderId="38" xfId="0" applyFont="1" applyFill="1" applyBorder="1" applyAlignment="1">
      <alignment vertical="center"/>
    </xf>
    <xf numFmtId="0" fontId="99" fillId="0" borderId="30" xfId="0" applyFont="1" applyFill="1" applyBorder="1" applyAlignment="1">
      <alignment vertical="center"/>
    </xf>
    <xf numFmtId="0" fontId="0" fillId="0" borderId="0" xfId="0" applyFont="1" applyFill="1" applyAlignment="1">
      <alignment horizontal="center" vertical="center"/>
    </xf>
    <xf numFmtId="3" fontId="0" fillId="0" borderId="36" xfId="0" applyNumberFormat="1" applyFont="1" applyFill="1" applyBorder="1" applyAlignment="1">
      <alignment horizontal="right" vertical="center"/>
    </xf>
    <xf numFmtId="3" fontId="0" fillId="0" borderId="28" xfId="0" applyNumberFormat="1" applyFont="1" applyFill="1" applyBorder="1" applyAlignment="1">
      <alignment horizontal="right" vertical="center"/>
    </xf>
    <xf numFmtId="2" fontId="0" fillId="0" borderId="31" xfId="0" applyNumberFormat="1" applyFont="1" applyFill="1" applyBorder="1" applyAlignment="1">
      <alignment horizontal="right" vertical="center"/>
    </xf>
    <xf numFmtId="3" fontId="0" fillId="0" borderId="37" xfId="0" applyNumberFormat="1" applyFont="1" applyFill="1" applyBorder="1" applyAlignment="1">
      <alignment horizontal="right" vertical="center"/>
    </xf>
    <xf numFmtId="3" fontId="0" fillId="0" borderId="2" xfId="0" applyNumberFormat="1" applyFont="1" applyFill="1" applyBorder="1" applyAlignment="1">
      <alignment horizontal="right" vertical="center"/>
    </xf>
    <xf numFmtId="3" fontId="0" fillId="0" borderId="38" xfId="0" applyNumberFormat="1" applyFont="1" applyFill="1" applyBorder="1" applyAlignment="1">
      <alignment horizontal="right" vertical="center"/>
    </xf>
    <xf numFmtId="3" fontId="0" fillId="0" borderId="25" xfId="0" applyNumberFormat="1" applyFont="1" applyFill="1" applyBorder="1" applyAlignment="1">
      <alignment horizontal="right" vertical="center"/>
    </xf>
    <xf numFmtId="2" fontId="0" fillId="0" borderId="40" xfId="0" applyNumberFormat="1" applyFont="1" applyFill="1" applyBorder="1" applyAlignment="1">
      <alignment horizontal="right" vertical="center"/>
    </xf>
    <xf numFmtId="3" fontId="137" fillId="0" borderId="25" xfId="0" applyNumberFormat="1" applyFont="1" applyFill="1" applyBorder="1" applyAlignment="1">
      <alignment horizontal="right" vertical="center"/>
    </xf>
    <xf numFmtId="3" fontId="99" fillId="0" borderId="25" xfId="0" applyNumberFormat="1" applyFont="1" applyFill="1" applyBorder="1" applyAlignment="1">
      <alignment horizontal="right" vertical="center"/>
    </xf>
    <xf numFmtId="2" fontId="99" fillId="0" borderId="25" xfId="0" applyNumberFormat="1" applyFont="1" applyFill="1" applyBorder="1" applyAlignment="1">
      <alignment horizontal="right" vertical="center"/>
    </xf>
    <xf numFmtId="167" fontId="0" fillId="0" borderId="24" xfId="0" applyNumberFormat="1" applyFont="1" applyFill="1" applyBorder="1" applyAlignment="1">
      <alignment horizontal="right" vertical="center"/>
    </xf>
    <xf numFmtId="3" fontId="133" fillId="0" borderId="28" xfId="664" applyNumberFormat="1" applyFont="1" applyFill="1" applyBorder="1" applyAlignment="1">
      <alignment horizontal="right" vertical="center"/>
    </xf>
    <xf numFmtId="9" fontId="133" fillId="0" borderId="28" xfId="2" applyFont="1" applyFill="1" applyBorder="1" applyAlignment="1">
      <alignment horizontal="right" vertical="center"/>
    </xf>
    <xf numFmtId="167" fontId="0" fillId="0" borderId="26" xfId="0" applyNumberFormat="1" applyFont="1" applyFill="1" applyBorder="1" applyAlignment="1">
      <alignment horizontal="right" vertical="center"/>
    </xf>
    <xf numFmtId="3" fontId="133" fillId="0" borderId="2" xfId="664" applyNumberFormat="1" applyFont="1" applyFill="1" applyBorder="1" applyAlignment="1">
      <alignment horizontal="right" vertical="center"/>
    </xf>
    <xf numFmtId="9" fontId="133" fillId="0" borderId="2" xfId="2" applyFont="1" applyFill="1" applyBorder="1" applyAlignment="1">
      <alignment horizontal="right" vertical="center"/>
    </xf>
    <xf numFmtId="167" fontId="0" fillId="0" borderId="33" xfId="0" applyNumberFormat="1" applyFont="1" applyFill="1" applyBorder="1" applyAlignment="1">
      <alignment horizontal="right" vertical="center"/>
    </xf>
    <xf numFmtId="3" fontId="133" fillId="0" borderId="25" xfId="664" applyNumberFormat="1" applyFont="1" applyFill="1" applyBorder="1" applyAlignment="1">
      <alignment horizontal="right" vertical="center"/>
    </xf>
    <xf numFmtId="9" fontId="133" fillId="0" borderId="25" xfId="2" applyFont="1" applyFill="1" applyBorder="1" applyAlignment="1">
      <alignment horizontal="right" vertical="center"/>
    </xf>
    <xf numFmtId="167" fontId="99" fillId="0" borderId="25" xfId="0" applyNumberFormat="1" applyFont="1" applyFill="1" applyBorder="1" applyAlignment="1">
      <alignment horizontal="right" vertical="center"/>
    </xf>
    <xf numFmtId="9" fontId="140" fillId="0" borderId="25" xfId="2" applyFont="1" applyFill="1" applyBorder="1" applyAlignment="1">
      <alignment horizontal="right" vertical="center"/>
    </xf>
    <xf numFmtId="6" fontId="0" fillId="0" borderId="28" xfId="0" applyNumberFormat="1" applyFont="1" applyFill="1" applyBorder="1" applyAlignment="1">
      <alignment horizontal="right" vertical="center"/>
    </xf>
    <xf numFmtId="172" fontId="0" fillId="0" borderId="31" xfId="0" applyNumberFormat="1" applyFont="1" applyFill="1" applyBorder="1" applyAlignment="1">
      <alignment horizontal="right" vertical="center"/>
    </xf>
    <xf numFmtId="6" fontId="0" fillId="0" borderId="2" xfId="0" applyNumberFormat="1" applyFont="1" applyFill="1" applyBorder="1" applyAlignment="1">
      <alignment horizontal="right" vertical="center"/>
    </xf>
    <xf numFmtId="6" fontId="0" fillId="0" borderId="25" xfId="0" applyNumberFormat="1" applyFont="1" applyFill="1" applyBorder="1" applyAlignment="1">
      <alignment horizontal="right" vertical="center"/>
    </xf>
    <xf numFmtId="172" fontId="0" fillId="0" borderId="40" xfId="0" applyNumberFormat="1" applyFont="1" applyFill="1" applyBorder="1" applyAlignment="1">
      <alignment horizontal="right" vertical="center"/>
    </xf>
    <xf numFmtId="0" fontId="42" fillId="0" borderId="0" xfId="536" applyFont="1" applyFill="1" applyBorder="1" applyAlignment="1">
      <alignment horizontal="left" vertical="center"/>
    </xf>
    <xf numFmtId="0" fontId="42" fillId="0" borderId="0" xfId="536" applyFont="1" applyFill="1" applyAlignment="1">
      <alignment horizontal="left" vertical="center"/>
    </xf>
    <xf numFmtId="0" fontId="99" fillId="0" borderId="44" xfId="0" applyFont="1" applyFill="1" applyBorder="1" applyAlignment="1">
      <alignment horizontal="left" vertical="center"/>
    </xf>
    <xf numFmtId="0" fontId="99" fillId="0" borderId="32" xfId="0" applyFont="1" applyFill="1" applyBorder="1" applyAlignment="1">
      <alignment horizontal="left" vertical="center"/>
    </xf>
    <xf numFmtId="0" fontId="99" fillId="0" borderId="27" xfId="0" applyFont="1" applyFill="1" applyBorder="1" applyAlignment="1">
      <alignment horizontal="left" vertical="center"/>
    </xf>
    <xf numFmtId="0" fontId="99" fillId="0" borderId="39" xfId="0" applyFont="1" applyFill="1" applyBorder="1" applyAlignment="1">
      <alignment horizontal="left" vertical="center"/>
    </xf>
    <xf numFmtId="0" fontId="99" fillId="0" borderId="32" xfId="0" applyFont="1" applyFill="1" applyBorder="1" applyAlignment="1">
      <alignment horizontal="left" vertical="center" wrapText="1"/>
    </xf>
    <xf numFmtId="0" fontId="99" fillId="0" borderId="27" xfId="0" applyFont="1" applyFill="1" applyBorder="1" applyAlignment="1">
      <alignment horizontal="left" vertical="center" wrapText="1"/>
    </xf>
    <xf numFmtId="0" fontId="42" fillId="0" borderId="0" xfId="536" applyFont="1" applyFill="1" applyAlignment="1">
      <alignment horizontal="left" vertical="center" wrapText="1"/>
    </xf>
    <xf numFmtId="0" fontId="42" fillId="0" borderId="0" xfId="536"/>
    <xf numFmtId="0" fontId="0" fillId="0" borderId="36" xfId="0" applyFont="1" applyFill="1" applyBorder="1" applyAlignment="1">
      <alignment vertical="center"/>
    </xf>
    <xf numFmtId="0" fontId="0" fillId="0" borderId="31" xfId="0" applyFont="1" applyFill="1" applyBorder="1" applyAlignment="1">
      <alignment vertical="center"/>
    </xf>
    <xf numFmtId="0" fontId="0" fillId="0" borderId="37" xfId="0" applyFont="1" applyFill="1" applyBorder="1" applyAlignment="1">
      <alignment vertical="center"/>
    </xf>
    <xf numFmtId="0" fontId="0" fillId="0" borderId="29" xfId="0" applyFont="1" applyFill="1" applyBorder="1" applyAlignment="1">
      <alignment vertical="center"/>
    </xf>
    <xf numFmtId="0" fontId="0" fillId="0" borderId="38" xfId="0" applyFont="1" applyFill="1" applyBorder="1" applyAlignment="1">
      <alignment vertical="center"/>
    </xf>
    <xf numFmtId="0" fontId="0" fillId="0" borderId="30" xfId="0" applyFont="1" applyFill="1" applyBorder="1" applyAlignment="1">
      <alignment vertical="center"/>
    </xf>
    <xf numFmtId="9" fontId="0" fillId="0" borderId="0" xfId="2" applyFont="1"/>
    <xf numFmtId="0" fontId="0" fillId="0" borderId="0" xfId="0" applyFont="1" applyFill="1" applyBorder="1" applyAlignment="1">
      <alignment horizontal="center" vertical="center"/>
    </xf>
    <xf numFmtId="0" fontId="0" fillId="0" borderId="0" xfId="0" applyFont="1" applyFill="1" applyBorder="1" applyAlignment="1">
      <alignment horizontal="center"/>
    </xf>
    <xf numFmtId="0" fontId="0" fillId="0" borderId="0" xfId="0" quotePrefix="1" applyFont="1" applyFill="1" applyBorder="1" applyAlignment="1">
      <alignment horizontal="left" wrapText="1"/>
    </xf>
  </cellXfs>
  <cellStyles count="780">
    <cellStyle name="%" xfId="31" xr:uid="{00000000-0005-0000-0000-000000000000}"/>
    <cellStyle name="_TiL new and unused charts" xfId="8" xr:uid="{00000000-0005-0000-0000-000001000000}"/>
    <cellStyle name="_TiL new and unused charts_Tables 1.2" xfId="9" xr:uid="{00000000-0005-0000-0000-000002000000}"/>
    <cellStyle name="_TiL new and unused charts_Tables 2011" xfId="10" xr:uid="{00000000-0005-0000-0000-000003000000}"/>
    <cellStyle name="_TiL new charts" xfId="11" xr:uid="{00000000-0005-0000-0000-000004000000}"/>
    <cellStyle name="_TiL new charts_Tables 1.2" xfId="12" xr:uid="{00000000-0005-0000-0000-000005000000}"/>
    <cellStyle name="_TiL new charts_Tables 2011" xfId="13" xr:uid="{00000000-0005-0000-0000-000006000000}"/>
    <cellStyle name="W_v\è`" xfId="32" xr:uid="{00000000-0005-0000-0000-000007000000}"/>
    <cellStyle name="20% - Accent1" xfId="726" builtinId="30" customBuiltin="1"/>
    <cellStyle name="20% - Accent1 2" xfId="33" xr:uid="{00000000-0005-0000-0000-000009000000}"/>
    <cellStyle name="20% - Accent1 2 2" xfId="34" xr:uid="{00000000-0005-0000-0000-00000A000000}"/>
    <cellStyle name="20% - Accent1 2 3" xfId="648" xr:uid="{00000000-0005-0000-0000-00000B000000}"/>
    <cellStyle name="20% - Accent1 3" xfId="35" xr:uid="{00000000-0005-0000-0000-00000C000000}"/>
    <cellStyle name="20% - Accent1 4" xfId="36" xr:uid="{00000000-0005-0000-0000-00000D000000}"/>
    <cellStyle name="20% - Accent2" xfId="730" builtinId="34" customBuiltin="1"/>
    <cellStyle name="20% - Accent2 2" xfId="37" xr:uid="{00000000-0005-0000-0000-00000F000000}"/>
    <cellStyle name="20% - Accent2 2 2" xfId="38" xr:uid="{00000000-0005-0000-0000-000010000000}"/>
    <cellStyle name="20% - Accent2 2 3" xfId="507" xr:uid="{00000000-0005-0000-0000-000011000000}"/>
    <cellStyle name="20% - Accent2 2 4" xfId="649" xr:uid="{00000000-0005-0000-0000-000012000000}"/>
    <cellStyle name="20% - Accent2 3" xfId="39" xr:uid="{00000000-0005-0000-0000-000013000000}"/>
    <cellStyle name="20% - Accent2 4" xfId="40" xr:uid="{00000000-0005-0000-0000-000014000000}"/>
    <cellStyle name="20% - Accent3" xfId="734" builtinId="38" customBuiltin="1"/>
    <cellStyle name="20% - Accent3 2" xfId="41" xr:uid="{00000000-0005-0000-0000-000016000000}"/>
    <cellStyle name="20% - Accent3 2 2" xfId="42" xr:uid="{00000000-0005-0000-0000-000017000000}"/>
    <cellStyle name="20% - Accent3 2 3" xfId="650" xr:uid="{00000000-0005-0000-0000-000018000000}"/>
    <cellStyle name="20% - Accent3 3" xfId="43" xr:uid="{00000000-0005-0000-0000-000019000000}"/>
    <cellStyle name="20% - Accent3 4" xfId="44" xr:uid="{00000000-0005-0000-0000-00001A000000}"/>
    <cellStyle name="20% - Accent4" xfId="738" builtinId="42" customBuiltin="1"/>
    <cellStyle name="20% - Accent4 2" xfId="45" xr:uid="{00000000-0005-0000-0000-00001C000000}"/>
    <cellStyle name="20% - Accent4 2 2" xfId="46" xr:uid="{00000000-0005-0000-0000-00001D000000}"/>
    <cellStyle name="20% - Accent4 2 3" xfId="651" xr:uid="{00000000-0005-0000-0000-00001E000000}"/>
    <cellStyle name="20% - Accent4 3" xfId="47" xr:uid="{00000000-0005-0000-0000-00001F000000}"/>
    <cellStyle name="20% - Accent4 4" xfId="48" xr:uid="{00000000-0005-0000-0000-000020000000}"/>
    <cellStyle name="20% - Accent5" xfId="742" builtinId="46" customBuiltin="1"/>
    <cellStyle name="20% - Accent5 2" xfId="49" xr:uid="{00000000-0005-0000-0000-000022000000}"/>
    <cellStyle name="20% - Accent5 2 2" xfId="50" xr:uid="{00000000-0005-0000-0000-000023000000}"/>
    <cellStyle name="20% - Accent5 3" xfId="51" xr:uid="{00000000-0005-0000-0000-000024000000}"/>
    <cellStyle name="20% - Accent6" xfId="746" builtinId="50" customBuiltin="1"/>
    <cellStyle name="20% - Accent6 2" xfId="52" xr:uid="{00000000-0005-0000-0000-000026000000}"/>
    <cellStyle name="20% - Accent6 2 2" xfId="53" xr:uid="{00000000-0005-0000-0000-000027000000}"/>
    <cellStyle name="20% - Accent6 2 3" xfId="652" xr:uid="{00000000-0005-0000-0000-000028000000}"/>
    <cellStyle name="20% - Accent6 3" xfId="54" xr:uid="{00000000-0005-0000-0000-000029000000}"/>
    <cellStyle name="20% - Accent6 4" xfId="55" xr:uid="{00000000-0005-0000-0000-00002A000000}"/>
    <cellStyle name="20% - Akzent1 2" xfId="56" xr:uid="{00000000-0005-0000-0000-00002B000000}"/>
    <cellStyle name="20% - Akzent2 2" xfId="57" xr:uid="{00000000-0005-0000-0000-00002C000000}"/>
    <cellStyle name="20% - Akzent3 2" xfId="58" xr:uid="{00000000-0005-0000-0000-00002D000000}"/>
    <cellStyle name="20% - Akzent4 2" xfId="59" xr:uid="{00000000-0005-0000-0000-00002E000000}"/>
    <cellStyle name="20% - Akzent5 2" xfId="60" xr:uid="{00000000-0005-0000-0000-00002F000000}"/>
    <cellStyle name="20% - Akzent6 2" xfId="61" xr:uid="{00000000-0005-0000-0000-000030000000}"/>
    <cellStyle name="40% - Accent1" xfId="727" builtinId="31" customBuiltin="1"/>
    <cellStyle name="40% - Accent1 2" xfId="62" xr:uid="{00000000-0005-0000-0000-000032000000}"/>
    <cellStyle name="40% - Accent1 2 2" xfId="63" xr:uid="{00000000-0005-0000-0000-000033000000}"/>
    <cellStyle name="40% - Accent1 2 3" xfId="653" xr:uid="{00000000-0005-0000-0000-000034000000}"/>
    <cellStyle name="40% - Accent1 3" xfId="64" xr:uid="{00000000-0005-0000-0000-000035000000}"/>
    <cellStyle name="40% - Accent1 4" xfId="65" xr:uid="{00000000-0005-0000-0000-000036000000}"/>
    <cellStyle name="40% - Accent2" xfId="731" builtinId="35" customBuiltin="1"/>
    <cellStyle name="40% - Accent2 2" xfId="66" xr:uid="{00000000-0005-0000-0000-000038000000}"/>
    <cellStyle name="40% - Accent2 2 2" xfId="67" xr:uid="{00000000-0005-0000-0000-000039000000}"/>
    <cellStyle name="40% - Accent2 3" xfId="68" xr:uid="{00000000-0005-0000-0000-00003A000000}"/>
    <cellStyle name="40% - Accent3" xfId="735" builtinId="39" customBuiltin="1"/>
    <cellStyle name="40% - Accent3 2" xfId="69" xr:uid="{00000000-0005-0000-0000-00003C000000}"/>
    <cellStyle name="40% - Accent3 2 2" xfId="70" xr:uid="{00000000-0005-0000-0000-00003D000000}"/>
    <cellStyle name="40% - Accent3 2 3" xfId="654" xr:uid="{00000000-0005-0000-0000-00003E000000}"/>
    <cellStyle name="40% - Accent3 3" xfId="71" xr:uid="{00000000-0005-0000-0000-00003F000000}"/>
    <cellStyle name="40% - Accent3 4" xfId="72" xr:uid="{00000000-0005-0000-0000-000040000000}"/>
    <cellStyle name="40% - Accent4" xfId="739" builtinId="43" customBuiltin="1"/>
    <cellStyle name="40% - Accent4 2" xfId="73" xr:uid="{00000000-0005-0000-0000-000042000000}"/>
    <cellStyle name="40% - Accent4 2 2" xfId="74" xr:uid="{00000000-0005-0000-0000-000043000000}"/>
    <cellStyle name="40% - Accent4 2 3" xfId="655" xr:uid="{00000000-0005-0000-0000-000044000000}"/>
    <cellStyle name="40% - Accent4 3" xfId="75" xr:uid="{00000000-0005-0000-0000-000045000000}"/>
    <cellStyle name="40% - Accent4 4" xfId="76" xr:uid="{00000000-0005-0000-0000-000046000000}"/>
    <cellStyle name="40% - Accent5" xfId="743" builtinId="47" customBuiltin="1"/>
    <cellStyle name="40% - Accent5 2" xfId="77" xr:uid="{00000000-0005-0000-0000-000048000000}"/>
    <cellStyle name="40% - Accent5 2 2" xfId="78" xr:uid="{00000000-0005-0000-0000-000049000000}"/>
    <cellStyle name="40% - Accent5 3" xfId="79" xr:uid="{00000000-0005-0000-0000-00004A000000}"/>
    <cellStyle name="40% - Accent6" xfId="747" builtinId="51" customBuiltin="1"/>
    <cellStyle name="40% - Accent6 2" xfId="80" xr:uid="{00000000-0005-0000-0000-00004C000000}"/>
    <cellStyle name="40% - Accent6 2 2" xfId="81" xr:uid="{00000000-0005-0000-0000-00004D000000}"/>
    <cellStyle name="40% - Accent6 2 3" xfId="656" xr:uid="{00000000-0005-0000-0000-00004E000000}"/>
    <cellStyle name="40% - Accent6 3" xfId="82" xr:uid="{00000000-0005-0000-0000-00004F000000}"/>
    <cellStyle name="40% - Accent6 4" xfId="83" xr:uid="{00000000-0005-0000-0000-000050000000}"/>
    <cellStyle name="40% - Akzent1 2" xfId="84" xr:uid="{00000000-0005-0000-0000-000051000000}"/>
    <cellStyle name="40% - Akzent2 2" xfId="85" xr:uid="{00000000-0005-0000-0000-000052000000}"/>
    <cellStyle name="40% - Akzent3 2" xfId="86" xr:uid="{00000000-0005-0000-0000-000053000000}"/>
    <cellStyle name="40% - Akzent4 2" xfId="87" xr:uid="{00000000-0005-0000-0000-000054000000}"/>
    <cellStyle name="40% - Akzent5 2" xfId="88" xr:uid="{00000000-0005-0000-0000-000055000000}"/>
    <cellStyle name="40% - Akzent6 2" xfId="89" xr:uid="{00000000-0005-0000-0000-000056000000}"/>
    <cellStyle name="60% - Accent1" xfId="728" builtinId="32" customBuiltin="1"/>
    <cellStyle name="60% - Accent1 2" xfId="90" xr:uid="{00000000-0005-0000-0000-000058000000}"/>
    <cellStyle name="60% - Accent1 2 2" xfId="91" xr:uid="{00000000-0005-0000-0000-000059000000}"/>
    <cellStyle name="60% - Accent1 2 3" xfId="657" xr:uid="{00000000-0005-0000-0000-00005A000000}"/>
    <cellStyle name="60% - Accent1 3" xfId="92" xr:uid="{00000000-0005-0000-0000-00005B000000}"/>
    <cellStyle name="60% - Accent1 4" xfId="93" xr:uid="{00000000-0005-0000-0000-00005C000000}"/>
    <cellStyle name="60% - Accent2" xfId="732" builtinId="36" customBuiltin="1"/>
    <cellStyle name="60% - Accent2 2" xfId="94" xr:uid="{00000000-0005-0000-0000-00005E000000}"/>
    <cellStyle name="60% - Accent2 2 2" xfId="95" xr:uid="{00000000-0005-0000-0000-00005F000000}"/>
    <cellStyle name="60% - Accent2 3" xfId="96" xr:uid="{00000000-0005-0000-0000-000060000000}"/>
    <cellStyle name="60% - Accent3" xfId="736" builtinId="40" customBuiltin="1"/>
    <cellStyle name="60% - Accent3 2" xfId="97" xr:uid="{00000000-0005-0000-0000-000062000000}"/>
    <cellStyle name="60% - Accent3 2 2" xfId="98" xr:uid="{00000000-0005-0000-0000-000063000000}"/>
    <cellStyle name="60% - Accent3 2 3" xfId="658" xr:uid="{00000000-0005-0000-0000-000064000000}"/>
    <cellStyle name="60% - Accent3 3" xfId="99" xr:uid="{00000000-0005-0000-0000-000065000000}"/>
    <cellStyle name="60% - Accent3 4" xfId="100" xr:uid="{00000000-0005-0000-0000-000066000000}"/>
    <cellStyle name="60% - Accent4" xfId="740" builtinId="44" customBuiltin="1"/>
    <cellStyle name="60% - Accent4 2" xfId="101" xr:uid="{00000000-0005-0000-0000-000068000000}"/>
    <cellStyle name="60% - Accent4 2 2" xfId="102" xr:uid="{00000000-0005-0000-0000-000069000000}"/>
    <cellStyle name="60% - Accent4 2 3" xfId="659" xr:uid="{00000000-0005-0000-0000-00006A000000}"/>
    <cellStyle name="60% - Accent4 3" xfId="103" xr:uid="{00000000-0005-0000-0000-00006B000000}"/>
    <cellStyle name="60% - Accent4 4" xfId="104" xr:uid="{00000000-0005-0000-0000-00006C000000}"/>
    <cellStyle name="60% - Accent5" xfId="744" builtinId="48" customBuiltin="1"/>
    <cellStyle name="60% - Accent5 2" xfId="105" xr:uid="{00000000-0005-0000-0000-00006E000000}"/>
    <cellStyle name="60% - Accent5 2 2" xfId="106" xr:uid="{00000000-0005-0000-0000-00006F000000}"/>
    <cellStyle name="60% - Accent5 3" xfId="107" xr:uid="{00000000-0005-0000-0000-000070000000}"/>
    <cellStyle name="60% - Accent6" xfId="748" builtinId="52" customBuiltin="1"/>
    <cellStyle name="60% - Accent6 2" xfId="108" xr:uid="{00000000-0005-0000-0000-000072000000}"/>
    <cellStyle name="60% - Accent6 2 2" xfId="109" xr:uid="{00000000-0005-0000-0000-000073000000}"/>
    <cellStyle name="60% - Accent6 2 3" xfId="660" xr:uid="{00000000-0005-0000-0000-000074000000}"/>
    <cellStyle name="60% - Accent6 3" xfId="110" xr:uid="{00000000-0005-0000-0000-000075000000}"/>
    <cellStyle name="60% - Accent6 4" xfId="111" xr:uid="{00000000-0005-0000-0000-000076000000}"/>
    <cellStyle name="60% - Akzent1 2" xfId="112" xr:uid="{00000000-0005-0000-0000-000077000000}"/>
    <cellStyle name="60% - Akzent2 2" xfId="113" xr:uid="{00000000-0005-0000-0000-000078000000}"/>
    <cellStyle name="60% - Akzent3 2" xfId="114" xr:uid="{00000000-0005-0000-0000-000079000000}"/>
    <cellStyle name="60% - Akzent4 2" xfId="115" xr:uid="{00000000-0005-0000-0000-00007A000000}"/>
    <cellStyle name="60% - Akzent5 2" xfId="116" xr:uid="{00000000-0005-0000-0000-00007B000000}"/>
    <cellStyle name="60% - Akzent6 2" xfId="117" xr:uid="{00000000-0005-0000-0000-00007C000000}"/>
    <cellStyle name="Accent1" xfId="725" builtinId="29" customBuiltin="1"/>
    <cellStyle name="Accent1 2" xfId="118" xr:uid="{00000000-0005-0000-0000-00007E000000}"/>
    <cellStyle name="Accent1 2 2" xfId="119" xr:uid="{00000000-0005-0000-0000-00007F000000}"/>
    <cellStyle name="Accent1 2 3" xfId="661" xr:uid="{00000000-0005-0000-0000-000080000000}"/>
    <cellStyle name="Accent1 3" xfId="120" xr:uid="{00000000-0005-0000-0000-000081000000}"/>
    <cellStyle name="Accent1 4" xfId="121" xr:uid="{00000000-0005-0000-0000-000082000000}"/>
    <cellStyle name="Accent2" xfId="729" builtinId="33" customBuiltin="1"/>
    <cellStyle name="Accent2 2" xfId="122" xr:uid="{00000000-0005-0000-0000-000084000000}"/>
    <cellStyle name="Accent2 2 2" xfId="123" xr:uid="{00000000-0005-0000-0000-000085000000}"/>
    <cellStyle name="Accent2 3" xfId="124" xr:uid="{00000000-0005-0000-0000-000086000000}"/>
    <cellStyle name="Accent3" xfId="733" builtinId="37" customBuiltin="1"/>
    <cellStyle name="Accent3 2" xfId="125" xr:uid="{00000000-0005-0000-0000-000088000000}"/>
    <cellStyle name="Accent3 2 2" xfId="126" xr:uid="{00000000-0005-0000-0000-000089000000}"/>
    <cellStyle name="Accent3 3" xfId="127" xr:uid="{00000000-0005-0000-0000-00008A000000}"/>
    <cellStyle name="Accent4" xfId="737" builtinId="41" customBuiltin="1"/>
    <cellStyle name="Accent4 2" xfId="128" xr:uid="{00000000-0005-0000-0000-00008C000000}"/>
    <cellStyle name="Accent4 2 2" xfId="129" xr:uid="{00000000-0005-0000-0000-00008D000000}"/>
    <cellStyle name="Accent4 2 3" xfId="662" xr:uid="{00000000-0005-0000-0000-00008E000000}"/>
    <cellStyle name="Accent4 3" xfId="130" xr:uid="{00000000-0005-0000-0000-00008F000000}"/>
    <cellStyle name="Accent4 4" xfId="131" xr:uid="{00000000-0005-0000-0000-000090000000}"/>
    <cellStyle name="Accent5" xfId="741" builtinId="45" customBuiltin="1"/>
    <cellStyle name="Accent5 2" xfId="132" xr:uid="{00000000-0005-0000-0000-000092000000}"/>
    <cellStyle name="Accent5 2 2" xfId="133" xr:uid="{00000000-0005-0000-0000-000093000000}"/>
    <cellStyle name="Accent5 3" xfId="134" xr:uid="{00000000-0005-0000-0000-000094000000}"/>
    <cellStyle name="Accent6" xfId="745" builtinId="49" customBuiltin="1"/>
    <cellStyle name="Accent6 2" xfId="135" xr:uid="{00000000-0005-0000-0000-000096000000}"/>
    <cellStyle name="Accent6 2 2" xfId="136" xr:uid="{00000000-0005-0000-0000-000097000000}"/>
    <cellStyle name="Accent6 3" xfId="137" xr:uid="{00000000-0005-0000-0000-000098000000}"/>
    <cellStyle name="Akzent1 2" xfId="138" xr:uid="{00000000-0005-0000-0000-000099000000}"/>
    <cellStyle name="Akzent2 2" xfId="139" xr:uid="{00000000-0005-0000-0000-00009A000000}"/>
    <cellStyle name="Akzent3 2" xfId="140" xr:uid="{00000000-0005-0000-0000-00009B000000}"/>
    <cellStyle name="Akzent4 2" xfId="141" xr:uid="{00000000-0005-0000-0000-00009C000000}"/>
    <cellStyle name="Akzent5 2" xfId="142" xr:uid="{00000000-0005-0000-0000-00009D000000}"/>
    <cellStyle name="Akzent6 2" xfId="143" xr:uid="{00000000-0005-0000-0000-00009E000000}"/>
    <cellStyle name="ANCLAS,REZONES Y SUS PARTES,DE FUNDICION,DE HIERRO O DE ACERO" xfId="144" xr:uid="{00000000-0005-0000-0000-00009F000000}"/>
    <cellStyle name="Ausgabe 2" xfId="145" xr:uid="{00000000-0005-0000-0000-0000A0000000}"/>
    <cellStyle name="Bad" xfId="714" builtinId="27" customBuiltin="1"/>
    <cellStyle name="Bad 2" xfId="146" xr:uid="{00000000-0005-0000-0000-0000A2000000}"/>
    <cellStyle name="Bad 2 2" xfId="147" xr:uid="{00000000-0005-0000-0000-0000A3000000}"/>
    <cellStyle name="Bad 3" xfId="148" xr:uid="{00000000-0005-0000-0000-0000A4000000}"/>
    <cellStyle name="Bad 4" xfId="698" xr:uid="{00000000-0005-0000-0000-0000A5000000}"/>
    <cellStyle name="Berechnung 2" xfId="149" xr:uid="{00000000-0005-0000-0000-0000A6000000}"/>
    <cellStyle name="Calculation" xfId="718" builtinId="22" customBuiltin="1"/>
    <cellStyle name="Calculation 2" xfId="150" xr:uid="{00000000-0005-0000-0000-0000A8000000}"/>
    <cellStyle name="Calculation 2 2" xfId="151" xr:uid="{00000000-0005-0000-0000-0000A9000000}"/>
    <cellStyle name="Calculation 2 3" xfId="663" xr:uid="{00000000-0005-0000-0000-0000AA000000}"/>
    <cellStyle name="Calculation 3" xfId="152" xr:uid="{00000000-0005-0000-0000-0000AB000000}"/>
    <cellStyle name="Calculation 4" xfId="153" xr:uid="{00000000-0005-0000-0000-0000AC000000}"/>
    <cellStyle name="CellBACode" xfId="154" xr:uid="{00000000-0005-0000-0000-0000AD000000}"/>
    <cellStyle name="CellBAName" xfId="155" xr:uid="{00000000-0005-0000-0000-0000AE000000}"/>
    <cellStyle name="CellBAValue" xfId="156" xr:uid="{00000000-0005-0000-0000-0000AF000000}"/>
    <cellStyle name="CellMCCode" xfId="157" xr:uid="{00000000-0005-0000-0000-0000B0000000}"/>
    <cellStyle name="CellMCName" xfId="30" xr:uid="{00000000-0005-0000-0000-0000B1000000}"/>
    <cellStyle name="CellMCValue" xfId="158" xr:uid="{00000000-0005-0000-0000-0000B2000000}"/>
    <cellStyle name="CellNationCode" xfId="159" xr:uid="{00000000-0005-0000-0000-0000B3000000}"/>
    <cellStyle name="CellNationName" xfId="14" xr:uid="{00000000-0005-0000-0000-0000B4000000}"/>
    <cellStyle name="CellNationSubCode" xfId="160" xr:uid="{00000000-0005-0000-0000-0000B5000000}"/>
    <cellStyle name="CellNationSubName" xfId="161" xr:uid="{00000000-0005-0000-0000-0000B6000000}"/>
    <cellStyle name="CellNationSubValue" xfId="162" xr:uid="{00000000-0005-0000-0000-0000B7000000}"/>
    <cellStyle name="CellNationValue" xfId="163" xr:uid="{00000000-0005-0000-0000-0000B8000000}"/>
    <cellStyle name="CellNormal" xfId="3" xr:uid="{00000000-0005-0000-0000-0000B9000000}"/>
    <cellStyle name="CellNormal 2" xfId="768" xr:uid="{C841BD88-4137-47FE-8964-F5DCB007A3B4}"/>
    <cellStyle name="CellRegionCode" xfId="164" xr:uid="{00000000-0005-0000-0000-0000BA000000}"/>
    <cellStyle name="CellRegionName" xfId="15" xr:uid="{00000000-0005-0000-0000-0000BB000000}"/>
    <cellStyle name="CellRegionValue" xfId="165" xr:uid="{00000000-0005-0000-0000-0000BC000000}"/>
    <cellStyle name="CellUACode" xfId="166" xr:uid="{00000000-0005-0000-0000-0000BD000000}"/>
    <cellStyle name="CellUAName" xfId="167" xr:uid="{00000000-0005-0000-0000-0000BE000000}"/>
    <cellStyle name="CellUAValue" xfId="168" xr:uid="{00000000-0005-0000-0000-0000BF000000}"/>
    <cellStyle name="Check Cell" xfId="720" builtinId="23" customBuiltin="1"/>
    <cellStyle name="Check Cell 2" xfId="169" xr:uid="{00000000-0005-0000-0000-0000C1000000}"/>
    <cellStyle name="Check Cell 2 2" xfId="170" xr:uid="{00000000-0005-0000-0000-0000C2000000}"/>
    <cellStyle name="Check Cell 3" xfId="171" xr:uid="{00000000-0005-0000-0000-0000C3000000}"/>
    <cellStyle name="Comma" xfId="706" builtinId="3"/>
    <cellStyle name="Comma 10" xfId="664" xr:uid="{00000000-0005-0000-0000-0000C5000000}"/>
    <cellStyle name="Comma 11" xfId="665" xr:uid="{00000000-0005-0000-0000-0000C6000000}"/>
    <cellStyle name="Comma 12" xfId="666" xr:uid="{00000000-0005-0000-0000-0000C7000000}"/>
    <cellStyle name="Comma 13" xfId="667" xr:uid="{00000000-0005-0000-0000-0000C8000000}"/>
    <cellStyle name="Comma 14" xfId="668" xr:uid="{00000000-0005-0000-0000-0000C9000000}"/>
    <cellStyle name="Comma 15" xfId="669" xr:uid="{00000000-0005-0000-0000-0000CA000000}"/>
    <cellStyle name="Comma 16" xfId="687" xr:uid="{00000000-0005-0000-0000-0000CB000000}"/>
    <cellStyle name="Comma 17" xfId="693" xr:uid="{00000000-0005-0000-0000-0000CC000000}"/>
    <cellStyle name="Comma 18" xfId="696" xr:uid="{00000000-0005-0000-0000-0000CD000000}"/>
    <cellStyle name="Comma 19" xfId="508" xr:uid="{00000000-0005-0000-0000-0000CE000000}"/>
    <cellStyle name="Comma 2" xfId="16" xr:uid="{00000000-0005-0000-0000-0000CF000000}"/>
    <cellStyle name="Comma 2 2" xfId="28" xr:uid="{00000000-0005-0000-0000-0000D0000000}"/>
    <cellStyle name="Comma 2 2 2" xfId="172" xr:uid="{00000000-0005-0000-0000-0000D1000000}"/>
    <cellStyle name="Comma 2 2 2 2" xfId="173" xr:uid="{00000000-0005-0000-0000-0000D2000000}"/>
    <cellStyle name="Comma 2 2 3" xfId="174" xr:uid="{00000000-0005-0000-0000-0000D3000000}"/>
    <cellStyle name="Comma 2 2 4" xfId="565" xr:uid="{00000000-0005-0000-0000-0000D4000000}"/>
    <cellStyle name="Comma 2 2 5" xfId="604" xr:uid="{00000000-0005-0000-0000-0000D5000000}"/>
    <cellStyle name="Comma 2 2 6" xfId="704" xr:uid="{00000000-0005-0000-0000-0000D6000000}"/>
    <cellStyle name="Comma 2 3" xfId="175" xr:uid="{00000000-0005-0000-0000-0000D7000000}"/>
    <cellStyle name="Comma 2 3 2" xfId="670" xr:uid="{00000000-0005-0000-0000-0000D8000000}"/>
    <cellStyle name="Comma 2 4" xfId="176" xr:uid="{00000000-0005-0000-0000-0000D9000000}"/>
    <cellStyle name="Comma 2 4 2" xfId="671" xr:uid="{00000000-0005-0000-0000-0000DA000000}"/>
    <cellStyle name="Comma 2 5" xfId="509" xr:uid="{00000000-0005-0000-0000-0000DB000000}"/>
    <cellStyle name="Comma 2 5 2" xfId="672" xr:uid="{00000000-0005-0000-0000-0000DC000000}"/>
    <cellStyle name="Comma 2 6" xfId="564" xr:uid="{00000000-0005-0000-0000-0000DD000000}"/>
    <cellStyle name="Comma 2 7" xfId="603" xr:uid="{00000000-0005-0000-0000-0000DE000000}"/>
    <cellStyle name="Comma 2 8" xfId="703" xr:uid="{00000000-0005-0000-0000-0000DF000000}"/>
    <cellStyle name="Comma 2 9" xfId="764" xr:uid="{1B919EF7-1EB2-4F31-9580-C1D23F9D6021}"/>
    <cellStyle name="Comma 20" xfId="602" xr:uid="{00000000-0005-0000-0000-0000E0000000}"/>
    <cellStyle name="Comma 21" xfId="702" xr:uid="{00000000-0005-0000-0000-0000E1000000}"/>
    <cellStyle name="Comma 22" xfId="751" xr:uid="{00000000-0005-0000-0000-0000E2000000}"/>
    <cellStyle name="Comma 23" xfId="778" xr:uid="{2DD9D7E3-FD6B-48FE-9965-EE76AA5E34B9}"/>
    <cellStyle name="Comma 24" xfId="779" xr:uid="{2954B7D5-F1F9-4440-B952-3756A0E9BFBF}"/>
    <cellStyle name="Comma 3" xfId="177" xr:uid="{00000000-0005-0000-0000-0000E3000000}"/>
    <cellStyle name="Comma 3 2" xfId="178" xr:uid="{00000000-0005-0000-0000-0000E4000000}"/>
    <cellStyle name="Comma 3 2 2" xfId="179" xr:uid="{00000000-0005-0000-0000-0000E5000000}"/>
    <cellStyle name="Comma 3 3" xfId="180" xr:uid="{00000000-0005-0000-0000-0000E6000000}"/>
    <cellStyle name="Comma 3 4" xfId="181" xr:uid="{00000000-0005-0000-0000-0000E7000000}"/>
    <cellStyle name="Comma 3 5" xfId="566" xr:uid="{00000000-0005-0000-0000-0000E8000000}"/>
    <cellStyle name="Comma 3 6" xfId="605" xr:uid="{00000000-0005-0000-0000-0000E9000000}"/>
    <cellStyle name="Comma 3 7" xfId="754" xr:uid="{00000000-0005-0000-0000-0000EA000000}"/>
    <cellStyle name="Comma 4" xfId="182" xr:uid="{00000000-0005-0000-0000-0000EB000000}"/>
    <cellStyle name="Comma 4 2" xfId="183" xr:uid="{00000000-0005-0000-0000-0000EC000000}"/>
    <cellStyle name="Comma 4 3" xfId="567" xr:uid="{00000000-0005-0000-0000-0000ED000000}"/>
    <cellStyle name="Comma 4 4" xfId="619" xr:uid="{00000000-0005-0000-0000-0000EE000000}"/>
    <cellStyle name="Comma 4 5" xfId="755" xr:uid="{00000000-0005-0000-0000-0000EF000000}"/>
    <cellStyle name="Comma 5" xfId="184" xr:uid="{00000000-0005-0000-0000-0000F0000000}"/>
    <cellStyle name="Comma 5 2" xfId="568" xr:uid="{00000000-0005-0000-0000-0000F1000000}"/>
    <cellStyle name="Comma 5 3" xfId="628" xr:uid="{00000000-0005-0000-0000-0000F2000000}"/>
    <cellStyle name="Comma 6" xfId="477" xr:uid="{00000000-0005-0000-0000-0000F3000000}"/>
    <cellStyle name="Comma 6 2" xfId="569" xr:uid="{00000000-0005-0000-0000-0000F4000000}"/>
    <cellStyle name="Comma 7" xfId="539" xr:uid="{00000000-0005-0000-0000-0000F5000000}"/>
    <cellStyle name="Comma 7 2" xfId="597" xr:uid="{00000000-0005-0000-0000-0000F6000000}"/>
    <cellStyle name="Comma 7 3" xfId="673" xr:uid="{00000000-0005-0000-0000-0000F7000000}"/>
    <cellStyle name="Comma 8" xfId="557" xr:uid="{00000000-0005-0000-0000-0000F8000000}"/>
    <cellStyle name="Comma 8 2" xfId="674" xr:uid="{00000000-0005-0000-0000-0000F9000000}"/>
    <cellStyle name="Comma 9" xfId="675" xr:uid="{00000000-0005-0000-0000-0000FA000000}"/>
    <cellStyle name="Comma_2.1 Improving the social rented sector - new tables" xfId="482" xr:uid="{00000000-0005-0000-0000-0000FB000000}"/>
    <cellStyle name="Comma0" xfId="185" xr:uid="{00000000-0005-0000-0000-0000FC000000}"/>
    <cellStyle name="Currency 2" xfId="17" xr:uid="{00000000-0005-0000-0000-0000FD000000}"/>
    <cellStyle name="Currency 2 2" xfId="186" xr:uid="{00000000-0005-0000-0000-0000FE000000}"/>
    <cellStyle name="Currency 2 3" xfId="187" xr:uid="{00000000-0005-0000-0000-0000FF000000}"/>
    <cellStyle name="Currency 2 4" xfId="636" xr:uid="{00000000-0005-0000-0000-000000010000}"/>
    <cellStyle name="Currency 3" xfId="188" xr:uid="{00000000-0005-0000-0000-000001010000}"/>
    <cellStyle name="Currency 4" xfId="189" xr:uid="{00000000-0005-0000-0000-000002010000}"/>
    <cellStyle name="Currency 5" xfId="190" xr:uid="{00000000-0005-0000-0000-000003010000}"/>
    <cellStyle name="Currency0" xfId="191" xr:uid="{00000000-0005-0000-0000-000004010000}"/>
    <cellStyle name="Data_Total" xfId="410" xr:uid="{00000000-0005-0000-0000-000005010000}"/>
    <cellStyle name="Date" xfId="192" xr:uid="{00000000-0005-0000-0000-000006010000}"/>
    <cellStyle name="Default Column Data" xfId="18" xr:uid="{00000000-0005-0000-0000-000007010000}"/>
    <cellStyle name="DEnormalgray" xfId="637" xr:uid="{00000000-0005-0000-0000-000008010000}"/>
    <cellStyle name="Dezimal 2" xfId="193" xr:uid="{00000000-0005-0000-0000-000009010000}"/>
    <cellStyle name="Dezimal 3" xfId="194" xr:uid="{00000000-0005-0000-0000-00000A010000}"/>
    <cellStyle name="Digest heading 1" xfId="195" xr:uid="{00000000-0005-0000-0000-00000B010000}"/>
    <cellStyle name="Digest heading 2" xfId="196" xr:uid="{00000000-0005-0000-0000-00000C010000}"/>
    <cellStyle name="Digest heading 3" xfId="197" xr:uid="{00000000-0005-0000-0000-00000D010000}"/>
    <cellStyle name="diskette" xfId="198" xr:uid="{00000000-0005-0000-0000-00000E010000}"/>
    <cellStyle name="DONE" xfId="199" xr:uid="{00000000-0005-0000-0000-00000F010000}"/>
    <cellStyle name="Eingabe 2" xfId="200" xr:uid="{00000000-0005-0000-0000-000010010000}"/>
    <cellStyle name="Ergebnis 2" xfId="201" xr:uid="{00000000-0005-0000-0000-000011010000}"/>
    <cellStyle name="Erklärender Text 2" xfId="202" xr:uid="{00000000-0005-0000-0000-000012010000}"/>
    <cellStyle name="Euro" xfId="203" xr:uid="{00000000-0005-0000-0000-000013010000}"/>
    <cellStyle name="Explanatory Text" xfId="723" builtinId="53" customBuiltin="1"/>
    <cellStyle name="Explanatory Text 2" xfId="204" xr:uid="{00000000-0005-0000-0000-000015010000}"/>
    <cellStyle name="Explanatory Text 2 2" xfId="205" xr:uid="{00000000-0005-0000-0000-000016010000}"/>
    <cellStyle name="Explanatory Text 3" xfId="206" xr:uid="{00000000-0005-0000-0000-000017010000}"/>
    <cellStyle name="F0 - Style2" xfId="207" xr:uid="{00000000-0005-0000-0000-000018010000}"/>
    <cellStyle name="Fixed" xfId="208" xr:uid="{00000000-0005-0000-0000-000019010000}"/>
    <cellStyle name="Fixed1 - Style1" xfId="209" xr:uid="{00000000-0005-0000-0000-00001A010000}"/>
    <cellStyle name="Good" xfId="713" builtinId="26" customBuiltin="1"/>
    <cellStyle name="Good 2" xfId="210" xr:uid="{00000000-0005-0000-0000-00001C010000}"/>
    <cellStyle name="Good 2 2" xfId="211" xr:uid="{00000000-0005-0000-0000-00001D010000}"/>
    <cellStyle name="Good 3" xfId="212" xr:uid="{00000000-0005-0000-0000-00001E010000}"/>
    <cellStyle name="Gut 2" xfId="213" xr:uid="{00000000-0005-0000-0000-00001F010000}"/>
    <cellStyle name="Header" xfId="214" xr:uid="{00000000-0005-0000-0000-000020010000}"/>
    <cellStyle name="Header2" xfId="215" xr:uid="{00000000-0005-0000-0000-000021010000}"/>
    <cellStyle name="HeaderLEA" xfId="638" xr:uid="{00000000-0005-0000-0000-000022010000}"/>
    <cellStyle name="Heading 1" xfId="709" builtinId="16" customBuiltin="1"/>
    <cellStyle name="Heading 1 2" xfId="216" xr:uid="{00000000-0005-0000-0000-000024010000}"/>
    <cellStyle name="Heading 1 2 2" xfId="676" xr:uid="{00000000-0005-0000-0000-000025010000}"/>
    <cellStyle name="Heading 1 3" xfId="217" xr:uid="{00000000-0005-0000-0000-000026010000}"/>
    <cellStyle name="Heading 2" xfId="710" builtinId="17" customBuiltin="1"/>
    <cellStyle name="Heading 2 2" xfId="218" xr:uid="{00000000-0005-0000-0000-000028010000}"/>
    <cellStyle name="Heading 2 2 2" xfId="677" xr:uid="{00000000-0005-0000-0000-000029010000}"/>
    <cellStyle name="Heading 2 3" xfId="219" xr:uid="{00000000-0005-0000-0000-00002A010000}"/>
    <cellStyle name="Heading 3" xfId="711" builtinId="18" customBuiltin="1"/>
    <cellStyle name="Heading 3 2" xfId="220" xr:uid="{00000000-0005-0000-0000-00002C010000}"/>
    <cellStyle name="Heading 3 2 2" xfId="678" xr:uid="{00000000-0005-0000-0000-00002D010000}"/>
    <cellStyle name="Heading 3 3" xfId="221" xr:uid="{00000000-0005-0000-0000-00002E010000}"/>
    <cellStyle name="Heading 4" xfId="712" builtinId="19" customBuiltin="1"/>
    <cellStyle name="Heading 4 2" xfId="222" xr:uid="{00000000-0005-0000-0000-000030010000}"/>
    <cellStyle name="Heading 4 2 2" xfId="679" xr:uid="{00000000-0005-0000-0000-000031010000}"/>
    <cellStyle name="Heading 4 3" xfId="223" xr:uid="{00000000-0005-0000-0000-000032010000}"/>
    <cellStyle name="HEADING1" xfId="224" xr:uid="{00000000-0005-0000-0000-000033010000}"/>
    <cellStyle name="HEADING2" xfId="225" xr:uid="{00000000-0005-0000-0000-000034010000}"/>
    <cellStyle name="Headings" xfId="411" xr:uid="{00000000-0005-0000-0000-000035010000}"/>
    <cellStyle name="Headings 2" xfId="412" xr:uid="{00000000-0005-0000-0000-000036010000}"/>
    <cellStyle name="Headings 2 2" xfId="540" xr:uid="{00000000-0005-0000-0000-000037010000}"/>
    <cellStyle name="Headings 3" xfId="413" xr:uid="{00000000-0005-0000-0000-000038010000}"/>
    <cellStyle name="Headings 3 2" xfId="541" xr:uid="{00000000-0005-0000-0000-000039010000}"/>
    <cellStyle name="Headings 3 3" xfId="542" xr:uid="{00000000-0005-0000-0000-00003A010000}"/>
    <cellStyle name="Headings 4" xfId="448" xr:uid="{00000000-0005-0000-0000-00003B010000}"/>
    <cellStyle name="Headings 5" xfId="497" xr:uid="{00000000-0005-0000-0000-00003C010000}"/>
    <cellStyle name="Hyperlink" xfId="536" builtinId="8"/>
    <cellStyle name="Hyperlink 10" xfId="705" xr:uid="{00000000-0005-0000-0000-00003E010000}"/>
    <cellStyle name="Hyperlink 2" xfId="19" xr:uid="{00000000-0005-0000-0000-00003F010000}"/>
    <cellStyle name="Hyperlink 2 2" xfId="226" xr:uid="{00000000-0005-0000-0000-000040010000}"/>
    <cellStyle name="Hyperlink 2 2 2" xfId="227" xr:uid="{00000000-0005-0000-0000-000041010000}"/>
    <cellStyle name="Hyperlink 2 2 2 2" xfId="228" xr:uid="{00000000-0005-0000-0000-000042010000}"/>
    <cellStyle name="Hyperlink 2 2 3" xfId="570" xr:uid="{00000000-0005-0000-0000-000043010000}"/>
    <cellStyle name="Hyperlink 2 3" xfId="229" xr:uid="{00000000-0005-0000-0000-000044010000}"/>
    <cellStyle name="Hyperlink 2 3 2" xfId="230" xr:uid="{00000000-0005-0000-0000-000045010000}"/>
    <cellStyle name="Hyperlink 2 4" xfId="231" xr:uid="{00000000-0005-0000-0000-000046010000}"/>
    <cellStyle name="Hyperlink 2 5" xfId="232" xr:uid="{00000000-0005-0000-0000-000047010000}"/>
    <cellStyle name="Hyperlink 2 6" xfId="563" xr:uid="{00000000-0005-0000-0000-000048010000}"/>
    <cellStyle name="Hyperlink 2 7" xfId="606" xr:uid="{00000000-0005-0000-0000-000049010000}"/>
    <cellStyle name="Hyperlink 2 8" xfId="700" xr:uid="{00000000-0005-0000-0000-00004A010000}"/>
    <cellStyle name="Hyperlink 3" xfId="233" xr:uid="{00000000-0005-0000-0000-00004B010000}"/>
    <cellStyle name="Hyperlink 3 2" xfId="639" xr:uid="{00000000-0005-0000-0000-00004C010000}"/>
    <cellStyle name="Hyperlink 4" xfId="234" xr:uid="{00000000-0005-0000-0000-00004D010000}"/>
    <cellStyle name="Hyperlink 4 2" xfId="646" xr:uid="{00000000-0005-0000-0000-00004E010000}"/>
    <cellStyle name="Hyperlink 5" xfId="235" xr:uid="{00000000-0005-0000-0000-00004F010000}"/>
    <cellStyle name="Hyperlink 6" xfId="236" xr:uid="{00000000-0005-0000-0000-000050010000}"/>
    <cellStyle name="Hyperlink 7" xfId="449" xr:uid="{00000000-0005-0000-0000-000051010000}"/>
    <cellStyle name="Hyperlink 8" xfId="450" xr:uid="{00000000-0005-0000-0000-000052010000}"/>
    <cellStyle name="Hyperlink 9" xfId="600" xr:uid="{00000000-0005-0000-0000-000053010000}"/>
    <cellStyle name="I'm here now" xfId="237" xr:uid="{00000000-0005-0000-0000-000054010000}"/>
    <cellStyle name="Input" xfId="716" builtinId="20" customBuiltin="1"/>
    <cellStyle name="Input 2" xfId="238" xr:uid="{00000000-0005-0000-0000-000056010000}"/>
    <cellStyle name="Input 2 2" xfId="239" xr:uid="{00000000-0005-0000-0000-000057010000}"/>
    <cellStyle name="Input 2 3" xfId="680" xr:uid="{00000000-0005-0000-0000-000058010000}"/>
    <cellStyle name="Input 3" xfId="240" xr:uid="{00000000-0005-0000-0000-000059010000}"/>
    <cellStyle name="Input 4" xfId="241" xr:uid="{00000000-0005-0000-0000-00005A010000}"/>
    <cellStyle name="Later" xfId="242" xr:uid="{00000000-0005-0000-0000-00005B010000}"/>
    <cellStyle name="LEAName" xfId="640" xr:uid="{00000000-0005-0000-0000-00005C010000}"/>
    <cellStyle name="LEANumber" xfId="641" xr:uid="{00000000-0005-0000-0000-00005D010000}"/>
    <cellStyle name="Linked Cell" xfId="719" builtinId="24" customBuiltin="1"/>
    <cellStyle name="Linked Cell 2" xfId="243" xr:uid="{00000000-0005-0000-0000-00005F010000}"/>
    <cellStyle name="Linked Cell 2 2" xfId="244" xr:uid="{00000000-0005-0000-0000-000060010000}"/>
    <cellStyle name="Linked Cell 3" xfId="245" xr:uid="{00000000-0005-0000-0000-000061010000}"/>
    <cellStyle name="Manual" xfId="246" xr:uid="{00000000-0005-0000-0000-000062010000}"/>
    <cellStyle name="Neutral" xfId="715" builtinId="28" customBuiltin="1"/>
    <cellStyle name="Neutral 2" xfId="247" xr:uid="{00000000-0005-0000-0000-000064010000}"/>
    <cellStyle name="Neutral 2 2" xfId="681" xr:uid="{00000000-0005-0000-0000-000065010000}"/>
    <cellStyle name="Neutral 3" xfId="248" xr:uid="{00000000-0005-0000-0000-000066010000}"/>
    <cellStyle name="Norma" xfId="505" xr:uid="{00000000-0005-0000-0000-000067010000}"/>
    <cellStyle name="Norma 2" xfId="506" xr:uid="{00000000-0005-0000-0000-000068010000}"/>
    <cellStyle name="Normal" xfId="0" builtinId="0"/>
    <cellStyle name="Normal - Style1" xfId="249" xr:uid="{00000000-0005-0000-0000-00006A010000}"/>
    <cellStyle name="Normal 10" xfId="250" xr:uid="{00000000-0005-0000-0000-00006B010000}"/>
    <cellStyle name="Normal 10 2" xfId="251" xr:uid="{00000000-0005-0000-0000-00006C010000}"/>
    <cellStyle name="Normal 10 3" xfId="252" xr:uid="{00000000-0005-0000-0000-00006D010000}"/>
    <cellStyle name="Normal 10 4" xfId="571" xr:uid="{00000000-0005-0000-0000-00006E010000}"/>
    <cellStyle name="Normal 10 5" xfId="618" xr:uid="{00000000-0005-0000-0000-00006F010000}"/>
    <cellStyle name="Normal 105" xfId="414" xr:uid="{00000000-0005-0000-0000-000070010000}"/>
    <cellStyle name="Normal 11" xfId="253" xr:uid="{00000000-0005-0000-0000-000071010000}"/>
    <cellStyle name="Normal 11 2" xfId="254" xr:uid="{00000000-0005-0000-0000-000072010000}"/>
    <cellStyle name="Normal 11 2 2" xfId="510" xr:uid="{00000000-0005-0000-0000-000073010000}"/>
    <cellStyle name="Normal 11 2 2 2" xfId="511" xr:uid="{00000000-0005-0000-0000-000074010000}"/>
    <cellStyle name="Normal 11 2 3" xfId="512" xr:uid="{00000000-0005-0000-0000-000075010000}"/>
    <cellStyle name="Normal 11 3" xfId="513" xr:uid="{00000000-0005-0000-0000-000076010000}"/>
    <cellStyle name="Normal 11 3 2" xfId="514" xr:uid="{00000000-0005-0000-0000-000077010000}"/>
    <cellStyle name="Normal 11 3 2 2" xfId="515" xr:uid="{00000000-0005-0000-0000-000078010000}"/>
    <cellStyle name="Normal 11 3 3" xfId="516" xr:uid="{00000000-0005-0000-0000-000079010000}"/>
    <cellStyle name="Normal 11 3 4" xfId="517" xr:uid="{00000000-0005-0000-0000-00007A010000}"/>
    <cellStyle name="Normal 11 4" xfId="572" xr:uid="{00000000-0005-0000-0000-00007B010000}"/>
    <cellStyle name="Normal 11 5" xfId="629" xr:uid="{00000000-0005-0000-0000-00007C010000}"/>
    <cellStyle name="Normal 11_AHP Dec 2012 QS (London)" xfId="518" xr:uid="{00000000-0005-0000-0000-00007D010000}"/>
    <cellStyle name="Normal 12" xfId="255" xr:uid="{00000000-0005-0000-0000-00007E010000}"/>
    <cellStyle name="Normal 12 2" xfId="256" xr:uid="{00000000-0005-0000-0000-00007F010000}"/>
    <cellStyle name="Normal 12 2 2" xfId="519" xr:uid="{00000000-0005-0000-0000-000080010000}"/>
    <cellStyle name="Normal 12 2 2 2" xfId="520" xr:uid="{00000000-0005-0000-0000-000081010000}"/>
    <cellStyle name="Normal 12 2 3" xfId="521" xr:uid="{00000000-0005-0000-0000-000082010000}"/>
    <cellStyle name="Normal 12 3" xfId="573" xr:uid="{00000000-0005-0000-0000-000083010000}"/>
    <cellStyle name="Normal 12 4" xfId="631" xr:uid="{00000000-0005-0000-0000-000084010000}"/>
    <cellStyle name="Normal 12_AHP Dec 2012 QS (London)" xfId="522" xr:uid="{00000000-0005-0000-0000-000085010000}"/>
    <cellStyle name="Normal 120" xfId="485" xr:uid="{00000000-0005-0000-0000-000086010000}"/>
    <cellStyle name="Normal 123" xfId="486" xr:uid="{00000000-0005-0000-0000-000087010000}"/>
    <cellStyle name="Normal 124" xfId="487" xr:uid="{00000000-0005-0000-0000-000088010000}"/>
    <cellStyle name="Normal 13" xfId="257" xr:uid="{00000000-0005-0000-0000-000089010000}"/>
    <cellStyle name="Normal 13 2" xfId="258" xr:uid="{00000000-0005-0000-0000-00008A010000}"/>
    <cellStyle name="Normal 13 3" xfId="596" xr:uid="{00000000-0005-0000-0000-00008B010000}"/>
    <cellStyle name="Normal 13 4" xfId="633" xr:uid="{00000000-0005-0000-0000-00008C010000}"/>
    <cellStyle name="Normal 14" xfId="259" xr:uid="{00000000-0005-0000-0000-00008D010000}"/>
    <cellStyle name="Normal 14 2" xfId="260" xr:uid="{00000000-0005-0000-0000-00008E010000}"/>
    <cellStyle name="Normal 14 3" xfId="598" xr:uid="{00000000-0005-0000-0000-00008F010000}"/>
    <cellStyle name="Normal 15" xfId="261" xr:uid="{00000000-0005-0000-0000-000090010000}"/>
    <cellStyle name="Normal 15 2" xfId="262" xr:uid="{00000000-0005-0000-0000-000091010000}"/>
    <cellStyle name="Normal 15 3" xfId="644" xr:uid="{00000000-0005-0000-0000-000092010000}"/>
    <cellStyle name="Normal 16" xfId="263" xr:uid="{00000000-0005-0000-0000-000093010000}"/>
    <cellStyle name="Normal 16 2" xfId="264" xr:uid="{00000000-0005-0000-0000-000094010000}"/>
    <cellStyle name="Normal 16 3" xfId="686" xr:uid="{00000000-0005-0000-0000-000095010000}"/>
    <cellStyle name="Normal 17" xfId="265" xr:uid="{00000000-0005-0000-0000-000096010000}"/>
    <cellStyle name="Normal 17 2" xfId="266" xr:uid="{00000000-0005-0000-0000-000097010000}"/>
    <cellStyle name="Normal 17 3" xfId="690" xr:uid="{00000000-0005-0000-0000-000098010000}"/>
    <cellStyle name="Normal 18" xfId="267" xr:uid="{00000000-0005-0000-0000-000099010000}"/>
    <cellStyle name="Normal 18 2" xfId="268" xr:uid="{00000000-0005-0000-0000-00009A010000}"/>
    <cellStyle name="Normal 18 3" xfId="692" xr:uid="{00000000-0005-0000-0000-00009B010000}"/>
    <cellStyle name="Normal 19" xfId="269" xr:uid="{00000000-0005-0000-0000-00009C010000}"/>
    <cellStyle name="Normal 19 2" xfId="270" xr:uid="{00000000-0005-0000-0000-00009D010000}"/>
    <cellStyle name="Normal 19 3" xfId="695" xr:uid="{00000000-0005-0000-0000-00009E010000}"/>
    <cellStyle name="Normal 2" xfId="1" xr:uid="{00000000-0005-0000-0000-00009F010000}"/>
    <cellStyle name="Normal 2 2" xfId="20" xr:uid="{00000000-0005-0000-0000-0000A0010000}"/>
    <cellStyle name="Normal 2 2 2" xfId="271" xr:uid="{00000000-0005-0000-0000-0000A1010000}"/>
    <cellStyle name="Normal 2 2 2 2" xfId="272" xr:uid="{00000000-0005-0000-0000-0000A2010000}"/>
    <cellStyle name="Normal 2 2 2 5" xfId="273" xr:uid="{00000000-0005-0000-0000-0000A3010000}"/>
    <cellStyle name="Normal 2 2 3" xfId="274" xr:uid="{00000000-0005-0000-0000-0000A4010000}"/>
    <cellStyle name="Normal 2 2 4" xfId="275" xr:uid="{00000000-0005-0000-0000-0000A5010000}"/>
    <cellStyle name="Normal 2 2 5" xfId="574" xr:uid="{00000000-0005-0000-0000-0000A6010000}"/>
    <cellStyle name="Normal 2 3" xfId="4" xr:uid="{00000000-0005-0000-0000-0000A7010000}"/>
    <cellStyle name="Normal 2 3 2" xfId="276" xr:uid="{00000000-0005-0000-0000-0000A8010000}"/>
    <cellStyle name="Normal 2 3 2 2" xfId="456" xr:uid="{00000000-0005-0000-0000-0000A9010000}"/>
    <cellStyle name="Normal 2 3 2 2 2" xfId="577" xr:uid="{00000000-0005-0000-0000-0000AA010000}"/>
    <cellStyle name="Normal 2 3 2 3" xfId="523" xr:uid="{00000000-0005-0000-0000-0000AB010000}"/>
    <cellStyle name="Normal 2 3 2 4" xfId="524" xr:uid="{00000000-0005-0000-0000-0000AC010000}"/>
    <cellStyle name="Normal 2 3 2 5" xfId="525" xr:uid="{00000000-0005-0000-0000-0000AD010000}"/>
    <cellStyle name="Normal 2 3 2 6" xfId="576" xr:uid="{00000000-0005-0000-0000-0000AE010000}"/>
    <cellStyle name="Normal 2 3 3" xfId="526" xr:uid="{00000000-0005-0000-0000-0000AF010000}"/>
    <cellStyle name="Normal 2 3 3 2" xfId="578" xr:uid="{00000000-0005-0000-0000-0000B0010000}"/>
    <cellStyle name="Normal 2 3 4" xfId="527" xr:uid="{00000000-0005-0000-0000-0000B1010000}"/>
    <cellStyle name="Normal 2 3 5" xfId="575" xr:uid="{00000000-0005-0000-0000-0000B2010000}"/>
    <cellStyle name="Normal 2 4" xfId="277" xr:uid="{00000000-0005-0000-0000-0000B3010000}"/>
    <cellStyle name="Normal 2 4 2" xfId="278" xr:uid="{00000000-0005-0000-0000-0000B4010000}"/>
    <cellStyle name="Normal 2 4 3" xfId="440" xr:uid="{00000000-0005-0000-0000-0000B5010000}"/>
    <cellStyle name="Normal 2 5" xfId="279" xr:uid="{00000000-0005-0000-0000-0000B6010000}"/>
    <cellStyle name="Normal 2 5 2" xfId="280" xr:uid="{00000000-0005-0000-0000-0000B7010000}"/>
    <cellStyle name="Normal 2 6" xfId="281" xr:uid="{00000000-0005-0000-0000-0000B8010000}"/>
    <cellStyle name="Normal 2 7" xfId="562" xr:uid="{00000000-0005-0000-0000-0000B9010000}"/>
    <cellStyle name="Normal 2 8" xfId="767" xr:uid="{9F477DB5-4CD2-4815-823C-FE8A03316F9F}"/>
    <cellStyle name="Normal 2 85" xfId="488" xr:uid="{00000000-0005-0000-0000-0000BA010000}"/>
    <cellStyle name="Normal 2 9" xfId="769" xr:uid="{BD87A43B-7E47-49D4-BD95-44C654B68FDE}"/>
    <cellStyle name="Normal 2_AHP Dec 2012 QS (London)" xfId="528" xr:uid="{00000000-0005-0000-0000-0000BB010000}"/>
    <cellStyle name="Normal 2_Tables 1.2" xfId="408" xr:uid="{00000000-0005-0000-0000-0000BC010000}"/>
    <cellStyle name="Normal 20" xfId="282" xr:uid="{00000000-0005-0000-0000-0000BD010000}"/>
    <cellStyle name="Normal 20 2" xfId="529" xr:uid="{00000000-0005-0000-0000-0000BE010000}"/>
    <cellStyle name="Normal 21" xfId="283" xr:uid="{00000000-0005-0000-0000-0000BF010000}"/>
    <cellStyle name="Normal 21 2" xfId="530" xr:uid="{00000000-0005-0000-0000-0000C0010000}"/>
    <cellStyle name="Normal 21 3" xfId="547" xr:uid="{00000000-0005-0000-0000-0000C1010000}"/>
    <cellStyle name="Normal 22" xfId="284" xr:uid="{00000000-0005-0000-0000-0000C2010000}"/>
    <cellStyle name="Normal 22 2" xfId="546" xr:uid="{00000000-0005-0000-0000-0000C3010000}"/>
    <cellStyle name="Normal 23" xfId="285" xr:uid="{00000000-0005-0000-0000-0000C4010000}"/>
    <cellStyle name="Normal 23 2" xfId="531" xr:uid="{00000000-0005-0000-0000-0000C5010000}"/>
    <cellStyle name="Normal 23 3" xfId="549" xr:uid="{00000000-0005-0000-0000-0000C6010000}"/>
    <cellStyle name="Normal 24" xfId="286" xr:uid="{00000000-0005-0000-0000-0000C7010000}"/>
    <cellStyle name="Normal 25" xfId="287" xr:uid="{00000000-0005-0000-0000-0000C8010000}"/>
    <cellStyle name="Normal 25 2" xfId="288" xr:uid="{00000000-0005-0000-0000-0000C9010000}"/>
    <cellStyle name="Normal 26" xfId="289" xr:uid="{00000000-0005-0000-0000-0000CA010000}"/>
    <cellStyle name="Normal 27" xfId="290" xr:uid="{00000000-0005-0000-0000-0000CB010000}"/>
    <cellStyle name="Normal 28" xfId="291" xr:uid="{00000000-0005-0000-0000-0000CC010000}"/>
    <cellStyle name="Normal 29" xfId="292" xr:uid="{00000000-0005-0000-0000-0000CD010000}"/>
    <cellStyle name="Normal 3" xfId="5" xr:uid="{00000000-0005-0000-0000-0000CE010000}"/>
    <cellStyle name="Normal 3 10" xfId="607" xr:uid="{00000000-0005-0000-0000-0000CF010000}"/>
    <cellStyle name="Normal 3 2" xfId="21" xr:uid="{00000000-0005-0000-0000-0000D0010000}"/>
    <cellStyle name="Normal 3 2 2" xfId="293" xr:uid="{00000000-0005-0000-0000-0000D1010000}"/>
    <cellStyle name="Normal 3 2 2 2" xfId="294" xr:uid="{00000000-0005-0000-0000-0000D2010000}"/>
    <cellStyle name="Normal 3 2 2 3" xfId="580" xr:uid="{00000000-0005-0000-0000-0000D3010000}"/>
    <cellStyle name="Normal 3 2 3" xfId="579" xr:uid="{00000000-0005-0000-0000-0000D4010000}"/>
    <cellStyle name="Normal 3 2 4" xfId="647" xr:uid="{00000000-0005-0000-0000-0000D5010000}"/>
    <cellStyle name="Normal 3 3" xfId="295" xr:uid="{00000000-0005-0000-0000-0000D6010000}"/>
    <cellStyle name="Normal 3 3 2" xfId="296" xr:uid="{00000000-0005-0000-0000-0000D7010000}"/>
    <cellStyle name="Normal 3 3 2 2" xfId="582" xr:uid="{00000000-0005-0000-0000-0000D8010000}"/>
    <cellStyle name="Normal 3 3 3" xfId="441" xr:uid="{00000000-0005-0000-0000-0000D9010000}"/>
    <cellStyle name="Normal 3 3 4" xfId="581" xr:uid="{00000000-0005-0000-0000-0000DA010000}"/>
    <cellStyle name="Normal 3 4" xfId="297" xr:uid="{00000000-0005-0000-0000-0000DB010000}"/>
    <cellStyle name="Normal 3 4 2" xfId="298" xr:uid="{00000000-0005-0000-0000-0000DC010000}"/>
    <cellStyle name="Normal 3 4 3" xfId="558" xr:uid="{00000000-0005-0000-0000-0000DD010000}"/>
    <cellStyle name="Normal 3 5" xfId="299" xr:uid="{00000000-0005-0000-0000-0000DE010000}"/>
    <cellStyle name="Normal 3 5 2" xfId="583" xr:uid="{00000000-0005-0000-0000-0000DF010000}"/>
    <cellStyle name="Normal 3 6" xfId="300" xr:uid="{00000000-0005-0000-0000-0000E0010000}"/>
    <cellStyle name="Normal 3 7" xfId="301" xr:uid="{00000000-0005-0000-0000-0000E1010000}"/>
    <cellStyle name="Normal 3 8" xfId="302" xr:uid="{00000000-0005-0000-0000-0000E2010000}"/>
    <cellStyle name="Normal 3 9" xfId="534" xr:uid="{00000000-0005-0000-0000-0000E3010000}"/>
    <cellStyle name="Normal 30" xfId="303" xr:uid="{00000000-0005-0000-0000-0000E4010000}"/>
    <cellStyle name="Normal 31" xfId="304" xr:uid="{00000000-0005-0000-0000-0000E5010000}"/>
    <cellStyle name="Normal 32" xfId="305" xr:uid="{00000000-0005-0000-0000-0000E6010000}"/>
    <cellStyle name="Normal 33" xfId="306" xr:uid="{00000000-0005-0000-0000-0000E7010000}"/>
    <cellStyle name="Normal 34" xfId="307" xr:uid="{00000000-0005-0000-0000-0000E8010000}"/>
    <cellStyle name="Normal 35" xfId="308" xr:uid="{00000000-0005-0000-0000-0000E9010000}"/>
    <cellStyle name="Normal 36" xfId="309" xr:uid="{00000000-0005-0000-0000-0000EA010000}"/>
    <cellStyle name="Normal 37" xfId="310" xr:uid="{00000000-0005-0000-0000-0000EB010000}"/>
    <cellStyle name="Normal 38" xfId="311" xr:uid="{00000000-0005-0000-0000-0000EC010000}"/>
    <cellStyle name="Normal 39" xfId="409" xr:uid="{00000000-0005-0000-0000-0000ED010000}"/>
    <cellStyle name="Normal 4" xfId="6" xr:uid="{00000000-0005-0000-0000-0000EE010000}"/>
    <cellStyle name="Normal 4 2" xfId="312" xr:uid="{00000000-0005-0000-0000-0000EF010000}"/>
    <cellStyle name="Normal 4 2 2" xfId="313" xr:uid="{00000000-0005-0000-0000-0000F0010000}"/>
    <cellStyle name="Normal 4 2 3" xfId="691" xr:uid="{00000000-0005-0000-0000-0000F1010000}"/>
    <cellStyle name="Normal 4 3" xfId="314" xr:uid="{00000000-0005-0000-0000-0000F2010000}"/>
    <cellStyle name="Normal 4 3 2" xfId="315" xr:uid="{00000000-0005-0000-0000-0000F3010000}"/>
    <cellStyle name="Normal 4 4" xfId="316" xr:uid="{00000000-0005-0000-0000-0000F4010000}"/>
    <cellStyle name="Normal 4 4 2" xfId="317" xr:uid="{00000000-0005-0000-0000-0000F5010000}"/>
    <cellStyle name="Normal 4 5" xfId="318" xr:uid="{00000000-0005-0000-0000-0000F6010000}"/>
    <cellStyle name="Normal 4 6" xfId="584" xr:uid="{00000000-0005-0000-0000-0000F7010000}"/>
    <cellStyle name="Normal 40" xfId="437" xr:uid="{00000000-0005-0000-0000-0000F8010000}"/>
    <cellStyle name="Normal 40 2" xfId="457" xr:uid="{00000000-0005-0000-0000-0000F9010000}"/>
    <cellStyle name="Normal 41" xfId="451" xr:uid="{00000000-0005-0000-0000-0000FA010000}"/>
    <cellStyle name="Normal 42" xfId="452" xr:uid="{00000000-0005-0000-0000-0000FB010000}"/>
    <cellStyle name="Normal 43" xfId="460" xr:uid="{00000000-0005-0000-0000-0000FC010000}"/>
    <cellStyle name="Normal 44" xfId="461" xr:uid="{00000000-0005-0000-0000-0000FD010000}"/>
    <cellStyle name="Normal 45" xfId="462" xr:uid="{00000000-0005-0000-0000-0000FE010000}"/>
    <cellStyle name="Normal 46" xfId="463" xr:uid="{00000000-0005-0000-0000-0000FF010000}"/>
    <cellStyle name="Normal 47" xfId="459" xr:uid="{00000000-0005-0000-0000-000000020000}"/>
    <cellStyle name="Normal 47 2" xfId="707" xr:uid="{00000000-0005-0000-0000-000001020000}"/>
    <cellStyle name="Normal 48" xfId="464" xr:uid="{00000000-0005-0000-0000-000002020000}"/>
    <cellStyle name="Normal 49" xfId="467" xr:uid="{00000000-0005-0000-0000-000003020000}"/>
    <cellStyle name="Normal 5" xfId="29" xr:uid="{00000000-0005-0000-0000-000004020000}"/>
    <cellStyle name="Normal 5 2" xfId="319" xr:uid="{00000000-0005-0000-0000-000005020000}"/>
    <cellStyle name="Normal 5 2 2" xfId="320" xr:uid="{00000000-0005-0000-0000-000006020000}"/>
    <cellStyle name="Normal 5 2 3" xfId="560" xr:uid="{00000000-0005-0000-0000-000007020000}"/>
    <cellStyle name="Normal 5 2 4" xfId="621" xr:uid="{00000000-0005-0000-0000-000008020000}"/>
    <cellStyle name="Normal 5 3" xfId="321" xr:uid="{00000000-0005-0000-0000-000009020000}"/>
    <cellStyle name="Normal 5 3 2" xfId="322" xr:uid="{00000000-0005-0000-0000-00000A020000}"/>
    <cellStyle name="Normal 5 3 3" xfId="689" xr:uid="{00000000-0005-0000-0000-00000B020000}"/>
    <cellStyle name="Normal 5 4" xfId="585" xr:uid="{00000000-0005-0000-0000-00000C020000}"/>
    <cellStyle name="Normal 5 5" xfId="611" xr:uid="{00000000-0005-0000-0000-00000D020000}"/>
    <cellStyle name="Normal 50" xfId="468" xr:uid="{00000000-0005-0000-0000-00000E020000}"/>
    <cellStyle name="Normal 51" xfId="470" xr:uid="{00000000-0005-0000-0000-00000F020000}"/>
    <cellStyle name="Normal 52" xfId="476" xr:uid="{00000000-0005-0000-0000-000010020000}"/>
    <cellStyle name="Normal 53" xfId="478" xr:uid="{00000000-0005-0000-0000-000011020000}"/>
    <cellStyle name="Normal 54" xfId="479" xr:uid="{00000000-0005-0000-0000-000012020000}"/>
    <cellStyle name="Normal 55" xfId="480" xr:uid="{00000000-0005-0000-0000-000013020000}"/>
    <cellStyle name="Normal 56" xfId="489" xr:uid="{00000000-0005-0000-0000-000014020000}"/>
    <cellStyle name="Normal 57" xfId="490" xr:uid="{00000000-0005-0000-0000-000015020000}"/>
    <cellStyle name="Normal 57 2" xfId="503" xr:uid="{00000000-0005-0000-0000-000016020000}"/>
    <cellStyle name="Normal 58" xfId="491" xr:uid="{00000000-0005-0000-0000-000017020000}"/>
    <cellStyle name="Normal 59" xfId="493" xr:uid="{00000000-0005-0000-0000-000018020000}"/>
    <cellStyle name="Normal 59 2" xfId="550" xr:uid="{00000000-0005-0000-0000-000019020000}"/>
    <cellStyle name="Normal 6" xfId="323" xr:uid="{00000000-0005-0000-0000-00001A020000}"/>
    <cellStyle name="Normal 6 2" xfId="324" xr:uid="{00000000-0005-0000-0000-00001B020000}"/>
    <cellStyle name="Normal 6 2 2" xfId="325" xr:uid="{00000000-0005-0000-0000-00001C020000}"/>
    <cellStyle name="Normal 6 2 3" xfId="587" xr:uid="{00000000-0005-0000-0000-00001D020000}"/>
    <cellStyle name="Normal 6 2 4" xfId="623" xr:uid="{00000000-0005-0000-0000-00001E020000}"/>
    <cellStyle name="Normal 6 3" xfId="326" xr:uid="{00000000-0005-0000-0000-00001F020000}"/>
    <cellStyle name="Normal 6 4" xfId="327" xr:uid="{00000000-0005-0000-0000-000020020000}"/>
    <cellStyle name="Normal 6 5" xfId="328" xr:uid="{00000000-0005-0000-0000-000021020000}"/>
    <cellStyle name="Normal 6 6" xfId="455" xr:uid="{00000000-0005-0000-0000-000022020000}"/>
    <cellStyle name="Normal 6 7" xfId="586" xr:uid="{00000000-0005-0000-0000-000023020000}"/>
    <cellStyle name="Normal 6 8" xfId="613" xr:uid="{00000000-0005-0000-0000-000024020000}"/>
    <cellStyle name="Normal 6 9" xfId="756" xr:uid="{00000000-0005-0000-0000-000025020000}"/>
    <cellStyle name="Normal 6_AHP Dec 2012 QS (London)" xfId="532" xr:uid="{00000000-0005-0000-0000-000026020000}"/>
    <cellStyle name="Normal 60" xfId="494" xr:uid="{00000000-0005-0000-0000-000027020000}"/>
    <cellStyle name="Normal 60 2" xfId="500" xr:uid="{00000000-0005-0000-0000-000028020000}"/>
    <cellStyle name="Normal 61" xfId="499" xr:uid="{00000000-0005-0000-0000-000029020000}"/>
    <cellStyle name="Normal 62" xfId="504" xr:uid="{00000000-0005-0000-0000-00002A020000}"/>
    <cellStyle name="Normal 63" xfId="535" xr:uid="{00000000-0005-0000-0000-00002B020000}"/>
    <cellStyle name="Normal 64" xfId="548" xr:uid="{00000000-0005-0000-0000-00002C020000}"/>
    <cellStyle name="Normal 65" xfId="551" xr:uid="{00000000-0005-0000-0000-00002D020000}"/>
    <cellStyle name="Normal 66" xfId="554" xr:uid="{00000000-0005-0000-0000-00002E020000}"/>
    <cellStyle name="Normal 67" xfId="555" xr:uid="{00000000-0005-0000-0000-00002F020000}"/>
    <cellStyle name="Normal 68" xfId="556" xr:uid="{00000000-0005-0000-0000-000030020000}"/>
    <cellStyle name="Normal 69" xfId="601" xr:uid="{00000000-0005-0000-0000-000031020000}"/>
    <cellStyle name="Normal 7" xfId="329" xr:uid="{00000000-0005-0000-0000-000032020000}"/>
    <cellStyle name="Normal 7 2" xfId="330" xr:uid="{00000000-0005-0000-0000-000033020000}"/>
    <cellStyle name="Normal 7 2 2" xfId="331" xr:uid="{00000000-0005-0000-0000-000034020000}"/>
    <cellStyle name="Normal 7 2 3" xfId="589" xr:uid="{00000000-0005-0000-0000-000035020000}"/>
    <cellStyle name="Normal 7 3" xfId="439" xr:uid="{00000000-0005-0000-0000-000036020000}"/>
    <cellStyle name="Normal 7 4" xfId="588" xr:uid="{00000000-0005-0000-0000-000037020000}"/>
    <cellStyle name="Normal 70" xfId="685" xr:uid="{00000000-0005-0000-0000-000038020000}"/>
    <cellStyle name="Normal 71" xfId="699" xr:uid="{00000000-0005-0000-0000-000039020000}"/>
    <cellStyle name="Normal 72" xfId="701" xr:uid="{00000000-0005-0000-0000-00003A020000}"/>
    <cellStyle name="Normal 73" xfId="749" xr:uid="{00000000-0005-0000-0000-00003B020000}"/>
    <cellStyle name="Normal 74" xfId="750" xr:uid="{00000000-0005-0000-0000-00003C020000}"/>
    <cellStyle name="Normal 75" xfId="752" xr:uid="{00000000-0005-0000-0000-00003D020000}"/>
    <cellStyle name="Normal 76" xfId="753" xr:uid="{00000000-0005-0000-0000-00003E020000}"/>
    <cellStyle name="Normal 77" xfId="761" xr:uid="{00000000-0005-0000-0000-00003F020000}"/>
    <cellStyle name="Normal 78" xfId="762" xr:uid="{00000000-0005-0000-0000-000040020000}"/>
    <cellStyle name="Normal 79" xfId="763" xr:uid="{7A6C7D50-64ED-4CAB-8E7F-BF320FA2D708}"/>
    <cellStyle name="Normal 8" xfId="332" xr:uid="{00000000-0005-0000-0000-000041020000}"/>
    <cellStyle name="Normal 8 2" xfId="333" xr:uid="{00000000-0005-0000-0000-000042020000}"/>
    <cellStyle name="Normal 8 2 2" xfId="626" xr:uid="{00000000-0005-0000-0000-000043020000}"/>
    <cellStyle name="Normal 8 2 3" xfId="758" xr:uid="{00000000-0005-0000-0000-000044020000}"/>
    <cellStyle name="Normal 8 3" xfId="444" xr:uid="{00000000-0005-0000-0000-000045020000}"/>
    <cellStyle name="Normal 8 4" xfId="537" xr:uid="{00000000-0005-0000-0000-000046020000}"/>
    <cellStyle name="Normal 8 5" xfId="616" xr:uid="{00000000-0005-0000-0000-000047020000}"/>
    <cellStyle name="Normal 8 6" xfId="757" xr:uid="{00000000-0005-0000-0000-000048020000}"/>
    <cellStyle name="Normal 80" xfId="765" xr:uid="{5C37987D-1FE6-4646-A407-2F9ED81A70FA}"/>
    <cellStyle name="Normal 81" xfId="766" xr:uid="{87DC0F4C-57AB-4524-984F-25D1C60F3380}"/>
    <cellStyle name="Normal 82" xfId="772" xr:uid="{5F5B2EDB-FEAB-49C9-87EB-D822D5D5543B}"/>
    <cellStyle name="Normal 83" xfId="773" xr:uid="{7C40CB33-EBB3-4870-A0EA-7152C3CE7C7D}"/>
    <cellStyle name="Normal 84" xfId="774" xr:uid="{49112F23-C31C-4779-A47B-BC62FD75BAE7}"/>
    <cellStyle name="Normal 85" xfId="775" xr:uid="{A3452326-C4D2-4C71-B40F-82164BDFFC7B}"/>
    <cellStyle name="Normal 86" xfId="776" xr:uid="{02726902-0E07-46AF-90F8-43D807A6DBB0}"/>
    <cellStyle name="Normal 87" xfId="777" xr:uid="{B40AC732-A606-453D-A41B-E6FADAF7FCE5}"/>
    <cellStyle name="Normal 9" xfId="334" xr:uid="{00000000-0005-0000-0000-000049020000}"/>
    <cellStyle name="Normal 9 2" xfId="335" xr:uid="{00000000-0005-0000-0000-00004A020000}"/>
    <cellStyle name="Normal 9 3" xfId="443" xr:uid="{00000000-0005-0000-0000-00004B020000}"/>
    <cellStyle name="Normal 9 4" xfId="590" xr:uid="{00000000-0005-0000-0000-00004C020000}"/>
    <cellStyle name="Normal_Circ_AnnualStampTax1314_working" xfId="553" xr:uid="{00000000-0005-0000-0000-00004D020000}"/>
    <cellStyle name="Note" xfId="722" builtinId="10" customBuiltin="1"/>
    <cellStyle name="Note 2" xfId="336" xr:uid="{00000000-0005-0000-0000-00004F020000}"/>
    <cellStyle name="Note 2 2" xfId="337" xr:uid="{00000000-0005-0000-0000-000050020000}"/>
    <cellStyle name="Note 2 3" xfId="338" xr:uid="{00000000-0005-0000-0000-000051020000}"/>
    <cellStyle name="Note 3" xfId="339" xr:uid="{00000000-0005-0000-0000-000052020000}"/>
    <cellStyle name="Note 4" xfId="340" xr:uid="{00000000-0005-0000-0000-000053020000}"/>
    <cellStyle name="Note 5" xfId="770" xr:uid="{64DA0BE1-00D9-4CD2-AB5F-DDAC9834DFD9}"/>
    <cellStyle name="Notiz 2" xfId="341" xr:uid="{00000000-0005-0000-0000-000054020000}"/>
    <cellStyle name="numbers" xfId="342" xr:uid="{00000000-0005-0000-0000-000055020000}"/>
    <cellStyle name="numbers 2" xfId="343" xr:uid="{00000000-0005-0000-0000-000056020000}"/>
    <cellStyle name="numbers 3" xfId="344" xr:uid="{00000000-0005-0000-0000-000057020000}"/>
    <cellStyle name="numbers 4" xfId="345" xr:uid="{00000000-0005-0000-0000-000058020000}"/>
    <cellStyle name="numbers 5" xfId="346" xr:uid="{00000000-0005-0000-0000-000059020000}"/>
    <cellStyle name="Output" xfId="717" builtinId="21" customBuiltin="1"/>
    <cellStyle name="Output 2" xfId="347" xr:uid="{00000000-0005-0000-0000-00005B020000}"/>
    <cellStyle name="Output 2 2" xfId="348" xr:uid="{00000000-0005-0000-0000-00005C020000}"/>
    <cellStyle name="Output 2 3" xfId="682" xr:uid="{00000000-0005-0000-0000-00005D020000}"/>
    <cellStyle name="Output 3" xfId="349" xr:uid="{00000000-0005-0000-0000-00005E020000}"/>
    <cellStyle name="Output 4" xfId="350" xr:uid="{00000000-0005-0000-0000-00005F020000}"/>
    <cellStyle name="Percent" xfId="2" builtinId="5"/>
    <cellStyle name="Percent 10" xfId="351" xr:uid="{00000000-0005-0000-0000-000061020000}"/>
    <cellStyle name="Percent 10 2" xfId="632" xr:uid="{00000000-0005-0000-0000-000062020000}"/>
    <cellStyle name="Percent 100" xfId="415" xr:uid="{00000000-0005-0000-0000-000063020000}"/>
    <cellStyle name="Percent 101" xfId="416" xr:uid="{00000000-0005-0000-0000-000064020000}"/>
    <cellStyle name="Percent 102" xfId="417" xr:uid="{00000000-0005-0000-0000-000065020000}"/>
    <cellStyle name="Percent 103" xfId="418" xr:uid="{00000000-0005-0000-0000-000066020000}"/>
    <cellStyle name="Percent 104" xfId="419" xr:uid="{00000000-0005-0000-0000-000067020000}"/>
    <cellStyle name="Percent 105" xfId="420" xr:uid="{00000000-0005-0000-0000-000068020000}"/>
    <cellStyle name="Percent 11" xfId="352" xr:uid="{00000000-0005-0000-0000-000069020000}"/>
    <cellStyle name="Percent 11 2" xfId="353" xr:uid="{00000000-0005-0000-0000-00006A020000}"/>
    <cellStyle name="Percent 11 3" xfId="634" xr:uid="{00000000-0005-0000-0000-00006B020000}"/>
    <cellStyle name="Percent 12" xfId="354" xr:uid="{00000000-0005-0000-0000-00006C020000}"/>
    <cellStyle name="Percent 12 2" xfId="355" xr:uid="{00000000-0005-0000-0000-00006D020000}"/>
    <cellStyle name="Percent 12 3" xfId="635" xr:uid="{00000000-0005-0000-0000-00006E020000}"/>
    <cellStyle name="Percent 13" xfId="356" xr:uid="{00000000-0005-0000-0000-00006F020000}"/>
    <cellStyle name="Percent 13 2" xfId="357" xr:uid="{00000000-0005-0000-0000-000070020000}"/>
    <cellStyle name="Percent 13 3" xfId="645" xr:uid="{00000000-0005-0000-0000-000071020000}"/>
    <cellStyle name="Percent 14" xfId="358" xr:uid="{00000000-0005-0000-0000-000072020000}"/>
    <cellStyle name="Percent 14 2" xfId="359" xr:uid="{00000000-0005-0000-0000-000073020000}"/>
    <cellStyle name="Percent 14 3" xfId="688" xr:uid="{00000000-0005-0000-0000-000074020000}"/>
    <cellStyle name="Percent 15" xfId="360" xr:uid="{00000000-0005-0000-0000-000075020000}"/>
    <cellStyle name="Percent 15 2" xfId="361" xr:uid="{00000000-0005-0000-0000-000076020000}"/>
    <cellStyle name="Percent 15 3" xfId="694" xr:uid="{00000000-0005-0000-0000-000077020000}"/>
    <cellStyle name="Percent 16" xfId="362" xr:uid="{00000000-0005-0000-0000-000078020000}"/>
    <cellStyle name="Percent 16 2" xfId="363" xr:uid="{00000000-0005-0000-0000-000079020000}"/>
    <cellStyle name="Percent 16 3" xfId="697" xr:uid="{00000000-0005-0000-0000-00007A020000}"/>
    <cellStyle name="Percent 17" xfId="364" xr:uid="{00000000-0005-0000-0000-00007B020000}"/>
    <cellStyle name="Percent 18" xfId="365" xr:uid="{00000000-0005-0000-0000-00007C020000}"/>
    <cellStyle name="Percent 18 2" xfId="366" xr:uid="{00000000-0005-0000-0000-00007D020000}"/>
    <cellStyle name="Percent 19" xfId="367" xr:uid="{00000000-0005-0000-0000-00007E020000}"/>
    <cellStyle name="Percent 2" xfId="7" xr:uid="{00000000-0005-0000-0000-00007F020000}"/>
    <cellStyle name="Percent 2 2" xfId="22" xr:uid="{00000000-0005-0000-0000-000080020000}"/>
    <cellStyle name="Percent 2 2 2" xfId="23" xr:uid="{00000000-0005-0000-0000-000081020000}"/>
    <cellStyle name="Percent 2 2 3" xfId="559" xr:uid="{00000000-0005-0000-0000-000082020000}"/>
    <cellStyle name="Percent 2 2 4" xfId="609" xr:uid="{00000000-0005-0000-0000-000083020000}"/>
    <cellStyle name="Percent 2 3" xfId="368" xr:uid="{00000000-0005-0000-0000-000084020000}"/>
    <cellStyle name="Percent 2 3 2" xfId="442" xr:uid="{00000000-0005-0000-0000-000085020000}"/>
    <cellStyle name="Percent 2 4" xfId="369" xr:uid="{00000000-0005-0000-0000-000086020000}"/>
    <cellStyle name="Percent 2 5" xfId="446" xr:uid="{00000000-0005-0000-0000-000087020000}"/>
    <cellStyle name="Percent 2 6" xfId="538" xr:uid="{00000000-0005-0000-0000-000088020000}"/>
    <cellStyle name="Percent 2 7" xfId="591" xr:uid="{00000000-0005-0000-0000-000089020000}"/>
    <cellStyle name="Percent 2 8" xfId="608" xr:uid="{00000000-0005-0000-0000-00008A020000}"/>
    <cellStyle name="Percent 20" xfId="438" xr:uid="{00000000-0005-0000-0000-00008B020000}"/>
    <cellStyle name="Percent 20 2" xfId="458" xr:uid="{00000000-0005-0000-0000-00008C020000}"/>
    <cellStyle name="Percent 21" xfId="447" xr:uid="{00000000-0005-0000-0000-00008D020000}"/>
    <cellStyle name="Percent 22" xfId="465" xr:uid="{00000000-0005-0000-0000-00008E020000}"/>
    <cellStyle name="Percent 23" xfId="466" xr:uid="{00000000-0005-0000-0000-00008F020000}"/>
    <cellStyle name="Percent 24" xfId="469" xr:uid="{00000000-0005-0000-0000-000090020000}"/>
    <cellStyle name="Percent 25" xfId="481" xr:uid="{00000000-0005-0000-0000-000091020000}"/>
    <cellStyle name="Percent 26" xfId="496" xr:uid="{00000000-0005-0000-0000-000092020000}"/>
    <cellStyle name="Percent 26 2" xfId="502" xr:uid="{00000000-0005-0000-0000-000093020000}"/>
    <cellStyle name="Percent 27" xfId="552" xr:uid="{00000000-0005-0000-0000-000094020000}"/>
    <cellStyle name="Percent 28" xfId="771" xr:uid="{9CEB347C-2C1D-486C-90CA-63402B8E9056}"/>
    <cellStyle name="Percent 3" xfId="24" xr:uid="{00000000-0005-0000-0000-000095020000}"/>
    <cellStyle name="Percent 3 2" xfId="25" xr:uid="{00000000-0005-0000-0000-000096020000}"/>
    <cellStyle name="Percent 3 2 2" xfId="483" xr:uid="{00000000-0005-0000-0000-000097020000}"/>
    <cellStyle name="Percent 3 2 3" xfId="561" xr:uid="{00000000-0005-0000-0000-000098020000}"/>
    <cellStyle name="Percent 3 3" xfId="370" xr:uid="{00000000-0005-0000-0000-000099020000}"/>
    <cellStyle name="Percent 3 4" xfId="592" xr:uid="{00000000-0005-0000-0000-00009A020000}"/>
    <cellStyle name="Percent 3 5" xfId="610" xr:uid="{00000000-0005-0000-0000-00009B020000}"/>
    <cellStyle name="Percent 3 6" xfId="759" xr:uid="{00000000-0005-0000-0000-00009C020000}"/>
    <cellStyle name="Percent 4" xfId="371" xr:uid="{00000000-0005-0000-0000-00009D020000}"/>
    <cellStyle name="Percent 4 2" xfId="454" xr:uid="{00000000-0005-0000-0000-00009E020000}"/>
    <cellStyle name="Percent 4 2 2" xfId="622" xr:uid="{00000000-0005-0000-0000-00009F020000}"/>
    <cellStyle name="Percent 4 3" xfId="593" xr:uid="{00000000-0005-0000-0000-0000A0020000}"/>
    <cellStyle name="Percent 4 4" xfId="612" xr:uid="{00000000-0005-0000-0000-0000A1020000}"/>
    <cellStyle name="Percent 4 5" xfId="760" xr:uid="{00000000-0005-0000-0000-0000A2020000}"/>
    <cellStyle name="Percent 5" xfId="372" xr:uid="{00000000-0005-0000-0000-0000A3020000}"/>
    <cellStyle name="Percent 5 2" xfId="594" xr:uid="{00000000-0005-0000-0000-0000A4020000}"/>
    <cellStyle name="Percent 5 2 2" xfId="624" xr:uid="{00000000-0005-0000-0000-0000A5020000}"/>
    <cellStyle name="Percent 5 3" xfId="614" xr:uid="{00000000-0005-0000-0000-0000A6020000}"/>
    <cellStyle name="Percent 6" xfId="373" xr:uid="{00000000-0005-0000-0000-0000A7020000}"/>
    <cellStyle name="Percent 6 2" xfId="533" xr:uid="{00000000-0005-0000-0000-0000A8020000}"/>
    <cellStyle name="Percent 6 2 2" xfId="625" xr:uid="{00000000-0005-0000-0000-0000A9020000}"/>
    <cellStyle name="Percent 6 3" xfId="595" xr:uid="{00000000-0005-0000-0000-0000AA020000}"/>
    <cellStyle name="Percent 6 4" xfId="615" xr:uid="{00000000-0005-0000-0000-0000AB020000}"/>
    <cellStyle name="Percent 7" xfId="374" xr:uid="{00000000-0005-0000-0000-0000AC020000}"/>
    <cellStyle name="Percent 7 2" xfId="375" xr:uid="{00000000-0005-0000-0000-0000AD020000}"/>
    <cellStyle name="Percent 7 2 2" xfId="627" xr:uid="{00000000-0005-0000-0000-0000AE020000}"/>
    <cellStyle name="Percent 7 3" xfId="599" xr:uid="{00000000-0005-0000-0000-0000AF020000}"/>
    <cellStyle name="Percent 7 4" xfId="617" xr:uid="{00000000-0005-0000-0000-0000B0020000}"/>
    <cellStyle name="Percent 8" xfId="376" xr:uid="{00000000-0005-0000-0000-0000B1020000}"/>
    <cellStyle name="Percent 8 2" xfId="377" xr:uid="{00000000-0005-0000-0000-0000B2020000}"/>
    <cellStyle name="Percent 8 3" xfId="620" xr:uid="{00000000-0005-0000-0000-0000B3020000}"/>
    <cellStyle name="Percent 89" xfId="421" xr:uid="{00000000-0005-0000-0000-0000B4020000}"/>
    <cellStyle name="Percent 9" xfId="378" xr:uid="{00000000-0005-0000-0000-0000B5020000}"/>
    <cellStyle name="Percent 9 2" xfId="379" xr:uid="{00000000-0005-0000-0000-0000B6020000}"/>
    <cellStyle name="Percent 9 3" xfId="630" xr:uid="{00000000-0005-0000-0000-0000B7020000}"/>
    <cellStyle name="Percent 90" xfId="422" xr:uid="{00000000-0005-0000-0000-0000B8020000}"/>
    <cellStyle name="Percent 91" xfId="423" xr:uid="{00000000-0005-0000-0000-0000B9020000}"/>
    <cellStyle name="Percent 92" xfId="424" xr:uid="{00000000-0005-0000-0000-0000BA020000}"/>
    <cellStyle name="Percent 93" xfId="425" xr:uid="{00000000-0005-0000-0000-0000BB020000}"/>
    <cellStyle name="Percent 94" xfId="426" xr:uid="{00000000-0005-0000-0000-0000BC020000}"/>
    <cellStyle name="Percent 95" xfId="427" xr:uid="{00000000-0005-0000-0000-0000BD020000}"/>
    <cellStyle name="Percent 96" xfId="428" xr:uid="{00000000-0005-0000-0000-0000BE020000}"/>
    <cellStyle name="Percent 97" xfId="429" xr:uid="{00000000-0005-0000-0000-0000BF020000}"/>
    <cellStyle name="Percent 98" xfId="430" xr:uid="{00000000-0005-0000-0000-0000C0020000}"/>
    <cellStyle name="Percent 99" xfId="431" xr:uid="{00000000-0005-0000-0000-0000C1020000}"/>
    <cellStyle name="Prozent 2" xfId="380" xr:uid="{00000000-0005-0000-0000-0000C2020000}"/>
    <cellStyle name="Row_CategoryHeadings" xfId="432" xr:uid="{00000000-0005-0000-0000-0000C3020000}"/>
    <cellStyle name="Rowcount" xfId="381" xr:uid="{00000000-0005-0000-0000-0000C4020000}"/>
    <cellStyle name="Schlecht 2" xfId="382" xr:uid="{00000000-0005-0000-0000-0000C5020000}"/>
    <cellStyle name="Source" xfId="433" xr:uid="{00000000-0005-0000-0000-0000C6020000}"/>
    <cellStyle name="Source 2" xfId="434" xr:uid="{00000000-0005-0000-0000-0000C7020000}"/>
    <cellStyle name="Source 3" xfId="435" xr:uid="{00000000-0005-0000-0000-0000C8020000}"/>
    <cellStyle name="Source 3 2" xfId="543" xr:uid="{00000000-0005-0000-0000-0000C9020000}"/>
    <cellStyle name="Source 3 3" xfId="544" xr:uid="{00000000-0005-0000-0000-0000CA020000}"/>
    <cellStyle name="Source 4" xfId="453" xr:uid="{00000000-0005-0000-0000-0000CB020000}"/>
    <cellStyle name="Source 5" xfId="498" xr:uid="{00000000-0005-0000-0000-0000CC020000}"/>
    <cellStyle name="SPSS" xfId="383" xr:uid="{00000000-0005-0000-0000-0000CD020000}"/>
    <cellStyle name="Standard 2" xfId="384" xr:uid="{00000000-0005-0000-0000-0000CE020000}"/>
    <cellStyle name="Stil 1" xfId="385" xr:uid="{00000000-0005-0000-0000-0000CF020000}"/>
    <cellStyle name="Style 1" xfId="26" xr:uid="{00000000-0005-0000-0000-0000D0020000}"/>
    <cellStyle name="Style 1 2" xfId="642" xr:uid="{00000000-0005-0000-0000-0000D1020000}"/>
    <cellStyle name="Style3" xfId="484" xr:uid="{00000000-0005-0000-0000-0000D2020000}"/>
    <cellStyle name="Style5" xfId="492" xr:uid="{00000000-0005-0000-0000-0000D3020000}"/>
    <cellStyle name="styleDEnormalgray" xfId="643" xr:uid="{00000000-0005-0000-0000-0000D4020000}"/>
    <cellStyle name="Syntax" xfId="386" xr:uid="{00000000-0005-0000-0000-0000D5020000}"/>
    <cellStyle name="table" xfId="387" xr:uid="{00000000-0005-0000-0000-0000D6020000}"/>
    <cellStyle name="Table Cells" xfId="471" xr:uid="{00000000-0005-0000-0000-0000D7020000}"/>
    <cellStyle name="Table Column Headings" xfId="472" xr:uid="{00000000-0005-0000-0000-0000D8020000}"/>
    <cellStyle name="Table Number" xfId="473" xr:uid="{00000000-0005-0000-0000-0000D9020000}"/>
    <cellStyle name="Table Row Headings" xfId="474" xr:uid="{00000000-0005-0000-0000-0000DA020000}"/>
    <cellStyle name="Table Title" xfId="475" xr:uid="{00000000-0005-0000-0000-0000DB020000}"/>
    <cellStyle name="Table_Name" xfId="445" xr:uid="{00000000-0005-0000-0000-0000DC020000}"/>
    <cellStyle name="Title" xfId="708" builtinId="15" customBuiltin="1"/>
    <cellStyle name="Title 2" xfId="388" xr:uid="{00000000-0005-0000-0000-0000DE020000}"/>
    <cellStyle name="Title 2 2" xfId="683" xr:uid="{00000000-0005-0000-0000-0000DF020000}"/>
    <cellStyle name="Title 3" xfId="389" xr:uid="{00000000-0005-0000-0000-0000E0020000}"/>
    <cellStyle name="Total" xfId="724" builtinId="25" customBuiltin="1"/>
    <cellStyle name="Total 2" xfId="390" xr:uid="{00000000-0005-0000-0000-0000E2020000}"/>
    <cellStyle name="Total 2 2" xfId="391" xr:uid="{00000000-0005-0000-0000-0000E3020000}"/>
    <cellStyle name="Total 2 3" xfId="684" xr:uid="{00000000-0005-0000-0000-0000E4020000}"/>
    <cellStyle name="Total 3" xfId="392" xr:uid="{00000000-0005-0000-0000-0000E5020000}"/>
    <cellStyle name="Total 4" xfId="393" xr:uid="{00000000-0005-0000-0000-0000E6020000}"/>
    <cellStyle name="TSQL" xfId="394" xr:uid="{00000000-0005-0000-0000-0000E7020000}"/>
    <cellStyle name="Überschrift 1 2" xfId="395" xr:uid="{00000000-0005-0000-0000-0000E8020000}"/>
    <cellStyle name="Überschrift 2 2" xfId="396" xr:uid="{00000000-0005-0000-0000-0000E9020000}"/>
    <cellStyle name="Überschrift 3 2" xfId="397" xr:uid="{00000000-0005-0000-0000-0000EA020000}"/>
    <cellStyle name="Überschrift 4 2" xfId="398" xr:uid="{00000000-0005-0000-0000-0000EB020000}"/>
    <cellStyle name="Überschrift 5" xfId="399" xr:uid="{00000000-0005-0000-0000-0000EC020000}"/>
    <cellStyle name="Verknüpfte Zelle 2" xfId="400" xr:uid="{00000000-0005-0000-0000-0000ED020000}"/>
    <cellStyle name="Währung 2" xfId="401" xr:uid="{00000000-0005-0000-0000-0000EE020000}"/>
    <cellStyle name="Warnender Text 2" xfId="402" xr:uid="{00000000-0005-0000-0000-0000EF020000}"/>
    <cellStyle name="Warning Text" xfId="721" builtinId="11" customBuiltin="1"/>
    <cellStyle name="Warning Text 2" xfId="403" xr:uid="{00000000-0005-0000-0000-0000F1020000}"/>
    <cellStyle name="Warning Text 2 2" xfId="404" xr:uid="{00000000-0005-0000-0000-0000F2020000}"/>
    <cellStyle name="Warning Text 3" xfId="405" xr:uid="{00000000-0005-0000-0000-0000F3020000}"/>
    <cellStyle name="Warnings" xfId="27" xr:uid="{00000000-0005-0000-0000-0000F4020000}"/>
    <cellStyle name="Warnings 2" xfId="436" xr:uid="{00000000-0005-0000-0000-0000F5020000}"/>
    <cellStyle name="Warnings 3" xfId="495" xr:uid="{00000000-0005-0000-0000-0000F6020000}"/>
    <cellStyle name="Warnings 3 2" xfId="501" xr:uid="{00000000-0005-0000-0000-0000F7020000}"/>
    <cellStyle name="Warnings 3 3" xfId="545" xr:uid="{00000000-0005-0000-0000-0000F8020000}"/>
    <cellStyle name="Zelle überprüfen 2" xfId="406" xr:uid="{00000000-0005-0000-0000-0000F9020000}"/>
    <cellStyle name="標準_Book1" xfId="407" xr:uid="{00000000-0005-0000-0000-0000FA020000}"/>
  </cellStyles>
  <dxfs count="2">
    <dxf>
      <font>
        <b/>
        <i val="0"/>
        <condense val="0"/>
        <extend val="0"/>
      </font>
    </dxf>
    <dxf>
      <font>
        <color rgb="FFFF0000"/>
      </font>
    </dxf>
  </dxfs>
  <tableStyles count="0" defaultTableStyle="TableStyleMedium2" defaultPivotStyle="PivotStyleLight16"/>
  <colors>
    <mruColors>
      <color rgb="FFDDCC77"/>
      <color rgb="FFCC6677"/>
      <color rgb="FF4477AA"/>
      <color rgb="FF117733"/>
      <color rgb="FFECCC5A"/>
      <color rgb="FF44AA99"/>
      <color rgb="FFFDAE61"/>
      <color rgb="FFE46C0A"/>
      <color rgb="FFFAC090"/>
      <color rgb="FFFFF5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sharedStrings" Target="sharedStrings.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externalLink" Target="externalLinks/externalLink4.xml"/><Relationship Id="rId110"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externalLink" Target="externalLinks/externalLink2.xml"/><Relationship Id="rId105"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externalLink" Target="externalLinks/externalLink5.xml"/><Relationship Id="rId108" Type="http://schemas.microsoft.com/office/2017/10/relationships/person" Target="persons/perso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externalLink" Target="externalLinks/externalLink1.xml"/><Relationship Id="rId10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calcChain" Target="calcChain.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externalLink" Target="externalLinks/externalLink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1991</c:v>
          </c:tx>
          <c:spPr>
            <a:solidFill>
              <a:srgbClr val="9999FF"/>
            </a:solidFill>
            <a:ln w="12700">
              <a:solidFill>
                <a:srgbClr val="000000"/>
              </a:solidFill>
              <a:prstDash val="solid"/>
            </a:ln>
          </c:spPr>
          <c:invertIfNegative val="0"/>
          <c:val>
            <c:numRef>
              <c:f>'Rough sleeping trend'!#REF!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'Rough sleeping trend'!#REF!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BDC5-453C-9CD7-9FE016C19B5C}"/>
            </c:ext>
          </c:extLst>
        </c:ser>
        <c:ser>
          <c:idx val="1"/>
          <c:order val="1"/>
          <c:tx>
            <c:v>2006</c:v>
          </c:tx>
          <c:spPr>
            <a:solidFill>
              <a:srgbClr val="993366"/>
            </a:solidFill>
            <a:ln w="12700">
              <a:solidFill>
                <a:srgbClr val="000000"/>
              </a:solidFill>
              <a:prstDash val="solid"/>
            </a:ln>
          </c:spPr>
          <c:invertIfNegative val="0"/>
          <c:val>
            <c:numRef>
              <c:f>'Rough sleeping trend'!#REF!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'Rough sleeping trend'!#REF!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BDC5-453C-9CD7-9FE016C19B5C}"/>
            </c:ext>
          </c:extLst>
        </c:ser>
        <c:dLbls>
          <c:showLegendKey val="0"/>
          <c:showVal val="0"/>
          <c:showCatName val="0"/>
          <c:showSerName val="0"/>
          <c:showPercent val="0"/>
          <c:showBubbleSize val="0"/>
        </c:dLbls>
        <c:gapWidth val="150"/>
        <c:axId val="621855744"/>
        <c:axId val="620604224"/>
      </c:barChart>
      <c:catAx>
        <c:axId val="621855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en-US"/>
          </a:p>
        </c:txPr>
        <c:crossAx val="620604224"/>
        <c:crosses val="autoZero"/>
        <c:auto val="1"/>
        <c:lblAlgn val="ctr"/>
        <c:lblOffset val="100"/>
        <c:tickLblSkip val="1"/>
        <c:tickMarkSkip val="1"/>
        <c:noMultiLvlLbl val="0"/>
      </c:catAx>
      <c:valAx>
        <c:axId val="620604224"/>
        <c:scaling>
          <c:orientation val="minMax"/>
        </c:scaling>
        <c:delete val="0"/>
        <c:axPos val="l"/>
        <c:majorGridlines>
          <c:spPr>
            <a:ln w="3175">
              <a:solidFill>
                <a:srgbClr val="000000"/>
              </a:solidFill>
              <a:prstDash val="solid"/>
            </a:ln>
          </c:spPr>
        </c:majorGridlines>
        <c:title>
          <c:tx>
            <c:rich>
              <a:bodyPr/>
              <a:lstStyle/>
              <a:p>
                <a:pPr>
                  <a:defRPr sz="250" b="1" i="0" u="none" strike="noStrike" baseline="0">
                    <a:solidFill>
                      <a:srgbClr val="000000"/>
                    </a:solidFill>
                    <a:latin typeface="Arial"/>
                    <a:ea typeface="Arial"/>
                    <a:cs typeface="Arial"/>
                  </a:defRPr>
                </a:pPr>
                <a:r>
                  <a:rPr lang="en-GB"/>
                  <a:t>Percentage</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en-US"/>
          </a:p>
        </c:txPr>
        <c:crossAx val="621855744"/>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3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en-US"/>
    </a:p>
  </c:txPr>
  <c:printSettings>
    <c:headerFooter alignWithMargins="0"/>
    <c:pageMargins b="1" l="0.75000000000000611" r="0.75000000000000611"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0</xdr:rowOff>
    </xdr:from>
    <xdr:to>
      <xdr:col>6</xdr:col>
      <xdr:colOff>561975</xdr:colOff>
      <xdr:row>30</xdr:row>
      <xdr:rowOff>0</xdr:rowOff>
    </xdr:to>
    <xdr:graphicFrame macro="">
      <xdr:nvGraphicFramePr>
        <xdr:cNvPr id="2" name="Chart 1">
          <a:extLst>
            <a:ext uri="{FF2B5EF4-FFF2-40B4-BE49-F238E27FC236}">
              <a16:creationId xmlns:a16="http://schemas.microsoft.com/office/drawing/2014/main" id="{4BAEBFBA-F269-4339-9FF2-E3E4C55AEF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rf50022\shared\EXCISE\BOARDNE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f50020\kai-enterprise%20and%20property\Individuals\Capital\Stamp%20Taxes\All\Publications\IRS\2007\Tables\Table%2015.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EXCEL\CGBR\PROF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rdata\housing$\COMMON\99I2K\Shuttle\MONTH\MREC%2000-01%20GA%20(Kar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f50020\KAI-Indirect%20Taxes\Stamp%20Taxes%20Cross%20Cutting\National%20Stat%20Publications%20&#8211;%20Working\Property%20Monthly\Backup%20-%20Do%20Not%20Delete\UKSA%20Review%20Project\Alcohol_Working_Fil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ardata\housing$\Documents%20and%20Settings\6069538\Desktop\UKSA%20Review%20Project\Alcohol_Working_Fi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llion Hectolitres Pure Alcoho"/>
      <sheetName val="FST graphs"/>
      <sheetName val="BOARDNEW"/>
      <sheetName val="D1+2"/>
      <sheetName val="D3"/>
      <sheetName val="E2"/>
      <sheetName val="F1"/>
      <sheetName val="G2&amp;g3 FY "/>
      <sheetName val="G2&amp;g3  (calendar)"/>
      <sheetName val="F1 calendar"/>
      <sheetName val="tax ben"/>
      <sheetName val="Dept"/>
      <sheetName val=""/>
      <sheetName val="%govtax"/>
      <sheetName val="J1"/>
      <sheetName val="M1"/>
      <sheetName val="G2&amp;g3 "/>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
      <sheetName val="Sheet1"/>
    </sheetNames>
    <sheetDataSet>
      <sheetData sheetId="0">
        <row r="1">
          <cell r="C1" t="str">
            <v>Stamp Taxes</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Proportions"/>
      <sheetName val="Comparison"/>
      <sheetName val="CGBR table"/>
      <sheetName val="BIS table"/>
      <sheetName val="Tob accs"/>
      <sheetName val="Accruals"/>
      <sheetName val="Acc adj"/>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REP2000"/>
      <sheetName val="#REF"/>
    </sheetNames>
    <sheetDataSet>
      <sheetData sheetId="0" refreshError="1">
        <row r="1">
          <cell r="D1" t="str">
            <v>Monthly Income Tax (including CGT) Receipts 2000 - 01     (£millions)</v>
          </cell>
        </row>
        <row r="14">
          <cell r="A14" t="str">
            <v>OCT</v>
          </cell>
          <cell r="B14">
            <v>398.0929999999999</v>
          </cell>
          <cell r="C14">
            <v>260.85900000000026</v>
          </cell>
          <cell r="D14">
            <v>162.05819444444447</v>
          </cell>
          <cell r="F14">
            <v>25.414028000000009</v>
          </cell>
        </row>
        <row r="15">
          <cell r="A15" t="str">
            <v>NOV</v>
          </cell>
          <cell r="B15">
            <v>0.93100000000000027</v>
          </cell>
          <cell r="C15">
            <v>25.221999999999998</v>
          </cell>
          <cell r="D15">
            <v>-140.25550555555554</v>
          </cell>
          <cell r="F15">
            <v>28.918267500000002</v>
          </cell>
        </row>
        <row r="16">
          <cell r="A16" t="str">
            <v>DEC</v>
          </cell>
          <cell r="B16">
            <v>187.64399999999998</v>
          </cell>
          <cell r="C16">
            <v>6.0650000000000261</v>
          </cell>
          <cell r="D16">
            <v>49.75579444444444</v>
          </cell>
          <cell r="F16">
            <v>15.492161599999999</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Spirit_prod"/>
      <sheetName val="Spirit_Input"/>
      <sheetName val="Spirit_REDS"/>
      <sheetName val="Spirit_Rf2521"/>
      <sheetName val="Spirit_Adjustment"/>
      <sheetName val="Beer_Input"/>
      <sheetName val="Beer_stud"/>
      <sheetName val="Beer_REDS"/>
      <sheetName val="Cider_R2528"/>
      <sheetName val="MW_Input"/>
      <sheetName val="MW_REDS"/>
      <sheetName val="MW_R2528"/>
      <sheetName val="MW_wineclear"/>
      <sheetName val="MW_Calc"/>
      <sheetName val="MW_confidential"/>
      <sheetName val="MW_Rates2000"/>
      <sheetName val="WoF_R2528"/>
      <sheetName val="WoF_Input"/>
      <sheetName val="WoF_REDS"/>
      <sheetName val="WoF_Calc"/>
      <sheetName val="WoF_wineclear"/>
      <sheetName val="WoF_Rates2000"/>
      <sheetName val="Chart1"/>
      <sheetName val="Contents"/>
      <sheetName val="RTG"/>
      <sheetName val="Graph-Data"/>
      <sheetName val="0"/>
      <sheetName val="1"/>
      <sheetName val="2"/>
      <sheetName val="3"/>
      <sheetName val="4"/>
      <sheetName val="5"/>
      <sheetName val="6"/>
      <sheetName val="7"/>
      <sheetName val="8"/>
      <sheetName val="9"/>
      <sheetName val="10"/>
      <sheetName val="11"/>
      <sheetName val="12"/>
      <sheetName val="13"/>
      <sheetName val="Rev7"/>
      <sheetName val="Rev8"/>
      <sheetName val="Rev9"/>
      <sheetName val="Rev10"/>
      <sheetName val="Stats7"/>
      <sheetName val="Stats8"/>
      <sheetName val="Stats9"/>
      <sheetName val="Stats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Spirit_prod"/>
      <sheetName val="Spirit_Input"/>
      <sheetName val="Spirit_REDS"/>
      <sheetName val="Spirit_Rf2521"/>
      <sheetName val="Spirit_Adjustment"/>
      <sheetName val="Beer_Input"/>
      <sheetName val="Beer_stud"/>
      <sheetName val="Beer_REDS"/>
      <sheetName val="Cider_R2528"/>
      <sheetName val="MW_Input"/>
      <sheetName val="MW_REDS"/>
      <sheetName val="MW_R2528"/>
      <sheetName val="MW_wineclear"/>
      <sheetName val="MW_Calc"/>
      <sheetName val="MW_confidential"/>
      <sheetName val="MW_Rates2000"/>
      <sheetName val="WoF_R2528"/>
      <sheetName val="WoF_Input"/>
      <sheetName val="WoF_REDS"/>
      <sheetName val="WoF_Calc"/>
      <sheetName val="WoF_wineclear"/>
      <sheetName val="WoF_Rates2000"/>
      <sheetName val="Chart1"/>
      <sheetName val="Contents"/>
      <sheetName val="RTG"/>
      <sheetName val="Graph-Data"/>
      <sheetName val="0"/>
      <sheetName val="1"/>
      <sheetName val="2"/>
      <sheetName val="3"/>
      <sheetName val="4"/>
      <sheetName val="5"/>
      <sheetName val="6"/>
      <sheetName val="7"/>
      <sheetName val="8"/>
      <sheetName val="9"/>
      <sheetName val="10"/>
      <sheetName val="11"/>
      <sheetName val="12"/>
      <sheetName val="13"/>
      <sheetName val="Rev7"/>
      <sheetName val="Rev8"/>
      <sheetName val="Rev9"/>
      <sheetName val="Rev10"/>
      <sheetName val="Stats7"/>
      <sheetName val="Stats8"/>
      <sheetName val="Stats9"/>
      <sheetName val="Stats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persons/person.xml><?xml version="1.0" encoding="utf-8"?>
<personList xmlns="http://schemas.microsoft.com/office/spreadsheetml/2018/threadedcomments" xmlns:x="http://schemas.openxmlformats.org/spreadsheetml/2006/main">
  <person displayName="James Gleeson" id="{4BC01558-6F1A-4CBC-BA4E-3426946540BC}" userId="S::James.Gleeson@london.gov.uk::28e6ad09-ac97-4c65-a1b3-d705d26c0c46" providerId="AD"/>
</personList>
</file>

<file path=xl/theme/theme1.xml><?xml version="1.0" encoding="utf-8"?>
<a:theme xmlns:a="http://schemas.openxmlformats.org/drawingml/2006/main" name="Office Theme">
  <a:themeElements>
    <a:clrScheme name="HIL">
      <a:dk1>
        <a:sysClr val="windowText" lastClr="000000"/>
      </a:dk1>
      <a:lt1>
        <a:sysClr val="window" lastClr="FFFFFF"/>
      </a:lt1>
      <a:dk2>
        <a:srgbClr val="1F497D"/>
      </a:dk2>
      <a:lt2>
        <a:srgbClr val="EEECE1"/>
      </a:lt2>
      <a:accent1>
        <a:srgbClr val="4477AA"/>
      </a:accent1>
      <a:accent2>
        <a:srgbClr val="CC6677"/>
      </a:accent2>
      <a:accent3>
        <a:srgbClr val="DDCC77"/>
      </a:accent3>
      <a:accent4>
        <a:srgbClr val="117733"/>
      </a:accent4>
      <a:accent5>
        <a:srgbClr val="FDAE61"/>
      </a:accent5>
      <a:accent6>
        <a:srgbClr val="44AA99"/>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12" dT="2020-09-12T09:04:09.00" personId="{4BC01558-6F1A-4CBC-BA4E-3426946540BC}" id="{62CEF013-CF1A-4F86-A185-1A395327BC61}">
    <text>2018 value</text>
  </threadedComment>
</ThreadedComments>
</file>

<file path=xl/threadedComments/threadedComment2.xml><?xml version="1.0" encoding="utf-8"?>
<ThreadedComments xmlns="http://schemas.microsoft.com/office/spreadsheetml/2018/threadedcomments" xmlns:x="http://schemas.openxmlformats.org/spreadsheetml/2006/main">
  <threadedComment ref="C20" dT="2020-09-11T17:26:42.79" personId="{4BC01558-6F1A-4CBC-BA4E-3426946540BC}" id="{832F5422-2A70-44A0-8B15-872CA5B997A5}">
    <text>Including 106 London Affordable Rent</text>
  </threadedComment>
</ThreadedComments>
</file>

<file path=xl/worksheets/_rels/sheet1.xml.rels><?xml version="1.0" encoding="UTF-8" standalone="yes"?>
<Relationships xmlns="http://schemas.openxmlformats.org/package/2006/relationships"><Relationship Id="rId2" Type="http://schemas.openxmlformats.org/officeDocument/2006/relationships/hyperlink" Target="https://data.london.gov.uk/dataset/housing-london" TargetMode="External"/><Relationship Id="rId1" Type="http://schemas.openxmlformats.org/officeDocument/2006/relationships/hyperlink" Target="mailto:housing.analysis@london.gov.uk"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21.xml.rels><?xml version="1.0" encoding="UTF-8" standalone="yes"?>
<Relationships xmlns="http://schemas.openxmlformats.org/package/2006/relationships"><Relationship Id="rId3" Type="http://schemas.openxmlformats.org/officeDocument/2006/relationships/hyperlink" Target="file:///\\homedata\home$\Evidence%20base\l.%20New%20supply\Data%20Sources\EPCs\2018.02.01%20EPCs%20(quarterly).xlsx" TargetMode="External"/><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6" Type="http://schemas.openxmlformats.org/officeDocument/2006/relationships/printerSettings" Target="../printerSettings/printerSettings44.bin"/><Relationship Id="rId5" Type="http://schemas.openxmlformats.org/officeDocument/2006/relationships/hyperlink" Target="file:///C:\Users\Evidence%20base\l.%20New%20supply\Data%20Sources\MHCLG%20house%20building\2019%20Q1%20Analysis%20of%20MHCLG%20London%20house%20building%20stats.xlsx" TargetMode="External"/><Relationship Id="rId4" Type="http://schemas.openxmlformats.org/officeDocument/2006/relationships/hyperlink" Target="file:///\\homedata\home$\Evidence%20base\l.%20New%20supply\Analysis\Housing%20supply%20overall\2019.02.27%20Comparison%20of%20housing%20supply%20statistics.xlsx"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ons.gov.uk/peoplepopulationandcommunity/housing/datasets/privaterentalmarketsummarystatisticsinengland" TargetMode="External"/><Relationship Id="rId13" Type="http://schemas.openxmlformats.org/officeDocument/2006/relationships/printerSettings" Target="../printerSettings/printerSettings3.bin"/><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gov.uk/government/statistics/council-tax-stock-of-properties-2018" TargetMode="External"/><Relationship Id="rId12" Type="http://schemas.openxmlformats.org/officeDocument/2006/relationships/hyperlink" Target="https://data.london.gov.uk/dataset/projections/" TargetMode="External"/><Relationship Id="rId2" Type="http://schemas.openxmlformats.org/officeDocument/2006/relationships/printerSettings" Target="../printerSettings/printerSettings2.bin"/><Relationship Id="rId16" Type="http://schemas.microsoft.com/office/2017/10/relationships/threadedComment" Target="../threadedComments/threadedComment1.xml"/><Relationship Id="rId1" Type="http://schemas.openxmlformats.org/officeDocument/2006/relationships/printerSettings" Target="../printerSettings/printerSettings1.bin"/><Relationship Id="rId6" Type="http://schemas.openxmlformats.org/officeDocument/2006/relationships/hyperlink" Target="https://www.gov.uk/government/statistical-data-sets/live-tables-on-dwelling-stock-including-vacants" TargetMode="External"/><Relationship Id="rId11" Type="http://schemas.openxmlformats.org/officeDocument/2006/relationships/hyperlink" Target="https://www.ons.gov.uk/employmentandlabourmarket/peopleinwork/earningsandworkinghours/datasets/placeofresidencebylocalauthorityashetable8" TargetMode="External"/><Relationship Id="rId5" Type="http://schemas.openxmlformats.org/officeDocument/2006/relationships/hyperlink" Target="https://www.gov.uk/government/statistical-data-sets/live-tables-on-dwelling-stock-including-vacants" TargetMode="External"/><Relationship Id="rId15" Type="http://schemas.openxmlformats.org/officeDocument/2006/relationships/comments" Target="../comments1.xml"/><Relationship Id="rId10" Type="http://schemas.openxmlformats.org/officeDocument/2006/relationships/hyperlink" Target="https://www.ons.gov.uk/peoplepopulationandcommunity/housing/datasets/ratioofhousepricetoworkplacebasedearningslowerquartileandmedian" TargetMode="External"/><Relationship Id="rId4" Type="http://schemas.openxmlformats.org/officeDocument/2006/relationships/hyperlink" Target="https://www.gov.uk/government/statistical-data-sets/live-tables-on-dwelling-stock-including-vacants" TargetMode="External"/><Relationship Id="rId9" Type="http://schemas.openxmlformats.org/officeDocument/2006/relationships/hyperlink" Target="file:///C:\Users\Evidence%20base\f.%20Affordability%20&amp;%20housing%20costs\House%20prices\UKHPI\2016.08.08%20UKHPI%20indices.xlsx" TargetMode="External"/><Relationship Id="rId14"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76.bin"/><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80.bin"/><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83.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90.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96.bin"/><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99.bin"/><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102.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105.bin"/><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108.bin"/><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112.bin"/><Relationship Id="rId2" Type="http://schemas.openxmlformats.org/officeDocument/2006/relationships/printerSettings" Target="../printerSettings/printerSettings111.bin"/><Relationship Id="rId1" Type="http://schemas.openxmlformats.org/officeDocument/2006/relationships/printerSettings" Target="../printerSettings/printerSettings110.bin"/></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115.bin"/><Relationship Id="rId2" Type="http://schemas.openxmlformats.org/officeDocument/2006/relationships/printerSettings" Target="../printerSettings/printerSettings114.bin"/><Relationship Id="rId1" Type="http://schemas.openxmlformats.org/officeDocument/2006/relationships/printerSettings" Target="../printerSettings/printerSettings113.bin"/></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121.bin"/><Relationship Id="rId2" Type="http://schemas.openxmlformats.org/officeDocument/2006/relationships/printerSettings" Target="../printerSettings/printerSettings120.bin"/><Relationship Id="rId1" Type="http://schemas.openxmlformats.org/officeDocument/2006/relationships/printerSettings" Target="../printerSettings/printerSettings119.bin"/></Relationships>
</file>

<file path=xl/worksheets/_rels/sheet56.xml.rels><?xml version="1.0" encoding="UTF-8" standalone="yes"?>
<Relationships xmlns="http://schemas.openxmlformats.org/package/2006/relationships"><Relationship Id="rId3" Type="http://schemas.openxmlformats.org/officeDocument/2006/relationships/printerSettings" Target="../printerSettings/printerSettings124.bin"/><Relationship Id="rId2" Type="http://schemas.openxmlformats.org/officeDocument/2006/relationships/printerSettings" Target="../printerSettings/printerSettings123.bin"/><Relationship Id="rId1" Type="http://schemas.openxmlformats.org/officeDocument/2006/relationships/printerSettings" Target="../printerSettings/printerSettings122.bin"/></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127.bin"/><Relationship Id="rId2" Type="http://schemas.openxmlformats.org/officeDocument/2006/relationships/printerSettings" Target="../printerSettings/printerSettings126.bin"/><Relationship Id="rId1" Type="http://schemas.openxmlformats.org/officeDocument/2006/relationships/printerSettings" Target="../printerSettings/printerSettings125.bin"/></Relationships>
</file>

<file path=xl/worksheets/_rels/sheet58.xml.rels><?xml version="1.0" encoding="UTF-8" standalone="yes"?>
<Relationships xmlns="http://schemas.openxmlformats.org/package/2006/relationships"><Relationship Id="rId3" Type="http://schemas.openxmlformats.org/officeDocument/2006/relationships/printerSettings" Target="../printerSettings/printerSettings130.bin"/><Relationship Id="rId2" Type="http://schemas.openxmlformats.org/officeDocument/2006/relationships/printerSettings" Target="../printerSettings/printerSettings129.bin"/><Relationship Id="rId1" Type="http://schemas.openxmlformats.org/officeDocument/2006/relationships/printerSettings" Target="../printerSettings/printerSettings128.bin"/><Relationship Id="rId4" Type="http://schemas.openxmlformats.org/officeDocument/2006/relationships/drawing" Target="../drawings/drawing1.xml"/></Relationships>
</file>

<file path=xl/worksheets/_rels/sheet59.xml.rels><?xml version="1.0" encoding="UTF-8" standalone="yes"?>
<Relationships xmlns="http://schemas.openxmlformats.org/package/2006/relationships"><Relationship Id="rId3" Type="http://schemas.openxmlformats.org/officeDocument/2006/relationships/printerSettings" Target="../printerSettings/printerSettings133.bin"/><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60.xml.rels><?xml version="1.0" encoding="UTF-8" standalone="yes"?>
<Relationships xmlns="http://schemas.openxmlformats.org/package/2006/relationships"><Relationship Id="rId3" Type="http://schemas.openxmlformats.org/officeDocument/2006/relationships/printerSettings" Target="../printerSettings/printerSettings136.bin"/><Relationship Id="rId2" Type="http://schemas.openxmlformats.org/officeDocument/2006/relationships/printerSettings" Target="../printerSettings/printerSettings135.bin"/><Relationship Id="rId1" Type="http://schemas.openxmlformats.org/officeDocument/2006/relationships/printerSettings" Target="../printerSettings/printerSettings134.bin"/></Relationships>
</file>

<file path=xl/worksheets/_rels/sheet61.xml.rels><?xml version="1.0" encoding="UTF-8" standalone="yes"?>
<Relationships xmlns="http://schemas.openxmlformats.org/package/2006/relationships"><Relationship Id="rId3" Type="http://schemas.openxmlformats.org/officeDocument/2006/relationships/printerSettings" Target="../printerSettings/printerSettings139.bin"/><Relationship Id="rId2" Type="http://schemas.openxmlformats.org/officeDocument/2006/relationships/printerSettings" Target="../printerSettings/printerSettings138.bin"/><Relationship Id="rId1" Type="http://schemas.openxmlformats.org/officeDocument/2006/relationships/printerSettings" Target="../printerSettings/printerSettings137.bin"/></Relationships>
</file>

<file path=xl/worksheets/_rels/sheet62.xml.rels><?xml version="1.0" encoding="UTF-8" standalone="yes"?>
<Relationships xmlns="http://schemas.openxmlformats.org/package/2006/relationships"><Relationship Id="rId3" Type="http://schemas.openxmlformats.org/officeDocument/2006/relationships/printerSettings" Target="../printerSettings/printerSettings142.bin"/><Relationship Id="rId2" Type="http://schemas.openxmlformats.org/officeDocument/2006/relationships/printerSettings" Target="../printerSettings/printerSettings141.bin"/><Relationship Id="rId1" Type="http://schemas.openxmlformats.org/officeDocument/2006/relationships/printerSettings" Target="../printerSettings/printerSettings140.bin"/></Relationships>
</file>

<file path=xl/worksheets/_rels/sheet63.xml.rels><?xml version="1.0" encoding="UTF-8" standalone="yes"?>
<Relationships xmlns="http://schemas.openxmlformats.org/package/2006/relationships"><Relationship Id="rId3" Type="http://schemas.openxmlformats.org/officeDocument/2006/relationships/printerSettings" Target="../printerSettings/printerSettings145.bin"/><Relationship Id="rId2" Type="http://schemas.openxmlformats.org/officeDocument/2006/relationships/printerSettings" Target="../printerSettings/printerSettings144.bin"/><Relationship Id="rId1" Type="http://schemas.openxmlformats.org/officeDocument/2006/relationships/printerSettings" Target="../printerSettings/printerSettings143.bin"/></Relationships>
</file>

<file path=xl/worksheets/_rels/sheet65.xml.rels><?xml version="1.0" encoding="UTF-8" standalone="yes"?>
<Relationships xmlns="http://schemas.openxmlformats.org/package/2006/relationships"><Relationship Id="rId3" Type="http://schemas.openxmlformats.org/officeDocument/2006/relationships/printerSettings" Target="../printerSettings/printerSettings148.bin"/><Relationship Id="rId2" Type="http://schemas.openxmlformats.org/officeDocument/2006/relationships/printerSettings" Target="../printerSettings/printerSettings147.bin"/><Relationship Id="rId1" Type="http://schemas.openxmlformats.org/officeDocument/2006/relationships/printerSettings" Target="../printerSettings/printerSettings146.bin"/></Relationships>
</file>

<file path=xl/worksheets/_rels/sheet66.xml.rels><?xml version="1.0" encoding="UTF-8" standalone="yes"?>
<Relationships xmlns="http://schemas.openxmlformats.org/package/2006/relationships"><Relationship Id="rId3" Type="http://schemas.openxmlformats.org/officeDocument/2006/relationships/hyperlink" Target="file:///\\homedata\home$\Evidence%20base\e.%20Housing%20need%20&amp;%20demand\Overcrowding\Bedroom%20standard%20measure%20-%20EHS%20etc\2014.10.29%20Overcrowded%20children%20in%20London.xlsx" TargetMode="External"/><Relationship Id="rId2" Type="http://schemas.openxmlformats.org/officeDocument/2006/relationships/printerSettings" Target="../printerSettings/printerSettings150.bin"/><Relationship Id="rId1" Type="http://schemas.openxmlformats.org/officeDocument/2006/relationships/printerSettings" Target="../printerSettings/printerSettings149.bin"/><Relationship Id="rId4" Type="http://schemas.openxmlformats.org/officeDocument/2006/relationships/printerSettings" Target="../printerSettings/printerSettings151.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68.xml.rels><?xml version="1.0" encoding="UTF-8" standalone="yes"?>
<Relationships xmlns="http://schemas.openxmlformats.org/package/2006/relationships"><Relationship Id="rId3" Type="http://schemas.openxmlformats.org/officeDocument/2006/relationships/printerSettings" Target="../printerSettings/printerSettings155.bin"/><Relationship Id="rId2" Type="http://schemas.openxmlformats.org/officeDocument/2006/relationships/printerSettings" Target="../printerSettings/printerSettings154.bin"/><Relationship Id="rId1" Type="http://schemas.openxmlformats.org/officeDocument/2006/relationships/printerSettings" Target="../printerSettings/printerSettings153.bin"/></Relationships>
</file>

<file path=xl/worksheets/_rels/sheet69.xml.rels><?xml version="1.0" encoding="UTF-8" standalone="yes"?>
<Relationships xmlns="http://schemas.openxmlformats.org/package/2006/relationships"><Relationship Id="rId3" Type="http://schemas.openxmlformats.org/officeDocument/2006/relationships/printerSettings" Target="../printerSettings/printerSettings158.bin"/><Relationship Id="rId2" Type="http://schemas.openxmlformats.org/officeDocument/2006/relationships/printerSettings" Target="../printerSettings/printerSettings157.bin"/><Relationship Id="rId1" Type="http://schemas.openxmlformats.org/officeDocument/2006/relationships/printerSettings" Target="../printerSettings/printerSettings15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72.xml.rels><?xml version="1.0" encoding="UTF-8" standalone="yes"?>
<Relationships xmlns="http://schemas.openxmlformats.org/package/2006/relationships"><Relationship Id="rId3" Type="http://schemas.openxmlformats.org/officeDocument/2006/relationships/printerSettings" Target="../printerSettings/printerSettings163.bin"/><Relationship Id="rId2" Type="http://schemas.openxmlformats.org/officeDocument/2006/relationships/printerSettings" Target="../printerSettings/printerSettings162.bin"/><Relationship Id="rId1" Type="http://schemas.openxmlformats.org/officeDocument/2006/relationships/printerSettings" Target="../printerSettings/printerSettings161.bin"/></Relationships>
</file>

<file path=xl/worksheets/_rels/sheet73.xml.rels><?xml version="1.0" encoding="UTF-8" standalone="yes"?>
<Relationships xmlns="http://schemas.openxmlformats.org/package/2006/relationships"><Relationship Id="rId3" Type="http://schemas.openxmlformats.org/officeDocument/2006/relationships/printerSettings" Target="../printerSettings/printerSettings166.bin"/><Relationship Id="rId2" Type="http://schemas.openxmlformats.org/officeDocument/2006/relationships/printerSettings" Target="../printerSettings/printerSettings165.bin"/><Relationship Id="rId1" Type="http://schemas.openxmlformats.org/officeDocument/2006/relationships/printerSettings" Target="../printerSettings/printerSettings164.bin"/></Relationships>
</file>

<file path=xl/worksheets/_rels/sheet74.xml.rels><?xml version="1.0" encoding="UTF-8" standalone="yes"?>
<Relationships xmlns="http://schemas.openxmlformats.org/package/2006/relationships"><Relationship Id="rId3" Type="http://schemas.openxmlformats.org/officeDocument/2006/relationships/printerSettings" Target="../printerSettings/printerSettings169.bin"/><Relationship Id="rId2" Type="http://schemas.openxmlformats.org/officeDocument/2006/relationships/printerSettings" Target="../printerSettings/printerSettings168.bin"/><Relationship Id="rId1" Type="http://schemas.openxmlformats.org/officeDocument/2006/relationships/printerSettings" Target="../printerSettings/printerSettings167.bin"/></Relationships>
</file>

<file path=xl/worksheets/_rels/sheet75.xml.rels><?xml version="1.0" encoding="UTF-8" standalone="yes"?>
<Relationships xmlns="http://schemas.openxmlformats.org/package/2006/relationships"><Relationship Id="rId3" Type="http://schemas.openxmlformats.org/officeDocument/2006/relationships/printerSettings" Target="../printerSettings/printerSettings172.bin"/><Relationship Id="rId2" Type="http://schemas.openxmlformats.org/officeDocument/2006/relationships/printerSettings" Target="../printerSettings/printerSettings171.bin"/><Relationship Id="rId1" Type="http://schemas.openxmlformats.org/officeDocument/2006/relationships/printerSettings" Target="../printerSettings/printerSettings170.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77.xml.rels><?xml version="1.0" encoding="UTF-8" standalone="yes"?>
<Relationships xmlns="http://schemas.openxmlformats.org/package/2006/relationships"><Relationship Id="rId3" Type="http://schemas.openxmlformats.org/officeDocument/2006/relationships/printerSettings" Target="../printerSettings/printerSettings176.bin"/><Relationship Id="rId2" Type="http://schemas.openxmlformats.org/officeDocument/2006/relationships/printerSettings" Target="../printerSettings/printerSettings175.bin"/><Relationship Id="rId1" Type="http://schemas.openxmlformats.org/officeDocument/2006/relationships/printerSettings" Target="../printerSettings/printerSettings174.bin"/></Relationships>
</file>

<file path=xl/worksheets/_rels/sheet79.xml.rels><?xml version="1.0" encoding="UTF-8" standalone="yes"?>
<Relationships xmlns="http://schemas.openxmlformats.org/package/2006/relationships"><Relationship Id="rId3" Type="http://schemas.openxmlformats.org/officeDocument/2006/relationships/printerSettings" Target="../printerSettings/printerSettings179.bin"/><Relationship Id="rId2" Type="http://schemas.openxmlformats.org/officeDocument/2006/relationships/printerSettings" Target="../printerSettings/printerSettings178.bin"/><Relationship Id="rId1" Type="http://schemas.openxmlformats.org/officeDocument/2006/relationships/printerSettings" Target="../printerSettings/printerSettings17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80.xml.rels><?xml version="1.0" encoding="UTF-8" standalone="yes"?>
<Relationships xmlns="http://schemas.openxmlformats.org/package/2006/relationships"><Relationship Id="rId3" Type="http://schemas.openxmlformats.org/officeDocument/2006/relationships/printerSettings" Target="../printerSettings/printerSettings182.bin"/><Relationship Id="rId2" Type="http://schemas.openxmlformats.org/officeDocument/2006/relationships/printerSettings" Target="../printerSettings/printerSettings181.bin"/><Relationship Id="rId1" Type="http://schemas.openxmlformats.org/officeDocument/2006/relationships/printerSettings" Target="../printerSettings/printerSettings180.bin"/></Relationships>
</file>

<file path=xl/worksheets/_rels/sheet81.xml.rels><?xml version="1.0" encoding="UTF-8" standalone="yes"?>
<Relationships xmlns="http://schemas.openxmlformats.org/package/2006/relationships"><Relationship Id="rId3" Type="http://schemas.openxmlformats.org/officeDocument/2006/relationships/printerSettings" Target="../printerSettings/printerSettings185.bin"/><Relationship Id="rId2" Type="http://schemas.openxmlformats.org/officeDocument/2006/relationships/printerSettings" Target="../printerSettings/printerSettings184.bin"/><Relationship Id="rId1" Type="http://schemas.openxmlformats.org/officeDocument/2006/relationships/printerSettings" Target="../printerSettings/printerSettings183.bin"/></Relationships>
</file>

<file path=xl/worksheets/_rels/sheet82.xml.rels><?xml version="1.0" encoding="UTF-8" standalone="yes"?>
<Relationships xmlns="http://schemas.openxmlformats.org/package/2006/relationships"><Relationship Id="rId3" Type="http://schemas.openxmlformats.org/officeDocument/2006/relationships/printerSettings" Target="../printerSettings/printerSettings188.bin"/><Relationship Id="rId2" Type="http://schemas.openxmlformats.org/officeDocument/2006/relationships/printerSettings" Target="../printerSettings/printerSettings187.bin"/><Relationship Id="rId1" Type="http://schemas.openxmlformats.org/officeDocument/2006/relationships/printerSettings" Target="../printerSettings/printerSettings1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189.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19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1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192.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193.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19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70CA7-747D-49B0-8485-6B9CD4FC23D8}">
  <dimension ref="A1:B6"/>
  <sheetViews>
    <sheetView tabSelected="1" workbookViewId="0"/>
  </sheetViews>
  <sheetFormatPr defaultRowHeight="15"/>
  <sheetData>
    <row r="1" spans="1:2">
      <c r="A1" s="1" t="s">
        <v>4120</v>
      </c>
    </row>
    <row r="3" spans="1:2">
      <c r="A3" t="s">
        <v>4125</v>
      </c>
    </row>
    <row r="5" spans="1:2">
      <c r="A5" t="s">
        <v>4123</v>
      </c>
      <c r="B5" s="328" t="s">
        <v>4124</v>
      </c>
    </row>
    <row r="6" spans="1:2">
      <c r="A6" t="s">
        <v>4121</v>
      </c>
      <c r="B6" s="328" t="s">
        <v>4122</v>
      </c>
    </row>
  </sheetData>
  <hyperlinks>
    <hyperlink ref="B6" r:id="rId1" xr:uid="{8D16CEA0-4290-40FC-AE5B-4201415FB3F1}"/>
    <hyperlink ref="B5" r:id="rId2" xr:uid="{67236BE3-7E9C-4965-B2DA-AFC2D7FD40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BE789-8D51-442C-A18B-FE538B746AF9}">
  <sheetPr codeName="Sheet3">
    <tabColor rgb="FF4477AA"/>
  </sheetPr>
  <dimension ref="A1:H38"/>
  <sheetViews>
    <sheetView zoomScaleNormal="100" workbookViewId="0">
      <selection activeCell="B1" sqref="B1"/>
    </sheetView>
  </sheetViews>
  <sheetFormatPr defaultColWidth="9.140625" defaultRowHeight="15"/>
  <cols>
    <col min="1" max="1" width="14.85546875" style="21" customWidth="1"/>
    <col min="2" max="2" width="10.85546875" style="6" customWidth="1"/>
    <col min="3" max="7" width="10.7109375" style="6" customWidth="1"/>
    <col min="8" max="8" width="18.7109375" style="6" bestFit="1" customWidth="1"/>
    <col min="9" max="9" width="19.5703125" style="6" bestFit="1" customWidth="1"/>
    <col min="10" max="10" width="13.7109375" style="6" bestFit="1" customWidth="1"/>
    <col min="11" max="11" width="9.28515625" style="6" bestFit="1" customWidth="1"/>
    <col min="12" max="16384" width="9.140625" style="6"/>
  </cols>
  <sheetData>
    <row r="1" spans="1:8" s="108" customFormat="1">
      <c r="A1" s="21" t="s">
        <v>30</v>
      </c>
      <c r="B1" s="275">
        <v>1.7</v>
      </c>
      <c r="C1" s="257"/>
    </row>
    <row r="2" spans="1:8" s="108" customFormat="1">
      <c r="A2" s="147" t="s">
        <v>31</v>
      </c>
      <c r="B2" s="6" t="s">
        <v>2422</v>
      </c>
    </row>
    <row r="3" spans="1:8" s="108" customFormat="1">
      <c r="A3" s="148" t="s">
        <v>33</v>
      </c>
      <c r="B3" s="25" t="s">
        <v>3109</v>
      </c>
    </row>
    <row r="4" spans="1:8" s="108" customFormat="1">
      <c r="A4" s="148"/>
    </row>
    <row r="5" spans="1:8">
      <c r="A5" s="21" t="s">
        <v>2269</v>
      </c>
      <c r="B5" s="6" t="s">
        <v>2414</v>
      </c>
      <c r="C5" s="6" t="s">
        <v>2415</v>
      </c>
      <c r="D5" s="6" t="s">
        <v>2416</v>
      </c>
      <c r="E5" s="6" t="s">
        <v>2417</v>
      </c>
      <c r="F5" s="6" t="s">
        <v>2418</v>
      </c>
      <c r="G5" s="6" t="s">
        <v>2419</v>
      </c>
      <c r="H5" s="6" t="s">
        <v>2420</v>
      </c>
    </row>
    <row r="6" spans="1:8">
      <c r="A6" s="21" t="s">
        <v>2413</v>
      </c>
      <c r="B6" s="145">
        <v>39264</v>
      </c>
      <c r="C6" s="145">
        <v>39995</v>
      </c>
      <c r="D6" s="145">
        <v>40725</v>
      </c>
      <c r="E6" s="145">
        <v>41456</v>
      </c>
      <c r="F6" s="145">
        <v>42186</v>
      </c>
      <c r="G6" s="145">
        <v>42095</v>
      </c>
      <c r="H6" s="145">
        <v>42826</v>
      </c>
    </row>
    <row r="7" spans="1:8">
      <c r="A7" s="21" t="s">
        <v>100</v>
      </c>
      <c r="B7" s="48">
        <v>120000</v>
      </c>
      <c r="C7" s="48">
        <v>108000</v>
      </c>
      <c r="D7" s="48">
        <v>110000</v>
      </c>
      <c r="E7" s="48">
        <v>115000</v>
      </c>
      <c r="F7" s="48">
        <v>107000</v>
      </c>
      <c r="G7" s="48">
        <v>105000</v>
      </c>
      <c r="H7" s="48">
        <v>115000</v>
      </c>
    </row>
    <row r="8" spans="1:8">
      <c r="A8" s="21" t="s">
        <v>101</v>
      </c>
      <c r="B8" s="48">
        <v>128000</v>
      </c>
      <c r="C8" s="48">
        <v>120000</v>
      </c>
      <c r="D8" s="48">
        <v>120000</v>
      </c>
      <c r="E8" s="48">
        <v>120000</v>
      </c>
      <c r="F8" s="48">
        <v>130000</v>
      </c>
      <c r="G8" s="48">
        <v>130000</v>
      </c>
      <c r="H8" s="48">
        <v>140000</v>
      </c>
    </row>
    <row r="9" spans="1:8">
      <c r="A9" s="21" t="s">
        <v>2421</v>
      </c>
      <c r="B9" s="48">
        <v>123000</v>
      </c>
      <c r="C9" s="48">
        <v>120000</v>
      </c>
      <c r="D9" s="48">
        <v>119000</v>
      </c>
      <c r="E9" s="48">
        <v>113000</v>
      </c>
      <c r="F9" s="48">
        <v>125000</v>
      </c>
      <c r="G9" s="48">
        <v>125000</v>
      </c>
      <c r="H9" s="48">
        <v>130000</v>
      </c>
    </row>
    <row r="10" spans="1:8">
      <c r="A10" s="21" t="s">
        <v>102</v>
      </c>
      <c r="B10" s="48">
        <v>135000</v>
      </c>
      <c r="C10" s="48">
        <v>129000</v>
      </c>
      <c r="D10" s="48">
        <v>134000</v>
      </c>
      <c r="E10" s="48">
        <v>130000</v>
      </c>
      <c r="F10" s="48">
        <v>143000</v>
      </c>
      <c r="G10" s="48">
        <v>143000</v>
      </c>
      <c r="H10" s="48">
        <v>150000</v>
      </c>
    </row>
    <row r="11" spans="1:8">
      <c r="A11" s="21" t="s">
        <v>103</v>
      </c>
      <c r="B11" s="48">
        <v>140000</v>
      </c>
      <c r="C11" s="48">
        <v>130000</v>
      </c>
      <c r="D11" s="48">
        <v>130000</v>
      </c>
      <c r="E11" s="48">
        <v>130000</v>
      </c>
      <c r="F11" s="48">
        <v>140000</v>
      </c>
      <c r="G11" s="48">
        <v>135000</v>
      </c>
      <c r="H11" s="48">
        <v>150000</v>
      </c>
    </row>
    <row r="12" spans="1:8">
      <c r="A12" s="21" t="s">
        <v>2360</v>
      </c>
      <c r="B12" s="48">
        <v>180000</v>
      </c>
      <c r="C12" s="48">
        <v>168000</v>
      </c>
      <c r="D12" s="48">
        <v>175000</v>
      </c>
      <c r="E12" s="48">
        <v>180000</v>
      </c>
      <c r="F12" s="48">
        <v>200000</v>
      </c>
      <c r="G12" s="48">
        <v>190000</v>
      </c>
      <c r="H12" s="48">
        <v>236000</v>
      </c>
    </row>
    <row r="13" spans="1:8">
      <c r="A13" s="21" t="s">
        <v>36</v>
      </c>
      <c r="B13" s="48">
        <v>220000</v>
      </c>
      <c r="C13" s="48">
        <v>212000</v>
      </c>
      <c r="D13" s="48">
        <v>239000</v>
      </c>
      <c r="E13" s="48">
        <v>260000</v>
      </c>
      <c r="F13" s="48">
        <v>360000</v>
      </c>
      <c r="G13" s="48">
        <v>350000</v>
      </c>
      <c r="H13" s="48">
        <v>410000</v>
      </c>
    </row>
    <row r="14" spans="1:8">
      <c r="A14" s="21" t="s">
        <v>105</v>
      </c>
      <c r="B14" s="48">
        <v>200000</v>
      </c>
      <c r="C14" s="48">
        <v>191000</v>
      </c>
      <c r="D14" s="48">
        <v>200000</v>
      </c>
      <c r="E14" s="48">
        <v>216000</v>
      </c>
      <c r="F14" s="48">
        <v>255000</v>
      </c>
      <c r="G14" s="48">
        <v>250000</v>
      </c>
      <c r="H14" s="48">
        <v>300000</v>
      </c>
    </row>
    <row r="15" spans="1:8">
      <c r="A15" s="21" t="s">
        <v>106</v>
      </c>
      <c r="B15" s="48">
        <v>180000</v>
      </c>
      <c r="C15" s="48">
        <v>175000</v>
      </c>
      <c r="D15" s="48">
        <v>180000</v>
      </c>
      <c r="E15" s="48">
        <v>182000</v>
      </c>
      <c r="F15" s="48">
        <v>200000</v>
      </c>
      <c r="G15" s="48">
        <v>200000</v>
      </c>
      <c r="H15" s="48">
        <v>219000</v>
      </c>
    </row>
    <row r="16" spans="1:8">
      <c r="A16" s="21" t="s">
        <v>2342</v>
      </c>
      <c r="B16" s="48">
        <v>160000</v>
      </c>
      <c r="C16" s="48">
        <v>150000</v>
      </c>
      <c r="D16" s="48">
        <v>155000</v>
      </c>
      <c r="E16" s="48">
        <v>160000</v>
      </c>
      <c r="F16" s="48">
        <v>180000</v>
      </c>
      <c r="G16" s="48">
        <v>180000</v>
      </c>
      <c r="H16" s="48">
        <v>200000</v>
      </c>
    </row>
    <row r="32" spans="2:4">
      <c r="B32" s="146"/>
      <c r="C32" s="146"/>
      <c r="D32" s="146"/>
    </row>
    <row r="33" spans="2:4">
      <c r="B33" s="146"/>
      <c r="C33" s="146"/>
      <c r="D33" s="146"/>
    </row>
    <row r="34" spans="2:4">
      <c r="B34" s="146"/>
      <c r="C34" s="146"/>
      <c r="D34" s="146"/>
    </row>
    <row r="35" spans="2:4">
      <c r="B35" s="146"/>
      <c r="C35" s="146"/>
      <c r="D35" s="146"/>
    </row>
    <row r="36" spans="2:4">
      <c r="B36" s="146"/>
      <c r="C36" s="146"/>
      <c r="D36" s="146"/>
    </row>
    <row r="37" spans="2:4">
      <c r="B37" s="146"/>
      <c r="C37" s="146"/>
      <c r="D37" s="146"/>
    </row>
    <row r="38" spans="2:4">
      <c r="B38" s="146"/>
      <c r="C38" s="146"/>
      <c r="D38" s="14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4">
    <tabColor rgb="FF4477AA"/>
  </sheetPr>
  <dimension ref="A1:G23"/>
  <sheetViews>
    <sheetView zoomScaleNormal="100" workbookViewId="0">
      <selection activeCell="B1" sqref="B1"/>
    </sheetView>
  </sheetViews>
  <sheetFormatPr defaultColWidth="9.140625" defaultRowHeight="15"/>
  <cols>
    <col min="1" max="1" width="14.85546875" style="21" customWidth="1"/>
    <col min="2" max="7" width="12.28515625" style="6" customWidth="1"/>
    <col min="8" max="16384" width="9.140625" style="6"/>
  </cols>
  <sheetData>
    <row r="1" spans="1:7">
      <c r="A1" s="198" t="s">
        <v>30</v>
      </c>
      <c r="B1" s="259">
        <v>1.8</v>
      </c>
      <c r="C1" s="257"/>
    </row>
    <row r="2" spans="1:7">
      <c r="A2" s="148" t="s">
        <v>31</v>
      </c>
      <c r="B2" s="6" t="s">
        <v>2400</v>
      </c>
    </row>
    <row r="3" spans="1:7">
      <c r="A3" s="148" t="s">
        <v>33</v>
      </c>
      <c r="B3" s="22" t="s">
        <v>2312</v>
      </c>
    </row>
    <row r="4" spans="1:7">
      <c r="B4" s="22"/>
    </row>
    <row r="5" spans="1:7">
      <c r="A5" s="21" t="s">
        <v>3211</v>
      </c>
      <c r="B5" s="48">
        <v>2010</v>
      </c>
      <c r="C5" s="48">
        <v>2013</v>
      </c>
      <c r="D5" s="48">
        <v>2014</v>
      </c>
      <c r="E5" s="48">
        <v>2016</v>
      </c>
      <c r="F5" s="48">
        <v>2017</v>
      </c>
      <c r="G5" s="48">
        <v>2018</v>
      </c>
    </row>
    <row r="6" spans="1:7">
      <c r="A6" s="21" t="s">
        <v>2303</v>
      </c>
      <c r="B6" s="16">
        <v>7.4999999999999997E-2</v>
      </c>
      <c r="C6" s="16">
        <v>0.17699999999999999</v>
      </c>
      <c r="D6" s="16">
        <v>0.24199999999999999</v>
      </c>
      <c r="E6" s="16">
        <v>0.28799999999999998</v>
      </c>
      <c r="F6" s="16">
        <v>0.19</v>
      </c>
      <c r="G6" s="16">
        <v>0.21528990621138935</v>
      </c>
    </row>
    <row r="7" spans="1:7">
      <c r="A7" s="21" t="s">
        <v>2304</v>
      </c>
      <c r="B7" s="16">
        <v>0.26900000000000002</v>
      </c>
      <c r="C7" s="16">
        <v>0.36199999999999999</v>
      </c>
      <c r="D7" s="16">
        <v>0.40200000000000002</v>
      </c>
      <c r="E7" s="16">
        <v>0.38</v>
      </c>
      <c r="F7" s="16">
        <v>0.43</v>
      </c>
      <c r="G7" s="16">
        <v>0.43314459689615104</v>
      </c>
    </row>
    <row r="8" spans="1:7">
      <c r="A8" s="21" t="s">
        <v>2305</v>
      </c>
      <c r="B8" s="16">
        <v>0.17599999999999999</v>
      </c>
      <c r="C8" s="16">
        <v>0.25700000000000001</v>
      </c>
      <c r="D8" s="16">
        <v>0.193</v>
      </c>
      <c r="E8" s="16">
        <v>0.13</v>
      </c>
      <c r="F8" s="16">
        <v>0.2</v>
      </c>
      <c r="G8" s="16">
        <v>0.15697757100251947</v>
      </c>
    </row>
    <row r="9" spans="1:7">
      <c r="A9" s="21" t="s">
        <v>2306</v>
      </c>
      <c r="B9" s="16">
        <v>0.27500000000000002</v>
      </c>
      <c r="C9" s="16">
        <v>0.13400000000000001</v>
      </c>
      <c r="D9" s="16">
        <v>0.11799999999999999</v>
      </c>
      <c r="E9" s="16">
        <v>0.109</v>
      </c>
      <c r="F9" s="16">
        <v>0.11</v>
      </c>
      <c r="G9" s="16">
        <v>0.13025135736513549</v>
      </c>
    </row>
    <row r="10" spans="1:7">
      <c r="A10" s="21" t="s">
        <v>2307</v>
      </c>
      <c r="B10" s="16">
        <v>0.19800000000000001</v>
      </c>
      <c r="C10" s="16">
        <v>5.8999999999999997E-2</v>
      </c>
      <c r="D10" s="16">
        <v>3.5000000000000003E-2</v>
      </c>
      <c r="E10" s="16">
        <v>6.7000000000000004E-2</v>
      </c>
      <c r="F10" s="16">
        <v>0.02</v>
      </c>
      <c r="G10" s="16">
        <v>5.0405837617628214E-2</v>
      </c>
    </row>
    <row r="11" spans="1:7">
      <c r="A11" s="21" t="s">
        <v>2308</v>
      </c>
      <c r="B11" s="16">
        <v>8.0000000000000002E-3</v>
      </c>
      <c r="C11" s="16">
        <v>1.0999999999999999E-2</v>
      </c>
      <c r="D11" s="16">
        <v>0.01</v>
      </c>
      <c r="E11" s="16">
        <v>2.5000000000000001E-2</v>
      </c>
      <c r="F11" s="16">
        <v>0.04</v>
      </c>
      <c r="G11" s="16">
        <v>1.3930730907176029E-2</v>
      </c>
    </row>
    <row r="12" spans="1:7">
      <c r="A12" s="21" t="s">
        <v>2309</v>
      </c>
      <c r="B12" s="16">
        <v>0.34400000000000003</v>
      </c>
      <c r="C12" s="16">
        <v>0.53899999999999992</v>
      </c>
      <c r="D12" s="16">
        <v>0.64400000000000002</v>
      </c>
      <c r="E12" s="16">
        <v>0.66799999999999993</v>
      </c>
      <c r="F12" s="16">
        <v>0.62</v>
      </c>
      <c r="G12" s="16">
        <v>0.64843450310754036</v>
      </c>
    </row>
    <row r="13" spans="1:7">
      <c r="A13" s="21" t="s">
        <v>2310</v>
      </c>
      <c r="B13" s="16">
        <v>-0.129</v>
      </c>
      <c r="C13" s="16">
        <v>0.34599999999999992</v>
      </c>
      <c r="D13" s="16">
        <v>0.49099999999999999</v>
      </c>
      <c r="E13" s="16">
        <v>0.49199999999999994</v>
      </c>
      <c r="F13" s="16">
        <v>0.49</v>
      </c>
      <c r="G13" s="16">
        <v>0.46777730812477664</v>
      </c>
    </row>
    <row r="14" spans="1:7">
      <c r="A14" s="21" t="s">
        <v>2311</v>
      </c>
      <c r="B14" s="16">
        <v>0.47300000000000003</v>
      </c>
      <c r="C14" s="16">
        <v>0.193</v>
      </c>
      <c r="D14" s="16">
        <v>0.153</v>
      </c>
      <c r="E14" s="16">
        <v>0.17599999999999999</v>
      </c>
      <c r="F14" s="16">
        <v>0.13</v>
      </c>
      <c r="G14" s="16">
        <v>0.1806571949827637</v>
      </c>
    </row>
    <row r="17" spans="2:5">
      <c r="B17" s="52"/>
      <c r="C17" s="52"/>
      <c r="D17" s="52"/>
      <c r="E17" s="52"/>
    </row>
    <row r="18" spans="2:5">
      <c r="B18" s="52"/>
      <c r="C18" s="52"/>
      <c r="D18" s="52"/>
      <c r="E18" s="52"/>
    </row>
    <row r="19" spans="2:5">
      <c r="B19" s="52"/>
      <c r="C19" s="52"/>
      <c r="D19" s="52"/>
      <c r="E19" s="52"/>
    </row>
    <row r="20" spans="2:5">
      <c r="B20" s="52"/>
      <c r="C20" s="52"/>
      <c r="D20" s="52"/>
      <c r="E20" s="52"/>
    </row>
    <row r="21" spans="2:5">
      <c r="B21" s="52"/>
      <c r="C21" s="52"/>
      <c r="D21" s="52"/>
      <c r="E21" s="52"/>
    </row>
    <row r="22" spans="2:5">
      <c r="B22" s="52"/>
      <c r="C22" s="52"/>
      <c r="D22" s="52"/>
      <c r="E22" s="52"/>
    </row>
    <row r="23" spans="2:5">
      <c r="B23" s="73"/>
      <c r="C23" s="73"/>
      <c r="D23" s="73"/>
      <c r="E23" s="73"/>
    </row>
  </sheetData>
  <customSheetViews>
    <customSheetView guid="{9883963A-B599-466E-88D7-AE85360E0737}">
      <selection activeCell="B2" sqref="B2"/>
      <pageMargins left="0.7" right="0.7" top="0.75" bottom="0.75" header="0.3" footer="0.3"/>
      <pageSetup paperSize="9" orientation="portrait" r:id="rId1"/>
    </customSheetView>
    <customSheetView guid="{CDEF6930-6739-4FEE-9F65-E195F9A4F82A}">
      <selection activeCell="B2" sqref="B2"/>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477AA"/>
  </sheetPr>
  <dimension ref="A1:F173"/>
  <sheetViews>
    <sheetView zoomScaleNormal="100" workbookViewId="0">
      <selection activeCell="AC5" sqref="AC5"/>
    </sheetView>
  </sheetViews>
  <sheetFormatPr defaultColWidth="9.140625" defaultRowHeight="15"/>
  <cols>
    <col min="1" max="1" width="14.85546875" style="5" customWidth="1"/>
    <col min="2" max="4" width="11.42578125" style="9" customWidth="1"/>
    <col min="5" max="5" width="12.140625" style="9" customWidth="1"/>
    <col min="6" max="6" width="12" style="9" customWidth="1"/>
    <col min="7" max="16384" width="9.140625" style="9"/>
  </cols>
  <sheetData>
    <row r="1" spans="1:6">
      <c r="A1" s="5" t="s">
        <v>30</v>
      </c>
      <c r="B1" s="8">
        <v>1.9</v>
      </c>
      <c r="C1" s="257"/>
    </row>
    <row r="2" spans="1:6">
      <c r="A2" s="7" t="s">
        <v>31</v>
      </c>
      <c r="B2" s="5" t="s">
        <v>2397</v>
      </c>
    </row>
    <row r="3" spans="1:6">
      <c r="A3" s="10" t="s">
        <v>33</v>
      </c>
      <c r="B3" s="5" t="s">
        <v>2398</v>
      </c>
    </row>
    <row r="4" spans="1:6">
      <c r="B4" s="54"/>
    </row>
    <row r="5" spans="1:6" ht="15" customHeight="1">
      <c r="A5" s="21" t="s">
        <v>0</v>
      </c>
      <c r="B5" s="21" t="s">
        <v>1120</v>
      </c>
      <c r="C5" s="21" t="s">
        <v>1121</v>
      </c>
      <c r="D5" s="21" t="s">
        <v>1</v>
      </c>
      <c r="E5" s="21" t="s">
        <v>2154</v>
      </c>
      <c r="F5" s="21" t="s">
        <v>3932</v>
      </c>
    </row>
    <row r="6" spans="1:6">
      <c r="A6" s="5">
        <v>1871</v>
      </c>
      <c r="B6" s="122"/>
      <c r="C6" s="122"/>
      <c r="D6" s="122"/>
      <c r="E6" s="122">
        <v>8693</v>
      </c>
      <c r="F6" s="144"/>
    </row>
    <row r="7" spans="1:6">
      <c r="A7" s="5">
        <v>1872</v>
      </c>
      <c r="B7" s="122"/>
      <c r="C7" s="122"/>
      <c r="D7" s="122"/>
      <c r="E7" s="122">
        <v>11179</v>
      </c>
      <c r="F7" s="144"/>
    </row>
    <row r="8" spans="1:6">
      <c r="A8" s="5">
        <v>1873</v>
      </c>
      <c r="B8" s="122"/>
      <c r="C8" s="122"/>
      <c r="D8" s="122"/>
      <c r="E8" s="122">
        <v>7687</v>
      </c>
      <c r="F8" s="144"/>
    </row>
    <row r="9" spans="1:6">
      <c r="A9" s="5">
        <v>1874</v>
      </c>
      <c r="B9" s="122"/>
      <c r="C9" s="122"/>
      <c r="D9" s="122"/>
      <c r="E9" s="122">
        <v>7764</v>
      </c>
      <c r="F9" s="144"/>
    </row>
    <row r="10" spans="1:6">
      <c r="A10" s="5">
        <v>1875</v>
      </c>
      <c r="B10" s="122"/>
      <c r="C10" s="122"/>
      <c r="D10" s="122"/>
      <c r="E10" s="122">
        <v>10023</v>
      </c>
      <c r="F10" s="144"/>
    </row>
    <row r="11" spans="1:6">
      <c r="A11" s="5">
        <v>1876</v>
      </c>
      <c r="B11" s="122"/>
      <c r="C11" s="122"/>
      <c r="D11" s="122"/>
      <c r="E11" s="122">
        <v>12938</v>
      </c>
      <c r="F11" s="144"/>
    </row>
    <row r="12" spans="1:6">
      <c r="A12" s="5">
        <v>1877</v>
      </c>
      <c r="B12" s="122"/>
      <c r="C12" s="122"/>
      <c r="D12" s="122"/>
      <c r="E12" s="122">
        <v>14410</v>
      </c>
      <c r="F12" s="144"/>
    </row>
    <row r="13" spans="1:6">
      <c r="A13" s="5">
        <v>1878</v>
      </c>
      <c r="B13" s="122"/>
      <c r="C13" s="122"/>
      <c r="D13" s="122"/>
      <c r="E13" s="122">
        <v>17127</v>
      </c>
      <c r="F13" s="144"/>
    </row>
    <row r="14" spans="1:6">
      <c r="A14" s="5">
        <v>1879</v>
      </c>
      <c r="B14" s="122"/>
      <c r="C14" s="122"/>
      <c r="D14" s="122"/>
      <c r="E14" s="122">
        <v>21589</v>
      </c>
      <c r="F14" s="144"/>
    </row>
    <row r="15" spans="1:6">
      <c r="A15" s="5">
        <v>1880</v>
      </c>
      <c r="B15" s="122"/>
      <c r="C15" s="122"/>
      <c r="D15" s="122"/>
      <c r="E15" s="122">
        <v>24945</v>
      </c>
      <c r="F15" s="144"/>
    </row>
    <row r="16" spans="1:6">
      <c r="A16" s="5">
        <v>1881</v>
      </c>
      <c r="B16" s="122"/>
      <c r="C16" s="122"/>
      <c r="D16" s="122"/>
      <c r="E16" s="122">
        <v>26170</v>
      </c>
      <c r="F16" s="144"/>
    </row>
    <row r="17" spans="1:6">
      <c r="A17" s="5">
        <v>1882</v>
      </c>
      <c r="B17" s="122"/>
      <c r="C17" s="122"/>
      <c r="D17" s="122"/>
      <c r="E17" s="122">
        <v>23301</v>
      </c>
      <c r="F17" s="144"/>
    </row>
    <row r="18" spans="1:6">
      <c r="A18" s="5">
        <v>1883</v>
      </c>
      <c r="B18" s="122"/>
      <c r="C18" s="122"/>
      <c r="D18" s="122"/>
      <c r="E18" s="122">
        <v>21110</v>
      </c>
      <c r="F18" s="144"/>
    </row>
    <row r="19" spans="1:6">
      <c r="A19" s="5">
        <v>1884</v>
      </c>
      <c r="B19" s="122"/>
      <c r="C19" s="122"/>
      <c r="D19" s="122"/>
      <c r="E19" s="122">
        <v>18428</v>
      </c>
      <c r="F19" s="144"/>
    </row>
    <row r="20" spans="1:6">
      <c r="A20" s="5">
        <v>1885</v>
      </c>
      <c r="B20" s="122"/>
      <c r="C20" s="122"/>
      <c r="D20" s="122"/>
      <c r="E20" s="122">
        <v>15754</v>
      </c>
      <c r="F20" s="144"/>
    </row>
    <row r="21" spans="1:6">
      <c r="A21" s="5">
        <v>1886</v>
      </c>
      <c r="B21" s="122"/>
      <c r="C21" s="122"/>
      <c r="D21" s="122"/>
      <c r="E21" s="122">
        <v>12252</v>
      </c>
      <c r="F21" s="144"/>
    </row>
    <row r="22" spans="1:6">
      <c r="A22" s="5">
        <v>1887</v>
      </c>
      <c r="B22" s="122"/>
      <c r="C22" s="122"/>
      <c r="D22" s="122"/>
      <c r="E22" s="122">
        <v>12478</v>
      </c>
      <c r="F22" s="144"/>
    </row>
    <row r="23" spans="1:6">
      <c r="A23" s="5">
        <v>1888</v>
      </c>
      <c r="B23" s="122"/>
      <c r="C23" s="122"/>
      <c r="D23" s="122"/>
      <c r="E23" s="122">
        <v>12426</v>
      </c>
      <c r="F23" s="144"/>
    </row>
    <row r="24" spans="1:6">
      <c r="A24" s="5">
        <v>1889</v>
      </c>
      <c r="B24" s="122"/>
      <c r="C24" s="122"/>
      <c r="D24" s="122"/>
      <c r="E24" s="122">
        <v>11829</v>
      </c>
      <c r="F24" s="144"/>
    </row>
    <row r="25" spans="1:6">
      <c r="A25" s="5">
        <v>1890</v>
      </c>
      <c r="B25" s="122"/>
      <c r="C25" s="122"/>
      <c r="D25" s="122"/>
      <c r="E25" s="122">
        <v>10935</v>
      </c>
      <c r="F25" s="144"/>
    </row>
    <row r="26" spans="1:6">
      <c r="A26" s="5">
        <v>1891</v>
      </c>
      <c r="B26" s="122"/>
      <c r="C26" s="122"/>
      <c r="D26" s="122"/>
      <c r="E26" s="122">
        <v>12105</v>
      </c>
      <c r="F26" s="144"/>
    </row>
    <row r="27" spans="1:6">
      <c r="A27" s="5">
        <v>1892</v>
      </c>
      <c r="B27" s="122"/>
      <c r="C27" s="122"/>
      <c r="D27" s="122"/>
      <c r="E27" s="122">
        <v>11200</v>
      </c>
      <c r="F27" s="144"/>
    </row>
    <row r="28" spans="1:6">
      <c r="A28" s="5">
        <v>1893</v>
      </c>
      <c r="B28" s="122"/>
      <c r="C28" s="122"/>
      <c r="D28" s="122"/>
      <c r="E28" s="122">
        <v>12830</v>
      </c>
      <c r="F28" s="144"/>
    </row>
    <row r="29" spans="1:6">
      <c r="A29" s="5">
        <v>1894</v>
      </c>
      <c r="B29" s="122"/>
      <c r="C29" s="122"/>
      <c r="D29" s="122"/>
      <c r="E29" s="122">
        <v>12874</v>
      </c>
      <c r="F29" s="144"/>
    </row>
    <row r="30" spans="1:6">
      <c r="A30" s="5">
        <v>1895</v>
      </c>
      <c r="B30" s="122"/>
      <c r="C30" s="122"/>
      <c r="D30" s="122"/>
      <c r="E30" s="122">
        <v>13141</v>
      </c>
      <c r="F30" s="144"/>
    </row>
    <row r="31" spans="1:6">
      <c r="A31" s="5">
        <v>1896</v>
      </c>
      <c r="B31" s="122"/>
      <c r="C31" s="122"/>
      <c r="D31" s="122"/>
      <c r="E31" s="122">
        <v>16894</v>
      </c>
      <c r="F31" s="144"/>
    </row>
    <row r="32" spans="1:6">
      <c r="A32" s="5">
        <v>1897</v>
      </c>
      <c r="B32" s="122"/>
      <c r="C32" s="122"/>
      <c r="D32" s="122"/>
      <c r="E32" s="122">
        <v>18529</v>
      </c>
      <c r="F32" s="144"/>
    </row>
    <row r="33" spans="1:6">
      <c r="A33" s="5">
        <v>1898</v>
      </c>
      <c r="B33" s="122"/>
      <c r="C33" s="122"/>
      <c r="D33" s="122"/>
      <c r="E33" s="122">
        <v>24838</v>
      </c>
      <c r="F33" s="144"/>
    </row>
    <row r="34" spans="1:6">
      <c r="A34" s="5">
        <v>1899</v>
      </c>
      <c r="B34" s="122"/>
      <c r="C34" s="122"/>
      <c r="D34" s="122"/>
      <c r="E34" s="122">
        <v>27381</v>
      </c>
      <c r="F34" s="144"/>
    </row>
    <row r="35" spans="1:6">
      <c r="A35" s="5">
        <v>1900</v>
      </c>
      <c r="B35" s="122"/>
      <c r="C35" s="122"/>
      <c r="D35" s="122"/>
      <c r="E35" s="122">
        <v>25161</v>
      </c>
      <c r="F35" s="144"/>
    </row>
    <row r="36" spans="1:6">
      <c r="A36" s="5">
        <v>1901</v>
      </c>
      <c r="B36" s="122"/>
      <c r="C36" s="122"/>
      <c r="D36" s="122"/>
      <c r="E36" s="122">
        <v>27174</v>
      </c>
      <c r="F36" s="144"/>
    </row>
    <row r="37" spans="1:6">
      <c r="A37" s="5">
        <v>1902</v>
      </c>
      <c r="B37" s="122"/>
      <c r="C37" s="122"/>
      <c r="D37" s="122"/>
      <c r="E37" s="122">
        <v>25480</v>
      </c>
      <c r="F37" s="144"/>
    </row>
    <row r="38" spans="1:6">
      <c r="A38" s="5">
        <v>1903</v>
      </c>
      <c r="B38" s="122"/>
      <c r="C38" s="122"/>
      <c r="D38" s="122"/>
      <c r="E38" s="122">
        <v>26420</v>
      </c>
      <c r="F38" s="144"/>
    </row>
    <row r="39" spans="1:6">
      <c r="A39" s="5">
        <v>1904</v>
      </c>
      <c r="B39" s="122"/>
      <c r="C39" s="122"/>
      <c r="D39" s="122"/>
      <c r="E39" s="122">
        <v>23269</v>
      </c>
      <c r="F39" s="144"/>
    </row>
    <row r="40" spans="1:6">
      <c r="A40" s="5">
        <v>1905</v>
      </c>
      <c r="B40" s="122"/>
      <c r="C40" s="122"/>
      <c r="D40" s="122"/>
      <c r="E40" s="122">
        <v>21970</v>
      </c>
      <c r="F40" s="144"/>
    </row>
    <row r="41" spans="1:6">
      <c r="A41" s="5">
        <v>1906</v>
      </c>
      <c r="B41" s="122"/>
      <c r="C41" s="122"/>
      <c r="D41" s="122"/>
      <c r="E41" s="122">
        <v>21415</v>
      </c>
      <c r="F41" s="144"/>
    </row>
    <row r="42" spans="1:6">
      <c r="A42" s="5">
        <v>1907</v>
      </c>
      <c r="B42" s="122"/>
      <c r="C42" s="122"/>
      <c r="D42" s="122"/>
      <c r="E42" s="122">
        <v>19211</v>
      </c>
      <c r="F42" s="144"/>
    </row>
    <row r="43" spans="1:6">
      <c r="A43" s="5">
        <v>1908</v>
      </c>
      <c r="B43" s="122"/>
      <c r="C43" s="122"/>
      <c r="D43" s="122"/>
      <c r="E43" s="122">
        <v>13377</v>
      </c>
      <c r="F43" s="144"/>
    </row>
    <row r="44" spans="1:6">
      <c r="A44" s="5">
        <v>1909</v>
      </c>
      <c r="B44" s="122"/>
      <c r="C44" s="122"/>
      <c r="D44" s="122"/>
      <c r="E44" s="122">
        <v>13343</v>
      </c>
      <c r="F44" s="144"/>
    </row>
    <row r="45" spans="1:6">
      <c r="A45" s="5">
        <v>1910</v>
      </c>
      <c r="B45" s="122"/>
      <c r="C45" s="122"/>
      <c r="D45" s="122"/>
      <c r="E45" s="122">
        <v>11757</v>
      </c>
      <c r="F45" s="144"/>
    </row>
    <row r="46" spans="1:6">
      <c r="A46" s="5">
        <v>1911</v>
      </c>
      <c r="B46" s="122"/>
      <c r="C46" s="122"/>
      <c r="D46" s="122"/>
      <c r="E46" s="122">
        <v>10027</v>
      </c>
      <c r="F46" s="144"/>
    </row>
    <row r="47" spans="1:6">
      <c r="A47" s="5">
        <v>1912</v>
      </c>
      <c r="B47" s="122"/>
      <c r="C47" s="122"/>
      <c r="D47" s="122"/>
      <c r="E47" s="122">
        <v>8006</v>
      </c>
      <c r="F47" s="144"/>
    </row>
    <row r="48" spans="1:6">
      <c r="A48" s="5">
        <v>1913</v>
      </c>
      <c r="B48" s="122"/>
      <c r="C48" s="122"/>
      <c r="D48" s="122"/>
      <c r="E48" s="122">
        <v>8579</v>
      </c>
      <c r="F48" s="144"/>
    </row>
    <row r="49" spans="1:6">
      <c r="A49" s="5">
        <v>1914</v>
      </c>
      <c r="B49" s="122"/>
      <c r="C49" s="122"/>
      <c r="D49" s="122"/>
      <c r="E49" s="122">
        <v>8299</v>
      </c>
      <c r="F49" s="144"/>
    </row>
    <row r="50" spans="1:6">
      <c r="A50" s="5">
        <v>1915</v>
      </c>
      <c r="B50" s="122"/>
      <c r="C50" s="122"/>
      <c r="D50" s="122"/>
      <c r="E50" s="122">
        <v>5549</v>
      </c>
      <c r="F50" s="144"/>
    </row>
    <row r="51" spans="1:6">
      <c r="A51" s="5">
        <v>1916</v>
      </c>
      <c r="B51" s="122"/>
      <c r="C51" s="122"/>
      <c r="D51" s="122"/>
      <c r="E51" s="122">
        <v>3642</v>
      </c>
      <c r="F51" s="144"/>
    </row>
    <row r="52" spans="1:6">
      <c r="A52" s="5">
        <v>1917</v>
      </c>
      <c r="B52" s="122"/>
      <c r="C52" s="122"/>
      <c r="D52" s="122"/>
      <c r="E52" s="122">
        <v>0</v>
      </c>
      <c r="F52" s="144"/>
    </row>
    <row r="53" spans="1:6">
      <c r="A53" s="5">
        <v>1918</v>
      </c>
      <c r="B53" s="122"/>
      <c r="C53" s="122"/>
      <c r="D53" s="122"/>
      <c r="E53" s="122">
        <v>0</v>
      </c>
      <c r="F53" s="144"/>
    </row>
    <row r="54" spans="1:6">
      <c r="A54" s="5">
        <v>1919</v>
      </c>
      <c r="B54" s="122"/>
      <c r="C54" s="122"/>
      <c r="D54" s="122"/>
      <c r="E54" s="122">
        <v>0</v>
      </c>
      <c r="F54" s="144"/>
    </row>
    <row r="55" spans="1:6">
      <c r="A55" s="5">
        <v>1920</v>
      </c>
      <c r="B55" s="122">
        <v>1147</v>
      </c>
      <c r="C55" s="122"/>
      <c r="D55" s="122">
        <v>1495</v>
      </c>
      <c r="E55" s="122">
        <v>2642</v>
      </c>
      <c r="F55" s="144"/>
    </row>
    <row r="56" spans="1:6">
      <c r="A56" s="5">
        <v>1921</v>
      </c>
      <c r="B56" s="122">
        <v>9696</v>
      </c>
      <c r="C56" s="122"/>
      <c r="D56" s="122">
        <v>3231</v>
      </c>
      <c r="E56" s="122">
        <v>12927</v>
      </c>
      <c r="F56" s="144"/>
    </row>
    <row r="57" spans="1:6">
      <c r="A57" s="5">
        <v>1922</v>
      </c>
      <c r="B57" s="122">
        <v>12047</v>
      </c>
      <c r="C57" s="122"/>
      <c r="D57" s="122">
        <v>4860</v>
      </c>
      <c r="E57" s="122">
        <v>16907</v>
      </c>
      <c r="F57" s="144"/>
    </row>
    <row r="58" spans="1:6">
      <c r="A58" s="5">
        <v>1923</v>
      </c>
      <c r="B58" s="122">
        <v>2482</v>
      </c>
      <c r="C58" s="122"/>
      <c r="D58" s="122">
        <v>7786</v>
      </c>
      <c r="E58" s="122">
        <v>10268</v>
      </c>
      <c r="F58" s="144"/>
    </row>
    <row r="59" spans="1:6">
      <c r="A59" s="5">
        <v>1924</v>
      </c>
      <c r="B59" s="122">
        <v>2247</v>
      </c>
      <c r="C59" s="122"/>
      <c r="D59" s="122">
        <v>15194</v>
      </c>
      <c r="E59" s="122">
        <v>17441</v>
      </c>
      <c r="F59" s="144"/>
    </row>
    <row r="60" spans="1:6">
      <c r="A60" s="5">
        <v>1925</v>
      </c>
      <c r="B60" s="122">
        <v>3826</v>
      </c>
      <c r="C60" s="122"/>
      <c r="D60" s="122">
        <v>19655</v>
      </c>
      <c r="E60" s="122">
        <v>23481</v>
      </c>
      <c r="F60" s="144"/>
    </row>
    <row r="61" spans="1:6">
      <c r="A61" s="5">
        <v>1926</v>
      </c>
      <c r="B61" s="122">
        <v>8353</v>
      </c>
      <c r="C61" s="122"/>
      <c r="D61" s="122">
        <v>25176</v>
      </c>
      <c r="E61" s="122">
        <v>33529</v>
      </c>
      <c r="F61" s="144"/>
    </row>
    <row r="62" spans="1:6">
      <c r="A62" s="5">
        <v>1927</v>
      </c>
      <c r="B62" s="122">
        <v>16017</v>
      </c>
      <c r="C62" s="122"/>
      <c r="D62" s="122">
        <v>25791</v>
      </c>
      <c r="E62" s="122">
        <v>41808</v>
      </c>
      <c r="F62" s="144"/>
    </row>
    <row r="63" spans="1:6">
      <c r="A63" s="5">
        <v>1928</v>
      </c>
      <c r="B63" s="122">
        <v>15019</v>
      </c>
      <c r="C63" s="122"/>
      <c r="D63" s="122">
        <v>27362</v>
      </c>
      <c r="E63" s="122">
        <v>42381</v>
      </c>
      <c r="F63" s="144"/>
    </row>
    <row r="64" spans="1:6">
      <c r="A64" s="5">
        <v>1929</v>
      </c>
      <c r="B64" s="122">
        <v>8570</v>
      </c>
      <c r="C64" s="122"/>
      <c r="D64" s="122">
        <v>34118</v>
      </c>
      <c r="E64" s="122">
        <v>42688</v>
      </c>
      <c r="F64" s="144"/>
    </row>
    <row r="65" spans="1:6">
      <c r="A65" s="5">
        <v>1930</v>
      </c>
      <c r="B65" s="122">
        <v>7531</v>
      </c>
      <c r="C65" s="122"/>
      <c r="D65" s="122">
        <v>42652</v>
      </c>
      <c r="E65" s="122">
        <v>50183</v>
      </c>
      <c r="F65" s="144"/>
    </row>
    <row r="66" spans="1:6">
      <c r="A66" s="5">
        <v>1931</v>
      </c>
      <c r="B66" s="122">
        <v>10707</v>
      </c>
      <c r="C66" s="122"/>
      <c r="D66" s="122">
        <v>44805</v>
      </c>
      <c r="E66" s="122">
        <v>55512</v>
      </c>
      <c r="F66" s="144"/>
    </row>
    <row r="67" spans="1:6">
      <c r="A67" s="5">
        <v>1932</v>
      </c>
      <c r="B67" s="122">
        <v>8325</v>
      </c>
      <c r="C67" s="122"/>
      <c r="D67" s="122">
        <v>36288</v>
      </c>
      <c r="E67" s="122">
        <v>44613</v>
      </c>
      <c r="F67" s="144"/>
    </row>
    <row r="68" spans="1:6">
      <c r="A68" s="5">
        <v>1933</v>
      </c>
      <c r="B68" s="122">
        <v>6421</v>
      </c>
      <c r="C68" s="122"/>
      <c r="D68" s="122">
        <v>47988</v>
      </c>
      <c r="E68" s="122">
        <v>54409</v>
      </c>
      <c r="F68" s="144"/>
    </row>
    <row r="69" spans="1:6">
      <c r="A69" s="5">
        <v>1934</v>
      </c>
      <c r="B69" s="122">
        <v>7856</v>
      </c>
      <c r="C69" s="122"/>
      <c r="D69" s="122">
        <v>72756</v>
      </c>
      <c r="E69" s="122">
        <v>80612</v>
      </c>
      <c r="F69" s="144"/>
    </row>
    <row r="70" spans="1:6">
      <c r="A70" s="5">
        <v>1935</v>
      </c>
      <c r="B70" s="122">
        <v>7662</v>
      </c>
      <c r="C70" s="122"/>
      <c r="D70" s="122">
        <v>68015</v>
      </c>
      <c r="E70" s="122">
        <v>75676</v>
      </c>
      <c r="F70" s="144"/>
    </row>
    <row r="71" spans="1:6">
      <c r="A71" s="5">
        <v>1936</v>
      </c>
      <c r="B71" s="122">
        <v>11134</v>
      </c>
      <c r="C71" s="122"/>
      <c r="D71" s="122">
        <v>67704</v>
      </c>
      <c r="E71" s="122">
        <v>78838</v>
      </c>
      <c r="F71" s="144"/>
    </row>
    <row r="72" spans="1:6">
      <c r="A72" s="5">
        <v>1937</v>
      </c>
      <c r="B72" s="122">
        <v>11290</v>
      </c>
      <c r="C72" s="122"/>
      <c r="D72" s="122">
        <v>57805</v>
      </c>
      <c r="E72" s="122">
        <v>69095</v>
      </c>
      <c r="F72" s="144"/>
    </row>
    <row r="73" spans="1:6">
      <c r="A73" s="5">
        <v>1938</v>
      </c>
      <c r="B73" s="122"/>
      <c r="C73" s="122"/>
      <c r="D73" s="122"/>
      <c r="E73" s="122">
        <v>66472</v>
      </c>
      <c r="F73" s="144"/>
    </row>
    <row r="74" spans="1:6">
      <c r="A74" s="5">
        <v>1939</v>
      </c>
      <c r="B74" s="122"/>
      <c r="C74" s="122"/>
      <c r="D74" s="122"/>
      <c r="E74" s="122">
        <v>39192.400000000001</v>
      </c>
      <c r="F74" s="144"/>
    </row>
    <row r="75" spans="1:6">
      <c r="A75" s="5">
        <v>1940</v>
      </c>
      <c r="B75" s="122"/>
      <c r="C75" s="122"/>
      <c r="D75" s="122"/>
      <c r="E75" s="122">
        <v>8499.6</v>
      </c>
      <c r="F75" s="144"/>
    </row>
    <row r="76" spans="1:6">
      <c r="A76" s="5">
        <v>1941</v>
      </c>
      <c r="B76" s="122"/>
      <c r="C76" s="122"/>
      <c r="D76" s="122"/>
      <c r="E76" s="122">
        <v>1702.8000000000002</v>
      </c>
      <c r="F76" s="144"/>
    </row>
    <row r="77" spans="1:6">
      <c r="A77" s="5">
        <v>1942</v>
      </c>
      <c r="B77" s="122"/>
      <c r="C77" s="122"/>
      <c r="D77" s="122"/>
      <c r="E77" s="122">
        <v>774.40000000000009</v>
      </c>
      <c r="F77" s="144"/>
    </row>
    <row r="78" spans="1:6">
      <c r="A78" s="5">
        <v>1943</v>
      </c>
      <c r="B78" s="122"/>
      <c r="C78" s="122"/>
      <c r="D78" s="122"/>
      <c r="E78" s="122">
        <v>723.6</v>
      </c>
      <c r="F78" s="144"/>
    </row>
    <row r="79" spans="1:6">
      <c r="A79" s="5">
        <v>1944</v>
      </c>
      <c r="B79" s="122"/>
      <c r="C79" s="122"/>
      <c r="D79" s="122"/>
      <c r="E79" s="122">
        <v>856.80000000000007</v>
      </c>
      <c r="F79" s="144"/>
    </row>
    <row r="80" spans="1:6">
      <c r="A80" s="5">
        <v>1945</v>
      </c>
      <c r="B80" s="122"/>
      <c r="C80" s="122"/>
      <c r="D80" s="122"/>
      <c r="E80" s="122">
        <v>289</v>
      </c>
      <c r="F80" s="144"/>
    </row>
    <row r="81" spans="1:6">
      <c r="A81" s="5">
        <v>1946</v>
      </c>
      <c r="B81" s="122"/>
      <c r="C81" s="122"/>
      <c r="D81" s="122"/>
      <c r="E81" s="122">
        <v>4432.5</v>
      </c>
      <c r="F81" s="144"/>
    </row>
    <row r="82" spans="1:6">
      <c r="A82" s="5">
        <v>1947</v>
      </c>
      <c r="B82" s="122"/>
      <c r="C82" s="122"/>
      <c r="D82" s="122"/>
      <c r="E82" s="122">
        <v>16529.460719041279</v>
      </c>
      <c r="F82" s="144"/>
    </row>
    <row r="83" spans="1:6">
      <c r="A83" s="5">
        <v>1948</v>
      </c>
      <c r="B83" s="122"/>
      <c r="C83" s="122"/>
      <c r="D83" s="122"/>
      <c r="E83" s="122">
        <v>31831.018641810919</v>
      </c>
      <c r="F83" s="144"/>
    </row>
    <row r="84" spans="1:6">
      <c r="A84" s="5">
        <v>1949</v>
      </c>
      <c r="B84" s="122"/>
      <c r="C84" s="122"/>
      <c r="D84" s="122"/>
      <c r="E84" s="122">
        <v>23896.877496671106</v>
      </c>
      <c r="F84" s="144"/>
    </row>
    <row r="85" spans="1:6">
      <c r="A85" s="5">
        <v>1950</v>
      </c>
      <c r="B85" s="122"/>
      <c r="C85" s="122"/>
      <c r="D85" s="122"/>
      <c r="E85" s="122">
        <v>24274.693741677762</v>
      </c>
      <c r="F85" s="144"/>
    </row>
    <row r="86" spans="1:6">
      <c r="A86" s="5">
        <v>1951</v>
      </c>
      <c r="B86" s="122"/>
      <c r="C86" s="122"/>
      <c r="D86" s="122"/>
      <c r="E86" s="122">
        <v>20590.985352862848</v>
      </c>
      <c r="F86" s="144"/>
    </row>
    <row r="87" spans="1:6">
      <c r="A87" s="5">
        <v>1952</v>
      </c>
      <c r="B87" s="122"/>
      <c r="C87" s="122"/>
      <c r="D87" s="122"/>
      <c r="E87" s="122">
        <v>22668.974700399467</v>
      </c>
      <c r="F87" s="144"/>
    </row>
    <row r="88" spans="1:6">
      <c r="A88" s="5">
        <v>1953</v>
      </c>
      <c r="B88" s="122"/>
      <c r="C88" s="122"/>
      <c r="D88" s="122"/>
      <c r="E88" s="122">
        <v>27013.861517976031</v>
      </c>
      <c r="F88" s="144"/>
    </row>
    <row r="89" spans="1:6">
      <c r="A89" s="5">
        <v>1954</v>
      </c>
      <c r="B89" s="122"/>
      <c r="C89" s="122"/>
      <c r="D89" s="122"/>
      <c r="E89" s="122">
        <v>29847.483355525965</v>
      </c>
      <c r="F89" s="144"/>
    </row>
    <row r="90" spans="1:6">
      <c r="A90" s="5">
        <v>1955</v>
      </c>
      <c r="B90" s="122"/>
      <c r="C90" s="122"/>
      <c r="D90" s="122"/>
      <c r="E90" s="122">
        <v>28997.396804260985</v>
      </c>
      <c r="F90" s="144"/>
    </row>
    <row r="91" spans="1:6">
      <c r="A91" s="5">
        <v>1956</v>
      </c>
      <c r="B91" s="122"/>
      <c r="C91" s="122"/>
      <c r="D91" s="122"/>
      <c r="E91" s="122">
        <v>26636.045272969375</v>
      </c>
      <c r="F91" s="144"/>
    </row>
    <row r="92" spans="1:6">
      <c r="A92" s="5">
        <v>1957</v>
      </c>
      <c r="B92" s="122"/>
      <c r="C92" s="122"/>
      <c r="D92" s="122"/>
      <c r="E92" s="122">
        <v>25219.234354194406</v>
      </c>
      <c r="F92" s="144"/>
    </row>
    <row r="93" spans="1:6">
      <c r="A93" s="5">
        <v>1958</v>
      </c>
      <c r="B93" s="122"/>
      <c r="C93" s="122"/>
      <c r="D93" s="122"/>
      <c r="E93" s="122">
        <v>25408.142476697736</v>
      </c>
      <c r="F93" s="144"/>
    </row>
    <row r="94" spans="1:6">
      <c r="A94" s="5">
        <v>1959</v>
      </c>
      <c r="B94" s="122"/>
      <c r="C94" s="122"/>
      <c r="D94" s="122"/>
      <c r="E94" s="122">
        <v>24369.147802929427</v>
      </c>
      <c r="F94" s="144"/>
    </row>
    <row r="95" spans="1:6">
      <c r="A95" s="5">
        <v>1960</v>
      </c>
      <c r="B95" s="122"/>
      <c r="C95" s="122"/>
      <c r="D95" s="122"/>
      <c r="E95" s="122">
        <v>24652.509986684421</v>
      </c>
      <c r="F95" s="144"/>
    </row>
    <row r="96" spans="1:6">
      <c r="A96" s="5">
        <v>1961</v>
      </c>
      <c r="B96" s="122">
        <v>13177</v>
      </c>
      <c r="C96" s="122">
        <v>310</v>
      </c>
      <c r="D96" s="122">
        <v>9557</v>
      </c>
      <c r="E96" s="122">
        <v>23044</v>
      </c>
      <c r="F96" s="144"/>
    </row>
    <row r="97" spans="1:6">
      <c r="A97" s="5">
        <v>1962</v>
      </c>
      <c r="B97" s="122">
        <v>13895</v>
      </c>
      <c r="C97" s="122">
        <v>497</v>
      </c>
      <c r="D97" s="122">
        <v>9133</v>
      </c>
      <c r="E97" s="122">
        <v>23525</v>
      </c>
      <c r="F97" s="144"/>
    </row>
    <row r="98" spans="1:6">
      <c r="A98" s="5">
        <v>1963</v>
      </c>
      <c r="B98" s="122">
        <v>14314</v>
      </c>
      <c r="C98" s="122">
        <v>488</v>
      </c>
      <c r="D98" s="122">
        <v>9564</v>
      </c>
      <c r="E98" s="122">
        <v>24366</v>
      </c>
      <c r="F98" s="144"/>
    </row>
    <row r="99" spans="1:6">
      <c r="A99" s="5">
        <v>1964</v>
      </c>
      <c r="B99" s="122">
        <v>14475</v>
      </c>
      <c r="C99" s="122">
        <v>559</v>
      </c>
      <c r="D99" s="122">
        <v>11482</v>
      </c>
      <c r="E99" s="122">
        <v>26516</v>
      </c>
      <c r="F99" s="144"/>
    </row>
    <row r="100" spans="1:6">
      <c r="A100" s="5">
        <v>1965</v>
      </c>
      <c r="B100" s="122">
        <v>17782</v>
      </c>
      <c r="C100" s="122">
        <v>473</v>
      </c>
      <c r="D100" s="122">
        <v>10802</v>
      </c>
      <c r="E100" s="122">
        <v>29057</v>
      </c>
      <c r="F100" s="144"/>
    </row>
    <row r="101" spans="1:6">
      <c r="A101" s="5">
        <v>1966</v>
      </c>
      <c r="B101" s="122">
        <v>19859</v>
      </c>
      <c r="C101" s="122">
        <v>1012</v>
      </c>
      <c r="D101" s="122">
        <v>10770</v>
      </c>
      <c r="E101" s="122">
        <v>31641</v>
      </c>
      <c r="F101" s="144"/>
    </row>
    <row r="102" spans="1:6">
      <c r="A102" s="5">
        <v>1967</v>
      </c>
      <c r="B102" s="122">
        <v>21847</v>
      </c>
      <c r="C102" s="122">
        <v>751</v>
      </c>
      <c r="D102" s="122">
        <v>9943</v>
      </c>
      <c r="E102" s="122">
        <v>32541</v>
      </c>
      <c r="F102" s="144"/>
    </row>
    <row r="103" spans="1:6">
      <c r="A103" s="5">
        <v>1968</v>
      </c>
      <c r="B103" s="122">
        <v>21770</v>
      </c>
      <c r="C103" s="122">
        <v>944</v>
      </c>
      <c r="D103" s="122">
        <v>10273</v>
      </c>
      <c r="E103" s="122">
        <v>32987</v>
      </c>
      <c r="F103" s="144"/>
    </row>
    <row r="104" spans="1:6">
      <c r="A104" s="5">
        <v>1969</v>
      </c>
      <c r="B104" s="122">
        <v>22448</v>
      </c>
      <c r="C104" s="122">
        <v>2092</v>
      </c>
      <c r="D104" s="122">
        <v>8198</v>
      </c>
      <c r="E104" s="122">
        <v>32738</v>
      </c>
      <c r="F104" s="144"/>
    </row>
    <row r="105" spans="1:6">
      <c r="A105" s="5">
        <v>1970</v>
      </c>
      <c r="B105" s="122">
        <v>27235</v>
      </c>
      <c r="C105" s="122">
        <v>1432</v>
      </c>
      <c r="D105" s="122">
        <v>8769</v>
      </c>
      <c r="E105" s="122">
        <v>37436</v>
      </c>
      <c r="F105" s="144"/>
    </row>
    <row r="106" spans="1:6">
      <c r="A106" s="5">
        <v>1971</v>
      </c>
      <c r="B106" s="122">
        <v>23142</v>
      </c>
      <c r="C106" s="122">
        <v>2373</v>
      </c>
      <c r="D106" s="122">
        <v>8342</v>
      </c>
      <c r="E106" s="122">
        <v>33857</v>
      </c>
      <c r="F106" s="144"/>
    </row>
    <row r="107" spans="1:6">
      <c r="A107" s="5">
        <v>1972</v>
      </c>
      <c r="B107" s="122">
        <v>19033</v>
      </c>
      <c r="C107" s="122">
        <v>1939</v>
      </c>
      <c r="D107" s="122">
        <v>7452</v>
      </c>
      <c r="E107" s="122">
        <v>28424</v>
      </c>
      <c r="F107" s="144"/>
    </row>
    <row r="108" spans="1:6">
      <c r="A108" s="5">
        <v>1973</v>
      </c>
      <c r="B108" s="122">
        <v>15686</v>
      </c>
      <c r="C108" s="122">
        <v>1314</v>
      </c>
      <c r="D108" s="122">
        <v>7718</v>
      </c>
      <c r="E108" s="122">
        <v>24718</v>
      </c>
      <c r="F108" s="144"/>
    </row>
    <row r="109" spans="1:6">
      <c r="A109" s="5">
        <v>1974</v>
      </c>
      <c r="B109" s="122">
        <v>19728</v>
      </c>
      <c r="C109" s="122">
        <v>1922</v>
      </c>
      <c r="D109" s="122">
        <v>6991</v>
      </c>
      <c r="E109" s="122">
        <v>28641</v>
      </c>
      <c r="F109" s="144"/>
    </row>
    <row r="110" spans="1:6">
      <c r="A110" s="5">
        <v>1975</v>
      </c>
      <c r="B110" s="122">
        <v>18909</v>
      </c>
      <c r="C110" s="122">
        <v>2769</v>
      </c>
      <c r="D110" s="122">
        <v>8513</v>
      </c>
      <c r="E110" s="122">
        <v>30191</v>
      </c>
      <c r="F110" s="144"/>
    </row>
    <row r="111" spans="1:6">
      <c r="A111" s="5">
        <v>1976</v>
      </c>
      <c r="B111" s="122">
        <v>22675</v>
      </c>
      <c r="C111" s="122">
        <v>2840</v>
      </c>
      <c r="D111" s="122">
        <v>6063</v>
      </c>
      <c r="E111" s="122">
        <v>31578</v>
      </c>
      <c r="F111" s="144"/>
    </row>
    <row r="112" spans="1:6">
      <c r="A112" s="5">
        <v>1977</v>
      </c>
      <c r="B112" s="122">
        <v>22554</v>
      </c>
      <c r="C112" s="122">
        <v>2628</v>
      </c>
      <c r="D112" s="122">
        <v>6590</v>
      </c>
      <c r="E112" s="122">
        <v>31772</v>
      </c>
      <c r="F112" s="144"/>
    </row>
    <row r="113" spans="1:6">
      <c r="A113" s="5">
        <v>1978</v>
      </c>
      <c r="B113" s="122">
        <v>19613</v>
      </c>
      <c r="C113" s="122">
        <v>1534</v>
      </c>
      <c r="D113" s="122">
        <v>5291</v>
      </c>
      <c r="E113" s="122">
        <v>26438</v>
      </c>
      <c r="F113" s="144"/>
    </row>
    <row r="114" spans="1:6">
      <c r="A114" s="5">
        <v>1979</v>
      </c>
      <c r="B114" s="122">
        <v>15372</v>
      </c>
      <c r="C114" s="122">
        <v>2038</v>
      </c>
      <c r="D114" s="122">
        <v>3773</v>
      </c>
      <c r="E114" s="122">
        <v>21183</v>
      </c>
      <c r="F114" s="144"/>
    </row>
    <row r="115" spans="1:6">
      <c r="A115" s="5">
        <v>1980</v>
      </c>
      <c r="B115" s="122">
        <v>16249</v>
      </c>
      <c r="C115" s="122">
        <v>2402</v>
      </c>
      <c r="D115" s="122">
        <v>4426</v>
      </c>
      <c r="E115" s="122">
        <v>23077</v>
      </c>
      <c r="F115" s="144"/>
    </row>
    <row r="116" spans="1:6">
      <c r="A116" s="5">
        <v>1981</v>
      </c>
      <c r="B116" s="122">
        <v>13406</v>
      </c>
      <c r="C116" s="122">
        <v>1979</v>
      </c>
      <c r="D116" s="122">
        <v>4021</v>
      </c>
      <c r="E116" s="122">
        <v>19406</v>
      </c>
      <c r="F116" s="144"/>
    </row>
    <row r="117" spans="1:6">
      <c r="A117" s="5">
        <v>1982</v>
      </c>
      <c r="B117" s="122">
        <v>7254</v>
      </c>
      <c r="C117" s="122">
        <v>1612</v>
      </c>
      <c r="D117" s="122">
        <v>5807</v>
      </c>
      <c r="E117" s="122">
        <v>14673</v>
      </c>
      <c r="F117" s="144"/>
    </row>
    <row r="118" spans="1:6">
      <c r="A118" s="5">
        <v>1983</v>
      </c>
      <c r="B118" s="122">
        <v>5149</v>
      </c>
      <c r="C118" s="122">
        <v>1563</v>
      </c>
      <c r="D118" s="122">
        <v>7289</v>
      </c>
      <c r="E118" s="122">
        <v>14001</v>
      </c>
      <c r="F118" s="144"/>
    </row>
    <row r="119" spans="1:6">
      <c r="A119" s="5">
        <v>1984</v>
      </c>
      <c r="B119" s="122">
        <v>3494</v>
      </c>
      <c r="C119" s="122">
        <v>1560</v>
      </c>
      <c r="D119" s="122">
        <v>7185</v>
      </c>
      <c r="E119" s="122">
        <v>12239</v>
      </c>
      <c r="F119" s="144"/>
    </row>
    <row r="120" spans="1:6">
      <c r="A120" s="5">
        <v>1985</v>
      </c>
      <c r="B120" s="122">
        <v>2773</v>
      </c>
      <c r="C120" s="122">
        <v>1122</v>
      </c>
      <c r="D120" s="122">
        <v>6457</v>
      </c>
      <c r="E120" s="122">
        <v>10352</v>
      </c>
      <c r="F120" s="144"/>
    </row>
    <row r="121" spans="1:6">
      <c r="A121" s="5">
        <v>1986</v>
      </c>
      <c r="B121" s="122">
        <v>2337</v>
      </c>
      <c r="C121" s="122">
        <v>700</v>
      </c>
      <c r="D121" s="122">
        <v>8488</v>
      </c>
      <c r="E121" s="122">
        <v>11525</v>
      </c>
      <c r="F121" s="144"/>
    </row>
    <row r="122" spans="1:6">
      <c r="A122" s="5">
        <v>1987</v>
      </c>
      <c r="B122" s="122">
        <v>1260</v>
      </c>
      <c r="C122" s="122">
        <v>1142</v>
      </c>
      <c r="D122" s="122">
        <v>10787</v>
      </c>
      <c r="E122" s="122">
        <v>13189</v>
      </c>
      <c r="F122" s="144"/>
    </row>
    <row r="123" spans="1:6">
      <c r="A123" s="5">
        <v>1988</v>
      </c>
      <c r="B123" s="122">
        <v>1401</v>
      </c>
      <c r="C123" s="122">
        <v>1204</v>
      </c>
      <c r="D123" s="122">
        <v>12039</v>
      </c>
      <c r="E123" s="122">
        <v>14644</v>
      </c>
      <c r="F123" s="144"/>
    </row>
    <row r="124" spans="1:6">
      <c r="A124" s="5">
        <v>1989</v>
      </c>
      <c r="B124" s="122">
        <v>1344</v>
      </c>
      <c r="C124" s="122">
        <v>1521</v>
      </c>
      <c r="D124" s="122">
        <v>12469</v>
      </c>
      <c r="E124" s="122">
        <v>15334</v>
      </c>
      <c r="F124" s="144"/>
    </row>
    <row r="125" spans="1:6">
      <c r="A125" s="5">
        <v>1990</v>
      </c>
      <c r="B125" s="122">
        <v>1970</v>
      </c>
      <c r="C125" s="122">
        <v>2140</v>
      </c>
      <c r="D125" s="122">
        <v>13790</v>
      </c>
      <c r="E125" s="122">
        <v>17900</v>
      </c>
      <c r="F125" s="144"/>
    </row>
    <row r="126" spans="1:6">
      <c r="A126" s="5">
        <v>1991</v>
      </c>
      <c r="B126" s="122">
        <v>720</v>
      </c>
      <c r="C126" s="122">
        <v>2720</v>
      </c>
      <c r="D126" s="122">
        <v>12840</v>
      </c>
      <c r="E126" s="122">
        <v>16280</v>
      </c>
      <c r="F126" s="144"/>
    </row>
    <row r="127" spans="1:6">
      <c r="A127" s="5">
        <v>1992</v>
      </c>
      <c r="B127" s="122">
        <v>250</v>
      </c>
      <c r="C127" s="122">
        <v>3940</v>
      </c>
      <c r="D127" s="122">
        <v>11370</v>
      </c>
      <c r="E127" s="122">
        <v>15560</v>
      </c>
      <c r="F127" s="144"/>
    </row>
    <row r="128" spans="1:6">
      <c r="A128" s="5">
        <v>1993</v>
      </c>
      <c r="B128" s="122">
        <v>100</v>
      </c>
      <c r="C128" s="122">
        <v>5220</v>
      </c>
      <c r="D128" s="122">
        <v>8870</v>
      </c>
      <c r="E128" s="122">
        <v>14190</v>
      </c>
      <c r="F128" s="144"/>
    </row>
    <row r="129" spans="1:6">
      <c r="A129" s="5">
        <v>1994</v>
      </c>
      <c r="B129" s="122">
        <v>280</v>
      </c>
      <c r="C129" s="122">
        <v>5760</v>
      </c>
      <c r="D129" s="122">
        <v>9220</v>
      </c>
      <c r="E129" s="122">
        <v>15270</v>
      </c>
      <c r="F129" s="144"/>
    </row>
    <row r="130" spans="1:6">
      <c r="A130" s="5">
        <v>1995</v>
      </c>
      <c r="B130" s="122">
        <v>80</v>
      </c>
      <c r="C130" s="122">
        <v>5180</v>
      </c>
      <c r="D130" s="122">
        <v>11110</v>
      </c>
      <c r="E130" s="122">
        <v>16350</v>
      </c>
      <c r="F130" s="144"/>
    </row>
    <row r="131" spans="1:6">
      <c r="A131" s="5">
        <v>1996</v>
      </c>
      <c r="B131" s="122">
        <v>20</v>
      </c>
      <c r="C131" s="122">
        <v>5450</v>
      </c>
      <c r="D131" s="122">
        <v>8310</v>
      </c>
      <c r="E131" s="122">
        <v>13790</v>
      </c>
      <c r="F131" s="144"/>
    </row>
    <row r="132" spans="1:6">
      <c r="A132" s="5">
        <v>1997</v>
      </c>
      <c r="B132" s="122">
        <v>50</v>
      </c>
      <c r="C132" s="122">
        <v>4050</v>
      </c>
      <c r="D132" s="122">
        <v>9050</v>
      </c>
      <c r="E132" s="122">
        <v>13140</v>
      </c>
      <c r="F132" s="144"/>
    </row>
    <row r="133" spans="1:6">
      <c r="A133" s="5">
        <v>1998</v>
      </c>
      <c r="B133" s="122">
        <v>40</v>
      </c>
      <c r="C133" s="122">
        <v>3570</v>
      </c>
      <c r="D133" s="122">
        <v>10560</v>
      </c>
      <c r="E133" s="122">
        <v>14160</v>
      </c>
      <c r="F133" s="144"/>
    </row>
    <row r="134" spans="1:6">
      <c r="A134" s="5">
        <v>1999</v>
      </c>
      <c r="B134" s="122">
        <v>0</v>
      </c>
      <c r="C134" s="122">
        <v>3170</v>
      </c>
      <c r="D134" s="122">
        <v>10720</v>
      </c>
      <c r="E134" s="122">
        <v>13890</v>
      </c>
      <c r="F134" s="144"/>
    </row>
    <row r="135" spans="1:6">
      <c r="A135" s="5">
        <v>2000</v>
      </c>
      <c r="B135" s="122">
        <v>0</v>
      </c>
      <c r="C135" s="122">
        <v>3700</v>
      </c>
      <c r="D135" s="122">
        <v>9830</v>
      </c>
      <c r="E135" s="122">
        <v>13530</v>
      </c>
      <c r="F135" s="144"/>
    </row>
    <row r="136" spans="1:6">
      <c r="A136" s="5">
        <v>2001</v>
      </c>
      <c r="B136" s="122">
        <v>110</v>
      </c>
      <c r="C136" s="122">
        <v>3670</v>
      </c>
      <c r="D136" s="122">
        <v>10970</v>
      </c>
      <c r="E136" s="122">
        <v>14730</v>
      </c>
      <c r="F136" s="144"/>
    </row>
    <row r="137" spans="1:6">
      <c r="A137" s="5">
        <v>2002</v>
      </c>
      <c r="B137" s="122">
        <v>60</v>
      </c>
      <c r="C137" s="122">
        <v>4290</v>
      </c>
      <c r="D137" s="122">
        <v>11300</v>
      </c>
      <c r="E137" s="122">
        <v>15650</v>
      </c>
      <c r="F137" s="144"/>
    </row>
    <row r="138" spans="1:6">
      <c r="A138" s="5">
        <v>2003</v>
      </c>
      <c r="B138" s="122">
        <v>20</v>
      </c>
      <c r="C138" s="122">
        <v>3390</v>
      </c>
      <c r="D138" s="122">
        <v>14960</v>
      </c>
      <c r="E138" s="122">
        <v>18360</v>
      </c>
      <c r="F138" s="144"/>
    </row>
    <row r="139" spans="1:6">
      <c r="A139" s="5">
        <v>2004</v>
      </c>
      <c r="B139" s="122">
        <v>10</v>
      </c>
      <c r="C139" s="122">
        <v>6480</v>
      </c>
      <c r="D139" s="122">
        <v>17700</v>
      </c>
      <c r="E139" s="122">
        <v>24190</v>
      </c>
      <c r="F139" s="144"/>
    </row>
    <row r="140" spans="1:6">
      <c r="A140" s="5">
        <v>2005</v>
      </c>
      <c r="B140" s="122">
        <v>0</v>
      </c>
      <c r="C140" s="122">
        <v>5200</v>
      </c>
      <c r="D140" s="122">
        <v>13050</v>
      </c>
      <c r="E140" s="122">
        <v>18250</v>
      </c>
      <c r="F140" s="144">
        <v>24680</v>
      </c>
    </row>
    <row r="141" spans="1:6">
      <c r="A141" s="5">
        <v>2006</v>
      </c>
      <c r="B141" s="122">
        <v>0</v>
      </c>
      <c r="C141" s="122">
        <v>7110</v>
      </c>
      <c r="D141" s="122">
        <v>13960</v>
      </c>
      <c r="E141" s="122">
        <v>21070</v>
      </c>
      <c r="F141" s="144">
        <v>25553</v>
      </c>
    </row>
    <row r="142" spans="1:6">
      <c r="A142" s="5">
        <v>2007</v>
      </c>
      <c r="B142" s="122">
        <v>30</v>
      </c>
      <c r="C142" s="122">
        <v>7940</v>
      </c>
      <c r="D142" s="122">
        <v>15230</v>
      </c>
      <c r="E142" s="122">
        <v>23190</v>
      </c>
      <c r="F142" s="144">
        <v>26644</v>
      </c>
    </row>
    <row r="143" spans="1:6">
      <c r="A143" s="5">
        <v>2008</v>
      </c>
      <c r="B143" s="122">
        <v>10</v>
      </c>
      <c r="C143" s="122">
        <v>7890</v>
      </c>
      <c r="D143" s="122">
        <v>13190</v>
      </c>
      <c r="E143" s="122">
        <v>21080</v>
      </c>
      <c r="F143" s="144">
        <v>27730</v>
      </c>
    </row>
    <row r="144" spans="1:6">
      <c r="A144" s="5">
        <v>2009</v>
      </c>
      <c r="B144" s="122">
        <v>10</v>
      </c>
      <c r="C144" s="122">
        <v>7180</v>
      </c>
      <c r="D144" s="122">
        <v>14340</v>
      </c>
      <c r="E144" s="122">
        <v>21520</v>
      </c>
      <c r="F144" s="144">
        <v>29525</v>
      </c>
    </row>
    <row r="145" spans="1:6">
      <c r="A145" s="5">
        <v>2010</v>
      </c>
      <c r="B145" s="122">
        <v>210</v>
      </c>
      <c r="C145" s="122">
        <v>6120</v>
      </c>
      <c r="D145" s="122">
        <v>8870</v>
      </c>
      <c r="E145" s="122">
        <v>15210</v>
      </c>
      <c r="F145" s="144">
        <v>25083</v>
      </c>
    </row>
    <row r="146" spans="1:6">
      <c r="A146" s="5">
        <v>2011</v>
      </c>
      <c r="B146" s="122">
        <v>350</v>
      </c>
      <c r="C146" s="122">
        <v>6620</v>
      </c>
      <c r="D146" s="122">
        <v>10580</v>
      </c>
      <c r="E146" s="122">
        <v>17550</v>
      </c>
      <c r="F146" s="144">
        <v>19793</v>
      </c>
    </row>
    <row r="147" spans="1:6">
      <c r="A147" s="5">
        <v>2012</v>
      </c>
      <c r="B147" s="122">
        <v>570</v>
      </c>
      <c r="C147" s="122">
        <v>8500</v>
      </c>
      <c r="D147" s="122">
        <v>12310</v>
      </c>
      <c r="E147" s="122">
        <v>21370</v>
      </c>
      <c r="F147" s="144">
        <v>23612</v>
      </c>
    </row>
    <row r="148" spans="1:6">
      <c r="A148" s="5">
        <v>2013</v>
      </c>
      <c r="B148" s="122">
        <v>30</v>
      </c>
      <c r="C148" s="122">
        <v>5100</v>
      </c>
      <c r="D148" s="122">
        <v>11460</v>
      </c>
      <c r="E148" s="122">
        <v>16600</v>
      </c>
      <c r="F148" s="144">
        <v>24607</v>
      </c>
    </row>
    <row r="149" spans="1:6">
      <c r="A149" s="5">
        <v>2014</v>
      </c>
      <c r="B149" s="122">
        <v>280</v>
      </c>
      <c r="C149" s="122">
        <v>5940</v>
      </c>
      <c r="D149" s="122">
        <v>12120</v>
      </c>
      <c r="E149" s="122">
        <v>18360</v>
      </c>
      <c r="F149" s="122">
        <v>26754</v>
      </c>
    </row>
    <row r="150" spans="1:6">
      <c r="A150" s="5">
        <v>2015</v>
      </c>
      <c r="B150" s="122">
        <v>130</v>
      </c>
      <c r="C150" s="122">
        <v>7760</v>
      </c>
      <c r="D150" s="122">
        <v>16490</v>
      </c>
      <c r="E150" s="122">
        <v>24390</v>
      </c>
      <c r="F150" s="122">
        <v>28751</v>
      </c>
    </row>
    <row r="151" spans="1:6">
      <c r="A151" s="5">
        <v>2016</v>
      </c>
      <c r="B151" s="122">
        <v>420</v>
      </c>
      <c r="C151" s="122">
        <v>4680</v>
      </c>
      <c r="D151" s="122">
        <v>16390</v>
      </c>
      <c r="E151" s="122">
        <v>21470</v>
      </c>
      <c r="F151" s="122">
        <v>34215</v>
      </c>
    </row>
    <row r="152" spans="1:6">
      <c r="A152" s="5">
        <v>2017</v>
      </c>
      <c r="B152" s="122">
        <v>760</v>
      </c>
      <c r="C152" s="122">
        <v>4930</v>
      </c>
      <c r="D152" s="122">
        <v>21500</v>
      </c>
      <c r="E152" s="122">
        <v>27190</v>
      </c>
      <c r="F152" s="122">
        <v>40629</v>
      </c>
    </row>
    <row r="153" spans="1:6">
      <c r="A153" s="5">
        <v>2018</v>
      </c>
      <c r="B153" s="122">
        <v>770</v>
      </c>
      <c r="C153" s="122">
        <v>3370</v>
      </c>
      <c r="D153" s="122">
        <v>14290</v>
      </c>
      <c r="E153" s="122">
        <v>18410</v>
      </c>
      <c r="F153" s="122">
        <v>31043</v>
      </c>
    </row>
    <row r="154" spans="1:6">
      <c r="A154" s="5">
        <v>2019</v>
      </c>
      <c r="B154" s="122">
        <v>850</v>
      </c>
      <c r="C154" s="122">
        <v>4250</v>
      </c>
      <c r="D154" s="122">
        <v>16900</v>
      </c>
      <c r="E154" s="122">
        <v>22000</v>
      </c>
      <c r="F154" s="122">
        <v>36129</v>
      </c>
    </row>
    <row r="155" spans="1:6">
      <c r="B155" s="122"/>
      <c r="C155" s="122"/>
      <c r="D155" s="122"/>
      <c r="E155" s="122"/>
      <c r="F155" s="122"/>
    </row>
    <row r="156" spans="1:6">
      <c r="B156" s="122"/>
      <c r="C156" s="122"/>
      <c r="D156" s="122"/>
      <c r="E156" s="122"/>
      <c r="F156" s="122"/>
    </row>
    <row r="157" spans="1:6">
      <c r="B157" s="122"/>
      <c r="C157" s="122"/>
      <c r="D157" s="122"/>
      <c r="E157" s="122"/>
      <c r="F157" s="122"/>
    </row>
    <row r="158" spans="1:6">
      <c r="B158" s="122"/>
      <c r="C158" s="122"/>
      <c r="D158" s="122"/>
      <c r="E158" s="122"/>
      <c r="F158" s="122"/>
    </row>
    <row r="159" spans="1:6">
      <c r="B159" s="122"/>
      <c r="C159" s="122"/>
      <c r="D159" s="122"/>
      <c r="E159" s="122"/>
      <c r="F159" s="122"/>
    </row>
    <row r="160" spans="1:6">
      <c r="B160" s="122"/>
      <c r="C160" s="122"/>
      <c r="D160" s="122"/>
      <c r="E160" s="122"/>
      <c r="F160" s="122"/>
    </row>
    <row r="161" spans="2:6">
      <c r="B161" s="122"/>
      <c r="C161" s="122"/>
      <c r="D161" s="122"/>
      <c r="E161" s="122"/>
      <c r="F161" s="122"/>
    </row>
    <row r="162" spans="2:6">
      <c r="B162" s="122"/>
      <c r="C162" s="122"/>
      <c r="D162" s="122"/>
      <c r="E162" s="122"/>
      <c r="F162" s="122"/>
    </row>
    <row r="163" spans="2:6">
      <c r="B163" s="122"/>
      <c r="C163" s="122"/>
      <c r="D163" s="122"/>
      <c r="E163" s="122"/>
      <c r="F163" s="122"/>
    </row>
    <row r="164" spans="2:6">
      <c r="B164" s="122"/>
      <c r="C164" s="122"/>
      <c r="D164" s="122"/>
      <c r="E164" s="122"/>
      <c r="F164" s="122"/>
    </row>
    <row r="165" spans="2:6">
      <c r="B165" s="122"/>
      <c r="C165" s="122"/>
      <c r="D165" s="122"/>
      <c r="E165" s="122"/>
      <c r="F165" s="122"/>
    </row>
    <row r="166" spans="2:6">
      <c r="B166" s="122"/>
      <c r="C166" s="122"/>
      <c r="D166" s="122"/>
      <c r="E166" s="122"/>
      <c r="F166" s="122"/>
    </row>
    <row r="167" spans="2:6">
      <c r="B167" s="122"/>
      <c r="C167" s="122"/>
      <c r="D167" s="122"/>
      <c r="E167" s="122"/>
      <c r="F167" s="122"/>
    </row>
    <row r="168" spans="2:6">
      <c r="B168" s="122"/>
      <c r="C168" s="122"/>
      <c r="D168" s="122"/>
      <c r="E168" s="122"/>
      <c r="F168" s="122"/>
    </row>
    <row r="169" spans="2:6">
      <c r="B169" s="122"/>
      <c r="C169" s="122"/>
      <c r="D169" s="122"/>
      <c r="E169" s="122"/>
      <c r="F169" s="122"/>
    </row>
    <row r="170" spans="2:6">
      <c r="B170" s="122"/>
      <c r="C170" s="122"/>
      <c r="D170" s="122"/>
      <c r="E170" s="122"/>
      <c r="F170" s="122"/>
    </row>
    <row r="171" spans="2:6">
      <c r="B171" s="122"/>
      <c r="C171" s="122"/>
      <c r="D171" s="122"/>
      <c r="E171" s="122"/>
      <c r="F171" s="122"/>
    </row>
    <row r="172" spans="2:6">
      <c r="B172" s="122"/>
      <c r="C172" s="122"/>
      <c r="D172" s="122"/>
      <c r="E172" s="122"/>
      <c r="F172" s="122"/>
    </row>
    <row r="173" spans="2:6">
      <c r="B173" s="122"/>
      <c r="C173" s="122"/>
      <c r="D173" s="122"/>
      <c r="E173" s="122"/>
      <c r="F173" s="122"/>
    </row>
  </sheetData>
  <customSheetViews>
    <customSheetView guid="{9883963A-B599-466E-88D7-AE85360E0737}">
      <selection activeCell="E51" sqref="E51"/>
      <pageMargins left="0.7" right="0.7" top="0.75" bottom="0.75" header="0.3" footer="0.3"/>
      <pageSetup paperSize="9" scale="95" orientation="portrait" r:id="rId1"/>
    </customSheetView>
    <customSheetView guid="{CDEF6930-6739-4FEE-9F65-E195F9A4F82A}">
      <selection activeCell="B31" sqref="B31:B33"/>
      <pageMargins left="0.7" right="0.7" top="0.75" bottom="0.75" header="0.3" footer="0.3"/>
      <pageSetup paperSize="9" scale="95" orientation="portrait" r:id="rId2"/>
    </customSheetView>
  </customSheetViews>
  <pageMargins left="0.7" right="0.7" top="0.75" bottom="0.75" header="0.3" footer="0.3"/>
  <pageSetup paperSize="9" scale="95"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477AA"/>
  </sheetPr>
  <dimension ref="A1:K56"/>
  <sheetViews>
    <sheetView zoomScaleNormal="100" workbookViewId="0">
      <selection activeCell="B1" sqref="B1"/>
    </sheetView>
  </sheetViews>
  <sheetFormatPr defaultColWidth="9.140625" defaultRowHeight="15"/>
  <cols>
    <col min="1" max="1" width="14.85546875" style="5" customWidth="1"/>
    <col min="2" max="11" width="11.42578125" style="9" customWidth="1"/>
    <col min="12" max="16384" width="9.140625" style="9"/>
  </cols>
  <sheetData>
    <row r="1" spans="1:11">
      <c r="A1" s="5" t="s">
        <v>30</v>
      </c>
      <c r="B1" s="260">
        <v>1.1000000000000001</v>
      </c>
      <c r="C1" s="257"/>
    </row>
    <row r="2" spans="1:11">
      <c r="A2" s="7" t="s">
        <v>31</v>
      </c>
      <c r="B2" s="5" t="s">
        <v>3976</v>
      </c>
    </row>
    <row r="3" spans="1:11">
      <c r="A3" s="10" t="s">
        <v>33</v>
      </c>
      <c r="B3" s="5" t="s">
        <v>2314</v>
      </c>
    </row>
    <row r="5" spans="1:11">
      <c r="A5" s="33" t="s">
        <v>0</v>
      </c>
      <c r="B5" s="5" t="s">
        <v>100</v>
      </c>
      <c r="C5" s="5" t="s">
        <v>101</v>
      </c>
      <c r="D5" s="5" t="s">
        <v>2301</v>
      </c>
      <c r="E5" s="5" t="s">
        <v>102</v>
      </c>
      <c r="F5" s="5" t="s">
        <v>103</v>
      </c>
      <c r="G5" s="5" t="s">
        <v>104</v>
      </c>
      <c r="H5" s="5" t="s">
        <v>36</v>
      </c>
      <c r="I5" s="5" t="s">
        <v>105</v>
      </c>
      <c r="J5" s="5" t="s">
        <v>106</v>
      </c>
      <c r="K5" s="5" t="s">
        <v>39</v>
      </c>
    </row>
    <row r="6" spans="1:11">
      <c r="A6" s="213">
        <v>1961</v>
      </c>
      <c r="B6" s="137"/>
      <c r="C6" s="137"/>
      <c r="D6" s="137"/>
      <c r="E6" s="137"/>
      <c r="F6" s="137"/>
      <c r="G6" s="137"/>
      <c r="H6" s="137">
        <v>3.3091593648338864</v>
      </c>
      <c r="I6" s="137"/>
      <c r="J6" s="137"/>
      <c r="K6" s="137"/>
    </row>
    <row r="7" spans="1:11">
      <c r="A7" s="213">
        <v>1971</v>
      </c>
      <c r="B7" s="137"/>
      <c r="C7" s="137"/>
      <c r="D7" s="137"/>
      <c r="E7" s="137"/>
      <c r="F7" s="137"/>
      <c r="G7" s="137"/>
      <c r="H7" s="137">
        <v>2.8947651708547348</v>
      </c>
      <c r="I7" s="137"/>
      <c r="J7" s="137"/>
      <c r="K7" s="137">
        <v>2.888994708994709</v>
      </c>
    </row>
    <row r="8" spans="1:11">
      <c r="A8" s="213">
        <v>1981</v>
      </c>
      <c r="B8" s="137"/>
      <c r="C8" s="137"/>
      <c r="D8" s="137"/>
      <c r="E8" s="137"/>
      <c r="F8" s="137"/>
      <c r="G8" s="137"/>
      <c r="H8" s="137">
        <v>2.5076826706953095</v>
      </c>
      <c r="I8" s="137"/>
      <c r="J8" s="137"/>
      <c r="K8" s="137">
        <v>2.6139347923179992</v>
      </c>
    </row>
    <row r="9" spans="1:11">
      <c r="A9" s="213">
        <v>1991</v>
      </c>
      <c r="B9" s="137">
        <v>2.4132462686567164</v>
      </c>
      <c r="C9" s="137">
        <v>2.4509312320916905</v>
      </c>
      <c r="D9" s="137">
        <v>2.4424047501237012</v>
      </c>
      <c r="E9" s="137">
        <v>2.4549571603427172</v>
      </c>
      <c r="F9" s="137">
        <v>2.5154882154882157</v>
      </c>
      <c r="G9" s="137">
        <v>2.4467749641662686</v>
      </c>
      <c r="H9" s="137">
        <v>2.3452266483516482</v>
      </c>
      <c r="I9" s="137">
        <v>2.4618263956114874</v>
      </c>
      <c r="J9" s="137">
        <v>2.3822154471544716</v>
      </c>
      <c r="K9" s="137">
        <v>2.4337857760154544</v>
      </c>
    </row>
    <row r="10" spans="1:11">
      <c r="A10" s="213">
        <v>1992</v>
      </c>
      <c r="B10" s="137">
        <v>2.4060352831940577</v>
      </c>
      <c r="C10" s="137">
        <v>2.4379900213827512</v>
      </c>
      <c r="D10" s="137">
        <v>2.4319410319410317</v>
      </c>
      <c r="E10" s="137">
        <v>2.4450030284675952</v>
      </c>
      <c r="F10" s="137">
        <v>2.5011461318051578</v>
      </c>
      <c r="G10" s="137">
        <v>2.4303402646502836</v>
      </c>
      <c r="H10" s="137">
        <v>2.3276755282890251</v>
      </c>
      <c r="I10" s="137">
        <v>2.4454167997444904</v>
      </c>
      <c r="J10" s="137">
        <v>2.3676042189854343</v>
      </c>
      <c r="K10" s="137">
        <v>2.4197418834442428</v>
      </c>
    </row>
    <row r="11" spans="1:11">
      <c r="A11" s="213">
        <v>1993</v>
      </c>
      <c r="B11" s="137">
        <v>2.3973197781885398</v>
      </c>
      <c r="C11" s="137">
        <v>2.4261871013465628</v>
      </c>
      <c r="D11" s="137">
        <v>2.4189941406250002</v>
      </c>
      <c r="E11" s="137">
        <v>2.4345138055222089</v>
      </c>
      <c r="F11" s="137">
        <v>2.4862085308056874</v>
      </c>
      <c r="G11" s="137">
        <v>2.4119794103883949</v>
      </c>
      <c r="H11" s="137">
        <v>2.317812394175415</v>
      </c>
      <c r="I11" s="137">
        <v>2.4289965178854067</v>
      </c>
      <c r="J11" s="137">
        <v>2.3550248756218903</v>
      </c>
      <c r="K11" s="137">
        <v>2.4066793415720218</v>
      </c>
    </row>
    <row r="12" spans="1:11">
      <c r="A12" s="213">
        <v>1994</v>
      </c>
      <c r="B12" s="137">
        <v>2.3837016574585634</v>
      </c>
      <c r="C12" s="137">
        <v>2.4097603946441155</v>
      </c>
      <c r="D12" s="137">
        <v>2.406647258612324</v>
      </c>
      <c r="E12" s="137">
        <v>2.4207491082045185</v>
      </c>
      <c r="F12" s="137">
        <v>2.4714218455743882</v>
      </c>
      <c r="G12" s="137">
        <v>2.3982862436313108</v>
      </c>
      <c r="H12" s="137">
        <v>2.3127523553162854</v>
      </c>
      <c r="I12" s="137">
        <v>2.4181875195986202</v>
      </c>
      <c r="J12" s="137">
        <v>2.3445539674716609</v>
      </c>
      <c r="K12" s="137">
        <v>2.3947961666418394</v>
      </c>
    </row>
    <row r="13" spans="1:11">
      <c r="A13" s="213">
        <v>1995</v>
      </c>
      <c r="B13" s="137">
        <v>2.3672777268560954</v>
      </c>
      <c r="C13" s="137">
        <v>2.3915586690017512</v>
      </c>
      <c r="D13" s="137">
        <v>2.3894990366088633</v>
      </c>
      <c r="E13" s="137">
        <v>2.4068823529411763</v>
      </c>
      <c r="F13" s="137">
        <v>2.4553479682391406</v>
      </c>
      <c r="G13" s="137">
        <v>2.3857470210815763</v>
      </c>
      <c r="H13" s="137">
        <v>2.3120735785953177</v>
      </c>
      <c r="I13" s="137">
        <v>2.4116185150667908</v>
      </c>
      <c r="J13" s="137">
        <v>2.331496830814237</v>
      </c>
      <c r="K13" s="137">
        <v>2.3828367397192811</v>
      </c>
    </row>
    <row r="14" spans="1:11">
      <c r="A14" s="213">
        <v>1996</v>
      </c>
      <c r="B14" s="137">
        <v>2.3551188299817185</v>
      </c>
      <c r="C14" s="137">
        <v>2.3693806541405706</v>
      </c>
      <c r="D14" s="137">
        <v>2.3738277511961723</v>
      </c>
      <c r="E14" s="137">
        <v>2.3926033779848574</v>
      </c>
      <c r="F14" s="137">
        <v>2.4410946196660483</v>
      </c>
      <c r="G14" s="137">
        <v>2.3731519274376418</v>
      </c>
      <c r="H14" s="137">
        <v>2.3178464606181457</v>
      </c>
      <c r="I14" s="137">
        <v>2.400123076923077</v>
      </c>
      <c r="J14" s="137">
        <v>2.3132722007722006</v>
      </c>
      <c r="K14" s="137">
        <v>2.3704856361149109</v>
      </c>
    </row>
    <row r="15" spans="1:11">
      <c r="A15" s="213">
        <v>1997</v>
      </c>
      <c r="B15" s="137">
        <v>2.3346363636363638</v>
      </c>
      <c r="C15" s="137">
        <v>2.3510034602076124</v>
      </c>
      <c r="D15" s="137">
        <v>2.3551543942992872</v>
      </c>
      <c r="E15" s="137">
        <v>2.3789260969976906</v>
      </c>
      <c r="F15" s="137">
        <v>2.4250230414746543</v>
      </c>
      <c r="G15" s="137">
        <v>2.3650202065559047</v>
      </c>
      <c r="H15" s="137">
        <v>2.3181758096497025</v>
      </c>
      <c r="I15" s="137">
        <v>2.3942378048780486</v>
      </c>
      <c r="J15" s="137">
        <v>2.3064022933588153</v>
      </c>
      <c r="K15" s="137">
        <v>2.3598487052662205</v>
      </c>
    </row>
    <row r="16" spans="1:11">
      <c r="A16" s="213">
        <v>1998</v>
      </c>
      <c r="B16" s="137">
        <v>2.3196557971014493</v>
      </c>
      <c r="C16" s="137">
        <v>2.3381067125645441</v>
      </c>
      <c r="D16" s="137">
        <v>2.3385377358490564</v>
      </c>
      <c r="E16" s="137">
        <v>2.3641876430205948</v>
      </c>
      <c r="F16" s="137">
        <v>2.4147503435639028</v>
      </c>
      <c r="G16" s="137">
        <v>2.3574922187638951</v>
      </c>
      <c r="H16" s="137">
        <v>2.3234133508714239</v>
      </c>
      <c r="I16" s="137">
        <v>2.3833232628398791</v>
      </c>
      <c r="J16" s="137">
        <v>2.2907416154936229</v>
      </c>
      <c r="K16" s="137">
        <v>2.3496294157281739</v>
      </c>
    </row>
    <row r="17" spans="1:11">
      <c r="A17" s="213">
        <v>1999</v>
      </c>
      <c r="B17" s="137">
        <v>2.3017148014440432</v>
      </c>
      <c r="C17" s="137">
        <v>2.3195547945205481</v>
      </c>
      <c r="D17" s="137">
        <v>2.3247185741088181</v>
      </c>
      <c r="E17" s="137">
        <v>2.353968253968254</v>
      </c>
      <c r="F17" s="137">
        <v>2.3996358670914884</v>
      </c>
      <c r="G17" s="137">
        <v>2.3518502202643172</v>
      </c>
      <c r="H17" s="137">
        <v>2.3386400784570123</v>
      </c>
      <c r="I17" s="137">
        <v>2.3831935290593171</v>
      </c>
      <c r="J17" s="137">
        <v>2.2819074333800842</v>
      </c>
      <c r="K17" s="137">
        <v>2.3430448702632964</v>
      </c>
    </row>
    <row r="18" spans="1:11">
      <c r="A18" s="213">
        <v>2000</v>
      </c>
      <c r="B18" s="137">
        <v>2.2872302158273383</v>
      </c>
      <c r="C18" s="137">
        <v>2.3088616223585547</v>
      </c>
      <c r="D18" s="137">
        <v>2.3127798507462685</v>
      </c>
      <c r="E18" s="137">
        <v>2.3390011223344556</v>
      </c>
      <c r="F18" s="137">
        <v>2.3833559475350521</v>
      </c>
      <c r="G18" s="137">
        <v>2.3471615720524017</v>
      </c>
      <c r="H18" s="137">
        <v>2.3541639557579699</v>
      </c>
      <c r="I18" s="137">
        <v>2.3739156268568031</v>
      </c>
      <c r="J18" s="137">
        <v>2.2753817677001389</v>
      </c>
      <c r="K18" s="137">
        <v>2.3360996441281139</v>
      </c>
    </row>
    <row r="19" spans="1:11">
      <c r="A19" s="213">
        <v>2001</v>
      </c>
      <c r="B19" s="137">
        <v>2.2782915212887138</v>
      </c>
      <c r="C19" s="137">
        <v>2.2997626550042782</v>
      </c>
      <c r="D19" s="137">
        <v>2.3096686313639951</v>
      </c>
      <c r="E19" s="137">
        <v>2.3318947380138701</v>
      </c>
      <c r="F19" s="137">
        <v>2.3736804962466849</v>
      </c>
      <c r="G19" s="137">
        <v>2.3400204517585479</v>
      </c>
      <c r="H19" s="137">
        <v>2.3697097087378642</v>
      </c>
      <c r="I19" s="137">
        <v>2.3655082034877721</v>
      </c>
      <c r="J19" s="137">
        <v>2.2668079018323888</v>
      </c>
      <c r="K19" s="137">
        <v>2.3317652661856934</v>
      </c>
    </row>
    <row r="20" spans="1:11">
      <c r="A20" s="213">
        <v>2002</v>
      </c>
      <c r="B20" s="137">
        <v>2.269606654724357</v>
      </c>
      <c r="C20" s="137">
        <v>2.2932752222607147</v>
      </c>
      <c r="D20" s="137">
        <v>2.306905502677203</v>
      </c>
      <c r="E20" s="137">
        <v>2.3288013643661132</v>
      </c>
      <c r="F20" s="137">
        <v>2.369057083051417</v>
      </c>
      <c r="G20" s="137">
        <v>2.3346237409708652</v>
      </c>
      <c r="H20" s="137">
        <v>2.3718512129132066</v>
      </c>
      <c r="I20" s="137">
        <v>2.3537342924350346</v>
      </c>
      <c r="J20" s="137">
        <v>2.2594474246586187</v>
      </c>
      <c r="K20" s="137">
        <v>2.3265145668049745</v>
      </c>
    </row>
    <row r="21" spans="1:11">
      <c r="A21" s="213">
        <v>2003</v>
      </c>
      <c r="B21" s="137">
        <v>2.2587014629152162</v>
      </c>
      <c r="C21" s="137">
        <v>2.2893196378808027</v>
      </c>
      <c r="D21" s="137">
        <v>2.3046913153183097</v>
      </c>
      <c r="E21" s="137">
        <v>2.3254579832454345</v>
      </c>
      <c r="F21" s="137">
        <v>2.3653604279319063</v>
      </c>
      <c r="G21" s="137">
        <v>2.330844680303334</v>
      </c>
      <c r="H21" s="137">
        <v>2.3612500406718726</v>
      </c>
      <c r="I21" s="137">
        <v>2.3475075724800503</v>
      </c>
      <c r="J21" s="137">
        <v>2.2510163271081511</v>
      </c>
      <c r="K21" s="137">
        <v>2.3206716327626724</v>
      </c>
    </row>
    <row r="22" spans="1:11">
      <c r="A22" s="213">
        <v>2004</v>
      </c>
      <c r="B22" s="137">
        <v>2.2482814910716438</v>
      </c>
      <c r="C22" s="137">
        <v>2.2812091046712273</v>
      </c>
      <c r="D22" s="137">
        <v>2.3044317597549071</v>
      </c>
      <c r="E22" s="137">
        <v>2.3253236121393743</v>
      </c>
      <c r="F22" s="137">
        <v>2.3614995526359288</v>
      </c>
      <c r="G22" s="137">
        <v>2.3234378147288153</v>
      </c>
      <c r="H22" s="137">
        <v>2.3539821442419675</v>
      </c>
      <c r="I22" s="137">
        <v>2.340845485439158</v>
      </c>
      <c r="J22" s="137">
        <v>2.2428933250710767</v>
      </c>
      <c r="K22" s="137">
        <v>2.3147835310342955</v>
      </c>
    </row>
    <row r="23" spans="1:11">
      <c r="A23" s="213">
        <v>2005</v>
      </c>
      <c r="B23" s="137">
        <v>2.2403215257539877</v>
      </c>
      <c r="C23" s="137">
        <v>2.2748543578208378</v>
      </c>
      <c r="D23" s="137">
        <v>2.3092178852561704</v>
      </c>
      <c r="E23" s="137">
        <v>2.3225859029000695</v>
      </c>
      <c r="F23" s="137">
        <v>2.3581925283126099</v>
      </c>
      <c r="G23" s="137">
        <v>2.3232241186522784</v>
      </c>
      <c r="H23" s="137">
        <v>2.3612112224348434</v>
      </c>
      <c r="I23" s="137">
        <v>2.3386012228080686</v>
      </c>
      <c r="J23" s="137">
        <v>2.2417458697114667</v>
      </c>
      <c r="K23" s="137">
        <v>2.313956805610542</v>
      </c>
    </row>
    <row r="24" spans="1:11">
      <c r="A24" s="213">
        <v>2006</v>
      </c>
      <c r="B24" s="137">
        <v>2.2315113360163683</v>
      </c>
      <c r="C24" s="137">
        <v>2.2674127627088323</v>
      </c>
      <c r="D24" s="137">
        <v>2.3013568678132832</v>
      </c>
      <c r="E24" s="137">
        <v>2.3165048853819834</v>
      </c>
      <c r="F24" s="137">
        <v>2.3523158223363603</v>
      </c>
      <c r="G24" s="137">
        <v>2.3164601780229206</v>
      </c>
      <c r="H24" s="137">
        <v>2.3645381070040319</v>
      </c>
      <c r="I24" s="137">
        <v>2.3350733831870696</v>
      </c>
      <c r="J24" s="137">
        <v>2.2344447711592679</v>
      </c>
      <c r="K24" s="137">
        <v>2.3089832968553972</v>
      </c>
    </row>
    <row r="25" spans="1:11">
      <c r="A25" s="213">
        <v>2007</v>
      </c>
      <c r="B25" s="137">
        <v>2.2231577125623572</v>
      </c>
      <c r="C25" s="137">
        <v>2.2572227178275384</v>
      </c>
      <c r="D25" s="137">
        <v>2.2925471772821395</v>
      </c>
      <c r="E25" s="137">
        <v>2.3084408055694365</v>
      </c>
      <c r="F25" s="137">
        <v>2.3496178680426669</v>
      </c>
      <c r="G25" s="137">
        <v>2.3110364653705662</v>
      </c>
      <c r="H25" s="137">
        <v>2.3714796975064192</v>
      </c>
      <c r="I25" s="137">
        <v>2.3342867010052033</v>
      </c>
      <c r="J25" s="137">
        <v>2.2325160620635676</v>
      </c>
      <c r="K25" s="137">
        <v>2.3053769507431721</v>
      </c>
    </row>
    <row r="26" spans="1:11">
      <c r="A26" s="213">
        <v>2008</v>
      </c>
      <c r="B26" s="137">
        <v>2.2123815646233855</v>
      </c>
      <c r="C26" s="137">
        <v>2.2453165919339653</v>
      </c>
      <c r="D26" s="137">
        <v>2.284727845320258</v>
      </c>
      <c r="E26" s="137">
        <v>2.3014226930479929</v>
      </c>
      <c r="F26" s="137">
        <v>2.350852248815281</v>
      </c>
      <c r="G26" s="137">
        <v>2.3070848555377297</v>
      </c>
      <c r="H26" s="137">
        <v>2.3848663474343725</v>
      </c>
      <c r="I26" s="137">
        <v>2.3314427918056269</v>
      </c>
      <c r="J26" s="137">
        <v>2.2213217298574306</v>
      </c>
      <c r="K26" s="137">
        <v>2.301797819858892</v>
      </c>
    </row>
    <row r="27" spans="1:11">
      <c r="A27" s="213">
        <v>2009</v>
      </c>
      <c r="B27" s="137">
        <v>2.2068279816563723</v>
      </c>
      <c r="C27" s="137">
        <v>2.2400804155190968</v>
      </c>
      <c r="D27" s="137">
        <v>2.2782122785554959</v>
      </c>
      <c r="E27" s="137">
        <v>2.2990976612504594</v>
      </c>
      <c r="F27" s="137">
        <v>2.3497463676941672</v>
      </c>
      <c r="G27" s="137">
        <v>2.3040890176805036</v>
      </c>
      <c r="H27" s="137">
        <v>2.4010166482032433</v>
      </c>
      <c r="I27" s="137">
        <v>2.3277546524106563</v>
      </c>
      <c r="J27" s="137">
        <v>2.2092537150195377</v>
      </c>
      <c r="K27" s="137">
        <v>2.3000279940374266</v>
      </c>
    </row>
    <row r="28" spans="1:11">
      <c r="A28" s="213">
        <v>2010</v>
      </c>
      <c r="B28" s="137">
        <v>2.2069164724047083</v>
      </c>
      <c r="C28" s="137">
        <v>2.2412790154185451</v>
      </c>
      <c r="D28" s="137">
        <v>2.2784338380313454</v>
      </c>
      <c r="E28" s="137">
        <v>2.3009761563338138</v>
      </c>
      <c r="F28" s="137">
        <v>2.3535511408580261</v>
      </c>
      <c r="G28" s="137">
        <v>2.3103660439277576</v>
      </c>
      <c r="H28" s="137">
        <v>2.4162668590020098</v>
      </c>
      <c r="I28" s="137">
        <v>2.3366992644678635</v>
      </c>
      <c r="J28" s="137">
        <v>2.2072981003235586</v>
      </c>
      <c r="K28" s="137">
        <v>2.3049698807690358</v>
      </c>
    </row>
    <row r="29" spans="1:11">
      <c r="A29" s="213">
        <v>2011</v>
      </c>
      <c r="B29" s="137">
        <v>2.2036063072184704</v>
      </c>
      <c r="C29" s="137">
        <v>2.2443352169822304</v>
      </c>
      <c r="D29" s="137">
        <v>2.2794901526352316</v>
      </c>
      <c r="E29" s="137">
        <v>2.3015043261168828</v>
      </c>
      <c r="F29" s="137">
        <v>2.3598270395266097</v>
      </c>
      <c r="G29" s="137">
        <v>2.3154160085658755</v>
      </c>
      <c r="H29" s="137">
        <v>2.443123517232487</v>
      </c>
      <c r="I29" s="137">
        <v>2.3421427310829288</v>
      </c>
      <c r="J29" s="137">
        <v>2.2074939751108675</v>
      </c>
      <c r="K29" s="137">
        <v>2.3114126239017594</v>
      </c>
    </row>
    <row r="30" spans="1:11">
      <c r="A30" s="213">
        <v>2012</v>
      </c>
      <c r="B30" s="137">
        <v>2.2001169026056786</v>
      </c>
      <c r="C30" s="137">
        <v>2.2456056800135076</v>
      </c>
      <c r="D30" s="137">
        <v>2.2801128028005149</v>
      </c>
      <c r="E30" s="137">
        <v>2.3038316858333658</v>
      </c>
      <c r="F30" s="137">
        <v>2.3635530807254397</v>
      </c>
      <c r="G30" s="137">
        <v>2.3160336536656287</v>
      </c>
      <c r="H30" s="137">
        <v>2.4560333579878328</v>
      </c>
      <c r="I30" s="137">
        <v>2.3460795540292967</v>
      </c>
      <c r="J30" s="137">
        <v>2.2070821869539792</v>
      </c>
      <c r="K30" s="137">
        <v>2.3146474483821025</v>
      </c>
    </row>
    <row r="31" spans="1:11">
      <c r="A31" s="213">
        <v>2013</v>
      </c>
      <c r="B31" s="137">
        <v>2.1991812361669245</v>
      </c>
      <c r="C31" s="137">
        <v>2.2423887714332871</v>
      </c>
      <c r="D31" s="137">
        <v>2.2791859056087049</v>
      </c>
      <c r="E31" s="137">
        <v>2.3063070172658686</v>
      </c>
      <c r="F31" s="137">
        <v>2.3662078832814011</v>
      </c>
      <c r="G31" s="137">
        <v>2.3199282219742865</v>
      </c>
      <c r="H31" s="137">
        <v>2.4727640777855528</v>
      </c>
      <c r="I31" s="137">
        <v>2.3503976998104066</v>
      </c>
      <c r="J31" s="137">
        <v>2.2078438225522716</v>
      </c>
      <c r="K31" s="137">
        <v>2.3182367785386249</v>
      </c>
    </row>
    <row r="32" spans="1:11">
      <c r="A32" s="213">
        <v>2014</v>
      </c>
      <c r="B32" s="137">
        <v>2.1984360711179867</v>
      </c>
      <c r="C32" s="137">
        <v>2.2421135708630358</v>
      </c>
      <c r="D32" s="137">
        <v>2.2771827445995623</v>
      </c>
      <c r="E32" s="137">
        <v>2.3110510323212337</v>
      </c>
      <c r="F32" s="137">
        <v>2.3698513907747336</v>
      </c>
      <c r="G32" s="137">
        <v>2.3298615719730575</v>
      </c>
      <c r="H32" s="137">
        <v>2.491330654646851</v>
      </c>
      <c r="I32" s="137">
        <v>2.3582339625699635</v>
      </c>
      <c r="J32" s="137">
        <v>2.2089866078021427</v>
      </c>
      <c r="K32" s="137">
        <v>2.323975123868022</v>
      </c>
    </row>
    <row r="33" spans="1:11">
      <c r="A33" s="213">
        <v>2015</v>
      </c>
      <c r="B33" s="137">
        <v>2.1894821902448451</v>
      </c>
      <c r="C33" s="137">
        <v>2.2421949285023577</v>
      </c>
      <c r="D33" s="137">
        <v>2.2765936059366507</v>
      </c>
      <c r="E33" s="137">
        <v>2.313015982764254</v>
      </c>
      <c r="F33" s="137">
        <v>2.3701284640614957</v>
      </c>
      <c r="G33" s="137">
        <v>2.334346299532239</v>
      </c>
      <c r="H33" s="137">
        <v>2.5088896111765844</v>
      </c>
      <c r="I33" s="137">
        <v>2.3604853548711122</v>
      </c>
      <c r="J33" s="137">
        <v>2.2085432154596196</v>
      </c>
      <c r="K33" s="137">
        <v>2.3270768003880296</v>
      </c>
    </row>
    <row r="34" spans="1:11">
      <c r="A34" s="213">
        <v>2016</v>
      </c>
      <c r="B34" s="137">
        <v>2.185276282904014</v>
      </c>
      <c r="C34" s="137">
        <v>2.2436537347286576</v>
      </c>
      <c r="D34" s="137">
        <v>2.2764347379131658</v>
      </c>
      <c r="E34" s="137">
        <v>2.3165140675314206</v>
      </c>
      <c r="F34" s="137">
        <v>2.375142058589133</v>
      </c>
      <c r="G34" s="137">
        <v>2.334861565965467</v>
      </c>
      <c r="H34" s="137">
        <v>2.5164892579516684</v>
      </c>
      <c r="I34" s="137">
        <v>2.3601484570864559</v>
      </c>
      <c r="J34" s="137">
        <v>2.2061911217993382</v>
      </c>
      <c r="K34" s="137">
        <v>2.3287800050250245</v>
      </c>
    </row>
    <row r="35" spans="1:11">
      <c r="A35" s="213">
        <v>2017</v>
      </c>
      <c r="B35" s="137">
        <v>2.1731629621302311</v>
      </c>
      <c r="C35" s="137">
        <v>2.2375464337545519</v>
      </c>
      <c r="D35" s="137">
        <v>2.2700211086102136</v>
      </c>
      <c r="E35" s="137">
        <v>2.3170805205040899</v>
      </c>
      <c r="F35" s="137">
        <v>2.3772067822446274</v>
      </c>
      <c r="G35" s="137">
        <v>2.3275493078433969</v>
      </c>
      <c r="H35" s="137">
        <v>2.5039453260338895</v>
      </c>
      <c r="I35" s="137">
        <v>2.3508987742561764</v>
      </c>
      <c r="J35" s="137">
        <v>2.2008326981870145</v>
      </c>
      <c r="K35" s="137">
        <v>2.3223171293767901</v>
      </c>
    </row>
    <row r="36" spans="1:11">
      <c r="A36" s="213">
        <v>2018</v>
      </c>
      <c r="B36" s="137">
        <v>2.1665940814344227</v>
      </c>
      <c r="C36" s="137">
        <v>2.2299004905935598</v>
      </c>
      <c r="D36" s="137">
        <v>2.2639257743748566</v>
      </c>
      <c r="E36" s="137">
        <v>2.3088499975912211</v>
      </c>
      <c r="F36" s="137">
        <v>2.3721036091989394</v>
      </c>
      <c r="G36" s="137">
        <v>2.3176986351689366</v>
      </c>
      <c r="H36" s="137">
        <v>2.5049709663341919</v>
      </c>
      <c r="I36" s="137">
        <v>2.3407748179782257</v>
      </c>
      <c r="J36" s="137">
        <v>2.1935532338340193</v>
      </c>
      <c r="K36" s="137">
        <v>2.3157700564799972</v>
      </c>
    </row>
    <row r="37" spans="1:11">
      <c r="A37" s="213">
        <v>2019</v>
      </c>
      <c r="B37" s="137">
        <v>2.1587015047497373</v>
      </c>
      <c r="C37" s="137">
        <v>2.2245468844644969</v>
      </c>
      <c r="D37" s="137">
        <v>2.2548399362760847</v>
      </c>
      <c r="E37" s="137">
        <v>2.2994369536235126</v>
      </c>
      <c r="F37" s="137">
        <v>2.3617882922602274</v>
      </c>
      <c r="G37" s="137">
        <v>2.3050351094954813</v>
      </c>
      <c r="H37" s="137">
        <v>2.4947649627326336</v>
      </c>
      <c r="I37" s="137">
        <v>2.3278851163706147</v>
      </c>
      <c r="J37" s="137">
        <v>2.1807842692705468</v>
      </c>
      <c r="K37" s="137">
        <v>2.3055644588656423</v>
      </c>
    </row>
    <row r="39" spans="1:11">
      <c r="B39" s="34"/>
      <c r="C39" s="34"/>
      <c r="D39" s="34"/>
      <c r="E39" s="34"/>
      <c r="F39" s="34"/>
      <c r="G39" s="34"/>
      <c r="H39" s="34"/>
      <c r="I39" s="34"/>
      <c r="J39" s="34"/>
      <c r="K39" s="34"/>
    </row>
    <row r="44" spans="1:11">
      <c r="A44" s="33"/>
    </row>
    <row r="45" spans="1:11">
      <c r="A45" s="33"/>
    </row>
    <row r="46" spans="1:11">
      <c r="A46" s="33"/>
    </row>
    <row r="51" spans="1:1">
      <c r="A51" s="123"/>
    </row>
    <row r="52" spans="1:1">
      <c r="A52" s="123"/>
    </row>
    <row r="55" spans="1:1">
      <c r="A55" s="123"/>
    </row>
    <row r="56" spans="1:1">
      <c r="A56" s="123"/>
    </row>
  </sheetData>
  <customSheetViews>
    <customSheetView guid="{9883963A-B599-466E-88D7-AE85360E0737}">
      <selection activeCell="B3" sqref="B3"/>
      <pageMargins left="0.7" right="0.7" top="0.75" bottom="0.75" header="0.3" footer="0.3"/>
      <pageSetup paperSize="9" orientation="portrait" r:id="rId1"/>
    </customSheetView>
    <customSheetView guid="{CDEF6930-6739-4FEE-9F65-E195F9A4F82A}">
      <selection activeCell="B3" sqref="B3"/>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tabColor rgb="FF4477AA"/>
  </sheetPr>
  <dimension ref="A1:I45"/>
  <sheetViews>
    <sheetView zoomScaleNormal="100" workbookViewId="0">
      <selection activeCell="B1" sqref="B1"/>
    </sheetView>
  </sheetViews>
  <sheetFormatPr defaultColWidth="9.140625" defaultRowHeight="15"/>
  <cols>
    <col min="1" max="1" width="14.85546875" style="139" customWidth="1"/>
    <col min="2" max="6" width="10.140625" style="140" customWidth="1"/>
    <col min="7" max="16384" width="9.140625" style="140"/>
  </cols>
  <sheetData>
    <row r="1" spans="1:9">
      <c r="A1" s="209" t="s">
        <v>30</v>
      </c>
      <c r="B1" s="225">
        <v>1.1100000000000001</v>
      </c>
      <c r="C1" s="257"/>
    </row>
    <row r="2" spans="1:9">
      <c r="A2" s="209" t="s">
        <v>31</v>
      </c>
      <c r="B2" s="140" t="s">
        <v>2433</v>
      </c>
    </row>
    <row r="3" spans="1:9">
      <c r="A3" s="210" t="s">
        <v>33</v>
      </c>
      <c r="B3" s="140" t="s">
        <v>3150</v>
      </c>
    </row>
    <row r="5" spans="1:9" s="141" customFormat="1">
      <c r="A5" s="225" t="s">
        <v>0</v>
      </c>
      <c r="B5" s="225" t="s">
        <v>52</v>
      </c>
      <c r="C5" s="225" t="s">
        <v>128</v>
      </c>
      <c r="D5" s="225" t="s">
        <v>42</v>
      </c>
      <c r="E5" s="225" t="s">
        <v>2335</v>
      </c>
      <c r="F5" s="225" t="s">
        <v>2289</v>
      </c>
      <c r="G5" s="225" t="s">
        <v>2334</v>
      </c>
    </row>
    <row r="6" spans="1:9">
      <c r="A6" s="211">
        <v>1981</v>
      </c>
      <c r="B6" s="216">
        <v>19.230769230769234</v>
      </c>
      <c r="C6" s="216">
        <v>28.46153846153846</v>
      </c>
      <c r="D6" s="216">
        <v>35</v>
      </c>
      <c r="E6" s="216">
        <v>16.923076923076923</v>
      </c>
      <c r="F6" s="217">
        <f>B6+C6</f>
        <v>47.692307692307693</v>
      </c>
      <c r="G6" s="217">
        <f>D6+E6</f>
        <v>51.92307692307692</v>
      </c>
      <c r="H6" s="142"/>
      <c r="I6" s="142"/>
    </row>
    <row r="7" spans="1:9">
      <c r="A7" s="211">
        <v>1982</v>
      </c>
      <c r="B7" s="218"/>
      <c r="C7" s="218"/>
      <c r="D7" s="218"/>
      <c r="E7" s="218"/>
      <c r="F7" s="219"/>
      <c r="G7" s="217"/>
      <c r="H7" s="142"/>
      <c r="I7" s="142"/>
    </row>
    <row r="8" spans="1:9">
      <c r="A8" s="211">
        <v>1983</v>
      </c>
      <c r="B8" s="218"/>
      <c r="C8" s="218"/>
      <c r="D8" s="218"/>
      <c r="E8" s="218"/>
      <c r="F8" s="219"/>
      <c r="G8" s="217"/>
      <c r="H8" s="142"/>
      <c r="I8" s="142"/>
    </row>
    <row r="9" spans="1:9">
      <c r="A9" s="211">
        <v>1984</v>
      </c>
      <c r="B9" s="216">
        <v>18.888888888888889</v>
      </c>
      <c r="C9" s="216">
        <v>32.592592592592595</v>
      </c>
      <c r="D9" s="216">
        <v>33.703703703703702</v>
      </c>
      <c r="E9" s="216">
        <v>14.814814814814813</v>
      </c>
      <c r="F9" s="217">
        <f>B9+C9</f>
        <v>51.481481481481481</v>
      </c>
      <c r="G9" s="217">
        <f>D9+E9</f>
        <v>48.518518518518519</v>
      </c>
      <c r="H9" s="142"/>
      <c r="I9" s="142"/>
    </row>
    <row r="10" spans="1:9">
      <c r="A10" s="211">
        <v>1985</v>
      </c>
      <c r="B10" s="218"/>
      <c r="C10" s="218"/>
      <c r="D10" s="218"/>
      <c r="E10" s="218"/>
      <c r="F10" s="219"/>
      <c r="G10" s="217"/>
      <c r="H10" s="142"/>
      <c r="I10" s="142"/>
    </row>
    <row r="11" spans="1:9">
      <c r="A11" s="211">
        <v>1986</v>
      </c>
      <c r="B11" s="218"/>
      <c r="C11" s="218"/>
      <c r="D11" s="218"/>
      <c r="E11" s="218"/>
      <c r="F11" s="219"/>
      <c r="G11" s="217"/>
      <c r="H11" s="142"/>
      <c r="I11" s="142"/>
    </row>
    <row r="12" spans="1:9">
      <c r="A12" s="211">
        <v>1987</v>
      </c>
      <c r="B12" s="218"/>
      <c r="C12" s="218"/>
      <c r="D12" s="218"/>
      <c r="E12" s="218"/>
      <c r="F12" s="219"/>
      <c r="G12" s="217"/>
      <c r="H12" s="142"/>
      <c r="I12" s="142"/>
    </row>
    <row r="13" spans="1:9">
      <c r="A13" s="211">
        <v>1988</v>
      </c>
      <c r="B13" s="216">
        <v>18.509090909090908</v>
      </c>
      <c r="C13" s="216">
        <v>36.909090909090907</v>
      </c>
      <c r="D13" s="216">
        <v>31.927272727272726</v>
      </c>
      <c r="E13" s="216">
        <v>12.654545454545454</v>
      </c>
      <c r="F13" s="217">
        <f>B13+C13</f>
        <v>55.418181818181814</v>
      </c>
      <c r="G13" s="217">
        <f>D13+E13</f>
        <v>44.581818181818178</v>
      </c>
      <c r="H13" s="142"/>
      <c r="I13" s="142"/>
    </row>
    <row r="14" spans="1:9">
      <c r="A14" s="211">
        <v>1989</v>
      </c>
      <c r="B14" s="218"/>
      <c r="C14" s="218"/>
      <c r="D14" s="218"/>
      <c r="E14" s="218"/>
      <c r="F14" s="219"/>
      <c r="G14" s="217"/>
      <c r="H14" s="142"/>
      <c r="I14" s="142"/>
    </row>
    <row r="15" spans="1:9">
      <c r="A15" s="211">
        <v>1990</v>
      </c>
      <c r="B15" s="216">
        <v>18.8866536832791</v>
      </c>
      <c r="C15" s="216">
        <v>39.574453301798599</v>
      </c>
      <c r="D15" s="216">
        <v>30.5205969501657</v>
      </c>
      <c r="E15" s="216">
        <v>11.018296064756001</v>
      </c>
      <c r="F15" s="217">
        <f t="shared" ref="F15:F43" si="0">B15+C15</f>
        <v>58.461106985077699</v>
      </c>
      <c r="G15" s="217">
        <f t="shared" ref="G15:G43" si="1">D15+E15</f>
        <v>41.538893014921697</v>
      </c>
      <c r="H15" s="142"/>
      <c r="I15" s="142"/>
    </row>
    <row r="16" spans="1:9">
      <c r="A16" s="211">
        <v>1991</v>
      </c>
      <c r="B16" s="216">
        <v>19.042553191489361</v>
      </c>
      <c r="C16" s="216">
        <v>39.539007092198581</v>
      </c>
      <c r="D16" s="216">
        <v>28.829787234042552</v>
      </c>
      <c r="E16" s="216">
        <v>12.553191489361701</v>
      </c>
      <c r="F16" s="217">
        <f t="shared" si="0"/>
        <v>58.581560283687942</v>
      </c>
      <c r="G16" s="217">
        <f t="shared" si="1"/>
        <v>41.38297872340425</v>
      </c>
      <c r="H16" s="142"/>
      <c r="I16" s="142"/>
    </row>
    <row r="17" spans="1:9">
      <c r="A17" s="211">
        <v>1992</v>
      </c>
      <c r="B17" s="216">
        <v>18.3161476916077</v>
      </c>
      <c r="C17" s="216">
        <v>40.232147074312699</v>
      </c>
      <c r="D17" s="216">
        <v>28.926610722939898</v>
      </c>
      <c r="E17" s="216">
        <v>12.5250945111395</v>
      </c>
      <c r="F17" s="217">
        <f t="shared" si="0"/>
        <v>58.548294765920403</v>
      </c>
      <c r="G17" s="217">
        <f t="shared" si="1"/>
        <v>41.451705234079398</v>
      </c>
      <c r="H17" s="142"/>
      <c r="I17" s="142"/>
    </row>
    <row r="18" spans="1:9">
      <c r="A18" s="211">
        <v>1993</v>
      </c>
      <c r="B18" s="216">
        <v>18.1798402556506</v>
      </c>
      <c r="C18" s="216">
        <v>39.518462078355903</v>
      </c>
      <c r="D18" s="216">
        <v>27.8638491796642</v>
      </c>
      <c r="E18" s="216">
        <v>14.4378484863291</v>
      </c>
      <c r="F18" s="217">
        <f t="shared" si="0"/>
        <v>57.698302334006499</v>
      </c>
      <c r="G18" s="217">
        <f t="shared" si="1"/>
        <v>42.301697665993302</v>
      </c>
      <c r="H18" s="142"/>
      <c r="I18" s="142"/>
    </row>
    <row r="19" spans="1:9">
      <c r="A19" s="211">
        <v>1994</v>
      </c>
      <c r="B19" s="216">
        <v>17.966958105653401</v>
      </c>
      <c r="C19" s="216">
        <v>39.1075251737063</v>
      </c>
      <c r="D19" s="216">
        <v>28.2975499818108</v>
      </c>
      <c r="E19" s="216">
        <v>14.6279667388294</v>
      </c>
      <c r="F19" s="217">
        <f t="shared" si="0"/>
        <v>57.074483279359697</v>
      </c>
      <c r="G19" s="217">
        <f t="shared" si="1"/>
        <v>42.925516720640204</v>
      </c>
      <c r="H19" s="142"/>
      <c r="I19" s="142"/>
    </row>
    <row r="20" spans="1:9">
      <c r="A20" s="211">
        <v>1995</v>
      </c>
      <c r="B20" s="216">
        <v>18.7</v>
      </c>
      <c r="C20" s="216">
        <v>39</v>
      </c>
      <c r="D20" s="216">
        <v>27.4</v>
      </c>
      <c r="E20" s="216">
        <v>14.9</v>
      </c>
      <c r="F20" s="217">
        <f t="shared" si="0"/>
        <v>57.7</v>
      </c>
      <c r="G20" s="217">
        <f t="shared" si="1"/>
        <v>42.3</v>
      </c>
      <c r="H20" s="142"/>
      <c r="I20" s="142"/>
    </row>
    <row r="21" spans="1:9">
      <c r="A21" s="139">
        <v>1996</v>
      </c>
      <c r="B21" s="216">
        <v>20.399999999999999</v>
      </c>
      <c r="C21" s="216">
        <v>37.700000000000003</v>
      </c>
      <c r="D21" s="216">
        <v>26.6</v>
      </c>
      <c r="E21" s="216">
        <v>15.3</v>
      </c>
      <c r="F21" s="217">
        <f t="shared" si="0"/>
        <v>58.1</v>
      </c>
      <c r="G21" s="217">
        <f t="shared" si="1"/>
        <v>41.900000000000006</v>
      </c>
      <c r="H21" s="142"/>
      <c r="I21" s="142"/>
    </row>
    <row r="22" spans="1:9">
      <c r="A22" s="211">
        <v>1997</v>
      </c>
      <c r="B22" s="216">
        <v>19.298000210874036</v>
      </c>
      <c r="C22" s="216">
        <v>38.393280146206031</v>
      </c>
      <c r="D22" s="216">
        <v>26.547077636804577</v>
      </c>
      <c r="E22" s="216">
        <v>15.761642006115354</v>
      </c>
      <c r="F22" s="217">
        <f t="shared" si="0"/>
        <v>57.691280357080068</v>
      </c>
      <c r="G22" s="217">
        <f t="shared" si="1"/>
        <v>42.308719642919932</v>
      </c>
      <c r="H22" s="142"/>
      <c r="I22" s="142"/>
    </row>
    <row r="23" spans="1:9">
      <c r="A23" s="211">
        <v>1998</v>
      </c>
      <c r="B23" s="216">
        <v>19.142888077060078</v>
      </c>
      <c r="C23" s="216">
        <v>38.324194438429465</v>
      </c>
      <c r="D23" s="216">
        <v>26.963383882481967</v>
      </c>
      <c r="E23" s="216">
        <v>15.569533602028507</v>
      </c>
      <c r="F23" s="217">
        <f t="shared" si="0"/>
        <v>57.467082515489544</v>
      </c>
      <c r="G23" s="217">
        <f t="shared" si="1"/>
        <v>42.532917484510477</v>
      </c>
      <c r="H23" s="142"/>
      <c r="I23" s="142"/>
    </row>
    <row r="24" spans="1:9">
      <c r="A24" s="211">
        <v>1999</v>
      </c>
      <c r="B24" s="216">
        <v>19.973937126691009</v>
      </c>
      <c r="C24" s="216">
        <v>38.163325033158138</v>
      </c>
      <c r="D24" s="216">
        <v>26.747378318484529</v>
      </c>
      <c r="E24" s="216">
        <v>15.115359521666329</v>
      </c>
      <c r="F24" s="217">
        <f t="shared" si="0"/>
        <v>58.137262159849143</v>
      </c>
      <c r="G24" s="217">
        <f t="shared" si="1"/>
        <v>41.862737840150857</v>
      </c>
      <c r="H24" s="142"/>
      <c r="I24" s="142"/>
    </row>
    <row r="25" spans="1:9">
      <c r="A25" s="211">
        <v>2000</v>
      </c>
      <c r="B25" s="216">
        <v>21.563909774436155</v>
      </c>
      <c r="C25" s="216">
        <v>38.024491753301135</v>
      </c>
      <c r="D25" s="216">
        <v>25.190984294449102</v>
      </c>
      <c r="E25" s="216">
        <v>15.220614177813591</v>
      </c>
      <c r="F25" s="217">
        <f t="shared" si="0"/>
        <v>59.58840152773729</v>
      </c>
      <c r="G25" s="217">
        <f t="shared" si="1"/>
        <v>40.411598472262696</v>
      </c>
    </row>
    <row r="26" spans="1:9">
      <c r="A26" s="211">
        <v>2001</v>
      </c>
      <c r="B26" s="216">
        <v>21.193635181994761</v>
      </c>
      <c r="C26" s="216">
        <v>37.753281916389433</v>
      </c>
      <c r="D26" s="216">
        <v>25.712431266131258</v>
      </c>
      <c r="E26" s="216">
        <v>15.340651635484543</v>
      </c>
      <c r="F26" s="217">
        <f t="shared" si="0"/>
        <v>58.946917098384191</v>
      </c>
      <c r="G26" s="217">
        <f t="shared" si="1"/>
        <v>41.053082901615802</v>
      </c>
    </row>
    <row r="27" spans="1:9">
      <c r="A27" s="211">
        <v>2002</v>
      </c>
      <c r="B27" s="216">
        <v>21.721861152591025</v>
      </c>
      <c r="C27" s="216">
        <v>36.412072870846544</v>
      </c>
      <c r="D27" s="216">
        <v>25.906822070224944</v>
      </c>
      <c r="E27" s="216">
        <v>15.959243906337491</v>
      </c>
      <c r="F27" s="217">
        <f t="shared" si="0"/>
        <v>58.133934023437568</v>
      </c>
      <c r="G27" s="217">
        <f t="shared" si="1"/>
        <v>41.866065976562439</v>
      </c>
    </row>
    <row r="28" spans="1:9">
      <c r="A28" s="211">
        <v>2003</v>
      </c>
      <c r="B28" s="216">
        <v>22.171720105982452</v>
      </c>
      <c r="C28" s="216">
        <v>35.97307474568413</v>
      </c>
      <c r="D28" s="216">
        <v>25.206823730650168</v>
      </c>
      <c r="E28" s="216">
        <v>16.648381417683254</v>
      </c>
      <c r="F28" s="217">
        <f t="shared" si="0"/>
        <v>58.144794851666582</v>
      </c>
      <c r="G28" s="217">
        <f t="shared" si="1"/>
        <v>41.855205148333425</v>
      </c>
    </row>
    <row r="29" spans="1:9">
      <c r="A29" s="211">
        <v>2004</v>
      </c>
      <c r="B29" s="216">
        <v>22.70404511581393</v>
      </c>
      <c r="C29" s="216">
        <v>35.034424745150858</v>
      </c>
      <c r="D29" s="216">
        <v>25.588386200452636</v>
      </c>
      <c r="E29" s="216">
        <v>16.673143938582569</v>
      </c>
      <c r="F29" s="217">
        <f t="shared" si="0"/>
        <v>57.738469860964784</v>
      </c>
      <c r="G29" s="217">
        <f t="shared" si="1"/>
        <v>42.261530139035202</v>
      </c>
    </row>
    <row r="30" spans="1:9">
      <c r="A30" s="211">
        <v>2005</v>
      </c>
      <c r="B30" s="216">
        <v>22.191974702374459</v>
      </c>
      <c r="C30" s="216">
        <v>35.24597220867021</v>
      </c>
      <c r="D30" s="216">
        <v>24.943692458013743</v>
      </c>
      <c r="E30" s="216">
        <v>17.618360630941609</v>
      </c>
      <c r="F30" s="217">
        <f t="shared" si="0"/>
        <v>57.437946911044669</v>
      </c>
      <c r="G30" s="217">
        <f t="shared" si="1"/>
        <v>42.562053088955352</v>
      </c>
    </row>
    <row r="31" spans="1:9">
      <c r="A31" s="211">
        <v>2006</v>
      </c>
      <c r="B31" s="216">
        <v>21.74612115765024</v>
      </c>
      <c r="C31" s="216">
        <v>34.40057537581847</v>
      </c>
      <c r="D31" s="216">
        <v>24.175740727178091</v>
      </c>
      <c r="E31" s="216">
        <v>19.677562739353192</v>
      </c>
      <c r="F31" s="217">
        <f t="shared" si="0"/>
        <v>56.146696533468713</v>
      </c>
      <c r="G31" s="217">
        <f t="shared" si="1"/>
        <v>43.853303466531287</v>
      </c>
    </row>
    <row r="32" spans="1:9">
      <c r="A32" s="211">
        <v>2007</v>
      </c>
      <c r="B32" s="216">
        <v>22.08939918950259</v>
      </c>
      <c r="C32" s="216">
        <v>33.712278509594753</v>
      </c>
      <c r="D32" s="216">
        <v>24.297571733435628</v>
      </c>
      <c r="E32" s="216">
        <v>19.900750567467032</v>
      </c>
      <c r="F32" s="217">
        <f t="shared" si="0"/>
        <v>55.80167769909734</v>
      </c>
      <c r="G32" s="217">
        <f t="shared" si="1"/>
        <v>44.19832230090266</v>
      </c>
    </row>
    <row r="33" spans="1:9">
      <c r="A33" s="211">
        <v>2008</v>
      </c>
      <c r="B33" s="216">
        <v>22.035574609282108</v>
      </c>
      <c r="C33" s="216">
        <v>32.941069083913263</v>
      </c>
      <c r="D33" s="216">
        <v>23.807383943178504</v>
      </c>
      <c r="E33" s="216">
        <v>21.215972363626122</v>
      </c>
      <c r="F33" s="217">
        <f t="shared" si="0"/>
        <v>54.976643693195371</v>
      </c>
      <c r="G33" s="217">
        <f t="shared" si="1"/>
        <v>45.023356306804629</v>
      </c>
    </row>
    <row r="34" spans="1:9">
      <c r="A34" s="212">
        <v>2009</v>
      </c>
      <c r="B34" s="216">
        <v>21.4</v>
      </c>
      <c r="C34" s="216">
        <v>31.3</v>
      </c>
      <c r="D34" s="216">
        <v>24.3</v>
      </c>
      <c r="E34" s="216">
        <v>23</v>
      </c>
      <c r="F34" s="217">
        <f t="shared" si="0"/>
        <v>52.7</v>
      </c>
      <c r="G34" s="217">
        <f t="shared" si="1"/>
        <v>47.3</v>
      </c>
    </row>
    <row r="35" spans="1:9">
      <c r="A35" s="212">
        <v>2010</v>
      </c>
      <c r="B35" s="216">
        <v>21.6</v>
      </c>
      <c r="C35" s="216">
        <v>29.8</v>
      </c>
      <c r="D35" s="216">
        <v>23.8</v>
      </c>
      <c r="E35" s="216">
        <v>24.8</v>
      </c>
      <c r="F35" s="217">
        <f t="shared" si="0"/>
        <v>51.400000000000006</v>
      </c>
      <c r="G35" s="217">
        <f t="shared" si="1"/>
        <v>48.6</v>
      </c>
    </row>
    <row r="36" spans="1:9">
      <c r="A36" s="212">
        <v>2011</v>
      </c>
      <c r="B36" s="216">
        <v>21.8</v>
      </c>
      <c r="C36" s="216">
        <v>29.3</v>
      </c>
      <c r="D36" s="216">
        <v>23.8</v>
      </c>
      <c r="E36" s="216">
        <v>25.1</v>
      </c>
      <c r="F36" s="217">
        <f t="shared" si="0"/>
        <v>51.1</v>
      </c>
      <c r="G36" s="217">
        <f t="shared" si="1"/>
        <v>48.900000000000006</v>
      </c>
    </row>
    <row r="37" spans="1:9">
      <c r="A37" s="212">
        <v>2012</v>
      </c>
      <c r="B37" s="216">
        <v>22.1</v>
      </c>
      <c r="C37" s="216">
        <v>29.4</v>
      </c>
      <c r="D37" s="216">
        <v>22.5</v>
      </c>
      <c r="E37" s="216">
        <v>26</v>
      </c>
      <c r="F37" s="217">
        <f t="shared" si="0"/>
        <v>51.5</v>
      </c>
      <c r="G37" s="217">
        <f t="shared" si="1"/>
        <v>48.5</v>
      </c>
    </row>
    <row r="38" spans="1:9">
      <c r="A38" s="212">
        <v>2013</v>
      </c>
      <c r="B38" s="216">
        <v>22.3</v>
      </c>
      <c r="C38" s="216">
        <v>28.3</v>
      </c>
      <c r="D38" s="216">
        <v>23.2</v>
      </c>
      <c r="E38" s="216">
        <v>26.2</v>
      </c>
      <c r="F38" s="217">
        <f t="shared" si="0"/>
        <v>50.6</v>
      </c>
      <c r="G38" s="217">
        <f t="shared" si="1"/>
        <v>49.4</v>
      </c>
      <c r="H38" s="143"/>
      <c r="I38" s="143"/>
    </row>
    <row r="39" spans="1:9">
      <c r="A39" s="212">
        <v>2014</v>
      </c>
      <c r="B39" s="216">
        <v>22.9</v>
      </c>
      <c r="C39" s="216">
        <v>28.2</v>
      </c>
      <c r="D39" s="216">
        <v>22</v>
      </c>
      <c r="E39" s="216">
        <v>26.9</v>
      </c>
      <c r="F39" s="217">
        <f t="shared" si="0"/>
        <v>51.099999999999994</v>
      </c>
      <c r="G39" s="217">
        <f t="shared" si="1"/>
        <v>48.9</v>
      </c>
      <c r="H39" s="143"/>
      <c r="I39" s="143"/>
    </row>
    <row r="40" spans="1:9">
      <c r="A40" s="212">
        <v>2015</v>
      </c>
      <c r="B40" s="216">
        <v>21.9</v>
      </c>
      <c r="C40" s="216">
        <v>28.1</v>
      </c>
      <c r="D40" s="216">
        <v>23.8</v>
      </c>
      <c r="E40" s="216">
        <v>26.1</v>
      </c>
      <c r="F40" s="217">
        <f t="shared" si="0"/>
        <v>50</v>
      </c>
      <c r="G40" s="217">
        <f t="shared" si="1"/>
        <v>49.900000000000006</v>
      </c>
      <c r="H40" s="143"/>
      <c r="I40" s="143"/>
    </row>
    <row r="41" spans="1:9">
      <c r="A41" s="212">
        <v>2016</v>
      </c>
      <c r="B41" s="216">
        <v>21.3</v>
      </c>
      <c r="C41" s="216">
        <v>27.8</v>
      </c>
      <c r="D41" s="216">
        <v>22.9</v>
      </c>
      <c r="E41" s="216">
        <v>28</v>
      </c>
      <c r="F41" s="217">
        <f t="shared" si="0"/>
        <v>49.1</v>
      </c>
      <c r="G41" s="217">
        <f t="shared" si="1"/>
        <v>50.9</v>
      </c>
      <c r="H41" s="143"/>
      <c r="I41" s="143"/>
    </row>
    <row r="42" spans="1:9">
      <c r="A42" s="212">
        <v>2017</v>
      </c>
      <c r="B42" s="216">
        <v>22</v>
      </c>
      <c r="C42" s="216">
        <v>29.2</v>
      </c>
      <c r="D42" s="216">
        <v>21.3</v>
      </c>
      <c r="E42" s="216">
        <v>27.4</v>
      </c>
      <c r="F42" s="217">
        <f t="shared" si="0"/>
        <v>51.2</v>
      </c>
      <c r="G42" s="217">
        <f t="shared" si="1"/>
        <v>48.7</v>
      </c>
      <c r="H42" s="143"/>
      <c r="I42" s="143"/>
    </row>
    <row r="43" spans="1:9">
      <c r="A43" s="139">
        <v>2018</v>
      </c>
      <c r="B43" s="216">
        <v>23.2</v>
      </c>
      <c r="C43" s="216">
        <v>29.1</v>
      </c>
      <c r="D43" s="216">
        <v>21.9</v>
      </c>
      <c r="E43" s="216">
        <v>25.8</v>
      </c>
      <c r="F43" s="217">
        <f t="shared" si="0"/>
        <v>52.3</v>
      </c>
      <c r="G43" s="217">
        <f t="shared" si="1"/>
        <v>47.7</v>
      </c>
      <c r="H43" s="143"/>
      <c r="I43" s="143"/>
    </row>
    <row r="44" spans="1:9">
      <c r="A44" s="139">
        <v>2019</v>
      </c>
      <c r="B44" s="216">
        <v>24.234000000000002</v>
      </c>
      <c r="C44" s="216">
        <v>26.3</v>
      </c>
      <c r="D44" s="216">
        <v>22.713999999999999</v>
      </c>
      <c r="E44" s="216">
        <v>26.751999999999999</v>
      </c>
      <c r="F44" s="217">
        <f>B44+C44</f>
        <v>50.534000000000006</v>
      </c>
      <c r="G44" s="217">
        <f>D44+E44</f>
        <v>49.465999999999994</v>
      </c>
      <c r="H44" s="143"/>
      <c r="I44" s="143"/>
    </row>
    <row r="45" spans="1:9">
      <c r="B45" s="141"/>
      <c r="C45" s="141"/>
      <c r="D45" s="141"/>
      <c r="E45" s="141"/>
      <c r="F45" s="141"/>
      <c r="G45" s="141"/>
    </row>
  </sheetData>
  <customSheetViews>
    <customSheetView guid="{9883963A-B599-466E-88D7-AE85360E0737}">
      <pageMargins left="0.75" right="0.75" top="1" bottom="1" header="0.5" footer="0.5"/>
      <pageSetup paperSize="9" orientation="portrait" r:id="rId1"/>
      <headerFooter alignWithMargins="0"/>
    </customSheetView>
    <customSheetView guid="{CDEF6930-6739-4FEE-9F65-E195F9A4F82A}">
      <pageMargins left="0.75" right="0.75" top="1" bottom="1" header="0.5" footer="0.5"/>
      <pageSetup paperSize="9" orientation="portrait" r:id="rId2"/>
      <headerFooter alignWithMargins="0"/>
    </customSheetView>
  </customSheetViews>
  <pageMargins left="0.75" right="0.75" top="1" bottom="1" header="0.5" footer="0.5"/>
  <pageSetup paperSize="9" orientation="portrait" r:id="rId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tabColor rgb="FF4477AA"/>
  </sheetPr>
  <dimension ref="A1:K35"/>
  <sheetViews>
    <sheetView zoomScaleNormal="100" workbookViewId="0">
      <selection activeCell="B1" sqref="B1"/>
    </sheetView>
  </sheetViews>
  <sheetFormatPr defaultColWidth="9.140625" defaultRowHeight="15"/>
  <cols>
    <col min="1" max="1" width="14.85546875" style="135" customWidth="1"/>
    <col min="2" max="7" width="11.85546875" style="180" customWidth="1"/>
    <col min="8" max="16384" width="9.140625" style="180"/>
  </cols>
  <sheetData>
    <row r="1" spans="1:11">
      <c r="A1" s="5" t="s">
        <v>30</v>
      </c>
      <c r="B1" s="275">
        <v>1.1200000000000001</v>
      </c>
      <c r="C1" s="257"/>
    </row>
    <row r="2" spans="1:11">
      <c r="A2" s="7" t="s">
        <v>31</v>
      </c>
      <c r="B2" s="135" t="s">
        <v>2399</v>
      </c>
    </row>
    <row r="3" spans="1:11">
      <c r="A3" s="10" t="s">
        <v>33</v>
      </c>
      <c r="B3" s="134" t="s">
        <v>3265</v>
      </c>
      <c r="K3" s="186"/>
    </row>
    <row r="5" spans="1:11">
      <c r="A5" s="135" t="s">
        <v>0</v>
      </c>
      <c r="B5" s="135" t="s">
        <v>2141</v>
      </c>
      <c r="C5" s="135" t="s">
        <v>2142</v>
      </c>
      <c r="D5" s="135" t="s">
        <v>2143</v>
      </c>
      <c r="E5" s="135" t="s">
        <v>2144</v>
      </c>
      <c r="F5" s="135" t="s">
        <v>2145</v>
      </c>
      <c r="G5" s="135" t="s">
        <v>2146</v>
      </c>
    </row>
    <row r="6" spans="1:11">
      <c r="A6" s="135">
        <v>1990</v>
      </c>
      <c r="B6" s="187">
        <v>0.25149493484811197</v>
      </c>
      <c r="C6" s="187">
        <v>0.57034252381383166</v>
      </c>
      <c r="D6" s="187">
        <v>0.68694513281007075</v>
      </c>
      <c r="E6" s="187">
        <v>0.7126252855199271</v>
      </c>
      <c r="F6" s="187">
        <v>0.61915766674817874</v>
      </c>
      <c r="G6" s="187">
        <v>0.49308598583395657</v>
      </c>
      <c r="H6" s="188"/>
    </row>
    <row r="7" spans="1:11">
      <c r="A7" s="135">
        <v>1991</v>
      </c>
      <c r="B7" s="187">
        <v>0.25947194115937988</v>
      </c>
      <c r="C7" s="187">
        <v>0.54466737280832855</v>
      </c>
      <c r="D7" s="187">
        <v>0.6773377495905073</v>
      </c>
      <c r="E7" s="187">
        <v>0.71304739901050529</v>
      </c>
      <c r="F7" s="187">
        <v>0.63279582685508318</v>
      </c>
      <c r="G7" s="187">
        <v>0.51037758736403427</v>
      </c>
    </row>
    <row r="8" spans="1:11">
      <c r="A8" s="135">
        <v>1992</v>
      </c>
      <c r="B8" s="187">
        <v>0.26744894747064774</v>
      </c>
      <c r="C8" s="187">
        <v>0.51899222180282545</v>
      </c>
      <c r="D8" s="187">
        <v>0.66773036637094385</v>
      </c>
      <c r="E8" s="187">
        <v>0.71346951250108337</v>
      </c>
      <c r="F8" s="187">
        <v>0.64643398696198762</v>
      </c>
      <c r="G8" s="187">
        <v>0.52766918889411196</v>
      </c>
    </row>
    <row r="9" spans="1:11">
      <c r="A9" s="135">
        <v>1993</v>
      </c>
      <c r="B9" s="187">
        <v>0.20002655954317586</v>
      </c>
      <c r="C9" s="187">
        <v>0.51161146502479704</v>
      </c>
      <c r="D9" s="187">
        <v>0.66015508228037301</v>
      </c>
      <c r="E9" s="187">
        <v>0.7087510482686985</v>
      </c>
      <c r="F9" s="187">
        <v>0.63103642714443542</v>
      </c>
      <c r="G9" s="187">
        <v>0.53560677436404169</v>
      </c>
    </row>
    <row r="10" spans="1:11">
      <c r="A10" s="135">
        <v>1994</v>
      </c>
      <c r="B10" s="187">
        <v>0.2059811505460967</v>
      </c>
      <c r="C10" s="187">
        <v>0.50160079699883819</v>
      </c>
      <c r="D10" s="187">
        <v>0.64845547027877393</v>
      </c>
      <c r="E10" s="187">
        <v>0.68478846937836169</v>
      </c>
      <c r="F10" s="187">
        <v>0.65268471965559605</v>
      </c>
      <c r="G10" s="187">
        <v>0.52953985797952696</v>
      </c>
    </row>
    <row r="11" spans="1:11">
      <c r="A11" s="135">
        <v>1995</v>
      </c>
      <c r="B11" s="187">
        <v>0.16983700838497068</v>
      </c>
      <c r="C11" s="187">
        <v>0.48304333362562968</v>
      </c>
      <c r="D11" s="187">
        <v>0.65739149177911282</v>
      </c>
      <c r="E11" s="187">
        <v>0.71009840317331163</v>
      </c>
      <c r="F11" s="187">
        <v>0.67224703256913976</v>
      </c>
      <c r="G11" s="187">
        <v>0.55662275858359256</v>
      </c>
    </row>
    <row r="12" spans="1:11">
      <c r="A12" s="135">
        <v>1996</v>
      </c>
      <c r="B12" s="187">
        <v>0.16638699300091292</v>
      </c>
      <c r="C12" s="187">
        <v>0.48373664305395553</v>
      </c>
      <c r="D12" s="187">
        <v>0.63634861365430739</v>
      </c>
      <c r="E12" s="187">
        <v>0.69368133415332489</v>
      </c>
      <c r="F12" s="187">
        <v>0.66449819476770489</v>
      </c>
      <c r="G12" s="187">
        <v>0.57908896313673452</v>
      </c>
    </row>
    <row r="13" spans="1:11">
      <c r="A13" s="135">
        <v>1997</v>
      </c>
      <c r="B13" s="187">
        <v>0.12874419419858033</v>
      </c>
      <c r="C13" s="187">
        <v>0.45688554069754533</v>
      </c>
      <c r="D13" s="187">
        <v>0.61666762627799665</v>
      </c>
      <c r="E13" s="187">
        <v>0.71372622753621018</v>
      </c>
      <c r="F13" s="187">
        <v>0.68339461556586978</v>
      </c>
      <c r="G13" s="187">
        <v>0.57867469181871989</v>
      </c>
    </row>
    <row r="14" spans="1:11">
      <c r="A14" s="135">
        <v>1998</v>
      </c>
      <c r="B14" s="187">
        <v>0.10681957550407747</v>
      </c>
      <c r="C14" s="187">
        <v>0.46694011679816738</v>
      </c>
      <c r="D14" s="187">
        <v>0.61600365487871422</v>
      </c>
      <c r="E14" s="187">
        <v>0.70248790956043161</v>
      </c>
      <c r="F14" s="187">
        <v>0.67228152054958545</v>
      </c>
      <c r="G14" s="187">
        <v>0.56896454829950982</v>
      </c>
    </row>
    <row r="15" spans="1:11">
      <c r="A15" s="135">
        <v>1999</v>
      </c>
      <c r="B15" s="187">
        <v>0.11451693114516931</v>
      </c>
      <c r="C15" s="187">
        <v>0.4623289850932284</v>
      </c>
      <c r="D15" s="187">
        <v>0.60808627936319148</v>
      </c>
      <c r="E15" s="187">
        <v>0.71837344160692185</v>
      </c>
      <c r="F15" s="187">
        <v>0.70112824748381219</v>
      </c>
      <c r="G15" s="187">
        <v>0.57762769222403654</v>
      </c>
    </row>
    <row r="16" spans="1:11">
      <c r="A16" s="135">
        <v>2000</v>
      </c>
      <c r="B16" s="187">
        <v>0.1327019338110843</v>
      </c>
      <c r="C16" s="187">
        <v>0.46623164025075625</v>
      </c>
      <c r="D16" s="187">
        <v>0.630708576795733</v>
      </c>
      <c r="E16" s="187">
        <v>0.70888014710070046</v>
      </c>
      <c r="F16" s="187">
        <v>0.67583697672699594</v>
      </c>
      <c r="G16" s="187">
        <v>0.6399512256434281</v>
      </c>
    </row>
    <row r="17" spans="1:8">
      <c r="A17" s="135">
        <v>2001</v>
      </c>
      <c r="B17" s="187">
        <v>0.11223457148639968</v>
      </c>
      <c r="C17" s="187">
        <v>0.48996084065590734</v>
      </c>
      <c r="D17" s="187">
        <v>0.61305756561183711</v>
      </c>
      <c r="E17" s="187">
        <v>0.6842291749377799</v>
      </c>
      <c r="F17" s="187">
        <v>0.71434433853864587</v>
      </c>
      <c r="G17" s="187">
        <v>0.6176268573934578</v>
      </c>
    </row>
    <row r="18" spans="1:8">
      <c r="A18" s="135">
        <v>2002</v>
      </c>
      <c r="B18" s="187">
        <v>0.15912413267722209</v>
      </c>
      <c r="C18" s="187">
        <v>0.42730045348208312</v>
      </c>
      <c r="D18" s="187">
        <v>0.59948509289401664</v>
      </c>
      <c r="E18" s="187">
        <v>0.69783565370459277</v>
      </c>
      <c r="F18" s="187">
        <v>0.72012711125186868</v>
      </c>
      <c r="G18" s="187">
        <v>0.62096062772773697</v>
      </c>
    </row>
    <row r="19" spans="1:8">
      <c r="A19" s="135">
        <v>2003</v>
      </c>
      <c r="B19" s="187">
        <v>0.1443836100317909</v>
      </c>
      <c r="C19" s="187">
        <v>0.45373535397443243</v>
      </c>
      <c r="D19" s="187">
        <v>0.58698703128912599</v>
      </c>
      <c r="E19" s="187">
        <v>0.69029728310801941</v>
      </c>
      <c r="F19" s="187">
        <v>0.7117248939162093</v>
      </c>
      <c r="G19" s="187">
        <v>0.61585105216574687</v>
      </c>
    </row>
    <row r="20" spans="1:8">
      <c r="A20" s="135">
        <v>2004</v>
      </c>
      <c r="B20" s="187">
        <v>0.1165162038174013</v>
      </c>
      <c r="C20" s="187">
        <v>0.40984948188753112</v>
      </c>
      <c r="D20" s="187">
        <v>0.60095857362369831</v>
      </c>
      <c r="E20" s="187">
        <v>0.70447351784585388</v>
      </c>
      <c r="F20" s="187">
        <v>0.68839203833585205</v>
      </c>
      <c r="G20" s="187">
        <v>0.64006810091317135</v>
      </c>
    </row>
    <row r="21" spans="1:8">
      <c r="A21" s="135">
        <v>2005</v>
      </c>
      <c r="B21" s="187">
        <v>0.13155343998618055</v>
      </c>
      <c r="C21" s="187">
        <v>0.4316536455186652</v>
      </c>
      <c r="D21" s="187">
        <v>0.57708461786484</v>
      </c>
      <c r="E21" s="187">
        <v>0.68015117977687223</v>
      </c>
      <c r="F21" s="187">
        <v>0.69273527734960616</v>
      </c>
      <c r="G21" s="187">
        <v>0.63579481397970683</v>
      </c>
    </row>
    <row r="22" spans="1:8">
      <c r="A22" s="135">
        <v>2006</v>
      </c>
      <c r="B22" s="187">
        <v>7.499129742901188E-2</v>
      </c>
      <c r="C22" s="187">
        <v>0.39343568975239657</v>
      </c>
      <c r="D22" s="187">
        <v>0.55433707758717676</v>
      </c>
      <c r="E22" s="187">
        <v>0.65189921998932698</v>
      </c>
      <c r="F22" s="187">
        <v>0.72349004468135136</v>
      </c>
      <c r="G22" s="187">
        <v>0.64260265468025402</v>
      </c>
    </row>
    <row r="23" spans="1:8">
      <c r="A23" s="135">
        <v>2007</v>
      </c>
      <c r="B23" s="187">
        <v>9.2145562002798512E-2</v>
      </c>
      <c r="C23" s="187">
        <v>0.40258486766152862</v>
      </c>
      <c r="D23" s="187">
        <v>0.55623556680872688</v>
      </c>
      <c r="E23" s="187">
        <v>0.64429794443863919</v>
      </c>
      <c r="F23" s="187">
        <v>0.69785092862792153</v>
      </c>
      <c r="G23" s="187">
        <v>0.66793758929474945</v>
      </c>
    </row>
    <row r="24" spans="1:8">
      <c r="A24" s="135">
        <v>2008</v>
      </c>
      <c r="B24" s="187">
        <v>5.5558565391700072E-2</v>
      </c>
      <c r="C24" s="187">
        <v>0.37863550112126965</v>
      </c>
      <c r="D24" s="187">
        <v>0.56617437787602887</v>
      </c>
      <c r="E24" s="187">
        <v>0.60464498772807873</v>
      </c>
      <c r="F24" s="187">
        <v>0.70570283343410545</v>
      </c>
      <c r="G24" s="187">
        <v>0.65846722094264365</v>
      </c>
    </row>
    <row r="25" spans="1:8">
      <c r="A25" s="135">
        <v>2009</v>
      </c>
      <c r="B25" s="187">
        <v>5.2287709551847576E-2</v>
      </c>
      <c r="C25" s="187">
        <v>0.29516887273697195</v>
      </c>
      <c r="D25" s="187">
        <v>0.53137982753814916</v>
      </c>
      <c r="E25" s="187">
        <v>0.58876573935608334</v>
      </c>
      <c r="F25" s="187">
        <v>0.66715241330588282</v>
      </c>
      <c r="G25" s="187">
        <v>0.64823066574949761</v>
      </c>
    </row>
    <row r="26" spans="1:8">
      <c r="A26" s="135">
        <v>2010</v>
      </c>
      <c r="B26" s="187">
        <v>8.8403887615071355E-2</v>
      </c>
      <c r="C26" s="187">
        <v>0.28787531394667065</v>
      </c>
      <c r="D26" s="187">
        <v>0.51323049912214702</v>
      </c>
      <c r="E26" s="187">
        <v>0.6087981628860919</v>
      </c>
      <c r="F26" s="187">
        <v>0.66620535780837709</v>
      </c>
      <c r="G26" s="187">
        <v>0.64269398120831311</v>
      </c>
    </row>
    <row r="27" spans="1:8">
      <c r="A27" s="135">
        <v>2011</v>
      </c>
      <c r="B27" s="187">
        <v>6.6662955953838726E-2</v>
      </c>
      <c r="C27" s="187">
        <v>0.31618004081341616</v>
      </c>
      <c r="D27" s="187">
        <v>0.4739808692872744</v>
      </c>
      <c r="E27" s="187">
        <v>0.59731578852105915</v>
      </c>
      <c r="F27" s="187">
        <v>0.63447483347500888</v>
      </c>
      <c r="G27" s="187">
        <v>0.65748313301390149</v>
      </c>
    </row>
    <row r="28" spans="1:8">
      <c r="A28" s="135">
        <v>2012</v>
      </c>
      <c r="B28" s="187">
        <v>7.3090189426067292E-2</v>
      </c>
      <c r="C28" s="187">
        <v>0.32219022377115419</v>
      </c>
      <c r="D28" s="187">
        <v>0.47041438379268324</v>
      </c>
      <c r="E28" s="187">
        <v>0.60781263052376577</v>
      </c>
      <c r="F28" s="187">
        <v>0.6573451717218024</v>
      </c>
      <c r="G28" s="187">
        <v>0.64806232094630645</v>
      </c>
    </row>
    <row r="29" spans="1:8">
      <c r="A29" s="135">
        <v>2013</v>
      </c>
      <c r="B29" s="187">
        <v>8.2950935404165191E-2</v>
      </c>
      <c r="C29" s="187">
        <v>0.27501399231914425</v>
      </c>
      <c r="D29" s="187">
        <v>0.48009135736935477</v>
      </c>
      <c r="E29" s="187">
        <v>0.54398240220809779</v>
      </c>
      <c r="F29" s="187">
        <v>0.64645043003461689</v>
      </c>
      <c r="G29" s="187">
        <v>0.66048806151128014</v>
      </c>
    </row>
    <row r="30" spans="1:8">
      <c r="A30" s="135">
        <v>2014</v>
      </c>
      <c r="B30" s="187">
        <v>5.102806950889667E-2</v>
      </c>
      <c r="C30" s="187">
        <v>0.26670628153286985</v>
      </c>
      <c r="D30" s="187">
        <v>0.48156356174521481</v>
      </c>
      <c r="E30" s="187">
        <v>0.58072352531062477</v>
      </c>
      <c r="F30" s="187">
        <v>0.64605868776199893</v>
      </c>
      <c r="G30" s="187">
        <v>0.6919118822052277</v>
      </c>
      <c r="H30" s="188"/>
    </row>
    <row r="31" spans="1:8">
      <c r="A31" s="135">
        <v>2015</v>
      </c>
      <c r="B31" s="187">
        <v>1.58954615360796E-2</v>
      </c>
      <c r="C31" s="187">
        <v>0.28389583510718425</v>
      </c>
      <c r="D31" s="187">
        <v>0.49326733574861947</v>
      </c>
      <c r="E31" s="187">
        <v>0.52604297398895872</v>
      </c>
      <c r="F31" s="187">
        <v>0.60687528305548966</v>
      </c>
      <c r="G31" s="187">
        <v>0.68663302720586161</v>
      </c>
    </row>
    <row r="32" spans="1:8">
      <c r="A32" s="135">
        <v>2016</v>
      </c>
      <c r="B32" s="187">
        <v>3.0896950686964117E-2</v>
      </c>
      <c r="C32" s="187">
        <v>0.26906042706884947</v>
      </c>
      <c r="D32" s="187">
        <v>0.45797398704019565</v>
      </c>
      <c r="E32" s="187">
        <v>0.54397496890734998</v>
      </c>
      <c r="F32" s="187">
        <v>0.63757208046131497</v>
      </c>
      <c r="G32" s="187">
        <v>0.67472723145359026</v>
      </c>
    </row>
    <row r="33" spans="1:7">
      <c r="A33" s="135">
        <v>2017</v>
      </c>
      <c r="B33" s="187">
        <v>8.4052818689690195E-2</v>
      </c>
      <c r="C33" s="187">
        <v>0.28085173117380807</v>
      </c>
      <c r="D33" s="187">
        <v>0.49081384391786498</v>
      </c>
      <c r="E33" s="187">
        <v>0.51868768492135897</v>
      </c>
      <c r="F33" s="187">
        <v>0.62772641986961142</v>
      </c>
      <c r="G33" s="187">
        <v>0.71559922959003186</v>
      </c>
    </row>
    <row r="34" spans="1:7">
      <c r="A34" s="135">
        <v>2018</v>
      </c>
      <c r="B34" s="187">
        <v>7.8426088128284596E-2</v>
      </c>
      <c r="C34" s="187">
        <v>0.32970964839138439</v>
      </c>
      <c r="D34" s="187">
        <v>0.47164467102757174</v>
      </c>
      <c r="E34" s="187">
        <v>0.54936865567893933</v>
      </c>
      <c r="F34" s="187">
        <v>0.65056105307113821</v>
      </c>
      <c r="G34" s="187">
        <v>0.6842297809201906</v>
      </c>
    </row>
    <row r="35" spans="1:7">
      <c r="A35" s="135">
        <v>2019</v>
      </c>
      <c r="B35" s="187">
        <v>5.1013257575757573E-2</v>
      </c>
      <c r="C35" s="187">
        <v>0.29191143533627695</v>
      </c>
      <c r="D35" s="187">
        <v>0.472202362207917</v>
      </c>
      <c r="E35" s="187">
        <v>0.53279978971446473</v>
      </c>
      <c r="F35" s="187">
        <v>0.61134277365700163</v>
      </c>
      <c r="G35" s="187">
        <v>0.6727695708722875</v>
      </c>
    </row>
  </sheetData>
  <customSheetViews>
    <customSheetView guid="{9883963A-B599-466E-88D7-AE85360E0737}">
      <selection activeCell="B31" sqref="B31:B33"/>
      <pageMargins left="0.7" right="0.7" top="0.75" bottom="0.75" header="0.3" footer="0.3"/>
      <pageSetup paperSize="9" orientation="portrait" r:id="rId1"/>
    </customSheetView>
    <customSheetView guid="{CDEF6930-6739-4FEE-9F65-E195F9A4F82A}">
      <selection activeCell="B31" sqref="B31:B33"/>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7932B-B965-4692-9D6E-86F6550DB2E2}">
  <sheetPr codeName="Sheet4">
    <tabColor rgb="FF4477AA"/>
  </sheetPr>
  <dimension ref="A1:G32"/>
  <sheetViews>
    <sheetView zoomScaleNormal="100" workbookViewId="0">
      <selection activeCell="B1" sqref="B1"/>
    </sheetView>
  </sheetViews>
  <sheetFormatPr defaultColWidth="9" defaultRowHeight="15"/>
  <cols>
    <col min="1" max="1" width="14.85546875" style="5" customWidth="1"/>
    <col min="2" max="2" width="35.5703125" style="104" customWidth="1"/>
    <col min="3" max="16384" width="9" style="104"/>
  </cols>
  <sheetData>
    <row r="1" spans="1:7">
      <c r="A1" s="5" t="s">
        <v>30</v>
      </c>
      <c r="B1" s="275">
        <v>1.1299999999999999</v>
      </c>
      <c r="C1" s="257"/>
    </row>
    <row r="2" spans="1:7">
      <c r="A2" s="7" t="s">
        <v>31</v>
      </c>
      <c r="B2" s="135" t="s">
        <v>2468</v>
      </c>
      <c r="C2" s="180"/>
    </row>
    <row r="3" spans="1:7">
      <c r="A3" s="10" t="s">
        <v>33</v>
      </c>
      <c r="B3" s="135" t="s">
        <v>2456</v>
      </c>
      <c r="C3" s="180"/>
    </row>
    <row r="4" spans="1:7">
      <c r="G4" s="136"/>
    </row>
    <row r="5" spans="1:7">
      <c r="A5" s="5" t="s">
        <v>3113</v>
      </c>
      <c r="B5" s="104" t="s">
        <v>3114</v>
      </c>
      <c r="C5" s="104" t="s">
        <v>0</v>
      </c>
      <c r="D5" s="104" t="s">
        <v>47</v>
      </c>
    </row>
    <row r="6" spans="1:7">
      <c r="A6" s="5" t="s">
        <v>2469</v>
      </c>
      <c r="B6" s="104" t="s">
        <v>3110</v>
      </c>
      <c r="C6" s="104">
        <v>2006</v>
      </c>
      <c r="D6" s="137">
        <v>0.28000000000000003</v>
      </c>
    </row>
    <row r="7" spans="1:7">
      <c r="A7" s="5" t="s">
        <v>2469</v>
      </c>
      <c r="B7" s="104" t="s">
        <v>3110</v>
      </c>
      <c r="C7" s="104">
        <v>2013</v>
      </c>
      <c r="D7" s="137">
        <v>0.28999999999999998</v>
      </c>
    </row>
    <row r="8" spans="1:7">
      <c r="A8" s="5" t="s">
        <v>2469</v>
      </c>
      <c r="B8" s="104" t="s">
        <v>3110</v>
      </c>
      <c r="C8" s="104">
        <v>2019</v>
      </c>
      <c r="D8" s="137">
        <v>0.22</v>
      </c>
    </row>
    <row r="9" spans="1:7">
      <c r="A9" s="5" t="s">
        <v>2469</v>
      </c>
      <c r="B9" s="104" t="s">
        <v>3112</v>
      </c>
      <c r="C9" s="104">
        <v>2006</v>
      </c>
      <c r="D9" s="137">
        <v>0.13</v>
      </c>
    </row>
    <row r="10" spans="1:7">
      <c r="A10" s="5" t="s">
        <v>2469</v>
      </c>
      <c r="B10" s="104" t="s">
        <v>3112</v>
      </c>
      <c r="C10" s="104">
        <v>2013</v>
      </c>
      <c r="D10" s="137">
        <v>0.15</v>
      </c>
    </row>
    <row r="11" spans="1:7">
      <c r="A11" s="5" t="s">
        <v>2469</v>
      </c>
      <c r="B11" s="104" t="s">
        <v>3112</v>
      </c>
      <c r="C11" s="104">
        <v>2019</v>
      </c>
      <c r="D11" s="137">
        <v>0.01</v>
      </c>
    </row>
    <row r="12" spans="1:7">
      <c r="A12" s="5" t="s">
        <v>2469</v>
      </c>
      <c r="B12" s="104" t="s">
        <v>3111</v>
      </c>
      <c r="C12" s="104">
        <v>2006</v>
      </c>
      <c r="D12" s="137">
        <v>0.05</v>
      </c>
    </row>
    <row r="13" spans="1:7">
      <c r="A13" s="5" t="s">
        <v>2469</v>
      </c>
      <c r="B13" s="104" t="s">
        <v>3111</v>
      </c>
      <c r="C13" s="104">
        <v>2013</v>
      </c>
      <c r="D13" s="137">
        <v>0.04</v>
      </c>
    </row>
    <row r="14" spans="1:7">
      <c r="A14" s="5" t="s">
        <v>2469</v>
      </c>
      <c r="B14" s="104" t="s">
        <v>3111</v>
      </c>
      <c r="C14" s="104">
        <v>2019</v>
      </c>
      <c r="D14" s="137">
        <v>0.03</v>
      </c>
    </row>
    <row r="15" spans="1:7">
      <c r="A15" s="5" t="s">
        <v>2470</v>
      </c>
      <c r="B15" s="104" t="s">
        <v>2471</v>
      </c>
      <c r="C15" s="104">
        <v>2006</v>
      </c>
      <c r="D15" s="138">
        <v>0.06</v>
      </c>
    </row>
    <row r="16" spans="1:7">
      <c r="A16" s="5" t="s">
        <v>2470</v>
      </c>
      <c r="B16" s="104" t="s">
        <v>2471</v>
      </c>
      <c r="C16" s="104">
        <v>2013</v>
      </c>
      <c r="D16" s="138">
        <v>0.03</v>
      </c>
    </row>
    <row r="17" spans="1:4">
      <c r="A17" s="5" t="s">
        <v>2470</v>
      </c>
      <c r="B17" s="104" t="s">
        <v>2471</v>
      </c>
      <c r="C17" s="104">
        <v>2019</v>
      </c>
      <c r="D17" s="138">
        <v>0.25</v>
      </c>
    </row>
    <row r="18" spans="1:4">
      <c r="A18" s="5" t="s">
        <v>2470</v>
      </c>
      <c r="B18" s="104" t="s">
        <v>2472</v>
      </c>
      <c r="C18" s="104">
        <v>2006</v>
      </c>
      <c r="D18" s="138">
        <v>0.03</v>
      </c>
    </row>
    <row r="19" spans="1:4">
      <c r="A19" s="5" t="s">
        <v>2470</v>
      </c>
      <c r="B19" s="104" t="s">
        <v>2472</v>
      </c>
      <c r="C19" s="104">
        <v>2013</v>
      </c>
      <c r="D19" s="138">
        <v>0.05</v>
      </c>
    </row>
    <row r="20" spans="1:4">
      <c r="A20" s="5" t="s">
        <v>2470</v>
      </c>
      <c r="B20" s="104" t="s">
        <v>2472</v>
      </c>
      <c r="C20" s="104">
        <v>2019</v>
      </c>
      <c r="D20" s="138">
        <v>0.01</v>
      </c>
    </row>
    <row r="21" spans="1:4">
      <c r="A21" s="5" t="s">
        <v>2473</v>
      </c>
      <c r="B21" s="104" t="s">
        <v>3933</v>
      </c>
      <c r="C21" s="104">
        <v>2006</v>
      </c>
      <c r="D21" s="137">
        <v>0.16</v>
      </c>
    </row>
    <row r="22" spans="1:4">
      <c r="A22" s="5" t="s">
        <v>2473</v>
      </c>
      <c r="B22" s="104" t="s">
        <v>3933</v>
      </c>
      <c r="C22" s="104">
        <v>2013</v>
      </c>
      <c r="D22" s="137">
        <v>0.05</v>
      </c>
    </row>
    <row r="23" spans="1:4">
      <c r="A23" s="5" t="s">
        <v>2473</v>
      </c>
      <c r="B23" s="104" t="s">
        <v>3933</v>
      </c>
      <c r="C23" s="104">
        <v>2019</v>
      </c>
      <c r="D23" s="137">
        <v>0.02</v>
      </c>
    </row>
    <row r="24" spans="1:4">
      <c r="A24" s="5" t="s">
        <v>2474</v>
      </c>
      <c r="B24" s="104" t="s">
        <v>2475</v>
      </c>
      <c r="C24" s="104">
        <v>2006</v>
      </c>
      <c r="D24" s="138">
        <v>0.3</v>
      </c>
    </row>
    <row r="25" spans="1:4">
      <c r="A25" s="5" t="s">
        <v>2474</v>
      </c>
      <c r="B25" s="104" t="s">
        <v>2475</v>
      </c>
      <c r="C25" s="104">
        <v>2013</v>
      </c>
      <c r="D25" s="138">
        <v>0.32</v>
      </c>
    </row>
    <row r="26" spans="1:4">
      <c r="A26" s="5" t="s">
        <v>2474</v>
      </c>
      <c r="B26" s="104" t="s">
        <v>2475</v>
      </c>
      <c r="C26" s="104">
        <v>2019</v>
      </c>
      <c r="D26" s="138">
        <v>0.1</v>
      </c>
    </row>
    <row r="27" spans="1:4">
      <c r="A27" s="5" t="s">
        <v>2474</v>
      </c>
      <c r="B27" s="104" t="s">
        <v>2476</v>
      </c>
      <c r="C27" s="104">
        <v>2006</v>
      </c>
      <c r="D27" s="138">
        <v>0</v>
      </c>
    </row>
    <row r="28" spans="1:4">
      <c r="A28" s="5" t="s">
        <v>2474</v>
      </c>
      <c r="B28" s="104" t="s">
        <v>2476</v>
      </c>
      <c r="C28" s="104">
        <v>2013</v>
      </c>
      <c r="D28" s="138">
        <v>0</v>
      </c>
    </row>
    <row r="29" spans="1:4">
      <c r="A29" s="5" t="s">
        <v>2474</v>
      </c>
      <c r="B29" s="104" t="s">
        <v>2476</v>
      </c>
      <c r="C29" s="104">
        <v>2019</v>
      </c>
      <c r="D29" s="138">
        <v>0.32</v>
      </c>
    </row>
    <row r="30" spans="1:4">
      <c r="A30" s="5" t="s">
        <v>3934</v>
      </c>
      <c r="B30" s="104" t="s">
        <v>2477</v>
      </c>
      <c r="C30" s="104">
        <v>2006</v>
      </c>
      <c r="D30" s="138">
        <v>0</v>
      </c>
    </row>
    <row r="31" spans="1:4">
      <c r="A31" s="5" t="s">
        <v>3934</v>
      </c>
      <c r="B31" s="104" t="s">
        <v>2477</v>
      </c>
      <c r="C31" s="104">
        <v>2013</v>
      </c>
      <c r="D31" s="138">
        <v>7.0000000000000007E-2</v>
      </c>
    </row>
    <row r="32" spans="1:4">
      <c r="A32" s="5" t="s">
        <v>3934</v>
      </c>
      <c r="B32" s="104" t="s">
        <v>2477</v>
      </c>
      <c r="C32" s="104">
        <v>2019</v>
      </c>
      <c r="D32" s="138">
        <v>0.05</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2A0FC-CEEB-4606-A12A-253BE9145534}">
  <sheetPr codeName="Sheet5">
    <tabColor rgb="FF4477AA"/>
  </sheetPr>
  <dimension ref="A1:F65"/>
  <sheetViews>
    <sheetView zoomScaleNormal="100" workbookViewId="0">
      <selection activeCell="B1" sqref="B1"/>
    </sheetView>
  </sheetViews>
  <sheetFormatPr defaultColWidth="9" defaultRowHeight="15"/>
  <cols>
    <col min="1" max="1" width="14.85546875" style="21" customWidth="1"/>
    <col min="2" max="2" width="9" style="6"/>
    <col min="3" max="4" width="9.140625" style="6" bestFit="1" customWidth="1"/>
    <col min="5" max="5" width="11.140625" style="6" bestFit="1" customWidth="1"/>
    <col min="6" max="6" width="9.140625" style="6" bestFit="1" customWidth="1"/>
    <col min="7" max="16384" width="9" style="6"/>
  </cols>
  <sheetData>
    <row r="1" spans="1:6">
      <c r="A1" s="5" t="s">
        <v>30</v>
      </c>
      <c r="B1" s="275">
        <v>1.1399999999999999</v>
      </c>
      <c r="C1" s="258"/>
    </row>
    <row r="2" spans="1:6">
      <c r="A2" s="7" t="s">
        <v>31</v>
      </c>
      <c r="B2" s="135" t="s">
        <v>3977</v>
      </c>
      <c r="C2" s="180"/>
    </row>
    <row r="3" spans="1:6">
      <c r="A3" s="10" t="s">
        <v>33</v>
      </c>
      <c r="B3" s="134" t="s">
        <v>3197</v>
      </c>
      <c r="C3" s="180"/>
    </row>
    <row r="5" spans="1:6">
      <c r="A5" s="21" t="s">
        <v>0</v>
      </c>
      <c r="B5" s="6" t="s">
        <v>50</v>
      </c>
      <c r="C5" s="6" t="s">
        <v>3993</v>
      </c>
      <c r="D5" s="6" t="s">
        <v>3994</v>
      </c>
      <c r="E5" s="6" t="s">
        <v>47</v>
      </c>
      <c r="F5" s="6" t="s">
        <v>3995</v>
      </c>
    </row>
    <row r="6" spans="1:6">
      <c r="A6" s="21">
        <v>1996</v>
      </c>
      <c r="B6" s="6" t="s">
        <v>41</v>
      </c>
      <c r="C6" s="51">
        <v>87.054197641514406</v>
      </c>
      <c r="D6" s="51">
        <v>2.5638641641047899</v>
      </c>
      <c r="E6" s="48">
        <v>1603317</v>
      </c>
      <c r="F6" s="51">
        <v>33.954294014601501</v>
      </c>
    </row>
    <row r="7" spans="1:6">
      <c r="A7" s="21">
        <v>1996</v>
      </c>
      <c r="B7" s="6" t="s">
        <v>43</v>
      </c>
      <c r="C7" s="51">
        <v>68.013551673805793</v>
      </c>
      <c r="D7" s="51">
        <v>2.2200060102460402</v>
      </c>
      <c r="E7" s="48">
        <v>419284</v>
      </c>
      <c r="F7" s="51">
        <v>30.636652045040201</v>
      </c>
    </row>
    <row r="8" spans="1:6">
      <c r="A8" s="21">
        <v>1996</v>
      </c>
      <c r="B8" s="6" t="s">
        <v>2151</v>
      </c>
      <c r="C8" s="51">
        <v>58.9274950177169</v>
      </c>
      <c r="D8" s="51">
        <v>2.2751569056776</v>
      </c>
      <c r="E8" s="48">
        <v>793311</v>
      </c>
      <c r="F8" s="51">
        <v>25.900409273164801</v>
      </c>
    </row>
    <row r="9" spans="1:6">
      <c r="A9" s="21">
        <v>2001</v>
      </c>
      <c r="B9" s="6" t="s">
        <v>41</v>
      </c>
      <c r="C9" s="51">
        <v>88.550528312569199</v>
      </c>
      <c r="D9" s="51">
        <v>2.4529637398691602</v>
      </c>
      <c r="E9" s="48">
        <v>1766265</v>
      </c>
      <c r="F9" s="51">
        <v>36.099403702270997</v>
      </c>
    </row>
    <row r="10" spans="1:6">
      <c r="A10" s="21">
        <v>2001</v>
      </c>
      <c r="B10" s="6" t="s">
        <v>43</v>
      </c>
      <c r="C10" s="51">
        <v>75.427077278834304</v>
      </c>
      <c r="D10" s="51">
        <v>2.5912708794302999</v>
      </c>
      <c r="E10" s="48">
        <v>451042</v>
      </c>
      <c r="F10" s="51">
        <v>29.108140672432299</v>
      </c>
    </row>
    <row r="11" spans="1:6">
      <c r="A11" s="21">
        <v>2001</v>
      </c>
      <c r="B11" s="6" t="s">
        <v>2151</v>
      </c>
      <c r="C11" s="51">
        <v>63.809582628255903</v>
      </c>
      <c r="D11" s="51">
        <v>2.65902073055392</v>
      </c>
      <c r="E11" s="48">
        <v>782420</v>
      </c>
      <c r="F11" s="51">
        <v>23.997399454258201</v>
      </c>
    </row>
    <row r="12" spans="1:6">
      <c r="A12" s="21">
        <v>2003</v>
      </c>
      <c r="B12" s="6" t="s">
        <v>41</v>
      </c>
      <c r="C12" s="51">
        <v>88.778916087762397</v>
      </c>
      <c r="D12" s="51">
        <v>2.62950238987069</v>
      </c>
      <c r="E12" s="48">
        <v>1818090</v>
      </c>
      <c r="F12" s="51">
        <v>33.762629929432499</v>
      </c>
    </row>
    <row r="13" spans="1:6">
      <c r="A13" s="21">
        <v>2003</v>
      </c>
      <c r="B13" s="6" t="s">
        <v>43</v>
      </c>
      <c r="C13" s="51">
        <v>67.054909026279304</v>
      </c>
      <c r="D13" s="51">
        <v>2.5341165694077601</v>
      </c>
      <c r="E13" s="48">
        <v>438863</v>
      </c>
      <c r="F13" s="51">
        <v>26.4608620754768</v>
      </c>
    </row>
    <row r="14" spans="1:6">
      <c r="A14" s="21">
        <v>2003</v>
      </c>
      <c r="B14" s="6" t="s">
        <v>2151</v>
      </c>
      <c r="C14" s="51">
        <v>61.681770385241698</v>
      </c>
      <c r="D14" s="51">
        <v>2.4852252414722198</v>
      </c>
      <c r="E14" s="48">
        <v>754124</v>
      </c>
      <c r="F14" s="51">
        <v>24.819388341920298</v>
      </c>
    </row>
    <row r="15" spans="1:6">
      <c r="A15" s="21">
        <v>2006</v>
      </c>
      <c r="B15" s="6" t="s">
        <v>41</v>
      </c>
      <c r="C15" s="51">
        <v>93.738620192765694</v>
      </c>
      <c r="D15" s="51">
        <v>2.5182675459485302</v>
      </c>
      <c r="E15" s="48">
        <v>1805716</v>
      </c>
      <c r="F15" s="51">
        <v>37.2234556028708</v>
      </c>
    </row>
    <row r="16" spans="1:6">
      <c r="A16" s="21">
        <v>2006</v>
      </c>
      <c r="B16" s="6" t="s">
        <v>43</v>
      </c>
      <c r="C16" s="51">
        <v>70.631591863312806</v>
      </c>
      <c r="D16" s="51">
        <v>2.5946128705060301</v>
      </c>
      <c r="E16" s="48">
        <v>558999</v>
      </c>
      <c r="F16" s="51">
        <v>27.222400947058201</v>
      </c>
    </row>
    <row r="17" spans="1:6">
      <c r="A17" s="21">
        <v>2006</v>
      </c>
      <c r="B17" s="6" t="s">
        <v>2151</v>
      </c>
      <c r="C17" s="51">
        <v>63.726778164199999</v>
      </c>
      <c r="D17" s="51">
        <v>2.5575189983023998</v>
      </c>
      <c r="E17" s="48">
        <v>702168</v>
      </c>
      <c r="F17" s="51">
        <v>24.917421222090599</v>
      </c>
    </row>
    <row r="18" spans="1:6">
      <c r="A18" s="21">
        <v>2008</v>
      </c>
      <c r="B18" s="6" t="s">
        <v>41</v>
      </c>
      <c r="C18" s="51">
        <v>95.245200056655705</v>
      </c>
      <c r="D18" s="51">
        <v>2.3444909690193501</v>
      </c>
      <c r="E18" s="48">
        <v>1694445</v>
      </c>
      <c r="F18" s="51">
        <v>40.625108526860501</v>
      </c>
    </row>
    <row r="19" spans="1:6">
      <c r="A19" s="21">
        <v>2008</v>
      </c>
      <c r="B19" s="6" t="s">
        <v>43</v>
      </c>
      <c r="C19" s="51">
        <v>70.338995757213894</v>
      </c>
      <c r="D19" s="51">
        <v>2.6653202269490301</v>
      </c>
      <c r="E19" s="48">
        <v>599606</v>
      </c>
      <c r="F19" s="51">
        <v>26.390448339384101</v>
      </c>
    </row>
    <row r="20" spans="1:6">
      <c r="A20" s="21">
        <v>2008</v>
      </c>
      <c r="B20" s="6" t="s">
        <v>2151</v>
      </c>
      <c r="C20" s="51">
        <v>62.006078946186697</v>
      </c>
      <c r="D20" s="51">
        <v>2.52285604101567</v>
      </c>
      <c r="E20" s="48">
        <v>757174</v>
      </c>
      <c r="F20" s="51">
        <v>24.5777317207619</v>
      </c>
    </row>
    <row r="21" spans="1:6">
      <c r="A21" s="21">
        <v>2009</v>
      </c>
      <c r="B21" s="6" t="s">
        <v>41</v>
      </c>
      <c r="C21" s="51">
        <v>94.616768805971901</v>
      </c>
      <c r="D21" s="51">
        <v>2.4554539676511902</v>
      </c>
      <c r="E21" s="48">
        <v>1622131</v>
      </c>
      <c r="F21" s="51">
        <v>38.533309951022702</v>
      </c>
    </row>
    <row r="22" spans="1:6">
      <c r="A22" s="21">
        <v>2009</v>
      </c>
      <c r="B22" s="6" t="s">
        <v>43</v>
      </c>
      <c r="C22" s="51">
        <v>70.974278825024996</v>
      </c>
      <c r="D22" s="51">
        <v>2.64163055949646</v>
      </c>
      <c r="E22" s="48">
        <v>678074</v>
      </c>
      <c r="F22" s="51">
        <v>26.867602121681202</v>
      </c>
    </row>
    <row r="23" spans="1:6">
      <c r="A23" s="21">
        <v>2009</v>
      </c>
      <c r="B23" s="6" t="s">
        <v>2151</v>
      </c>
      <c r="C23" s="51">
        <v>63.854266789857299</v>
      </c>
      <c r="D23" s="51">
        <v>2.5951572391609301</v>
      </c>
      <c r="E23" s="48">
        <v>730575</v>
      </c>
      <c r="F23" s="51">
        <v>24.605162965193799</v>
      </c>
    </row>
    <row r="24" spans="1:6">
      <c r="A24" s="21">
        <v>2010</v>
      </c>
      <c r="B24" s="6" t="s">
        <v>41</v>
      </c>
      <c r="C24" s="51">
        <v>95.118653941461503</v>
      </c>
      <c r="D24" s="51">
        <v>2.5013768408785499</v>
      </c>
      <c r="E24" s="48">
        <v>1596045</v>
      </c>
      <c r="F24" s="51">
        <v>38.026518990258801</v>
      </c>
    </row>
    <row r="25" spans="1:6">
      <c r="A25" s="21">
        <v>2010</v>
      </c>
      <c r="B25" s="6" t="s">
        <v>43</v>
      </c>
      <c r="C25" s="51">
        <v>69.621279240532203</v>
      </c>
      <c r="D25" s="51">
        <v>2.5922011637006999</v>
      </c>
      <c r="E25" s="48">
        <v>734725</v>
      </c>
      <c r="F25" s="51">
        <v>26.857977002501901</v>
      </c>
    </row>
    <row r="26" spans="1:6">
      <c r="A26" s="21">
        <v>2010</v>
      </c>
      <c r="B26" s="6" t="s">
        <v>2151</v>
      </c>
      <c r="C26" s="51">
        <v>62.379074980822203</v>
      </c>
      <c r="D26" s="51">
        <v>2.5079586287741402</v>
      </c>
      <c r="E26" s="48">
        <v>718277</v>
      </c>
      <c r="F26" s="51">
        <v>24.872449754608802</v>
      </c>
    </row>
    <row r="27" spans="1:6">
      <c r="A27" s="21">
        <v>2011</v>
      </c>
      <c r="B27" s="6" t="s">
        <v>41</v>
      </c>
      <c r="C27" s="51">
        <v>96.569308612842804</v>
      </c>
      <c r="D27" s="51">
        <v>2.4779353849638501</v>
      </c>
      <c r="E27" s="48">
        <v>1562887</v>
      </c>
      <c r="F27" s="51">
        <v>38.971681505025003</v>
      </c>
    </row>
    <row r="28" spans="1:6">
      <c r="A28" s="21">
        <v>2011</v>
      </c>
      <c r="B28" s="6" t="s">
        <v>43</v>
      </c>
      <c r="C28" s="51">
        <v>67.388807513472401</v>
      </c>
      <c r="D28" s="51">
        <v>2.7179483230598001</v>
      </c>
      <c r="E28" s="48">
        <v>779187</v>
      </c>
      <c r="F28" s="51">
        <v>24.793998819524099</v>
      </c>
    </row>
    <row r="29" spans="1:6">
      <c r="A29" s="21">
        <v>2011</v>
      </c>
      <c r="B29" s="6" t="s">
        <v>2151</v>
      </c>
      <c r="C29" s="51">
        <v>61.477640833960002</v>
      </c>
      <c r="D29" s="51">
        <v>2.3709249919801398</v>
      </c>
      <c r="E29" s="48">
        <v>760612</v>
      </c>
      <c r="F29" s="51">
        <v>25.929812643552001</v>
      </c>
    </row>
    <row r="30" spans="1:6">
      <c r="A30" s="21">
        <v>2012</v>
      </c>
      <c r="B30" s="6" t="s">
        <v>41</v>
      </c>
      <c r="C30" s="51">
        <v>95.927120377675806</v>
      </c>
      <c r="D30" s="51">
        <v>2.4674813021211901</v>
      </c>
      <c r="E30" s="48">
        <v>1543758</v>
      </c>
      <c r="F30" s="51">
        <v>38.876533854668502</v>
      </c>
    </row>
    <row r="31" spans="1:6">
      <c r="A31" s="21">
        <v>2012</v>
      </c>
      <c r="B31" s="6" t="s">
        <v>43</v>
      </c>
      <c r="C31" s="51">
        <v>67.601318682149298</v>
      </c>
      <c r="D31" s="51">
        <v>2.8293530921926102</v>
      </c>
      <c r="E31" s="48">
        <v>793838</v>
      </c>
      <c r="F31" s="51">
        <v>23.892853411859399</v>
      </c>
    </row>
    <row r="32" spans="1:6">
      <c r="A32" s="21">
        <v>2012</v>
      </c>
      <c r="B32" s="6" t="s">
        <v>2151</v>
      </c>
      <c r="C32" s="51">
        <v>62.8163299179432</v>
      </c>
      <c r="D32" s="51">
        <v>2.42327723070352</v>
      </c>
      <c r="E32" s="48">
        <v>777266</v>
      </c>
      <c r="F32" s="51">
        <v>25.9220567593525</v>
      </c>
    </row>
    <row r="33" spans="1:6">
      <c r="A33" s="21">
        <v>2013</v>
      </c>
      <c r="B33" s="6" t="s">
        <v>41</v>
      </c>
      <c r="C33" s="51">
        <v>96.563323536940104</v>
      </c>
      <c r="D33" s="51">
        <v>2.46923153678389</v>
      </c>
      <c r="E33" s="48">
        <v>1613519</v>
      </c>
      <c r="F33" s="51">
        <v>39.106629774667198</v>
      </c>
    </row>
    <row r="34" spans="1:6">
      <c r="A34" s="21">
        <v>2013</v>
      </c>
      <c r="B34" s="6" t="s">
        <v>43</v>
      </c>
      <c r="C34" s="51">
        <v>71.2558762252701</v>
      </c>
      <c r="D34" s="51">
        <v>2.7637233419895502</v>
      </c>
      <c r="E34" s="48">
        <v>946526</v>
      </c>
      <c r="F34" s="51">
        <v>25.782564825744998</v>
      </c>
    </row>
    <row r="35" spans="1:6">
      <c r="A35" s="21">
        <v>2013</v>
      </c>
      <c r="B35" s="6" t="s">
        <v>2151</v>
      </c>
      <c r="C35" s="51">
        <v>64.922164468479494</v>
      </c>
      <c r="D35" s="51">
        <v>2.5597732400971198</v>
      </c>
      <c r="E35" s="48">
        <v>769801</v>
      </c>
      <c r="F35" s="51">
        <v>25.362467054314699</v>
      </c>
    </row>
    <row r="36" spans="1:6">
      <c r="A36" s="21">
        <v>2014</v>
      </c>
      <c r="B36" s="6" t="s">
        <v>41</v>
      </c>
      <c r="C36" s="51">
        <v>100.458451988384</v>
      </c>
      <c r="D36" s="51">
        <v>2.50524955364622</v>
      </c>
      <c r="E36" s="48">
        <v>1569943</v>
      </c>
      <c r="F36" s="51">
        <v>40.099179677399398</v>
      </c>
    </row>
    <row r="37" spans="1:6">
      <c r="A37" s="21">
        <v>2014</v>
      </c>
      <c r="B37" s="6" t="s">
        <v>43</v>
      </c>
      <c r="C37" s="51">
        <v>70.192275756272295</v>
      </c>
      <c r="D37" s="51">
        <v>2.6831156916048799</v>
      </c>
      <c r="E37" s="48">
        <v>943906</v>
      </c>
      <c r="F37" s="51">
        <v>26.160733946692901</v>
      </c>
    </row>
    <row r="38" spans="1:6">
      <c r="A38" s="21">
        <v>2014</v>
      </c>
      <c r="B38" s="6" t="s">
        <v>2151</v>
      </c>
      <c r="C38" s="51">
        <v>65.669721044607797</v>
      </c>
      <c r="D38" s="51">
        <v>2.5007270173753202</v>
      </c>
      <c r="E38" s="48">
        <v>766144</v>
      </c>
      <c r="F38" s="51">
        <v>26.260251754120901</v>
      </c>
    </row>
    <row r="39" spans="1:6">
      <c r="A39" s="21">
        <v>2015</v>
      </c>
      <c r="B39" s="6" t="s">
        <v>41</v>
      </c>
      <c r="C39" s="51">
        <v>102.00045183044099</v>
      </c>
      <c r="D39" s="51">
        <v>2.4200101373772598</v>
      </c>
      <c r="E39" s="48">
        <v>1645396</v>
      </c>
      <c r="F39" s="51">
        <v>42.148770476220399</v>
      </c>
    </row>
    <row r="40" spans="1:6">
      <c r="A40" s="21">
        <v>2015</v>
      </c>
      <c r="B40" s="6" t="s">
        <v>43</v>
      </c>
      <c r="C40" s="51">
        <v>68.768138787450496</v>
      </c>
      <c r="D40" s="51">
        <v>2.7225304388282701</v>
      </c>
      <c r="E40" s="48">
        <v>911336</v>
      </c>
      <c r="F40" s="51">
        <v>25.258905394294601</v>
      </c>
    </row>
    <row r="41" spans="1:6">
      <c r="A41" s="21">
        <v>2015</v>
      </c>
      <c r="B41" s="6" t="s">
        <v>2151</v>
      </c>
      <c r="C41" s="51">
        <v>66.483609630129806</v>
      </c>
      <c r="D41" s="51">
        <v>2.5007756141691</v>
      </c>
      <c r="E41" s="48">
        <v>767134</v>
      </c>
      <c r="F41" s="51">
        <v>26.585195910197399</v>
      </c>
    </row>
    <row r="42" spans="1:6">
      <c r="A42" s="21">
        <v>2016</v>
      </c>
      <c r="B42" s="6" t="s">
        <v>41</v>
      </c>
      <c r="C42" s="51">
        <v>97.552513687309897</v>
      </c>
      <c r="D42" s="51">
        <v>2.3104116350284798</v>
      </c>
      <c r="E42" s="48">
        <v>1594908</v>
      </c>
      <c r="F42" s="51">
        <v>42.223001394341303</v>
      </c>
    </row>
    <row r="43" spans="1:6">
      <c r="A43" s="21">
        <v>2016</v>
      </c>
      <c r="B43" s="6" t="s">
        <v>43</v>
      </c>
      <c r="C43" s="51">
        <v>69.681374914496004</v>
      </c>
      <c r="D43" s="51">
        <v>2.73374946887462</v>
      </c>
      <c r="E43" s="48">
        <v>1049658</v>
      </c>
      <c r="F43" s="51">
        <v>25.489305332423498</v>
      </c>
    </row>
    <row r="44" spans="1:6">
      <c r="A44" s="21">
        <v>2016</v>
      </c>
      <c r="B44" s="6" t="s">
        <v>2151</v>
      </c>
      <c r="C44" s="51">
        <v>65.933970897697705</v>
      </c>
      <c r="D44" s="51">
        <v>2.4893730612753902</v>
      </c>
      <c r="E44" s="48">
        <v>769836</v>
      </c>
      <c r="F44" s="51">
        <v>26.486175143197499</v>
      </c>
    </row>
    <row r="45" spans="1:6">
      <c r="A45" s="21">
        <v>2017</v>
      </c>
      <c r="B45" s="6" t="s">
        <v>41</v>
      </c>
      <c r="C45" s="51">
        <v>96.2217443710813</v>
      </c>
      <c r="D45" s="51">
        <v>2.3804004790406998</v>
      </c>
      <c r="E45" s="48">
        <v>1574814</v>
      </c>
      <c r="F45" s="51">
        <v>40.422502523549603</v>
      </c>
    </row>
    <row r="46" spans="1:6">
      <c r="A46" s="21">
        <v>2017</v>
      </c>
      <c r="B46" s="6" t="s">
        <v>43</v>
      </c>
      <c r="C46" s="51">
        <v>70.116414775340601</v>
      </c>
      <c r="D46" s="51">
        <v>2.66071654478429</v>
      </c>
      <c r="E46" s="48">
        <v>1019699</v>
      </c>
      <c r="F46" s="51">
        <v>26.352455661910799</v>
      </c>
    </row>
    <row r="47" spans="1:6">
      <c r="A47" s="21">
        <v>2017</v>
      </c>
      <c r="B47" s="6" t="s">
        <v>2151</v>
      </c>
      <c r="C47" s="51">
        <v>63.0290007021703</v>
      </c>
      <c r="D47" s="51">
        <v>2.3874292193026001</v>
      </c>
      <c r="E47" s="48">
        <v>776165</v>
      </c>
      <c r="F47" s="51">
        <v>26.4003641207767</v>
      </c>
    </row>
    <row r="48" spans="1:6">
      <c r="A48" s="21">
        <v>2018</v>
      </c>
      <c r="B48" s="6" t="s">
        <v>41</v>
      </c>
      <c r="C48" s="51">
        <v>96.780247676631305</v>
      </c>
      <c r="D48" s="51">
        <v>2.3915668661184002</v>
      </c>
      <c r="E48" s="48">
        <v>1673755</v>
      </c>
      <c r="F48" s="51">
        <v>40.4672974223419</v>
      </c>
    </row>
    <row r="49" spans="1:6">
      <c r="A49" s="21">
        <v>2018</v>
      </c>
      <c r="B49" s="6" t="s">
        <v>43</v>
      </c>
      <c r="C49" s="51">
        <v>67.871223939822499</v>
      </c>
      <c r="D49" s="51">
        <v>2.7587214882902402</v>
      </c>
      <c r="E49" s="48">
        <v>963683</v>
      </c>
      <c r="F49" s="51">
        <v>24.602419717942201</v>
      </c>
    </row>
    <row r="50" spans="1:6">
      <c r="A50" s="21">
        <v>2018</v>
      </c>
      <c r="B50" s="6" t="s">
        <v>2151</v>
      </c>
      <c r="C50" s="51">
        <v>62.368264059668398</v>
      </c>
      <c r="D50" s="51">
        <v>2.3153735722969402</v>
      </c>
      <c r="E50" s="48">
        <v>791306</v>
      </c>
      <c r="F50" s="51">
        <v>26.9365880330908</v>
      </c>
    </row>
    <row r="51" spans="1:6">
      <c r="A51" s="21">
        <v>1996</v>
      </c>
      <c r="B51" s="6" t="s">
        <v>2</v>
      </c>
      <c r="C51" s="51">
        <v>76.295104037342099</v>
      </c>
      <c r="D51" s="51">
        <v>2.43132846480998</v>
      </c>
      <c r="E51" s="48">
        <v>2815912</v>
      </c>
      <c r="F51" s="51">
        <v>31.380006914575802</v>
      </c>
    </row>
    <row r="52" spans="1:6">
      <c r="A52" s="21">
        <v>2001</v>
      </c>
      <c r="B52" s="6" t="s">
        <v>2</v>
      </c>
      <c r="C52" s="51">
        <v>80.1240820648012</v>
      </c>
      <c r="D52" s="51">
        <v>2.5275056696826099</v>
      </c>
      <c r="E52" s="48">
        <v>2999727</v>
      </c>
      <c r="F52" s="51">
        <v>31.700851565196601</v>
      </c>
    </row>
    <row r="53" spans="1:6">
      <c r="A53" s="21">
        <v>2003</v>
      </c>
      <c r="B53" s="6" t="s">
        <v>2</v>
      </c>
      <c r="C53" s="51">
        <v>78.826174654450895</v>
      </c>
      <c r="D53" s="51">
        <v>2.5794657526194098</v>
      </c>
      <c r="E53" s="48">
        <v>3011077</v>
      </c>
      <c r="F53" s="51">
        <v>30.559108828796798</v>
      </c>
    </row>
    <row r="54" spans="1:6">
      <c r="A54" s="21">
        <v>2006</v>
      </c>
      <c r="B54" s="6" t="s">
        <v>2</v>
      </c>
      <c r="C54" s="51">
        <v>82.655653929413006</v>
      </c>
      <c r="D54" s="51">
        <v>2.5411696500975101</v>
      </c>
      <c r="E54" s="48">
        <v>3066883</v>
      </c>
      <c r="F54" s="51">
        <v>32.5266177825795</v>
      </c>
    </row>
    <row r="55" spans="1:6">
      <c r="A55" s="21">
        <v>2008</v>
      </c>
      <c r="B55" s="6" t="s">
        <v>2</v>
      </c>
      <c r="C55" s="51">
        <v>82.102377805635399</v>
      </c>
      <c r="D55" s="51">
        <v>2.45180017861678</v>
      </c>
      <c r="E55" s="48">
        <v>3051225</v>
      </c>
      <c r="F55" s="51">
        <v>33.486569795404201</v>
      </c>
    </row>
    <row r="56" spans="1:6">
      <c r="A56" s="21">
        <v>2009</v>
      </c>
      <c r="B56" s="6" t="s">
        <v>2</v>
      </c>
      <c r="C56" s="51">
        <v>81.911896574479201</v>
      </c>
      <c r="D56" s="51">
        <v>2.5307828347818102</v>
      </c>
      <c r="E56" s="48">
        <v>3030780</v>
      </c>
      <c r="F56" s="51">
        <v>32.366228918863897</v>
      </c>
    </row>
    <row r="57" spans="1:6">
      <c r="A57" s="21">
        <v>2010</v>
      </c>
      <c r="B57" s="6" t="s">
        <v>2</v>
      </c>
      <c r="C57" s="51">
        <v>81.261981615895095</v>
      </c>
      <c r="D57" s="51">
        <v>2.5248131629325501</v>
      </c>
      <c r="E57" s="48">
        <v>3049047</v>
      </c>
      <c r="F57" s="51">
        <v>32.1853445668471</v>
      </c>
    </row>
    <row r="58" spans="1:6">
      <c r="A58" s="21">
        <v>2011</v>
      </c>
      <c r="B58" s="6" t="s">
        <v>2</v>
      </c>
      <c r="C58" s="51">
        <v>80.6385277594961</v>
      </c>
      <c r="D58" s="51">
        <v>2.5119773641290202</v>
      </c>
      <c r="E58" s="48">
        <v>3102686</v>
      </c>
      <c r="F58" s="51">
        <v>32.101614015720301</v>
      </c>
    </row>
    <row r="59" spans="1:6">
      <c r="A59" s="21">
        <v>2012</v>
      </c>
      <c r="B59" s="6" t="s">
        <v>2</v>
      </c>
      <c r="C59" s="51">
        <v>80.445860076626204</v>
      </c>
      <c r="D59" s="51">
        <v>2.548675671667</v>
      </c>
      <c r="E59" s="48">
        <v>3114862</v>
      </c>
      <c r="F59" s="51">
        <v>31.5637885867249</v>
      </c>
    </row>
    <row r="60" spans="1:6">
      <c r="A60" s="21">
        <v>2013</v>
      </c>
      <c r="B60" s="6" t="s">
        <v>2</v>
      </c>
      <c r="C60" s="51">
        <v>82.054678762921796</v>
      </c>
      <c r="D60" s="51">
        <v>2.5738739869651601</v>
      </c>
      <c r="E60" s="48">
        <v>3329846</v>
      </c>
      <c r="F60" s="51">
        <v>31.879835290488298</v>
      </c>
    </row>
    <row r="61" spans="1:6">
      <c r="A61" s="21">
        <v>2014</v>
      </c>
      <c r="B61" s="6" t="s">
        <v>2</v>
      </c>
      <c r="C61" s="51">
        <v>83.6225615390033</v>
      </c>
      <c r="D61" s="51">
        <v>2.5553789291623499</v>
      </c>
      <c r="E61" s="48">
        <v>3279993</v>
      </c>
      <c r="F61" s="51">
        <v>32.724133624446303</v>
      </c>
    </row>
    <row r="62" spans="1:6">
      <c r="A62" s="21">
        <v>2015</v>
      </c>
      <c r="B62" s="6" t="s">
        <v>2</v>
      </c>
      <c r="C62" s="51">
        <v>84.691697366861405</v>
      </c>
      <c r="D62" s="51">
        <v>2.5215953350706699</v>
      </c>
      <c r="E62" s="48">
        <v>3323866</v>
      </c>
      <c r="F62" s="51">
        <v>33.586553793528402</v>
      </c>
    </row>
    <row r="63" spans="1:6">
      <c r="A63" s="21">
        <v>2016</v>
      </c>
      <c r="B63" s="6" t="s">
        <v>2</v>
      </c>
      <c r="C63" s="51">
        <v>81.855400023195898</v>
      </c>
      <c r="D63" s="51">
        <v>2.4809044160588001</v>
      </c>
      <c r="E63" s="48">
        <v>3414402</v>
      </c>
      <c r="F63" s="51">
        <v>32.994177241714297</v>
      </c>
    </row>
    <row r="64" spans="1:6">
      <c r="A64" s="21">
        <v>2017</v>
      </c>
      <c r="B64" s="6" t="s">
        <v>2</v>
      </c>
      <c r="C64" s="51">
        <v>80.681065500768696</v>
      </c>
      <c r="D64" s="51">
        <v>2.466820325169</v>
      </c>
      <c r="E64" s="48">
        <v>3370678</v>
      </c>
      <c r="F64" s="51">
        <v>32.706502649414197</v>
      </c>
    </row>
    <row r="65" spans="1:6">
      <c r="A65" s="21">
        <v>2018</v>
      </c>
      <c r="B65" s="6" t="s">
        <v>2</v>
      </c>
      <c r="C65" s="51">
        <v>80.7132727640209</v>
      </c>
      <c r="D65" s="51">
        <v>2.47717502385713</v>
      </c>
      <c r="E65" s="48">
        <v>3428744</v>
      </c>
      <c r="F65" s="51">
        <v>32.582789664310702</v>
      </c>
    </row>
  </sheetData>
  <sortState xmlns:xlrd2="http://schemas.microsoft.com/office/spreadsheetml/2017/richdata2" ref="A6:F61">
    <sortCondition ref="B6:B61"/>
    <sortCondition ref="A6:A61"/>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4606C-F503-4467-A005-48FA3B29F616}">
  <sheetPr codeName="Sheet7">
    <tabColor rgb="FF4477AA"/>
  </sheetPr>
  <dimension ref="A1:F333"/>
  <sheetViews>
    <sheetView zoomScaleNormal="100" workbookViewId="0">
      <selection activeCell="B1" sqref="B1"/>
    </sheetView>
  </sheetViews>
  <sheetFormatPr defaultColWidth="9" defaultRowHeight="15"/>
  <cols>
    <col min="1" max="1" width="14.85546875" style="21" customWidth="1"/>
    <col min="2" max="2" width="9.140625" style="6" bestFit="1" customWidth="1"/>
    <col min="3" max="3" width="14.28515625" style="6" bestFit="1" customWidth="1"/>
    <col min="4" max="6" width="9.140625" style="6" bestFit="1" customWidth="1"/>
    <col min="7" max="16384" width="9" style="6"/>
  </cols>
  <sheetData>
    <row r="1" spans="1:6">
      <c r="A1" s="5" t="s">
        <v>30</v>
      </c>
      <c r="B1" s="275">
        <v>1.1499999999999999</v>
      </c>
      <c r="C1" s="257"/>
    </row>
    <row r="2" spans="1:6">
      <c r="A2" s="7" t="s">
        <v>31</v>
      </c>
      <c r="B2" s="135" t="s">
        <v>3978</v>
      </c>
      <c r="C2" s="180"/>
    </row>
    <row r="3" spans="1:6">
      <c r="A3" s="10" t="s">
        <v>33</v>
      </c>
      <c r="B3" s="135" t="s">
        <v>3164</v>
      </c>
      <c r="C3" s="180"/>
    </row>
    <row r="5" spans="1:6">
      <c r="A5" s="21" t="s">
        <v>2478</v>
      </c>
      <c r="B5" s="6" t="s">
        <v>2479</v>
      </c>
      <c r="C5" s="6" t="s">
        <v>2480</v>
      </c>
      <c r="D5" s="6" t="s">
        <v>2481</v>
      </c>
      <c r="E5" s="6" t="s">
        <v>2482</v>
      </c>
      <c r="F5" s="6" t="s">
        <v>2483</v>
      </c>
    </row>
    <row r="6" spans="1:6">
      <c r="A6" s="21" t="s">
        <v>99</v>
      </c>
      <c r="B6" s="6" t="s">
        <v>87</v>
      </c>
      <c r="C6" s="48">
        <v>6451</v>
      </c>
      <c r="D6" s="48">
        <v>20.483379219408281</v>
      </c>
      <c r="E6" s="48">
        <v>353.14773103210138</v>
      </c>
      <c r="F6" s="48">
        <v>345.19447972842624</v>
      </c>
    </row>
    <row r="7" spans="1:6">
      <c r="A7" s="21" t="s">
        <v>2260</v>
      </c>
      <c r="B7" s="6" t="s">
        <v>98</v>
      </c>
      <c r="C7" s="48">
        <v>120015.12926136363</v>
      </c>
      <c r="D7" s="48">
        <v>55.626997481979537</v>
      </c>
      <c r="E7" s="48">
        <v>421.35571446750669</v>
      </c>
      <c r="F7" s="48">
        <v>240.71927449231077</v>
      </c>
    </row>
    <row r="8" spans="1:6">
      <c r="A8" s="21" t="s">
        <v>2263</v>
      </c>
      <c r="B8" s="6" t="s">
        <v>95</v>
      </c>
      <c r="C8" s="48">
        <v>124509</v>
      </c>
      <c r="D8" s="48">
        <v>56.519605960751505</v>
      </c>
      <c r="E8" s="48">
        <v>347.00532637012782</v>
      </c>
      <c r="F8" s="48">
        <v>229.41376134962329</v>
      </c>
    </row>
    <row r="9" spans="1:6">
      <c r="A9" s="21" t="s">
        <v>2250</v>
      </c>
      <c r="B9" s="6" t="s">
        <v>67</v>
      </c>
      <c r="C9" s="48">
        <v>87611</v>
      </c>
      <c r="D9" s="48">
        <v>70.746625697610199</v>
      </c>
      <c r="E9" s="48">
        <v>326.08526942059848</v>
      </c>
      <c r="F9" s="48">
        <v>179.13805764245328</v>
      </c>
    </row>
    <row r="10" spans="1:6">
      <c r="A10" s="21" t="s">
        <v>2249</v>
      </c>
      <c r="B10" s="6" t="s">
        <v>96</v>
      </c>
      <c r="C10" s="48">
        <v>102824</v>
      </c>
      <c r="D10" s="48">
        <v>69.212062244717586</v>
      </c>
      <c r="E10" s="48">
        <v>349.54306942766789</v>
      </c>
      <c r="F10" s="48">
        <v>171.52691290110138</v>
      </c>
    </row>
    <row r="11" spans="1:6">
      <c r="A11" s="21" t="s">
        <v>2242</v>
      </c>
      <c r="B11" s="6" t="s">
        <v>97</v>
      </c>
      <c r="C11" s="48">
        <v>110036.6018641811</v>
      </c>
      <c r="D11" s="48">
        <v>57.764936003238923</v>
      </c>
      <c r="E11" s="48">
        <v>332.04105877169303</v>
      </c>
      <c r="F11" s="48">
        <v>160.60091911109936</v>
      </c>
    </row>
    <row r="12" spans="1:6">
      <c r="A12" s="21" t="s">
        <v>2243</v>
      </c>
      <c r="B12" s="6" t="s">
        <v>79</v>
      </c>
      <c r="C12" s="48">
        <v>88140</v>
      </c>
      <c r="D12" s="48">
        <v>51.38256719232902</v>
      </c>
      <c r="E12" s="48">
        <v>299.03137795140316</v>
      </c>
      <c r="F12" s="48">
        <v>152.77879193795388</v>
      </c>
    </row>
    <row r="13" spans="1:6">
      <c r="A13" s="21" t="s">
        <v>2237</v>
      </c>
      <c r="B13" s="6" t="s">
        <v>80</v>
      </c>
      <c r="C13" s="48">
        <v>104771</v>
      </c>
      <c r="D13" s="48">
        <v>48.084323311712375</v>
      </c>
      <c r="E13" s="48">
        <v>315.74461473666298</v>
      </c>
      <c r="F13" s="48">
        <v>140.69461134757913</v>
      </c>
    </row>
    <row r="14" spans="1:6">
      <c r="A14" s="21" t="s">
        <v>2258</v>
      </c>
      <c r="B14" s="6" t="s">
        <v>94</v>
      </c>
      <c r="C14" s="48">
        <v>132970</v>
      </c>
      <c r="D14" s="48">
        <v>44.452064765414313</v>
      </c>
      <c r="E14" s="48">
        <v>318.73290109465148</v>
      </c>
      <c r="F14" s="48">
        <v>135.07706366911609</v>
      </c>
    </row>
    <row r="15" spans="1:6">
      <c r="A15" s="21" t="s">
        <v>2252</v>
      </c>
      <c r="B15" s="6" t="s">
        <v>88</v>
      </c>
      <c r="C15" s="48">
        <v>140288</v>
      </c>
      <c r="D15" s="48">
        <v>51.492933983747221</v>
      </c>
      <c r="E15" s="48">
        <v>287.20048237276802</v>
      </c>
      <c r="F15" s="48">
        <v>117.61780888126955</v>
      </c>
    </row>
    <row r="16" spans="1:6">
      <c r="A16" s="21" t="s">
        <v>2262</v>
      </c>
      <c r="B16" s="6" t="s">
        <v>91</v>
      </c>
      <c r="C16" s="48">
        <v>146162</v>
      </c>
      <c r="D16" s="48">
        <v>41.499526329431866</v>
      </c>
      <c r="E16" s="48">
        <v>264.44012457895047</v>
      </c>
      <c r="F16" s="48">
        <v>114.01982289592927</v>
      </c>
    </row>
    <row r="17" spans="1:6">
      <c r="A17" s="21" t="s">
        <v>2255</v>
      </c>
      <c r="B17" s="6" t="s">
        <v>90</v>
      </c>
      <c r="C17" s="48">
        <v>114474</v>
      </c>
      <c r="D17" s="48">
        <v>29.674836055724406</v>
      </c>
      <c r="E17" s="48">
        <v>253.62638164629723</v>
      </c>
      <c r="F17" s="48">
        <v>107.63155797819411</v>
      </c>
    </row>
    <row r="18" spans="1:6">
      <c r="A18" s="21" t="s">
        <v>2244</v>
      </c>
      <c r="B18" s="6" t="s">
        <v>92</v>
      </c>
      <c r="C18" s="48">
        <v>108820</v>
      </c>
      <c r="D18" s="48">
        <v>36.771787806636247</v>
      </c>
      <c r="E18" s="48">
        <v>240.43507387313355</v>
      </c>
      <c r="F18" s="48">
        <v>88.841039275972363</v>
      </c>
    </row>
    <row r="19" spans="1:6">
      <c r="A19" s="21" t="s">
        <v>2253</v>
      </c>
      <c r="B19" s="6" t="s">
        <v>85</v>
      </c>
      <c r="C19" s="48">
        <v>126487</v>
      </c>
      <c r="D19" s="48">
        <v>35.815787198472357</v>
      </c>
      <c r="E19" s="48">
        <v>253.08528094434155</v>
      </c>
      <c r="F19" s="48">
        <v>78.998184148388162</v>
      </c>
    </row>
    <row r="20" spans="1:6">
      <c r="A20" s="21" t="s">
        <v>2484</v>
      </c>
      <c r="B20" s="6" t="s">
        <v>2485</v>
      </c>
      <c r="C20" s="48">
        <v>90594</v>
      </c>
      <c r="D20" s="48">
        <v>15.204902606389044</v>
      </c>
      <c r="E20" s="48">
        <v>203.38731108966613</v>
      </c>
      <c r="F20" s="48">
        <v>76.130820937747316</v>
      </c>
    </row>
    <row r="21" spans="1:6">
      <c r="A21" s="21" t="s">
        <v>2261</v>
      </c>
      <c r="B21" s="6" t="s">
        <v>78</v>
      </c>
      <c r="C21" s="48">
        <v>103029</v>
      </c>
      <c r="D21" s="48">
        <v>26.557707462479105</v>
      </c>
      <c r="E21" s="48">
        <v>212.08919932963698</v>
      </c>
      <c r="F21" s="48">
        <v>72.525301206318588</v>
      </c>
    </row>
    <row r="22" spans="1:6">
      <c r="A22" s="21" t="s">
        <v>2241</v>
      </c>
      <c r="B22" s="6" t="s">
        <v>86</v>
      </c>
      <c r="C22" s="48">
        <v>112884</v>
      </c>
      <c r="D22" s="48">
        <v>22.379414779699069</v>
      </c>
      <c r="E22" s="48">
        <v>243.27538465710879</v>
      </c>
      <c r="F22" s="48">
        <v>71.135320002722153</v>
      </c>
    </row>
    <row r="23" spans="1:6">
      <c r="A23" s="21" t="s">
        <v>2486</v>
      </c>
      <c r="B23" s="6" t="s">
        <v>2487</v>
      </c>
      <c r="C23" s="48">
        <v>224651</v>
      </c>
      <c r="D23" s="48">
        <v>19.425615665364049</v>
      </c>
      <c r="E23" s="48">
        <v>228.92080558536813</v>
      </c>
      <c r="F23" s="48">
        <v>66.760445320257332</v>
      </c>
    </row>
    <row r="24" spans="1:6">
      <c r="A24" s="21" t="s">
        <v>2460</v>
      </c>
      <c r="B24" s="6" t="s">
        <v>36</v>
      </c>
      <c r="C24" s="48">
        <v>3556161.3766071736</v>
      </c>
      <c r="D24" s="48">
        <v>22.30096061731631</v>
      </c>
      <c r="E24" s="48">
        <v>224.0072822552296</v>
      </c>
      <c r="F24" s="48">
        <v>66.131218563679397</v>
      </c>
    </row>
    <row r="25" spans="1:6">
      <c r="A25" s="21" t="s">
        <v>2239</v>
      </c>
      <c r="B25" s="6" t="s">
        <v>77</v>
      </c>
      <c r="C25" s="48">
        <v>133551</v>
      </c>
      <c r="D25" s="48">
        <v>24.044700327907528</v>
      </c>
      <c r="E25" s="48">
        <v>211.94249063028522</v>
      </c>
      <c r="F25" s="48">
        <v>66.08690217924844</v>
      </c>
    </row>
    <row r="26" spans="1:6">
      <c r="A26" s="21" t="s">
        <v>2232</v>
      </c>
      <c r="B26" s="6" t="s">
        <v>70</v>
      </c>
      <c r="C26" s="48">
        <v>74923</v>
      </c>
      <c r="D26" s="48">
        <v>19.82149242994506</v>
      </c>
      <c r="E26" s="48">
        <v>224.08467658737277</v>
      </c>
      <c r="F26" s="48">
        <v>63.830211352958862</v>
      </c>
    </row>
    <row r="27" spans="1:6">
      <c r="A27" s="21" t="s">
        <v>2235</v>
      </c>
      <c r="B27" s="6" t="s">
        <v>89</v>
      </c>
      <c r="C27" s="48">
        <v>118707</v>
      </c>
      <c r="D27" s="48">
        <v>27.459428936604048</v>
      </c>
      <c r="E27" s="48">
        <v>211.39746465975202</v>
      </c>
      <c r="F27" s="48">
        <v>63.465879712713821</v>
      </c>
    </row>
    <row r="28" spans="1:6">
      <c r="A28" s="21" t="s">
        <v>2488</v>
      </c>
      <c r="B28" s="6" t="s">
        <v>2489</v>
      </c>
      <c r="C28" s="48">
        <v>127601</v>
      </c>
      <c r="D28" s="48">
        <v>15.231239414831403</v>
      </c>
      <c r="E28" s="48">
        <v>214.48783719134516</v>
      </c>
      <c r="F28" s="48">
        <v>61.48515341234085</v>
      </c>
    </row>
    <row r="29" spans="1:6">
      <c r="A29" s="21" t="s">
        <v>2490</v>
      </c>
      <c r="B29" s="6" t="s">
        <v>2491</v>
      </c>
      <c r="C29" s="48">
        <v>226751</v>
      </c>
      <c r="D29" s="48">
        <v>16.981330529903559</v>
      </c>
      <c r="E29" s="48">
        <v>197.41082189834964</v>
      </c>
      <c r="F29" s="48">
        <v>61.138879947805755</v>
      </c>
    </row>
    <row r="30" spans="1:6">
      <c r="A30" s="21" t="s">
        <v>2248</v>
      </c>
      <c r="B30" s="6" t="s">
        <v>93</v>
      </c>
      <c r="C30" s="48">
        <v>100735</v>
      </c>
      <c r="D30" s="48">
        <v>17.803115893154377</v>
      </c>
      <c r="E30" s="48">
        <v>206.91743340093672</v>
      </c>
      <c r="F30" s="48">
        <v>60.856174018256723</v>
      </c>
    </row>
    <row r="31" spans="1:6">
      <c r="A31" s="21" t="s">
        <v>2254</v>
      </c>
      <c r="B31" s="6" t="s">
        <v>66</v>
      </c>
      <c r="C31" s="48">
        <v>84297</v>
      </c>
      <c r="D31" s="48">
        <v>22.406490075228742</v>
      </c>
      <c r="E31" s="48">
        <v>201.9863502995255</v>
      </c>
      <c r="F31" s="48">
        <v>58.881481625136651</v>
      </c>
    </row>
    <row r="32" spans="1:6">
      <c r="A32" s="21" t="s">
        <v>2492</v>
      </c>
      <c r="B32" s="6" t="s">
        <v>2493</v>
      </c>
      <c r="C32" s="48">
        <v>116181</v>
      </c>
      <c r="D32" s="48">
        <v>11.9532459070064</v>
      </c>
      <c r="E32" s="48">
        <v>207.92372051624443</v>
      </c>
      <c r="F32" s="48">
        <v>56.327103772464284</v>
      </c>
    </row>
    <row r="33" spans="1:6">
      <c r="A33" s="21" t="s">
        <v>2494</v>
      </c>
      <c r="B33" s="6" t="s">
        <v>2495</v>
      </c>
      <c r="C33" s="48">
        <v>129783.32858340318</v>
      </c>
      <c r="D33" s="48">
        <v>11.274451679989539</v>
      </c>
      <c r="E33" s="48">
        <v>183.36174737948377</v>
      </c>
      <c r="F33" s="48">
        <v>55.879122227769294</v>
      </c>
    </row>
    <row r="34" spans="1:6">
      <c r="A34" s="21" t="s">
        <v>2496</v>
      </c>
      <c r="B34" s="6" t="s">
        <v>2497</v>
      </c>
      <c r="C34" s="48">
        <v>120664</v>
      </c>
      <c r="D34" s="48">
        <v>16.143415447325236</v>
      </c>
      <c r="E34" s="48">
        <v>196.02455409939597</v>
      </c>
      <c r="F34" s="48">
        <v>55.724611623899364</v>
      </c>
    </row>
    <row r="35" spans="1:6">
      <c r="A35" s="21" t="s">
        <v>2498</v>
      </c>
      <c r="B35" s="6" t="s">
        <v>2499</v>
      </c>
      <c r="C35" s="48">
        <v>106480</v>
      </c>
      <c r="D35" s="48">
        <v>19.408456269871657</v>
      </c>
      <c r="E35" s="48">
        <v>210.53396463302002</v>
      </c>
      <c r="F35" s="48">
        <v>55.546576004878482</v>
      </c>
    </row>
    <row r="36" spans="1:6">
      <c r="A36" s="21" t="s">
        <v>2500</v>
      </c>
      <c r="B36" s="6" t="s">
        <v>2501</v>
      </c>
      <c r="C36" s="48">
        <v>198976</v>
      </c>
      <c r="D36" s="48">
        <v>16.888112004930299</v>
      </c>
      <c r="E36" s="48">
        <v>199.84114238502178</v>
      </c>
      <c r="F36" s="48">
        <v>55.333391003276709</v>
      </c>
    </row>
    <row r="37" spans="1:6">
      <c r="A37" s="21" t="s">
        <v>2502</v>
      </c>
      <c r="B37" s="6" t="s">
        <v>2503</v>
      </c>
      <c r="C37" s="48">
        <v>55235</v>
      </c>
      <c r="D37" s="48">
        <v>16.975035110078029</v>
      </c>
      <c r="E37" s="48">
        <v>206.22816199392906</v>
      </c>
      <c r="F37" s="48">
        <v>54.462652529575919</v>
      </c>
    </row>
    <row r="38" spans="1:6">
      <c r="A38" s="21" t="s">
        <v>2504</v>
      </c>
      <c r="B38" s="6" t="s">
        <v>2505</v>
      </c>
      <c r="C38" s="48">
        <v>137215</v>
      </c>
      <c r="D38" s="48">
        <v>18.391269440447463</v>
      </c>
      <c r="E38" s="48">
        <v>205.39307774218852</v>
      </c>
      <c r="F38" s="48">
        <v>53.594304712769791</v>
      </c>
    </row>
    <row r="39" spans="1:6">
      <c r="A39" s="21" t="s">
        <v>2506</v>
      </c>
      <c r="B39" s="6" t="s">
        <v>2507</v>
      </c>
      <c r="C39" s="48">
        <v>135679</v>
      </c>
      <c r="D39" s="48">
        <v>18.500093701960637</v>
      </c>
      <c r="E39" s="48">
        <v>189.75189424180402</v>
      </c>
      <c r="F39" s="48">
        <v>53.568051214360963</v>
      </c>
    </row>
    <row r="40" spans="1:6">
      <c r="A40" s="21" t="s">
        <v>2508</v>
      </c>
      <c r="B40" s="6" t="s">
        <v>2509</v>
      </c>
      <c r="C40" s="48">
        <v>69819</v>
      </c>
      <c r="D40" s="48">
        <v>17.294672286249988</v>
      </c>
      <c r="E40" s="48">
        <v>184.52202092460516</v>
      </c>
      <c r="F40" s="48">
        <v>53.411744597308321</v>
      </c>
    </row>
    <row r="41" spans="1:6">
      <c r="A41" s="21" t="s">
        <v>2257</v>
      </c>
      <c r="B41" s="6" t="s">
        <v>74</v>
      </c>
      <c r="C41" s="48">
        <v>85141</v>
      </c>
      <c r="D41" s="48">
        <v>14.489779417082554</v>
      </c>
      <c r="E41" s="48">
        <v>180.6998365392333</v>
      </c>
      <c r="F41" s="48">
        <v>52.961893219246363</v>
      </c>
    </row>
    <row r="42" spans="1:6">
      <c r="A42" s="21" t="s">
        <v>2510</v>
      </c>
      <c r="B42" s="6" t="s">
        <v>2511</v>
      </c>
      <c r="C42" s="48">
        <v>37422</v>
      </c>
      <c r="D42" s="48">
        <v>12.254653706344698</v>
      </c>
      <c r="E42" s="48">
        <v>189.51395958416094</v>
      </c>
      <c r="F42" s="48">
        <v>52.715724502590845</v>
      </c>
    </row>
    <row r="43" spans="1:6">
      <c r="A43" s="21" t="s">
        <v>2240</v>
      </c>
      <c r="B43" s="6" t="s">
        <v>82</v>
      </c>
      <c r="C43" s="48">
        <v>125755</v>
      </c>
      <c r="D43" s="48">
        <v>15.298859837043691</v>
      </c>
      <c r="E43" s="48">
        <v>194.30459863391366</v>
      </c>
      <c r="F43" s="48">
        <v>52.28415726247691</v>
      </c>
    </row>
    <row r="44" spans="1:6">
      <c r="A44" s="21" t="s">
        <v>2512</v>
      </c>
      <c r="B44" s="6" t="s">
        <v>2513</v>
      </c>
      <c r="C44" s="48">
        <v>36736</v>
      </c>
      <c r="D44" s="48">
        <v>5.0328447503958058</v>
      </c>
      <c r="E44" s="48">
        <v>176.72801255163222</v>
      </c>
      <c r="F44" s="48">
        <v>51.270684519083751</v>
      </c>
    </row>
    <row r="45" spans="1:6">
      <c r="A45" s="21" t="s">
        <v>2514</v>
      </c>
      <c r="B45" s="6" t="s">
        <v>2515</v>
      </c>
      <c r="C45" s="48">
        <v>37650</v>
      </c>
      <c r="D45" s="48">
        <v>13.680370539312355</v>
      </c>
      <c r="E45" s="48">
        <v>180.82061052950615</v>
      </c>
      <c r="F45" s="48">
        <v>50.640991220190195</v>
      </c>
    </row>
    <row r="46" spans="1:6">
      <c r="A46" s="21" t="s">
        <v>2516</v>
      </c>
      <c r="B46" s="6" t="s">
        <v>2517</v>
      </c>
      <c r="C46" s="48">
        <v>65526</v>
      </c>
      <c r="D46" s="48">
        <v>16.158101460626938</v>
      </c>
      <c r="E46" s="48">
        <v>193.44465741108817</v>
      </c>
      <c r="F46" s="48">
        <v>50.456140504292037</v>
      </c>
    </row>
    <row r="47" spans="1:6">
      <c r="A47" s="21" t="s">
        <v>2518</v>
      </c>
      <c r="B47" s="6" t="s">
        <v>2519</v>
      </c>
      <c r="C47" s="48">
        <v>98561</v>
      </c>
      <c r="D47" s="48">
        <v>11.619903275817238</v>
      </c>
      <c r="E47" s="48">
        <v>164.93616333520933</v>
      </c>
      <c r="F47" s="48">
        <v>50.380821554290456</v>
      </c>
    </row>
    <row r="48" spans="1:6">
      <c r="A48" s="21" t="s">
        <v>2520</v>
      </c>
      <c r="B48" s="6" t="s">
        <v>2521</v>
      </c>
      <c r="C48" s="48">
        <v>71870</v>
      </c>
      <c r="D48" s="48">
        <v>10.715615226324232</v>
      </c>
      <c r="E48" s="48">
        <v>173.6838156498977</v>
      </c>
      <c r="F48" s="48">
        <v>50.157528910358472</v>
      </c>
    </row>
    <row r="49" spans="1:6">
      <c r="A49" s="21" t="s">
        <v>2522</v>
      </c>
      <c r="B49" s="6" t="s">
        <v>2523</v>
      </c>
      <c r="C49" s="48">
        <v>102346.7847387817</v>
      </c>
      <c r="D49" s="48">
        <v>9.9230690934192491</v>
      </c>
      <c r="E49" s="48">
        <v>189.26494447272023</v>
      </c>
      <c r="F49" s="48">
        <v>49.924601086247051</v>
      </c>
    </row>
    <row r="50" spans="1:6">
      <c r="A50" s="21" t="s">
        <v>2524</v>
      </c>
      <c r="B50" s="6" t="s">
        <v>2525</v>
      </c>
      <c r="C50" s="48">
        <v>37081</v>
      </c>
      <c r="D50" s="48">
        <v>14.278815290998802</v>
      </c>
      <c r="E50" s="48">
        <v>174.0459301493643</v>
      </c>
      <c r="F50" s="48">
        <v>49.82377794595849</v>
      </c>
    </row>
    <row r="51" spans="1:6">
      <c r="A51" s="21" t="s">
        <v>2526</v>
      </c>
      <c r="B51" s="6" t="s">
        <v>2527</v>
      </c>
      <c r="C51" s="48">
        <v>39909</v>
      </c>
      <c r="D51" s="48">
        <v>18.625371809675006</v>
      </c>
      <c r="E51" s="48">
        <v>193.08502474088309</v>
      </c>
      <c r="F51" s="48">
        <v>49.544597454599298</v>
      </c>
    </row>
    <row r="52" spans="1:6">
      <c r="A52" s="21" t="s">
        <v>2256</v>
      </c>
      <c r="B52" s="6" t="s">
        <v>84</v>
      </c>
      <c r="C52" s="48">
        <v>103924</v>
      </c>
      <c r="D52" s="48">
        <v>18.413439444988278</v>
      </c>
      <c r="E52" s="48">
        <v>175.46984884278925</v>
      </c>
      <c r="F52" s="48">
        <v>49.305286956856456</v>
      </c>
    </row>
    <row r="53" spans="1:6">
      <c r="A53" s="21" t="s">
        <v>2528</v>
      </c>
      <c r="B53" s="6" t="s">
        <v>2529</v>
      </c>
      <c r="C53" s="48">
        <v>40829</v>
      </c>
      <c r="D53" s="48">
        <v>3.6888495703552935</v>
      </c>
      <c r="E53" s="48">
        <v>182.0525418817287</v>
      </c>
      <c r="F53" s="48">
        <v>49.23339553268287</v>
      </c>
    </row>
    <row r="54" spans="1:6">
      <c r="A54" s="21" t="s">
        <v>2530</v>
      </c>
      <c r="B54" s="6" t="s">
        <v>2531</v>
      </c>
      <c r="C54" s="48">
        <v>118679</v>
      </c>
      <c r="D54" s="48">
        <v>14.084727651803703</v>
      </c>
      <c r="E54" s="48">
        <v>178.68722562206887</v>
      </c>
      <c r="F54" s="48">
        <v>48.533673203594695</v>
      </c>
    </row>
    <row r="55" spans="1:6">
      <c r="A55" s="21" t="s">
        <v>2532</v>
      </c>
      <c r="B55" s="6" t="s">
        <v>2533</v>
      </c>
      <c r="C55" s="48">
        <v>127834</v>
      </c>
      <c r="D55" s="48">
        <v>9.1584148068162072</v>
      </c>
      <c r="E55" s="48">
        <v>164.272064104317</v>
      </c>
      <c r="F55" s="48">
        <v>48.34145563561453</v>
      </c>
    </row>
    <row r="56" spans="1:6">
      <c r="A56" s="21" t="s">
        <v>2534</v>
      </c>
      <c r="B56" s="6" t="s">
        <v>2535</v>
      </c>
      <c r="C56" s="48">
        <v>58907</v>
      </c>
      <c r="D56" s="48">
        <v>12.917600828298863</v>
      </c>
      <c r="E56" s="48">
        <v>185.0284247835952</v>
      </c>
      <c r="F56" s="48">
        <v>48.003132370220861</v>
      </c>
    </row>
    <row r="57" spans="1:6">
      <c r="A57" s="21" t="s">
        <v>2536</v>
      </c>
      <c r="B57" s="6" t="s">
        <v>2537</v>
      </c>
      <c r="C57" s="48">
        <v>33394</v>
      </c>
      <c r="D57" s="48">
        <v>2.5286586977390559</v>
      </c>
      <c r="E57" s="48">
        <v>162.86636889855305</v>
      </c>
      <c r="F57" s="48">
        <v>47.700219517431243</v>
      </c>
    </row>
    <row r="58" spans="1:6">
      <c r="A58" s="21" t="s">
        <v>2538</v>
      </c>
      <c r="B58" s="6" t="s">
        <v>2539</v>
      </c>
      <c r="C58" s="48">
        <v>93908</v>
      </c>
      <c r="D58" s="48">
        <v>6.5179720675836892</v>
      </c>
      <c r="E58" s="48">
        <v>177.88596526935476</v>
      </c>
      <c r="F58" s="48">
        <v>47.65839179509468</v>
      </c>
    </row>
    <row r="59" spans="1:6">
      <c r="A59" s="21" t="s">
        <v>2540</v>
      </c>
      <c r="B59" s="6" t="s">
        <v>2541</v>
      </c>
      <c r="C59" s="48">
        <v>94976</v>
      </c>
      <c r="D59" s="48">
        <v>6.6725977025571508</v>
      </c>
      <c r="E59" s="48">
        <v>174.21072951654563</v>
      </c>
      <c r="F59" s="48">
        <v>47.52884061747897</v>
      </c>
    </row>
    <row r="60" spans="1:6">
      <c r="A60" s="21" t="s">
        <v>2542</v>
      </c>
      <c r="B60" s="6" t="s">
        <v>2543</v>
      </c>
      <c r="C60" s="48">
        <v>48795</v>
      </c>
      <c r="D60" s="48">
        <v>10.760489023991166</v>
      </c>
      <c r="E60" s="48">
        <v>188.64813632878108</v>
      </c>
      <c r="F60" s="48">
        <v>47.355289967474889</v>
      </c>
    </row>
    <row r="61" spans="1:6">
      <c r="A61" s="21" t="s">
        <v>2233</v>
      </c>
      <c r="B61" s="6" t="s">
        <v>83</v>
      </c>
      <c r="C61" s="48">
        <v>150736.6454816286</v>
      </c>
      <c r="D61" s="48">
        <v>17.377193386056803</v>
      </c>
      <c r="E61" s="48">
        <v>181.44176925459917</v>
      </c>
      <c r="F61" s="48">
        <v>46.314766004522781</v>
      </c>
    </row>
    <row r="62" spans="1:6">
      <c r="A62" s="21" t="s">
        <v>2544</v>
      </c>
      <c r="B62" s="6" t="s">
        <v>2545</v>
      </c>
      <c r="C62" s="48">
        <v>140610</v>
      </c>
      <c r="D62" s="48">
        <v>14.255499691888998</v>
      </c>
      <c r="E62" s="48">
        <v>186.32683048813766</v>
      </c>
      <c r="F62" s="48">
        <v>46.28220574473935</v>
      </c>
    </row>
    <row r="63" spans="1:6">
      <c r="A63" s="21" t="s">
        <v>2546</v>
      </c>
      <c r="B63" s="6" t="s">
        <v>2547</v>
      </c>
      <c r="C63" s="48">
        <v>115302.14968652038</v>
      </c>
      <c r="D63" s="48">
        <v>12.33882837782658</v>
      </c>
      <c r="E63" s="48">
        <v>182.42144528808043</v>
      </c>
      <c r="F63" s="48">
        <v>46.17825576922867</v>
      </c>
    </row>
    <row r="64" spans="1:6">
      <c r="A64" s="21" t="s">
        <v>2548</v>
      </c>
      <c r="B64" s="6" t="s">
        <v>2549</v>
      </c>
      <c r="C64" s="48">
        <v>60802</v>
      </c>
      <c r="D64" s="48">
        <v>4.4374597220541876</v>
      </c>
      <c r="E64" s="48">
        <v>180.38887861926838</v>
      </c>
      <c r="F64" s="48">
        <v>45.961030106243804</v>
      </c>
    </row>
    <row r="65" spans="1:6">
      <c r="A65" s="21" t="s">
        <v>2550</v>
      </c>
      <c r="B65" s="6" t="s">
        <v>2551</v>
      </c>
      <c r="C65" s="48">
        <v>131824</v>
      </c>
      <c r="D65" s="48">
        <v>15.407679030156892</v>
      </c>
      <c r="E65" s="48">
        <v>188.68058330572589</v>
      </c>
      <c r="F65" s="48">
        <v>45.823212642299524</v>
      </c>
    </row>
    <row r="66" spans="1:6">
      <c r="A66" s="21" t="s">
        <v>2552</v>
      </c>
      <c r="B66" s="6" t="s">
        <v>2553</v>
      </c>
      <c r="C66" s="48">
        <v>54637</v>
      </c>
      <c r="D66" s="48">
        <v>11.409473141172155</v>
      </c>
      <c r="E66" s="48">
        <v>180.66495010865469</v>
      </c>
      <c r="F66" s="48">
        <v>45.372367215993563</v>
      </c>
    </row>
    <row r="67" spans="1:6">
      <c r="A67" s="21" t="s">
        <v>2554</v>
      </c>
      <c r="B67" s="6" t="s">
        <v>2555</v>
      </c>
      <c r="C67" s="48">
        <v>69466</v>
      </c>
      <c r="D67" s="48">
        <v>17.196213463537354</v>
      </c>
      <c r="E67" s="48">
        <v>191.0566340053272</v>
      </c>
      <c r="F67" s="48">
        <v>45.232944968628793</v>
      </c>
    </row>
    <row r="68" spans="1:6">
      <c r="A68" s="21" t="s">
        <v>2556</v>
      </c>
      <c r="B68" s="6" t="s">
        <v>2557</v>
      </c>
      <c r="C68" s="48">
        <v>79397</v>
      </c>
      <c r="D68" s="48">
        <v>18.314373254746997</v>
      </c>
      <c r="E68" s="48">
        <v>184.4055349969986</v>
      </c>
      <c r="F68" s="48">
        <v>45.152312066164825</v>
      </c>
    </row>
    <row r="69" spans="1:6">
      <c r="A69" s="21" t="s">
        <v>2558</v>
      </c>
      <c r="B69" s="6" t="s">
        <v>2559</v>
      </c>
      <c r="C69" s="48">
        <v>54330</v>
      </c>
      <c r="D69" s="48">
        <v>13.349540875464724</v>
      </c>
      <c r="E69" s="48">
        <v>179.01616922117483</v>
      </c>
      <c r="F69" s="48">
        <v>45.139955599366033</v>
      </c>
    </row>
    <row r="70" spans="1:6">
      <c r="A70" s="21" t="s">
        <v>2560</v>
      </c>
      <c r="B70" s="6" t="s">
        <v>2561</v>
      </c>
      <c r="C70" s="48">
        <v>62718</v>
      </c>
      <c r="D70" s="48">
        <v>11.497227721867217</v>
      </c>
      <c r="E70" s="48">
        <v>167.84211693620824</v>
      </c>
      <c r="F70" s="48">
        <v>45.054785230592678</v>
      </c>
    </row>
    <row r="71" spans="1:6">
      <c r="A71" s="21" t="s">
        <v>2562</v>
      </c>
      <c r="B71" s="6" t="s">
        <v>2563</v>
      </c>
      <c r="C71" s="48">
        <v>45647</v>
      </c>
      <c r="D71" s="48">
        <v>10.150606807098887</v>
      </c>
      <c r="E71" s="48">
        <v>182.58298590289655</v>
      </c>
      <c r="F71" s="48">
        <v>45.007531290666613</v>
      </c>
    </row>
    <row r="72" spans="1:6">
      <c r="A72" s="21" t="s">
        <v>2564</v>
      </c>
      <c r="B72" s="6" t="s">
        <v>2565</v>
      </c>
      <c r="C72" s="48">
        <v>80705</v>
      </c>
      <c r="D72" s="48">
        <v>11.976978458666192</v>
      </c>
      <c r="E72" s="48">
        <v>168.28617127847212</v>
      </c>
      <c r="F72" s="48">
        <v>44.739098369452456</v>
      </c>
    </row>
    <row r="73" spans="1:6">
      <c r="A73" s="21" t="s">
        <v>2566</v>
      </c>
      <c r="B73" s="6" t="s">
        <v>2567</v>
      </c>
      <c r="C73" s="48">
        <v>44233</v>
      </c>
      <c r="D73" s="48">
        <v>14.365120726815935</v>
      </c>
      <c r="E73" s="48">
        <v>199.04983495826963</v>
      </c>
      <c r="F73" s="48">
        <v>44.570502633189754</v>
      </c>
    </row>
    <row r="74" spans="1:6">
      <c r="A74" s="21" t="s">
        <v>2251</v>
      </c>
      <c r="B74" s="6" t="s">
        <v>71</v>
      </c>
      <c r="C74" s="48">
        <v>67141</v>
      </c>
      <c r="D74" s="48">
        <v>18.021767993936479</v>
      </c>
      <c r="E74" s="48">
        <v>181.45822151747956</v>
      </c>
      <c r="F74" s="48">
        <v>44.131369097793979</v>
      </c>
    </row>
    <row r="75" spans="1:6">
      <c r="A75" s="21" t="s">
        <v>2568</v>
      </c>
      <c r="B75" s="6" t="s">
        <v>2569</v>
      </c>
      <c r="C75" s="48">
        <v>92870</v>
      </c>
      <c r="D75" s="48">
        <v>5.8733982191525831</v>
      </c>
      <c r="E75" s="48">
        <v>172.468903836424</v>
      </c>
      <c r="F75" s="48">
        <v>44.125020509500601</v>
      </c>
    </row>
    <row r="76" spans="1:6">
      <c r="A76" s="21" t="s">
        <v>2570</v>
      </c>
      <c r="B76" s="6" t="s">
        <v>2571</v>
      </c>
      <c r="C76" s="48">
        <v>123900</v>
      </c>
      <c r="D76" s="48">
        <v>8.863554550180206</v>
      </c>
      <c r="E76" s="48">
        <v>170.13771839787628</v>
      </c>
      <c r="F76" s="48">
        <v>44.115475924403349</v>
      </c>
    </row>
    <row r="77" spans="1:6">
      <c r="A77" s="21" t="s">
        <v>2238</v>
      </c>
      <c r="B77" s="6" t="s">
        <v>72</v>
      </c>
      <c r="C77" s="48">
        <v>159470</v>
      </c>
      <c r="D77" s="48">
        <v>18.438359966805375</v>
      </c>
      <c r="E77" s="48">
        <v>190.53646716490329</v>
      </c>
      <c r="F77" s="48">
        <v>43.884850938584947</v>
      </c>
    </row>
    <row r="78" spans="1:6">
      <c r="A78" s="21" t="s">
        <v>2572</v>
      </c>
      <c r="B78" s="6" t="s">
        <v>2573</v>
      </c>
      <c r="C78" s="48">
        <v>246828</v>
      </c>
      <c r="D78" s="48">
        <v>6.7086478786894919</v>
      </c>
      <c r="E78" s="48">
        <v>193.46650861537165</v>
      </c>
      <c r="F78" s="48">
        <v>43.72037421498321</v>
      </c>
    </row>
    <row r="79" spans="1:6">
      <c r="A79" s="21" t="s">
        <v>2574</v>
      </c>
      <c r="B79" s="6" t="s">
        <v>2575</v>
      </c>
      <c r="C79" s="48">
        <v>89872</v>
      </c>
      <c r="D79" s="48">
        <v>18.982647457390836</v>
      </c>
      <c r="E79" s="48">
        <v>183.2653464180093</v>
      </c>
      <c r="F79" s="48">
        <v>43.637523493434458</v>
      </c>
    </row>
    <row r="80" spans="1:6">
      <c r="A80" s="21" t="s">
        <v>2576</v>
      </c>
      <c r="B80" s="6" t="s">
        <v>2577</v>
      </c>
      <c r="C80" s="48">
        <v>44143</v>
      </c>
      <c r="D80" s="48">
        <v>12.368549688762759</v>
      </c>
      <c r="E80" s="48">
        <v>174.068737457716</v>
      </c>
      <c r="F80" s="48">
        <v>43.318047988402043</v>
      </c>
    </row>
    <row r="81" spans="1:6">
      <c r="A81" s="21" t="s">
        <v>2578</v>
      </c>
      <c r="B81" s="6" t="s">
        <v>2579</v>
      </c>
      <c r="C81" s="48">
        <v>43879</v>
      </c>
      <c r="D81" s="48">
        <v>4.472666281047454</v>
      </c>
      <c r="E81" s="48">
        <v>160.99246134941552</v>
      </c>
      <c r="F81" s="48">
        <v>43.261514676433031</v>
      </c>
    </row>
    <row r="82" spans="1:6">
      <c r="A82" s="21" t="s">
        <v>2580</v>
      </c>
      <c r="B82" s="6" t="s">
        <v>2581</v>
      </c>
      <c r="C82" s="48">
        <v>437349</v>
      </c>
      <c r="D82" s="48">
        <v>16.333841506394187</v>
      </c>
      <c r="E82" s="48">
        <v>182.69149452600044</v>
      </c>
      <c r="F82" s="48">
        <v>43.236261809534504</v>
      </c>
    </row>
    <row r="83" spans="1:6">
      <c r="A83" s="21" t="s">
        <v>2582</v>
      </c>
      <c r="B83" s="6" t="s">
        <v>2583</v>
      </c>
      <c r="C83" s="48">
        <v>83704</v>
      </c>
      <c r="D83" s="48">
        <v>8.4164163632527504</v>
      </c>
      <c r="E83" s="48">
        <v>160.2804457454686</v>
      </c>
      <c r="F83" s="48">
        <v>42.462025790269848</v>
      </c>
    </row>
    <row r="84" spans="1:6">
      <c r="A84" s="21" t="s">
        <v>2584</v>
      </c>
      <c r="B84" s="6" t="s">
        <v>2585</v>
      </c>
      <c r="C84" s="48">
        <v>96628</v>
      </c>
      <c r="D84" s="48">
        <v>11.964586379068527</v>
      </c>
      <c r="E84" s="48">
        <v>168.43674756515762</v>
      </c>
      <c r="F84" s="48">
        <v>42.427563079743365</v>
      </c>
    </row>
    <row r="85" spans="1:6">
      <c r="A85" s="21" t="s">
        <v>2234</v>
      </c>
      <c r="B85" s="6" t="s">
        <v>69</v>
      </c>
      <c r="C85" s="48">
        <v>97905</v>
      </c>
      <c r="D85" s="48">
        <v>15.229588663507911</v>
      </c>
      <c r="E85" s="48">
        <v>177.33297857678514</v>
      </c>
      <c r="F85" s="48">
        <v>42.337171368557719</v>
      </c>
    </row>
    <row r="86" spans="1:6">
      <c r="A86" s="21" t="s">
        <v>2586</v>
      </c>
      <c r="B86" s="6" t="s">
        <v>2587</v>
      </c>
      <c r="C86" s="48">
        <v>145627</v>
      </c>
      <c r="D86" s="48">
        <v>7.7392741613108402</v>
      </c>
      <c r="E86" s="48">
        <v>169.38824422399088</v>
      </c>
      <c r="F86" s="48">
        <v>42.322001804012736</v>
      </c>
    </row>
    <row r="87" spans="1:6">
      <c r="A87" s="21" t="s">
        <v>2588</v>
      </c>
      <c r="B87" s="6" t="s">
        <v>2589</v>
      </c>
      <c r="C87" s="48">
        <v>58032</v>
      </c>
      <c r="D87" s="48">
        <v>6.4251472504138869</v>
      </c>
      <c r="E87" s="48">
        <v>174.44000977365525</v>
      </c>
      <c r="F87" s="48">
        <v>42.318569399973775</v>
      </c>
    </row>
    <row r="88" spans="1:6">
      <c r="A88" s="21" t="s">
        <v>2590</v>
      </c>
      <c r="B88" s="6" t="s">
        <v>2591</v>
      </c>
      <c r="C88" s="48">
        <v>40054</v>
      </c>
      <c r="D88" s="48">
        <v>2.3647899128224066</v>
      </c>
      <c r="E88" s="48">
        <v>165.9326443258357</v>
      </c>
      <c r="F88" s="48">
        <v>42.258422329957213</v>
      </c>
    </row>
    <row r="89" spans="1:6">
      <c r="A89" s="21" t="s">
        <v>2592</v>
      </c>
      <c r="B89" s="6" t="s">
        <v>2593</v>
      </c>
      <c r="C89" s="48">
        <v>65679</v>
      </c>
      <c r="D89" s="48">
        <v>7.5934495926482199</v>
      </c>
      <c r="E89" s="48">
        <v>177.1559077486462</v>
      </c>
      <c r="F89" s="48">
        <v>41.817728626772933</v>
      </c>
    </row>
    <row r="90" spans="1:6">
      <c r="A90" s="21" t="s">
        <v>2259</v>
      </c>
      <c r="B90" s="6" t="s">
        <v>68</v>
      </c>
      <c r="C90" s="48">
        <v>82978</v>
      </c>
      <c r="D90" s="48">
        <v>18.92458675959724</v>
      </c>
      <c r="E90" s="48">
        <v>185.73547177324804</v>
      </c>
      <c r="F90" s="48">
        <v>41.733456061617197</v>
      </c>
    </row>
    <row r="91" spans="1:6">
      <c r="A91" s="21" t="s">
        <v>2594</v>
      </c>
      <c r="B91" s="6" t="s">
        <v>2595</v>
      </c>
      <c r="C91" s="48">
        <v>214746</v>
      </c>
      <c r="D91" s="48">
        <v>5.8608303403279773</v>
      </c>
      <c r="E91" s="48">
        <v>180.64172647275922</v>
      </c>
      <c r="F91" s="48">
        <v>41.639083701883251</v>
      </c>
    </row>
    <row r="92" spans="1:6">
      <c r="A92" s="21" t="s">
        <v>2596</v>
      </c>
      <c r="B92" s="6" t="s">
        <v>2597</v>
      </c>
      <c r="C92" s="48">
        <v>46296</v>
      </c>
      <c r="D92" s="48">
        <v>6.0668355294696283</v>
      </c>
      <c r="E92" s="48">
        <v>185.55652775937043</v>
      </c>
      <c r="F92" s="48">
        <v>41.342862987233389</v>
      </c>
    </row>
    <row r="93" spans="1:6">
      <c r="A93" s="21" t="s">
        <v>2598</v>
      </c>
      <c r="B93" s="6" t="s">
        <v>2599</v>
      </c>
      <c r="C93" s="48">
        <v>82568</v>
      </c>
      <c r="D93" s="48">
        <v>6.0552922627918875</v>
      </c>
      <c r="E93" s="48">
        <v>165.87772177492241</v>
      </c>
      <c r="F93" s="48">
        <v>41.275863903338092</v>
      </c>
    </row>
    <row r="94" spans="1:6">
      <c r="A94" s="21" t="s">
        <v>2600</v>
      </c>
      <c r="B94" s="6" t="s">
        <v>2601</v>
      </c>
      <c r="C94" s="48">
        <v>347097</v>
      </c>
      <c r="D94" s="48">
        <v>6.291484157766484</v>
      </c>
      <c r="E94" s="48">
        <v>190.27544999921778</v>
      </c>
      <c r="F94" s="48">
        <v>41.244878488218184</v>
      </c>
    </row>
    <row r="95" spans="1:6">
      <c r="A95" s="21" t="s">
        <v>2602</v>
      </c>
      <c r="B95" s="6" t="s">
        <v>2603</v>
      </c>
      <c r="C95" s="48">
        <v>39564</v>
      </c>
      <c r="D95" s="48">
        <v>10.132915412827375</v>
      </c>
      <c r="E95" s="48">
        <v>176.38250661376981</v>
      </c>
      <c r="F95" s="48">
        <v>41.14752835949966</v>
      </c>
    </row>
    <row r="96" spans="1:6">
      <c r="A96" s="21" t="s">
        <v>2604</v>
      </c>
      <c r="B96" s="6" t="s">
        <v>2605</v>
      </c>
      <c r="C96" s="48">
        <v>114504</v>
      </c>
      <c r="D96" s="48">
        <v>4.7047278289825165</v>
      </c>
      <c r="E96" s="48">
        <v>177.0207580418556</v>
      </c>
      <c r="F96" s="48">
        <v>41.115508728353625</v>
      </c>
    </row>
    <row r="97" spans="1:6">
      <c r="A97" s="21" t="s">
        <v>2606</v>
      </c>
      <c r="B97" s="6" t="s">
        <v>2607</v>
      </c>
      <c r="C97" s="48">
        <v>61210</v>
      </c>
      <c r="D97" s="48">
        <v>15.188622495763555</v>
      </c>
      <c r="E97" s="48">
        <v>183.129274345299</v>
      </c>
      <c r="F97" s="48">
        <v>41.089761631146402</v>
      </c>
    </row>
    <row r="98" spans="1:6">
      <c r="A98" s="21" t="s">
        <v>2608</v>
      </c>
      <c r="B98" s="6" t="s">
        <v>2609</v>
      </c>
      <c r="C98" s="48">
        <v>40557</v>
      </c>
      <c r="D98" s="48">
        <v>7.8839959394368622</v>
      </c>
      <c r="E98" s="48">
        <v>168.7586758959489</v>
      </c>
      <c r="F98" s="48">
        <v>41.089522674468398</v>
      </c>
    </row>
    <row r="99" spans="1:6">
      <c r="A99" s="21" t="s">
        <v>2610</v>
      </c>
      <c r="B99" s="6" t="s">
        <v>2611</v>
      </c>
      <c r="C99" s="48">
        <v>63315</v>
      </c>
      <c r="D99" s="48">
        <v>4.4294128935273083</v>
      </c>
      <c r="E99" s="48">
        <v>174.17115806199232</v>
      </c>
      <c r="F99" s="48">
        <v>40.721991847999824</v>
      </c>
    </row>
    <row r="100" spans="1:6">
      <c r="A100" s="21" t="s">
        <v>2612</v>
      </c>
      <c r="B100" s="6" t="s">
        <v>2613</v>
      </c>
      <c r="C100" s="48">
        <v>97830</v>
      </c>
      <c r="D100" s="48">
        <v>4.2517972257691108</v>
      </c>
      <c r="E100" s="48">
        <v>168.14999006190266</v>
      </c>
      <c r="F100" s="48">
        <v>40.531669411006504</v>
      </c>
    </row>
    <row r="101" spans="1:6">
      <c r="A101" s="21" t="s">
        <v>2614</v>
      </c>
      <c r="B101" s="6" t="s">
        <v>2615</v>
      </c>
      <c r="C101" s="48">
        <v>56162</v>
      </c>
      <c r="D101" s="48">
        <v>13.756254408646774</v>
      </c>
      <c r="E101" s="48">
        <v>168.02380617024369</v>
      </c>
      <c r="F101" s="48">
        <v>40.51300655933661</v>
      </c>
    </row>
    <row r="102" spans="1:6">
      <c r="A102" s="21" t="s">
        <v>2616</v>
      </c>
      <c r="B102" s="6" t="s">
        <v>2617</v>
      </c>
      <c r="C102" s="48">
        <v>67326</v>
      </c>
      <c r="D102" s="48">
        <v>3.8455248153000712</v>
      </c>
      <c r="E102" s="48">
        <v>189.80394480566434</v>
      </c>
      <c r="F102" s="48">
        <v>40.443214743807218</v>
      </c>
    </row>
    <row r="103" spans="1:6">
      <c r="A103" s="21" t="s">
        <v>2618</v>
      </c>
      <c r="B103" s="6" t="s">
        <v>2619</v>
      </c>
      <c r="C103" s="48">
        <v>67193</v>
      </c>
      <c r="D103" s="48">
        <v>6.0704659305609932</v>
      </c>
      <c r="E103" s="48">
        <v>158.7808579675627</v>
      </c>
      <c r="F103" s="48">
        <v>40.04376435121987</v>
      </c>
    </row>
    <row r="104" spans="1:6">
      <c r="A104" s="21" t="s">
        <v>2247</v>
      </c>
      <c r="B104" s="6" t="s">
        <v>76</v>
      </c>
      <c r="C104" s="48">
        <v>109777</v>
      </c>
      <c r="D104" s="48">
        <v>9.4883487670439344</v>
      </c>
      <c r="E104" s="48">
        <v>175.08029579784355</v>
      </c>
      <c r="F104" s="48">
        <v>39.859549739580956</v>
      </c>
    </row>
    <row r="105" spans="1:6">
      <c r="A105" s="21" t="s">
        <v>2245</v>
      </c>
      <c r="B105" s="6" t="s">
        <v>81</v>
      </c>
      <c r="C105" s="48">
        <v>90680</v>
      </c>
      <c r="D105" s="48">
        <v>17.969755864635239</v>
      </c>
      <c r="E105" s="48">
        <v>167.17698792687102</v>
      </c>
      <c r="F105" s="48">
        <v>39.83397526239979</v>
      </c>
    </row>
    <row r="106" spans="1:6">
      <c r="A106" s="21" t="s">
        <v>2620</v>
      </c>
      <c r="B106" s="6" t="s">
        <v>2621</v>
      </c>
      <c r="C106" s="48">
        <v>110078</v>
      </c>
      <c r="D106" s="48">
        <v>14.107366835515259</v>
      </c>
      <c r="E106" s="48">
        <v>168.75918281649044</v>
      </c>
      <c r="F106" s="48">
        <v>39.39954197022621</v>
      </c>
    </row>
    <row r="107" spans="1:6">
      <c r="A107" s="21" t="s">
        <v>2622</v>
      </c>
      <c r="B107" s="6" t="s">
        <v>2623</v>
      </c>
      <c r="C107" s="48">
        <v>111456</v>
      </c>
      <c r="D107" s="48">
        <v>3.6114049388831178</v>
      </c>
      <c r="E107" s="48">
        <v>162.69904271692525</v>
      </c>
      <c r="F107" s="48">
        <v>39.271028856032764</v>
      </c>
    </row>
    <row r="108" spans="1:6">
      <c r="A108" s="21" t="s">
        <v>2624</v>
      </c>
      <c r="B108" s="6" t="s">
        <v>2625</v>
      </c>
      <c r="C108" s="48">
        <v>32054</v>
      </c>
      <c r="D108" s="48">
        <v>2.3221469381570312</v>
      </c>
      <c r="E108" s="48">
        <v>166.74978835537365</v>
      </c>
      <c r="F108" s="48">
        <v>39.24670762266333</v>
      </c>
    </row>
    <row r="109" spans="1:6">
      <c r="A109" s="21" t="s">
        <v>2626</v>
      </c>
      <c r="B109" s="6" t="s">
        <v>2627</v>
      </c>
      <c r="C109" s="48">
        <v>50529</v>
      </c>
      <c r="D109" s="48">
        <v>14.95667356591181</v>
      </c>
      <c r="E109" s="48">
        <v>158.37800137740268</v>
      </c>
      <c r="F109" s="48">
        <v>39.116402424313108</v>
      </c>
    </row>
    <row r="110" spans="1:6">
      <c r="A110" s="21" t="s">
        <v>2628</v>
      </c>
      <c r="B110" s="6" t="s">
        <v>2629</v>
      </c>
      <c r="C110" s="48">
        <v>32939</v>
      </c>
      <c r="D110" s="48">
        <v>10.677020775861624</v>
      </c>
      <c r="E110" s="48">
        <v>163.07667853451704</v>
      </c>
      <c r="F110" s="48">
        <v>39.019820298732924</v>
      </c>
    </row>
    <row r="111" spans="1:6">
      <c r="A111" s="21" t="s">
        <v>2630</v>
      </c>
      <c r="B111" s="6" t="s">
        <v>2631</v>
      </c>
      <c r="C111" s="48">
        <v>45803</v>
      </c>
      <c r="D111" s="48">
        <v>13.763696147623472</v>
      </c>
      <c r="E111" s="48">
        <v>171.92368947407323</v>
      </c>
      <c r="F111" s="48">
        <v>38.820597391755747</v>
      </c>
    </row>
    <row r="112" spans="1:6">
      <c r="A112" s="21" t="s">
        <v>2632</v>
      </c>
      <c r="B112" s="6" t="s">
        <v>2633</v>
      </c>
      <c r="C112" s="48">
        <v>64148</v>
      </c>
      <c r="D112" s="48">
        <v>2.5275459955971469</v>
      </c>
      <c r="E112" s="48">
        <v>156.99218040878094</v>
      </c>
      <c r="F112" s="48">
        <v>38.761818724939232</v>
      </c>
    </row>
    <row r="113" spans="1:6">
      <c r="A113" s="21" t="s">
        <v>2634</v>
      </c>
      <c r="B113" s="6" t="s">
        <v>2635</v>
      </c>
      <c r="C113" s="48">
        <v>42577</v>
      </c>
      <c r="D113" s="48">
        <v>8.3224441857815847</v>
      </c>
      <c r="E113" s="48">
        <v>159.70692632132892</v>
      </c>
      <c r="F113" s="48">
        <v>38.519338906502085</v>
      </c>
    </row>
    <row r="114" spans="1:6">
      <c r="A114" s="21" t="s">
        <v>2636</v>
      </c>
      <c r="B114" s="6" t="s">
        <v>2637</v>
      </c>
      <c r="C114" s="48">
        <v>94928</v>
      </c>
      <c r="D114" s="48">
        <v>2.6086115228394569</v>
      </c>
      <c r="E114" s="48">
        <v>173.69864378734232</v>
      </c>
      <c r="F114" s="48">
        <v>38.50470347641491</v>
      </c>
    </row>
    <row r="115" spans="1:6">
      <c r="A115" s="21" t="s">
        <v>2638</v>
      </c>
      <c r="B115" s="6" t="s">
        <v>2639</v>
      </c>
      <c r="C115" s="48">
        <v>50784</v>
      </c>
      <c r="D115" s="48">
        <v>2.5716772351327752</v>
      </c>
      <c r="E115" s="48">
        <v>162.37829364645344</v>
      </c>
      <c r="F115" s="48">
        <v>38.490482511761719</v>
      </c>
    </row>
    <row r="116" spans="1:6">
      <c r="A116" s="21" t="s">
        <v>2640</v>
      </c>
      <c r="B116" s="6" t="s">
        <v>2641</v>
      </c>
      <c r="C116" s="48">
        <v>29210</v>
      </c>
      <c r="D116" s="48">
        <v>3.6385425411872947</v>
      </c>
      <c r="E116" s="48">
        <v>166.97401305487054</v>
      </c>
      <c r="F116" s="48">
        <v>38.239619585479332</v>
      </c>
    </row>
    <row r="117" spans="1:6">
      <c r="A117" s="21" t="s">
        <v>2642</v>
      </c>
      <c r="B117" s="6" t="s">
        <v>2643</v>
      </c>
      <c r="C117" s="48">
        <v>32282</v>
      </c>
      <c r="D117" s="48">
        <v>7.5103410658286389</v>
      </c>
      <c r="E117" s="48">
        <v>165.54579767922593</v>
      </c>
      <c r="F117" s="48">
        <v>38.067194093626028</v>
      </c>
    </row>
    <row r="118" spans="1:6">
      <c r="A118" s="21" t="s">
        <v>2644</v>
      </c>
      <c r="B118" s="6" t="s">
        <v>2645</v>
      </c>
      <c r="C118" s="48">
        <v>110078</v>
      </c>
      <c r="D118" s="48">
        <v>15.853155974990308</v>
      </c>
      <c r="E118" s="48">
        <v>172.40810969059351</v>
      </c>
      <c r="F118" s="48">
        <v>38.05644527609487</v>
      </c>
    </row>
    <row r="119" spans="1:6">
      <c r="A119" s="21" t="s">
        <v>2646</v>
      </c>
      <c r="B119" s="6" t="s">
        <v>2647</v>
      </c>
      <c r="C119" s="48">
        <v>55319</v>
      </c>
      <c r="D119" s="48">
        <v>11.872112933973924</v>
      </c>
      <c r="E119" s="48">
        <v>167.89754621789692</v>
      </c>
      <c r="F119" s="48">
        <v>37.792631194499506</v>
      </c>
    </row>
    <row r="120" spans="1:6">
      <c r="A120" s="21" t="s">
        <v>2648</v>
      </c>
      <c r="B120" s="6" t="s">
        <v>2649</v>
      </c>
      <c r="C120" s="48">
        <v>28395</v>
      </c>
      <c r="D120" s="48">
        <v>6.5058913904254467</v>
      </c>
      <c r="E120" s="48">
        <v>155.05388590299913</v>
      </c>
      <c r="F120" s="48">
        <v>37.738358349879682</v>
      </c>
    </row>
    <row r="121" spans="1:6">
      <c r="A121" s="21" t="s">
        <v>2650</v>
      </c>
      <c r="B121" s="6" t="s">
        <v>2651</v>
      </c>
      <c r="C121" s="48">
        <v>56549</v>
      </c>
      <c r="D121" s="48">
        <v>7.1626641778627347</v>
      </c>
      <c r="E121" s="48">
        <v>163.54872048492305</v>
      </c>
      <c r="F121" s="48">
        <v>37.538760209403108</v>
      </c>
    </row>
    <row r="122" spans="1:6">
      <c r="A122" s="21" t="s">
        <v>2652</v>
      </c>
      <c r="B122" s="6" t="s">
        <v>2653</v>
      </c>
      <c r="C122" s="48">
        <v>115478</v>
      </c>
      <c r="D122" s="48">
        <v>11.107244643424774</v>
      </c>
      <c r="E122" s="48">
        <v>166.41996847625146</v>
      </c>
      <c r="F122" s="48">
        <v>36.995203013474772</v>
      </c>
    </row>
    <row r="123" spans="1:6">
      <c r="A123" s="21" t="s">
        <v>2654</v>
      </c>
      <c r="B123" s="6" t="s">
        <v>2655</v>
      </c>
      <c r="C123" s="48">
        <v>86181</v>
      </c>
      <c r="D123" s="48">
        <v>4.1092079313006087</v>
      </c>
      <c r="E123" s="48">
        <v>151.7128227626051</v>
      </c>
      <c r="F123" s="48">
        <v>36.773550513717225</v>
      </c>
    </row>
    <row r="124" spans="1:6">
      <c r="A124" s="21" t="s">
        <v>2656</v>
      </c>
      <c r="B124" s="6" t="s">
        <v>2657</v>
      </c>
      <c r="C124" s="48">
        <v>36808</v>
      </c>
      <c r="D124" s="48">
        <v>6.7847707313852457</v>
      </c>
      <c r="E124" s="48">
        <v>162.60446079968546</v>
      </c>
      <c r="F124" s="48">
        <v>36.550904342823472</v>
      </c>
    </row>
    <row r="125" spans="1:6">
      <c r="A125" s="21" t="s">
        <v>2658</v>
      </c>
      <c r="B125" s="6" t="s">
        <v>2659</v>
      </c>
      <c r="C125" s="48">
        <v>138455</v>
      </c>
      <c r="D125" s="48">
        <v>14.134542879855383</v>
      </c>
      <c r="E125" s="48">
        <v>163.9864238348207</v>
      </c>
      <c r="F125" s="48">
        <v>36.469983440247915</v>
      </c>
    </row>
    <row r="126" spans="1:6">
      <c r="A126" s="21" t="s">
        <v>2660</v>
      </c>
      <c r="B126" s="6" t="s">
        <v>2661</v>
      </c>
      <c r="C126" s="48">
        <v>126398</v>
      </c>
      <c r="D126" s="48">
        <v>6.3221651286011022</v>
      </c>
      <c r="E126" s="48">
        <v>152.5236241116489</v>
      </c>
      <c r="F126" s="48">
        <v>36.45892976820582</v>
      </c>
    </row>
    <row r="127" spans="1:6">
      <c r="A127" s="21" t="s">
        <v>2662</v>
      </c>
      <c r="B127" s="6" t="s">
        <v>2663</v>
      </c>
      <c r="C127" s="48">
        <v>242011</v>
      </c>
      <c r="D127" s="48">
        <v>1.0841332766367768</v>
      </c>
      <c r="E127" s="48">
        <v>153.61211384098928</v>
      </c>
      <c r="F127" s="48">
        <v>36.304722012465341</v>
      </c>
    </row>
    <row r="128" spans="1:6">
      <c r="A128" s="21" t="s">
        <v>2246</v>
      </c>
      <c r="B128" s="6" t="s">
        <v>75</v>
      </c>
      <c r="C128" s="48">
        <v>101993</v>
      </c>
      <c r="D128" s="48">
        <v>8.9112030522491565</v>
      </c>
      <c r="E128" s="48">
        <v>161.02314493909441</v>
      </c>
      <c r="F128" s="48">
        <v>36.18840872803171</v>
      </c>
    </row>
    <row r="129" spans="1:6">
      <c r="A129" s="21" t="s">
        <v>2664</v>
      </c>
      <c r="B129" s="6" t="s">
        <v>2665</v>
      </c>
      <c r="C129" s="48">
        <v>148336</v>
      </c>
      <c r="D129" s="48">
        <v>6.314487141658935</v>
      </c>
      <c r="E129" s="48">
        <v>154.2491265829635</v>
      </c>
      <c r="F129" s="48">
        <v>36.146526919565275</v>
      </c>
    </row>
    <row r="130" spans="1:6">
      <c r="A130" s="21" t="s">
        <v>2666</v>
      </c>
      <c r="B130" s="6" t="s">
        <v>2667</v>
      </c>
      <c r="C130" s="48">
        <v>99117</v>
      </c>
      <c r="D130" s="48">
        <v>9.3469873444051998</v>
      </c>
      <c r="E130" s="48">
        <v>158.38848677058553</v>
      </c>
      <c r="F130" s="48">
        <v>35.996871163949464</v>
      </c>
    </row>
    <row r="131" spans="1:6">
      <c r="A131" s="21" t="s">
        <v>2668</v>
      </c>
      <c r="B131" s="6" t="s">
        <v>2669</v>
      </c>
      <c r="C131" s="48">
        <v>187632</v>
      </c>
      <c r="D131" s="48">
        <v>4.5932754244185947</v>
      </c>
      <c r="E131" s="48">
        <v>169.81715461561384</v>
      </c>
      <c r="F131" s="48">
        <v>35.936179614896837</v>
      </c>
    </row>
    <row r="132" spans="1:6">
      <c r="A132" s="21" t="s">
        <v>2670</v>
      </c>
      <c r="B132" s="6" t="s">
        <v>2671</v>
      </c>
      <c r="C132" s="48">
        <v>155182</v>
      </c>
      <c r="D132" s="48">
        <v>4.5828640985701323</v>
      </c>
      <c r="E132" s="48">
        <v>167.42118548516905</v>
      </c>
      <c r="F132" s="48">
        <v>35.694001651439194</v>
      </c>
    </row>
    <row r="133" spans="1:6">
      <c r="A133" s="21" t="s">
        <v>2672</v>
      </c>
      <c r="B133" s="6" t="s">
        <v>2673</v>
      </c>
      <c r="C133" s="48">
        <v>74711</v>
      </c>
      <c r="D133" s="48">
        <v>3.6861680949710234</v>
      </c>
      <c r="E133" s="48">
        <v>158.2037612327463</v>
      </c>
      <c r="F133" s="48">
        <v>35.432029993174069</v>
      </c>
    </row>
    <row r="134" spans="1:6">
      <c r="A134" s="21" t="s">
        <v>2674</v>
      </c>
      <c r="B134" s="6" t="s">
        <v>2675</v>
      </c>
      <c r="C134" s="48">
        <v>128909</v>
      </c>
      <c r="D134" s="48">
        <v>10.228484311110204</v>
      </c>
      <c r="E134" s="48">
        <v>158.91969725181542</v>
      </c>
      <c r="F134" s="48">
        <v>35.419142967915334</v>
      </c>
    </row>
    <row r="135" spans="1:6">
      <c r="A135" s="21" t="s">
        <v>2676</v>
      </c>
      <c r="B135" s="6" t="s">
        <v>2677</v>
      </c>
      <c r="C135" s="48">
        <v>110392</v>
      </c>
      <c r="D135" s="48">
        <v>3.3546193566823863</v>
      </c>
      <c r="E135" s="48">
        <v>172.51446417654697</v>
      </c>
      <c r="F135" s="48">
        <v>35.388799832807969</v>
      </c>
    </row>
    <row r="136" spans="1:6">
      <c r="A136" s="21" t="s">
        <v>2678</v>
      </c>
      <c r="B136" s="6" t="s">
        <v>2679</v>
      </c>
      <c r="C136" s="48">
        <v>92016</v>
      </c>
      <c r="D136" s="48">
        <v>5.0452181876887972</v>
      </c>
      <c r="E136" s="48">
        <v>153.41178068306459</v>
      </c>
      <c r="F136" s="48">
        <v>35.386098782376834</v>
      </c>
    </row>
    <row r="137" spans="1:6">
      <c r="A137" s="21" t="s">
        <v>2680</v>
      </c>
      <c r="B137" s="6" t="s">
        <v>2681</v>
      </c>
      <c r="C137" s="48">
        <v>89578</v>
      </c>
      <c r="D137" s="48">
        <v>3.2934674578691863</v>
      </c>
      <c r="E137" s="48">
        <v>158.46687275920667</v>
      </c>
      <c r="F137" s="48">
        <v>35.296996476704471</v>
      </c>
    </row>
    <row r="138" spans="1:6">
      <c r="A138" s="21" t="s">
        <v>2682</v>
      </c>
      <c r="B138" s="6" t="s">
        <v>2683</v>
      </c>
      <c r="C138" s="48">
        <v>66322</v>
      </c>
      <c r="D138" s="48">
        <v>10.369347416498087</v>
      </c>
      <c r="E138" s="48">
        <v>159.43512868078545</v>
      </c>
      <c r="F138" s="48">
        <v>35.073877192949141</v>
      </c>
    </row>
    <row r="139" spans="1:6">
      <c r="A139" s="21" t="s">
        <v>2684</v>
      </c>
      <c r="B139" s="6" t="s">
        <v>2685</v>
      </c>
      <c r="C139" s="48">
        <v>83305</v>
      </c>
      <c r="D139" s="48">
        <v>2.4256375940339443</v>
      </c>
      <c r="E139" s="48">
        <v>155.21830842574178</v>
      </c>
      <c r="F139" s="48">
        <v>34.582794593778644</v>
      </c>
    </row>
    <row r="140" spans="1:6">
      <c r="A140" s="21" t="s">
        <v>2686</v>
      </c>
      <c r="B140" s="6" t="s">
        <v>2687</v>
      </c>
      <c r="C140" s="48">
        <v>49482</v>
      </c>
      <c r="D140" s="48">
        <v>7.4934298542527467</v>
      </c>
      <c r="E140" s="48">
        <v>168.29048981680899</v>
      </c>
      <c r="F140" s="48">
        <v>34.48248273183696</v>
      </c>
    </row>
    <row r="141" spans="1:6">
      <c r="A141" s="21" t="s">
        <v>2688</v>
      </c>
      <c r="B141" s="6" t="s">
        <v>2689</v>
      </c>
      <c r="C141" s="48">
        <v>77692</v>
      </c>
      <c r="D141" s="48">
        <v>7.0344849692339126</v>
      </c>
      <c r="E141" s="48">
        <v>160.52563149026182</v>
      </c>
      <c r="F141" s="48">
        <v>34.353437257983316</v>
      </c>
    </row>
    <row r="142" spans="1:6">
      <c r="A142" s="21" t="s">
        <v>2690</v>
      </c>
      <c r="B142" s="6" t="s">
        <v>2691</v>
      </c>
      <c r="C142" s="48">
        <v>63207</v>
      </c>
      <c r="D142" s="48">
        <v>0.97510635974321758</v>
      </c>
      <c r="E142" s="48">
        <v>155.69098470233706</v>
      </c>
      <c r="F142" s="48">
        <v>34.226918549485092</v>
      </c>
    </row>
    <row r="143" spans="1:6">
      <c r="A143" s="21" t="s">
        <v>2692</v>
      </c>
      <c r="B143" s="6" t="s">
        <v>2693</v>
      </c>
      <c r="C143" s="48">
        <v>115977</v>
      </c>
      <c r="D143" s="48">
        <v>4.0477976859539906</v>
      </c>
      <c r="E143" s="48">
        <v>164.24843169834395</v>
      </c>
      <c r="F143" s="48">
        <v>33.81928180349508</v>
      </c>
    </row>
    <row r="144" spans="1:6">
      <c r="A144" s="21" t="s">
        <v>2694</v>
      </c>
      <c r="B144" s="6" t="s">
        <v>2695</v>
      </c>
      <c r="C144" s="48">
        <v>43529</v>
      </c>
      <c r="D144" s="48">
        <v>5.5187794368247474</v>
      </c>
      <c r="E144" s="48">
        <v>159.89683559304308</v>
      </c>
      <c r="F144" s="48">
        <v>33.666332921682752</v>
      </c>
    </row>
    <row r="145" spans="1:6">
      <c r="A145" s="21" t="s">
        <v>2696</v>
      </c>
      <c r="B145" s="6" t="s">
        <v>2697</v>
      </c>
      <c r="C145" s="48">
        <v>52070</v>
      </c>
      <c r="D145" s="48">
        <v>4.7496352765579886</v>
      </c>
      <c r="E145" s="48">
        <v>161.97915380860061</v>
      </c>
      <c r="F145" s="48">
        <v>33.515757847202288</v>
      </c>
    </row>
    <row r="146" spans="1:6">
      <c r="A146" s="21" t="s">
        <v>2698</v>
      </c>
      <c r="B146" s="6" t="s">
        <v>2699</v>
      </c>
      <c r="C146" s="48">
        <v>48692</v>
      </c>
      <c r="D146" s="48">
        <v>6.3487067131326675</v>
      </c>
      <c r="E146" s="48">
        <v>153.89424260827849</v>
      </c>
      <c r="F146" s="48">
        <v>33.213472011896641</v>
      </c>
    </row>
    <row r="147" spans="1:6">
      <c r="A147" s="21" t="s">
        <v>2700</v>
      </c>
      <c r="B147" s="6" t="s">
        <v>2701</v>
      </c>
      <c r="C147" s="48">
        <v>43277</v>
      </c>
      <c r="D147" s="48">
        <v>4.2577553684371985</v>
      </c>
      <c r="E147" s="48">
        <v>173.96820687087481</v>
      </c>
      <c r="F147" s="48">
        <v>32.863197492408929</v>
      </c>
    </row>
    <row r="148" spans="1:6">
      <c r="A148" s="21" t="s">
        <v>2702</v>
      </c>
      <c r="B148" s="6" t="s">
        <v>2703</v>
      </c>
      <c r="C148" s="48">
        <v>56022</v>
      </c>
      <c r="D148" s="48">
        <v>5.1135751288613314</v>
      </c>
      <c r="E148" s="48">
        <v>162.03035191548932</v>
      </c>
      <c r="F148" s="48">
        <v>32.743383622261597</v>
      </c>
    </row>
    <row r="149" spans="1:6">
      <c r="A149" s="21" t="s">
        <v>2704</v>
      </c>
      <c r="B149" s="6" t="s">
        <v>2705</v>
      </c>
      <c r="C149" s="48">
        <v>55413</v>
      </c>
      <c r="D149" s="48">
        <v>7.1105858354161038</v>
      </c>
      <c r="E149" s="48">
        <v>148.63261251477525</v>
      </c>
      <c r="F149" s="48">
        <v>32.71273274967038</v>
      </c>
    </row>
    <row r="150" spans="1:6">
      <c r="A150" s="21" t="s">
        <v>2706</v>
      </c>
      <c r="B150" s="6" t="s">
        <v>2707</v>
      </c>
      <c r="C150" s="48">
        <v>44696</v>
      </c>
      <c r="D150" s="48">
        <v>1.9142643865097211</v>
      </c>
      <c r="E150" s="48">
        <v>152.99984430026481</v>
      </c>
      <c r="F150" s="48">
        <v>32.121465553564505</v>
      </c>
    </row>
    <row r="151" spans="1:6">
      <c r="A151" s="21" t="s">
        <v>2708</v>
      </c>
      <c r="B151" s="6" t="s">
        <v>2709</v>
      </c>
      <c r="C151" s="48">
        <v>34875</v>
      </c>
      <c r="D151" s="48">
        <v>2.1390951754175793</v>
      </c>
      <c r="E151" s="48">
        <v>154.03098795216334</v>
      </c>
      <c r="F151" s="48">
        <v>32.049332043272308</v>
      </c>
    </row>
    <row r="152" spans="1:6">
      <c r="A152" s="21" t="s">
        <v>2710</v>
      </c>
      <c r="B152" s="6" t="s">
        <v>2711</v>
      </c>
      <c r="C152" s="48">
        <v>49797</v>
      </c>
      <c r="D152" s="48">
        <v>6.2170361831451144</v>
      </c>
      <c r="E152" s="48">
        <v>150.574304498158</v>
      </c>
      <c r="F152" s="48">
        <v>31.947606446058693</v>
      </c>
    </row>
    <row r="153" spans="1:6">
      <c r="A153" s="21" t="s">
        <v>2712</v>
      </c>
      <c r="B153" s="6" t="s">
        <v>2713</v>
      </c>
      <c r="C153" s="48">
        <v>136457</v>
      </c>
      <c r="D153" s="48">
        <v>2.4000981469789271</v>
      </c>
      <c r="E153" s="48">
        <v>155.79631465036314</v>
      </c>
      <c r="F153" s="48">
        <v>31.920529847159791</v>
      </c>
    </row>
    <row r="154" spans="1:6">
      <c r="A154" s="21" t="s">
        <v>2236</v>
      </c>
      <c r="B154" s="6" t="s">
        <v>73</v>
      </c>
      <c r="C154" s="48">
        <v>138976</v>
      </c>
      <c r="D154" s="48">
        <v>9.2569974003818967</v>
      </c>
      <c r="E154" s="48">
        <v>154.35941356579264</v>
      </c>
      <c r="F154" s="48">
        <v>31.365592220718344</v>
      </c>
    </row>
    <row r="155" spans="1:6">
      <c r="A155" s="21" t="s">
        <v>2714</v>
      </c>
      <c r="B155" s="6" t="s">
        <v>2715</v>
      </c>
      <c r="C155" s="48">
        <v>45695</v>
      </c>
      <c r="D155" s="48">
        <v>2.5240556103607896</v>
      </c>
      <c r="E155" s="48">
        <v>143.48657124057959</v>
      </c>
      <c r="F155" s="48">
        <v>31.333583083972243</v>
      </c>
    </row>
    <row r="156" spans="1:6">
      <c r="A156" s="21" t="s">
        <v>2716</v>
      </c>
      <c r="B156" s="6" t="s">
        <v>2717</v>
      </c>
      <c r="C156" s="48">
        <v>56514</v>
      </c>
      <c r="D156" s="48">
        <v>6.9029467524253034</v>
      </c>
      <c r="E156" s="48">
        <v>163.84079757417987</v>
      </c>
      <c r="F156" s="48">
        <v>31.283172525420341</v>
      </c>
    </row>
    <row r="157" spans="1:6">
      <c r="A157" s="21" t="s">
        <v>2718</v>
      </c>
      <c r="B157" s="6" t="s">
        <v>2719</v>
      </c>
      <c r="C157" s="48">
        <v>38625</v>
      </c>
      <c r="D157" s="48">
        <v>7.3538341963955078</v>
      </c>
      <c r="E157" s="48">
        <v>131.9524012521691</v>
      </c>
      <c r="F157" s="48">
        <v>30.968301246119115</v>
      </c>
    </row>
    <row r="158" spans="1:6">
      <c r="A158" s="21" t="s">
        <v>2462</v>
      </c>
      <c r="B158" s="6" t="s">
        <v>39</v>
      </c>
      <c r="C158" s="48">
        <v>24172165.903676156</v>
      </c>
      <c r="D158" s="48">
        <v>1.8232914436257464</v>
      </c>
      <c r="E158" s="48">
        <v>162.10367381314634</v>
      </c>
      <c r="F158" s="48">
        <v>30.890991954592682</v>
      </c>
    </row>
    <row r="159" spans="1:6">
      <c r="A159" s="21" t="s">
        <v>2720</v>
      </c>
      <c r="B159" s="6" t="s">
        <v>2721</v>
      </c>
      <c r="C159" s="48">
        <v>58802</v>
      </c>
      <c r="D159" s="48">
        <v>0.71238362866817317</v>
      </c>
      <c r="E159" s="48">
        <v>161.89479997174746</v>
      </c>
      <c r="F159" s="48">
        <v>30.866450623257748</v>
      </c>
    </row>
    <row r="160" spans="1:6">
      <c r="A160" s="21" t="s">
        <v>2722</v>
      </c>
      <c r="B160" s="6" t="s">
        <v>2723</v>
      </c>
      <c r="C160" s="48">
        <v>49476</v>
      </c>
      <c r="D160" s="48">
        <v>4.5232297112852367</v>
      </c>
      <c r="E160" s="48">
        <v>153.76997779558127</v>
      </c>
      <c r="F160" s="48">
        <v>30.68617969393571</v>
      </c>
    </row>
    <row r="161" spans="1:6">
      <c r="A161" s="21" t="s">
        <v>2724</v>
      </c>
      <c r="B161" s="6" t="s">
        <v>2725</v>
      </c>
      <c r="C161" s="48">
        <v>43639</v>
      </c>
      <c r="D161" s="48">
        <v>4.3329724438267014</v>
      </c>
      <c r="E161" s="48">
        <v>157.07157889935289</v>
      </c>
      <c r="F161" s="48">
        <v>30.467393234782303</v>
      </c>
    </row>
    <row r="162" spans="1:6">
      <c r="A162" s="21" t="s">
        <v>2726</v>
      </c>
      <c r="B162" s="6" t="s">
        <v>2727</v>
      </c>
      <c r="C162" s="48">
        <v>42241</v>
      </c>
      <c r="D162" s="48">
        <v>0.7818944530840729</v>
      </c>
      <c r="E162" s="48">
        <v>152.42176033007942</v>
      </c>
      <c r="F162" s="48">
        <v>30.218291779287203</v>
      </c>
    </row>
    <row r="163" spans="1:6">
      <c r="A163" s="21" t="s">
        <v>2728</v>
      </c>
      <c r="B163" s="6" t="s">
        <v>2729</v>
      </c>
      <c r="C163" s="48">
        <v>49722</v>
      </c>
      <c r="D163" s="48">
        <v>4.3381725525127219</v>
      </c>
      <c r="E163" s="48">
        <v>143.98189632745613</v>
      </c>
      <c r="F163" s="48">
        <v>29.984191759945162</v>
      </c>
    </row>
    <row r="164" spans="1:6">
      <c r="A164" s="21" t="s">
        <v>2730</v>
      </c>
      <c r="B164" s="6" t="s">
        <v>2731</v>
      </c>
      <c r="C164" s="48">
        <v>68645</v>
      </c>
      <c r="D164" s="48">
        <v>9.1825338283333373</v>
      </c>
      <c r="E164" s="48">
        <v>147.46539060681374</v>
      </c>
      <c r="F164" s="48">
        <v>29.806143440935447</v>
      </c>
    </row>
    <row r="165" spans="1:6">
      <c r="A165" s="21" t="s">
        <v>2732</v>
      </c>
      <c r="B165" s="6" t="s">
        <v>2733</v>
      </c>
      <c r="C165" s="48">
        <v>118385</v>
      </c>
      <c r="D165" s="48">
        <v>2.2090479055799146</v>
      </c>
      <c r="E165" s="48">
        <v>154.14442426274508</v>
      </c>
      <c r="F165" s="48">
        <v>29.588617679645157</v>
      </c>
    </row>
    <row r="166" spans="1:6">
      <c r="A166" s="21" t="s">
        <v>2734</v>
      </c>
      <c r="B166" s="6" t="s">
        <v>2735</v>
      </c>
      <c r="C166" s="48">
        <v>23166</v>
      </c>
      <c r="D166" s="48">
        <v>9.8477703948971005</v>
      </c>
      <c r="E166" s="48">
        <v>136.90989219389863</v>
      </c>
      <c r="F166" s="48">
        <v>29.582725295511949</v>
      </c>
    </row>
    <row r="167" spans="1:6">
      <c r="A167" s="21" t="s">
        <v>2736</v>
      </c>
      <c r="B167" s="6" t="s">
        <v>2737</v>
      </c>
      <c r="C167" s="48">
        <v>75407</v>
      </c>
      <c r="D167" s="48">
        <v>2.597487967850165</v>
      </c>
      <c r="E167" s="48">
        <v>163.40058492851517</v>
      </c>
      <c r="F167" s="48">
        <v>29.504820144691596</v>
      </c>
    </row>
    <row r="168" spans="1:6">
      <c r="A168" s="21" t="s">
        <v>2738</v>
      </c>
      <c r="B168" s="6" t="s">
        <v>2739</v>
      </c>
      <c r="C168" s="48">
        <v>39330</v>
      </c>
      <c r="D168" s="48">
        <v>2.1535945649326997</v>
      </c>
      <c r="E168" s="48">
        <v>141.25885009169147</v>
      </c>
      <c r="F168" s="48">
        <v>29.487978386590854</v>
      </c>
    </row>
    <row r="169" spans="1:6">
      <c r="A169" s="21" t="s">
        <v>2740</v>
      </c>
      <c r="B169" s="6" t="s">
        <v>2741</v>
      </c>
      <c r="C169" s="48">
        <v>32401</v>
      </c>
      <c r="D169" s="48">
        <v>9.5078981783996177</v>
      </c>
      <c r="E169" s="48">
        <v>142.90340847095283</v>
      </c>
      <c r="F169" s="48">
        <v>29.470945210084274</v>
      </c>
    </row>
    <row r="170" spans="1:6">
      <c r="A170" s="21" t="s">
        <v>2742</v>
      </c>
      <c r="B170" s="6" t="s">
        <v>2743</v>
      </c>
      <c r="C170" s="48">
        <v>35866</v>
      </c>
      <c r="D170" s="48">
        <v>2.2369462907840982</v>
      </c>
      <c r="E170" s="48">
        <v>158.83805016500989</v>
      </c>
      <c r="F170" s="48">
        <v>29.186426118231982</v>
      </c>
    </row>
    <row r="171" spans="1:6">
      <c r="A171" s="21" t="s">
        <v>2744</v>
      </c>
      <c r="B171" s="6" t="s">
        <v>2745</v>
      </c>
      <c r="C171" s="48">
        <v>56468.998432601882</v>
      </c>
      <c r="D171" s="48">
        <v>2.6768181235697281</v>
      </c>
      <c r="E171" s="48">
        <v>160.9454109424812</v>
      </c>
      <c r="F171" s="48">
        <v>29.066277480362032</v>
      </c>
    </row>
    <row r="172" spans="1:6">
      <c r="A172" s="21" t="s">
        <v>2746</v>
      </c>
      <c r="B172" s="6" t="s">
        <v>2747</v>
      </c>
      <c r="C172" s="48">
        <v>51044</v>
      </c>
      <c r="D172" s="48">
        <v>2.5160295059979778</v>
      </c>
      <c r="E172" s="48">
        <v>145.67597975064854</v>
      </c>
      <c r="F172" s="48">
        <v>28.732841275458718</v>
      </c>
    </row>
    <row r="173" spans="1:6">
      <c r="A173" s="21" t="s">
        <v>2748</v>
      </c>
      <c r="B173" s="6" t="s">
        <v>2749</v>
      </c>
      <c r="C173" s="48">
        <v>52607</v>
      </c>
      <c r="D173" s="48">
        <v>4.3863823086277351</v>
      </c>
      <c r="E173" s="48">
        <v>149.23244404785143</v>
      </c>
      <c r="F173" s="48">
        <v>28.659443762552101</v>
      </c>
    </row>
    <row r="174" spans="1:6">
      <c r="A174" s="21" t="s">
        <v>2750</v>
      </c>
      <c r="B174" s="6" t="s">
        <v>2751</v>
      </c>
      <c r="C174" s="48">
        <v>74300</v>
      </c>
      <c r="D174" s="48">
        <v>1.5595958307810358</v>
      </c>
      <c r="E174" s="48">
        <v>156.269523151274</v>
      </c>
      <c r="F174" s="48">
        <v>28.494531232539174</v>
      </c>
    </row>
    <row r="175" spans="1:6">
      <c r="A175" s="21" t="s">
        <v>2752</v>
      </c>
      <c r="B175" s="6" t="s">
        <v>2753</v>
      </c>
      <c r="C175" s="48">
        <v>74549</v>
      </c>
      <c r="D175" s="48">
        <v>2.6716110397665425</v>
      </c>
      <c r="E175" s="48">
        <v>149.22447854906054</v>
      </c>
      <c r="F175" s="48">
        <v>28.366594350381899</v>
      </c>
    </row>
    <row r="176" spans="1:6">
      <c r="A176" s="21" t="s">
        <v>2754</v>
      </c>
      <c r="B176" s="6" t="s">
        <v>2755</v>
      </c>
      <c r="C176" s="48">
        <v>74611</v>
      </c>
      <c r="D176" s="48">
        <v>3.3233640010763366</v>
      </c>
      <c r="E176" s="48">
        <v>136.88823346899622</v>
      </c>
      <c r="F176" s="48">
        <v>28.24922365616176</v>
      </c>
    </row>
    <row r="177" spans="1:6">
      <c r="A177" s="21" t="s">
        <v>2756</v>
      </c>
      <c r="B177" s="6" t="s">
        <v>2757</v>
      </c>
      <c r="C177" s="48">
        <v>61312</v>
      </c>
      <c r="D177" s="48">
        <v>1.4628446218578384</v>
      </c>
      <c r="E177" s="48">
        <v>162.01557606270765</v>
      </c>
      <c r="F177" s="48">
        <v>28.235260001501661</v>
      </c>
    </row>
    <row r="178" spans="1:6">
      <c r="A178" s="21" t="s">
        <v>2758</v>
      </c>
      <c r="B178" s="6" t="s">
        <v>2759</v>
      </c>
      <c r="C178" s="48">
        <v>65194</v>
      </c>
      <c r="D178" s="48">
        <v>3.0683055551759826</v>
      </c>
      <c r="E178" s="48">
        <v>178.95984211532473</v>
      </c>
      <c r="F178" s="48">
        <v>28.185845596219199</v>
      </c>
    </row>
    <row r="179" spans="1:6">
      <c r="A179" s="21" t="s">
        <v>2760</v>
      </c>
      <c r="B179" s="6" t="s">
        <v>2761</v>
      </c>
      <c r="C179" s="48">
        <v>52013</v>
      </c>
      <c r="D179" s="48">
        <v>1.6006206560553824</v>
      </c>
      <c r="E179" s="48">
        <v>134.26831152445308</v>
      </c>
      <c r="F179" s="48">
        <v>28.158920073448382</v>
      </c>
    </row>
    <row r="180" spans="1:6">
      <c r="A180" s="21" t="s">
        <v>2762</v>
      </c>
      <c r="B180" s="6" t="s">
        <v>2763</v>
      </c>
      <c r="C180" s="48">
        <v>23970</v>
      </c>
      <c r="D180" s="48">
        <v>4.637043564287886</v>
      </c>
      <c r="E180" s="48">
        <v>131.14773729275345</v>
      </c>
      <c r="F180" s="48">
        <v>27.993704940440896</v>
      </c>
    </row>
    <row r="181" spans="1:6">
      <c r="A181" s="21" t="s">
        <v>2764</v>
      </c>
      <c r="B181" s="6" t="s">
        <v>2765</v>
      </c>
      <c r="C181" s="48">
        <v>47402</v>
      </c>
      <c r="D181" s="48">
        <v>3.6594091149650598</v>
      </c>
      <c r="E181" s="48">
        <v>160.21004704844154</v>
      </c>
      <c r="F181" s="48">
        <v>27.95674333078847</v>
      </c>
    </row>
    <row r="182" spans="1:6">
      <c r="A182" s="21" t="s">
        <v>2766</v>
      </c>
      <c r="B182" s="6" t="s">
        <v>2767</v>
      </c>
      <c r="C182" s="48">
        <v>64160</v>
      </c>
      <c r="D182" s="48">
        <v>2.2680883375765362</v>
      </c>
      <c r="E182" s="48">
        <v>152.56669011870625</v>
      </c>
      <c r="F182" s="48">
        <v>27.846491283477036</v>
      </c>
    </row>
    <row r="183" spans="1:6">
      <c r="A183" s="21" t="s">
        <v>2768</v>
      </c>
      <c r="B183" s="6" t="s">
        <v>2769</v>
      </c>
      <c r="C183" s="48">
        <v>119245</v>
      </c>
      <c r="D183" s="48">
        <v>1.6662256055082032</v>
      </c>
      <c r="E183" s="48">
        <v>156.46335410842303</v>
      </c>
      <c r="F183" s="48">
        <v>27.505616024214806</v>
      </c>
    </row>
    <row r="184" spans="1:6">
      <c r="A184" s="21" t="s">
        <v>2770</v>
      </c>
      <c r="B184" s="6" t="s">
        <v>2771</v>
      </c>
      <c r="C184" s="48">
        <v>43010</v>
      </c>
      <c r="D184" s="48">
        <v>3.2965766969179127</v>
      </c>
      <c r="E184" s="48">
        <v>138.35867770870203</v>
      </c>
      <c r="F184" s="48">
        <v>27.454629973906346</v>
      </c>
    </row>
    <row r="185" spans="1:6">
      <c r="A185" s="21" t="s">
        <v>2772</v>
      </c>
      <c r="B185" s="6" t="s">
        <v>2773</v>
      </c>
      <c r="C185" s="48">
        <v>60423</v>
      </c>
      <c r="D185" s="48">
        <v>3.7481930352564841</v>
      </c>
      <c r="E185" s="48">
        <v>141.99358321996922</v>
      </c>
      <c r="F185" s="48">
        <v>27.349672638925043</v>
      </c>
    </row>
    <row r="186" spans="1:6">
      <c r="A186" s="21" t="s">
        <v>2774</v>
      </c>
      <c r="B186" s="6" t="s">
        <v>2775</v>
      </c>
      <c r="C186" s="48">
        <v>49910</v>
      </c>
      <c r="D186" s="48">
        <v>6.4112825705503278</v>
      </c>
      <c r="E186" s="48">
        <v>136.23866814350615</v>
      </c>
      <c r="F186" s="48">
        <v>27.17543248304165</v>
      </c>
    </row>
    <row r="187" spans="1:6">
      <c r="A187" s="21" t="s">
        <v>2776</v>
      </c>
      <c r="B187" s="6" t="s">
        <v>2777</v>
      </c>
      <c r="C187" s="48">
        <v>54068</v>
      </c>
      <c r="D187" s="48">
        <v>1.6857845788833248</v>
      </c>
      <c r="E187" s="48">
        <v>164.14493202980535</v>
      </c>
      <c r="F187" s="48">
        <v>27.122290769340644</v>
      </c>
    </row>
    <row r="188" spans="1:6">
      <c r="A188" s="21" t="s">
        <v>2778</v>
      </c>
      <c r="B188" s="6" t="s">
        <v>2779</v>
      </c>
      <c r="C188" s="48">
        <v>51820</v>
      </c>
      <c r="D188" s="48">
        <v>1.4189134481317707</v>
      </c>
      <c r="E188" s="48">
        <v>155.9772796673202</v>
      </c>
      <c r="F188" s="48">
        <v>26.89652166149158</v>
      </c>
    </row>
    <row r="189" spans="1:6">
      <c r="A189" s="21" t="s">
        <v>2780</v>
      </c>
      <c r="B189" s="6" t="s">
        <v>2781</v>
      </c>
      <c r="C189" s="48">
        <v>53032</v>
      </c>
      <c r="D189" s="48">
        <v>0.50299390204359096</v>
      </c>
      <c r="E189" s="48">
        <v>135.84156889974849</v>
      </c>
      <c r="F189" s="48">
        <v>26.873458824757428</v>
      </c>
    </row>
    <row r="190" spans="1:6">
      <c r="A190" s="21" t="s">
        <v>2782</v>
      </c>
      <c r="B190" s="6" t="s">
        <v>2783</v>
      </c>
      <c r="C190" s="48">
        <v>91617</v>
      </c>
      <c r="D190" s="48">
        <v>5.1389981611708491</v>
      </c>
      <c r="E190" s="48">
        <v>141.96976529270617</v>
      </c>
      <c r="F190" s="48">
        <v>26.782019759673496</v>
      </c>
    </row>
    <row r="191" spans="1:6">
      <c r="A191" s="21" t="s">
        <v>2784</v>
      </c>
      <c r="B191" s="6" t="s">
        <v>2785</v>
      </c>
      <c r="C191" s="48">
        <v>96456</v>
      </c>
      <c r="D191" s="48">
        <v>2.4694796993578696</v>
      </c>
      <c r="E191" s="48">
        <v>141.55524092029827</v>
      </c>
      <c r="F191" s="48">
        <v>26.680664490915003</v>
      </c>
    </row>
    <row r="192" spans="1:6">
      <c r="A192" s="21" t="s">
        <v>2786</v>
      </c>
      <c r="B192" s="6" t="s">
        <v>2787</v>
      </c>
      <c r="C192" s="48">
        <v>46174</v>
      </c>
      <c r="D192" s="48">
        <v>1.30599713115585</v>
      </c>
      <c r="E192" s="48">
        <v>149.3649317426746</v>
      </c>
      <c r="F192" s="48">
        <v>26.599799556470483</v>
      </c>
    </row>
    <row r="193" spans="1:6">
      <c r="A193" s="21" t="s">
        <v>2788</v>
      </c>
      <c r="B193" s="6" t="s">
        <v>2789</v>
      </c>
      <c r="C193" s="48">
        <v>81048</v>
      </c>
      <c r="D193" s="48">
        <v>2.3084433967680598</v>
      </c>
      <c r="E193" s="48">
        <v>153.17544040815568</v>
      </c>
      <c r="F193" s="48">
        <v>26.534657529978894</v>
      </c>
    </row>
    <row r="194" spans="1:6">
      <c r="A194" s="21" t="s">
        <v>2790</v>
      </c>
      <c r="B194" s="6" t="s">
        <v>2791</v>
      </c>
      <c r="C194" s="48">
        <v>67731</v>
      </c>
      <c r="D194" s="48">
        <v>2.1260912219331529</v>
      </c>
      <c r="E194" s="48">
        <v>148.20155071782821</v>
      </c>
      <c r="F194" s="48">
        <v>26.523568051276957</v>
      </c>
    </row>
    <row r="195" spans="1:6">
      <c r="A195" s="21" t="s">
        <v>2792</v>
      </c>
      <c r="B195" s="6" t="s">
        <v>2793</v>
      </c>
      <c r="C195" s="48">
        <v>51888.642110762798</v>
      </c>
      <c r="D195" s="48">
        <v>1.3305323333683394</v>
      </c>
      <c r="E195" s="48">
        <v>154.83050272668015</v>
      </c>
      <c r="F195" s="48">
        <v>26.358956026472942</v>
      </c>
    </row>
    <row r="196" spans="1:6">
      <c r="A196" s="21" t="s">
        <v>2794</v>
      </c>
      <c r="B196" s="6" t="s">
        <v>2795</v>
      </c>
      <c r="C196" s="48">
        <v>50326</v>
      </c>
      <c r="D196" s="48">
        <v>1.6931502362132282</v>
      </c>
      <c r="E196" s="48">
        <v>144.23369611211223</v>
      </c>
      <c r="F196" s="48">
        <v>26.299335050023746</v>
      </c>
    </row>
    <row r="197" spans="1:6">
      <c r="A197" s="21" t="s">
        <v>2796</v>
      </c>
      <c r="B197" s="6" t="s">
        <v>2797</v>
      </c>
      <c r="C197" s="48">
        <v>28261</v>
      </c>
      <c r="D197" s="48">
        <v>0.23975896631342983</v>
      </c>
      <c r="E197" s="48">
        <v>137.6486762197255</v>
      </c>
      <c r="F197" s="48">
        <v>26.264294574018994</v>
      </c>
    </row>
    <row r="198" spans="1:6">
      <c r="A198" s="21" t="s">
        <v>2798</v>
      </c>
      <c r="B198" s="6" t="s">
        <v>2799</v>
      </c>
      <c r="C198" s="48">
        <v>33316</v>
      </c>
      <c r="D198" s="48">
        <v>0.42953598539821453</v>
      </c>
      <c r="E198" s="48">
        <v>140.54090331871578</v>
      </c>
      <c r="F198" s="48">
        <v>26.021909704080368</v>
      </c>
    </row>
    <row r="199" spans="1:6">
      <c r="A199" s="21" t="s">
        <v>2800</v>
      </c>
      <c r="B199" s="6" t="s">
        <v>2801</v>
      </c>
      <c r="C199" s="48">
        <v>57526</v>
      </c>
      <c r="D199" s="48">
        <v>2.1672215848548051</v>
      </c>
      <c r="E199" s="48">
        <v>158.95333225869032</v>
      </c>
      <c r="F199" s="48">
        <v>26.020412405105191</v>
      </c>
    </row>
    <row r="200" spans="1:6">
      <c r="A200" s="21" t="s">
        <v>2802</v>
      </c>
      <c r="B200" s="6" t="s">
        <v>2803</v>
      </c>
      <c r="C200" s="48">
        <v>155091</v>
      </c>
      <c r="D200" s="48">
        <v>0.30545573536952514</v>
      </c>
      <c r="E200" s="48">
        <v>131.15335688096843</v>
      </c>
      <c r="F200" s="48">
        <v>25.924424335389002</v>
      </c>
    </row>
    <row r="201" spans="1:6">
      <c r="A201" s="21" t="s">
        <v>2804</v>
      </c>
      <c r="B201" s="6" t="s">
        <v>2805</v>
      </c>
      <c r="C201" s="48">
        <v>42606</v>
      </c>
      <c r="D201" s="48">
        <v>6.6991133751430025</v>
      </c>
      <c r="E201" s="48">
        <v>148.29023944846452</v>
      </c>
      <c r="F201" s="48">
        <v>25.775590850462624</v>
      </c>
    </row>
    <row r="202" spans="1:6">
      <c r="A202" s="21" t="s">
        <v>2806</v>
      </c>
      <c r="B202" s="6" t="s">
        <v>2807</v>
      </c>
      <c r="C202" s="48">
        <v>80567</v>
      </c>
      <c r="D202" s="48">
        <v>2.3298694009002965</v>
      </c>
      <c r="E202" s="48">
        <v>155.34390892123477</v>
      </c>
      <c r="F202" s="48">
        <v>25.487973559037385</v>
      </c>
    </row>
    <row r="203" spans="1:6">
      <c r="A203" s="21" t="s">
        <v>2808</v>
      </c>
      <c r="B203" s="6" t="s">
        <v>2809</v>
      </c>
      <c r="C203" s="48">
        <v>44145</v>
      </c>
      <c r="D203" s="48">
        <v>1.3055706370915743</v>
      </c>
      <c r="E203" s="48">
        <v>147.86028903051925</v>
      </c>
      <c r="F203" s="48">
        <v>25.067312740292518</v>
      </c>
    </row>
    <row r="204" spans="1:6">
      <c r="A204" s="21" t="s">
        <v>2810</v>
      </c>
      <c r="B204" s="6" t="s">
        <v>2811</v>
      </c>
      <c r="C204" s="48">
        <v>46884</v>
      </c>
      <c r="D204" s="48">
        <v>2.4000038722436292</v>
      </c>
      <c r="E204" s="48">
        <v>149.41377795642435</v>
      </c>
      <c r="F204" s="48">
        <v>24.966234051642552</v>
      </c>
    </row>
    <row r="205" spans="1:6">
      <c r="A205" s="21" t="s">
        <v>2812</v>
      </c>
      <c r="B205" s="6" t="s">
        <v>2813</v>
      </c>
      <c r="C205" s="48">
        <v>64986</v>
      </c>
      <c r="D205" s="48">
        <v>1.1038202294493733</v>
      </c>
      <c r="E205" s="48">
        <v>145.45467230596375</v>
      </c>
      <c r="F205" s="48">
        <v>24.790253483181637</v>
      </c>
    </row>
    <row r="206" spans="1:6">
      <c r="A206" s="21" t="s">
        <v>2814</v>
      </c>
      <c r="B206" s="6" t="s">
        <v>2815</v>
      </c>
      <c r="C206" s="48">
        <v>44800</v>
      </c>
      <c r="D206" s="48">
        <v>1.6039257745599593</v>
      </c>
      <c r="E206" s="48">
        <v>146.15129212907985</v>
      </c>
      <c r="F206" s="48">
        <v>24.686110658405571</v>
      </c>
    </row>
    <row r="207" spans="1:6">
      <c r="A207" s="21" t="s">
        <v>2816</v>
      </c>
      <c r="B207" s="6" t="s">
        <v>2817</v>
      </c>
      <c r="C207" s="48">
        <v>47421</v>
      </c>
      <c r="D207" s="48">
        <v>0.35910092994262932</v>
      </c>
      <c r="E207" s="48">
        <v>131.90114532888515</v>
      </c>
      <c r="F207" s="48">
        <v>24.657354713173117</v>
      </c>
    </row>
    <row r="208" spans="1:6">
      <c r="A208" s="21" t="s">
        <v>2818</v>
      </c>
      <c r="B208" s="6" t="s">
        <v>2819</v>
      </c>
      <c r="C208" s="48">
        <v>75807</v>
      </c>
      <c r="D208" s="48">
        <v>2.2113129962627593</v>
      </c>
      <c r="E208" s="48">
        <v>149.04295688676973</v>
      </c>
      <c r="F208" s="48">
        <v>24.515806719017611</v>
      </c>
    </row>
    <row r="209" spans="1:6">
      <c r="A209" s="21" t="s">
        <v>2820</v>
      </c>
      <c r="B209" s="6" t="s">
        <v>2821</v>
      </c>
      <c r="C209" s="48">
        <v>57249</v>
      </c>
      <c r="D209" s="48">
        <v>1.5251388416468399</v>
      </c>
      <c r="E209" s="48">
        <v>149.24250322755947</v>
      </c>
      <c r="F209" s="48">
        <v>24.490498331706185</v>
      </c>
    </row>
    <row r="210" spans="1:6">
      <c r="A210" s="21" t="s">
        <v>2822</v>
      </c>
      <c r="B210" s="6" t="s">
        <v>2823</v>
      </c>
      <c r="C210" s="48">
        <v>157920</v>
      </c>
      <c r="D210" s="48">
        <v>1.6779438068652126</v>
      </c>
      <c r="E210" s="48">
        <v>156.17689912035877</v>
      </c>
      <c r="F210" s="48">
        <v>24.382898792397381</v>
      </c>
    </row>
    <row r="211" spans="1:6">
      <c r="A211" s="21" t="s">
        <v>2824</v>
      </c>
      <c r="B211" s="6" t="s">
        <v>2825</v>
      </c>
      <c r="C211" s="48">
        <v>35718</v>
      </c>
      <c r="D211" s="48">
        <v>1.3763791581348284</v>
      </c>
      <c r="E211" s="48">
        <v>131.60706866083518</v>
      </c>
      <c r="F211" s="48">
        <v>24.356312728195764</v>
      </c>
    </row>
    <row r="212" spans="1:6">
      <c r="A212" s="21" t="s">
        <v>2826</v>
      </c>
      <c r="B212" s="6" t="s">
        <v>2827</v>
      </c>
      <c r="C212" s="48">
        <v>36100.532555615842</v>
      </c>
      <c r="D212" s="48">
        <v>4.6259066051884954</v>
      </c>
      <c r="E212" s="48">
        <v>150.28669558416377</v>
      </c>
      <c r="F212" s="48">
        <v>24.277821466837857</v>
      </c>
    </row>
    <row r="213" spans="1:6">
      <c r="A213" s="21" t="s">
        <v>2828</v>
      </c>
      <c r="B213" s="6" t="s">
        <v>2829</v>
      </c>
      <c r="C213" s="48">
        <v>69343</v>
      </c>
      <c r="D213" s="48">
        <v>1.8990972359994041</v>
      </c>
      <c r="E213" s="48">
        <v>137.88455242494024</v>
      </c>
      <c r="F213" s="48">
        <v>24.202097149225338</v>
      </c>
    </row>
    <row r="214" spans="1:6">
      <c r="A214" s="21" t="s">
        <v>2830</v>
      </c>
      <c r="B214" s="6" t="s">
        <v>2831</v>
      </c>
      <c r="C214" s="48">
        <v>55895</v>
      </c>
      <c r="D214" s="48">
        <v>1.5031186961279772</v>
      </c>
      <c r="E214" s="48">
        <v>141.58422428415295</v>
      </c>
      <c r="F214" s="48">
        <v>23.999960739308182</v>
      </c>
    </row>
    <row r="215" spans="1:6">
      <c r="A215" s="21" t="s">
        <v>2832</v>
      </c>
      <c r="B215" s="6" t="s">
        <v>2833</v>
      </c>
      <c r="C215" s="48">
        <v>40008</v>
      </c>
      <c r="D215" s="48">
        <v>0.78480010122194044</v>
      </c>
      <c r="E215" s="48">
        <v>137.71903510664299</v>
      </c>
      <c r="F215" s="48">
        <v>23.911390400017158</v>
      </c>
    </row>
    <row r="216" spans="1:6">
      <c r="A216" s="21" t="s">
        <v>2834</v>
      </c>
      <c r="B216" s="6" t="s">
        <v>2835</v>
      </c>
      <c r="C216" s="48">
        <v>45798</v>
      </c>
      <c r="D216" s="48">
        <v>1.6616216243672655</v>
      </c>
      <c r="E216" s="48">
        <v>146.58987965852393</v>
      </c>
      <c r="F216" s="48">
        <v>23.537354912115262</v>
      </c>
    </row>
    <row r="217" spans="1:6">
      <c r="A217" s="21" t="s">
        <v>2836</v>
      </c>
      <c r="B217" s="6" t="s">
        <v>2837</v>
      </c>
      <c r="C217" s="48">
        <v>56339</v>
      </c>
      <c r="D217" s="48">
        <v>1.6624820850744089</v>
      </c>
      <c r="E217" s="48">
        <v>155.18232349913779</v>
      </c>
      <c r="F217" s="48">
        <v>23.524861423126605</v>
      </c>
    </row>
    <row r="218" spans="1:6">
      <c r="A218" s="21" t="s">
        <v>2838</v>
      </c>
      <c r="B218" s="6" t="s">
        <v>2839</v>
      </c>
      <c r="C218" s="48">
        <v>49888</v>
      </c>
      <c r="D218" s="48">
        <v>1.3104013008228972</v>
      </c>
      <c r="E218" s="48">
        <v>134.52687509962695</v>
      </c>
      <c r="F218" s="48">
        <v>23.516928351773917</v>
      </c>
    </row>
    <row r="219" spans="1:6">
      <c r="A219" s="21" t="s">
        <v>2840</v>
      </c>
      <c r="B219" s="6" t="s">
        <v>2841</v>
      </c>
      <c r="C219" s="48">
        <v>45504</v>
      </c>
      <c r="D219" s="48">
        <v>1.5457959493589088</v>
      </c>
      <c r="E219" s="48">
        <v>138.8558540396302</v>
      </c>
      <c r="F219" s="48">
        <v>23.169554676842889</v>
      </c>
    </row>
    <row r="220" spans="1:6">
      <c r="A220" s="21" t="s">
        <v>2842</v>
      </c>
      <c r="B220" s="6" t="s">
        <v>2843</v>
      </c>
      <c r="C220" s="48">
        <v>61444</v>
      </c>
      <c r="D220" s="48">
        <v>1.0273544011158635</v>
      </c>
      <c r="E220" s="48">
        <v>140.18231374140518</v>
      </c>
      <c r="F220" s="48">
        <v>23.16679458937146</v>
      </c>
    </row>
    <row r="221" spans="1:6">
      <c r="A221" s="21" t="s">
        <v>2844</v>
      </c>
      <c r="B221" s="6" t="s">
        <v>2845</v>
      </c>
      <c r="C221" s="48">
        <v>28169</v>
      </c>
      <c r="D221" s="48">
        <v>0.99098214120043981</v>
      </c>
      <c r="E221" s="48">
        <v>146.92774041311955</v>
      </c>
      <c r="F221" s="48">
        <v>23.142015722074824</v>
      </c>
    </row>
    <row r="222" spans="1:6">
      <c r="A222" s="21" t="s">
        <v>2846</v>
      </c>
      <c r="B222" s="6" t="s">
        <v>2847</v>
      </c>
      <c r="C222" s="48">
        <v>29536</v>
      </c>
      <c r="D222" s="48">
        <v>0.78234779527315323</v>
      </c>
      <c r="E222" s="48">
        <v>139.49046649746958</v>
      </c>
      <c r="F222" s="48">
        <v>23.06724394212257</v>
      </c>
    </row>
    <row r="223" spans="1:6">
      <c r="A223" s="21" t="s">
        <v>2848</v>
      </c>
      <c r="B223" s="6" t="s">
        <v>2849</v>
      </c>
      <c r="C223" s="48">
        <v>45185</v>
      </c>
      <c r="D223" s="48">
        <v>1.3639333926153385</v>
      </c>
      <c r="E223" s="48">
        <v>130.99098093299656</v>
      </c>
      <c r="F223" s="48">
        <v>23.002256538771924</v>
      </c>
    </row>
    <row r="224" spans="1:6">
      <c r="A224" s="21" t="s">
        <v>2850</v>
      </c>
      <c r="B224" s="6" t="s">
        <v>2851</v>
      </c>
      <c r="C224" s="48">
        <v>54762</v>
      </c>
      <c r="D224" s="48">
        <v>2.2726173956655518</v>
      </c>
      <c r="E224" s="48">
        <v>148.70642984359833</v>
      </c>
      <c r="F224" s="48">
        <v>22.992945073760971</v>
      </c>
    </row>
    <row r="225" spans="1:6">
      <c r="A225" s="21" t="s">
        <v>2852</v>
      </c>
      <c r="B225" s="6" t="s">
        <v>2853</v>
      </c>
      <c r="C225" s="48">
        <v>75852</v>
      </c>
      <c r="D225" s="48">
        <v>0.83122426436080621</v>
      </c>
      <c r="E225" s="48">
        <v>137.8506519909084</v>
      </c>
      <c r="F225" s="48">
        <v>22.975644381635476</v>
      </c>
    </row>
    <row r="226" spans="1:6">
      <c r="A226" s="21" t="s">
        <v>2854</v>
      </c>
      <c r="B226" s="6" t="s">
        <v>2855</v>
      </c>
      <c r="C226" s="48">
        <v>70378</v>
      </c>
      <c r="D226" s="48">
        <v>1.7938596743253445</v>
      </c>
      <c r="E226" s="48">
        <v>142.58060805450302</v>
      </c>
      <c r="F226" s="48">
        <v>22.861892810439148</v>
      </c>
    </row>
    <row r="227" spans="1:6">
      <c r="A227" s="21" t="s">
        <v>2856</v>
      </c>
      <c r="B227" s="6" t="s">
        <v>2857</v>
      </c>
      <c r="C227" s="48">
        <v>74746</v>
      </c>
      <c r="D227" s="48">
        <v>1.1793178182324255</v>
      </c>
      <c r="E227" s="48">
        <v>147.07023486534882</v>
      </c>
      <c r="F227" s="48">
        <v>22.849182622128634</v>
      </c>
    </row>
    <row r="228" spans="1:6">
      <c r="A228" s="21" t="s">
        <v>2858</v>
      </c>
      <c r="B228" s="6" t="s">
        <v>2859</v>
      </c>
      <c r="C228" s="48">
        <v>80260</v>
      </c>
      <c r="D228" s="48">
        <v>0.88909758790162263</v>
      </c>
      <c r="E228" s="48">
        <v>143.3737182125044</v>
      </c>
      <c r="F228" s="48">
        <v>22.75463000577269</v>
      </c>
    </row>
    <row r="229" spans="1:6">
      <c r="A229" s="21" t="s">
        <v>2860</v>
      </c>
      <c r="B229" s="6" t="s">
        <v>2861</v>
      </c>
      <c r="C229" s="48">
        <v>158945</v>
      </c>
      <c r="D229" s="48">
        <v>0.63724486266080793</v>
      </c>
      <c r="E229" s="48">
        <v>135.31683402450324</v>
      </c>
      <c r="F229" s="48">
        <v>22.649943612041852</v>
      </c>
    </row>
    <row r="230" spans="1:6">
      <c r="A230" s="21" t="s">
        <v>2862</v>
      </c>
      <c r="B230" s="6" t="s">
        <v>2863</v>
      </c>
      <c r="C230" s="48">
        <v>70988</v>
      </c>
      <c r="D230" s="48">
        <v>1.804747896641683</v>
      </c>
      <c r="E230" s="48">
        <v>151.82565894820718</v>
      </c>
      <c r="F230" s="48">
        <v>22.632733265295379</v>
      </c>
    </row>
    <row r="231" spans="1:6">
      <c r="A231" s="21" t="s">
        <v>2864</v>
      </c>
      <c r="B231" s="6" t="s">
        <v>2865</v>
      </c>
      <c r="C231" s="48">
        <v>60431</v>
      </c>
      <c r="D231" s="48">
        <v>4.6794227719688166</v>
      </c>
      <c r="E231" s="48">
        <v>153.30232997738466</v>
      </c>
      <c r="F231" s="48">
        <v>22.505893980603236</v>
      </c>
    </row>
    <row r="232" spans="1:6">
      <c r="A232" s="21" t="s">
        <v>2866</v>
      </c>
      <c r="B232" s="6" t="s">
        <v>2867</v>
      </c>
      <c r="C232" s="48">
        <v>54198</v>
      </c>
      <c r="D232" s="48">
        <v>1.1718459631192195</v>
      </c>
      <c r="E232" s="48">
        <v>141.48706079266773</v>
      </c>
      <c r="F232" s="48">
        <v>22.438267528543122</v>
      </c>
    </row>
    <row r="233" spans="1:6">
      <c r="A233" s="21" t="s">
        <v>2868</v>
      </c>
      <c r="B233" s="6" t="s">
        <v>2869</v>
      </c>
      <c r="C233" s="48">
        <v>175230</v>
      </c>
      <c r="D233" s="48">
        <v>1.5024479723787776</v>
      </c>
      <c r="E233" s="48">
        <v>139.57114911224917</v>
      </c>
      <c r="F233" s="48">
        <v>22.34471877735923</v>
      </c>
    </row>
    <row r="234" spans="1:6">
      <c r="A234" s="21" t="s">
        <v>2870</v>
      </c>
      <c r="B234" s="6" t="s">
        <v>2871</v>
      </c>
      <c r="C234" s="48">
        <v>76079</v>
      </c>
      <c r="D234" s="48">
        <v>0.8694294192967339</v>
      </c>
      <c r="E234" s="48">
        <v>134.99568485017721</v>
      </c>
      <c r="F234" s="48">
        <v>22.23729522692463</v>
      </c>
    </row>
    <row r="235" spans="1:6">
      <c r="A235" s="21" t="s">
        <v>2872</v>
      </c>
      <c r="B235" s="6" t="s">
        <v>2873</v>
      </c>
      <c r="C235" s="48">
        <v>72396</v>
      </c>
      <c r="D235" s="48">
        <v>0.55308335304792167</v>
      </c>
      <c r="E235" s="48">
        <v>133.98904938009224</v>
      </c>
      <c r="F235" s="48">
        <v>22.231537688375344</v>
      </c>
    </row>
    <row r="236" spans="1:6">
      <c r="A236" s="21" t="s">
        <v>2874</v>
      </c>
      <c r="B236" s="6" t="s">
        <v>2875</v>
      </c>
      <c r="C236" s="48">
        <v>1406</v>
      </c>
      <c r="D236" s="48">
        <v>0.61426144696505525</v>
      </c>
      <c r="E236" s="48">
        <v>147.220375251852</v>
      </c>
      <c r="F236" s="48">
        <v>21.995532568395873</v>
      </c>
    </row>
    <row r="237" spans="1:6">
      <c r="A237" s="21" t="s">
        <v>2876</v>
      </c>
      <c r="B237" s="6" t="s">
        <v>2877</v>
      </c>
      <c r="C237" s="48">
        <v>49970</v>
      </c>
      <c r="D237" s="48">
        <v>1.2210719462163433</v>
      </c>
      <c r="E237" s="48">
        <v>132.52898196631213</v>
      </c>
      <c r="F237" s="48">
        <v>21.987078714255706</v>
      </c>
    </row>
    <row r="238" spans="1:6">
      <c r="A238" s="21" t="s">
        <v>2878</v>
      </c>
      <c r="B238" s="6" t="s">
        <v>2879</v>
      </c>
      <c r="C238" s="48">
        <v>62094</v>
      </c>
      <c r="D238" s="48">
        <v>1.3054496239839404</v>
      </c>
      <c r="E238" s="48">
        <v>146.5253184556932</v>
      </c>
      <c r="F238" s="48">
        <v>21.930596650026441</v>
      </c>
    </row>
    <row r="239" spans="1:6">
      <c r="A239" s="21" t="s">
        <v>2880</v>
      </c>
      <c r="B239" s="6" t="s">
        <v>2881</v>
      </c>
      <c r="C239" s="48">
        <v>63846</v>
      </c>
      <c r="D239" s="48">
        <v>3.2176426566240672</v>
      </c>
      <c r="E239" s="48">
        <v>132.57796672752866</v>
      </c>
      <c r="F239" s="48">
        <v>21.900370812821851</v>
      </c>
    </row>
    <row r="240" spans="1:6">
      <c r="A240" s="21" t="s">
        <v>2882</v>
      </c>
      <c r="B240" s="6" t="s">
        <v>2883</v>
      </c>
      <c r="C240" s="48">
        <v>54684</v>
      </c>
      <c r="D240" s="48">
        <v>0.90800087504862381</v>
      </c>
      <c r="E240" s="48">
        <v>131.74336864975857</v>
      </c>
      <c r="F240" s="48">
        <v>21.88411998537131</v>
      </c>
    </row>
    <row r="241" spans="1:6">
      <c r="A241" s="21" t="s">
        <v>2884</v>
      </c>
      <c r="B241" s="6" t="s">
        <v>2885</v>
      </c>
      <c r="C241" s="48">
        <v>51747</v>
      </c>
      <c r="D241" s="48">
        <v>0.80920852586699177</v>
      </c>
      <c r="E241" s="48">
        <v>140.98531480569443</v>
      </c>
      <c r="F241" s="48">
        <v>21.876162804241726</v>
      </c>
    </row>
    <row r="242" spans="1:6">
      <c r="A242" s="21" t="s">
        <v>2886</v>
      </c>
      <c r="B242" s="6" t="s">
        <v>2887</v>
      </c>
      <c r="C242" s="48">
        <v>73230</v>
      </c>
      <c r="D242" s="48">
        <v>2.2562254885765909</v>
      </c>
      <c r="E242" s="48">
        <v>141.72706816004967</v>
      </c>
      <c r="F242" s="48">
        <v>21.823588123194682</v>
      </c>
    </row>
    <row r="243" spans="1:6">
      <c r="A243" s="21" t="s">
        <v>2888</v>
      </c>
      <c r="B243" s="6" t="s">
        <v>2889</v>
      </c>
      <c r="C243" s="48">
        <v>37572</v>
      </c>
      <c r="D243" s="48">
        <v>4.2347559155998082</v>
      </c>
      <c r="E243" s="48">
        <v>136.00708083988613</v>
      </c>
      <c r="F243" s="48">
        <v>21.704177557040875</v>
      </c>
    </row>
    <row r="244" spans="1:6">
      <c r="A244" s="21" t="s">
        <v>2890</v>
      </c>
      <c r="B244" s="6" t="s">
        <v>2891</v>
      </c>
      <c r="C244" s="48">
        <v>26945</v>
      </c>
      <c r="D244" s="48">
        <v>0.46103296718608916</v>
      </c>
      <c r="E244" s="48">
        <v>121.36959037489115</v>
      </c>
      <c r="F244" s="48">
        <v>21.670607608669403</v>
      </c>
    </row>
    <row r="245" spans="1:6">
      <c r="A245" s="21" t="s">
        <v>2892</v>
      </c>
      <c r="B245" s="6" t="s">
        <v>2893</v>
      </c>
      <c r="C245" s="48">
        <v>55494</v>
      </c>
      <c r="D245" s="48">
        <v>0.32301824109138716</v>
      </c>
      <c r="E245" s="48">
        <v>129.11188657946391</v>
      </c>
      <c r="F245" s="48">
        <v>21.630309293926747</v>
      </c>
    </row>
    <row r="246" spans="1:6">
      <c r="A246" s="21" t="s">
        <v>2894</v>
      </c>
      <c r="B246" s="6" t="s">
        <v>2895</v>
      </c>
      <c r="C246" s="48">
        <v>33151</v>
      </c>
      <c r="D246" s="48">
        <v>2.1649767213566244</v>
      </c>
      <c r="E246" s="48">
        <v>139.30907475852314</v>
      </c>
      <c r="F246" s="48">
        <v>21.623238605214627</v>
      </c>
    </row>
    <row r="247" spans="1:6">
      <c r="A247" s="21" t="s">
        <v>2896</v>
      </c>
      <c r="B247" s="6" t="s">
        <v>2897</v>
      </c>
      <c r="C247" s="48">
        <v>62158</v>
      </c>
      <c r="D247" s="48">
        <v>0.91301402060177772</v>
      </c>
      <c r="E247" s="48">
        <v>140.89615132186029</v>
      </c>
      <c r="F247" s="48">
        <v>21.589368671220299</v>
      </c>
    </row>
    <row r="248" spans="1:6">
      <c r="A248" s="21" t="s">
        <v>2898</v>
      </c>
      <c r="B248" s="6" t="s">
        <v>2899</v>
      </c>
      <c r="C248" s="48">
        <v>23989</v>
      </c>
      <c r="D248" s="48">
        <v>0.18192298415847549</v>
      </c>
      <c r="E248" s="48">
        <v>121.31607807748293</v>
      </c>
      <c r="F248" s="48">
        <v>21.587982863013814</v>
      </c>
    </row>
    <row r="249" spans="1:6">
      <c r="A249" s="21" t="s">
        <v>2900</v>
      </c>
      <c r="B249" s="6" t="s">
        <v>2901</v>
      </c>
      <c r="C249" s="48">
        <v>44479</v>
      </c>
      <c r="D249" s="48">
        <v>0.77243205955101513</v>
      </c>
      <c r="E249" s="48">
        <v>135.28271010798682</v>
      </c>
      <c r="F249" s="48">
        <v>21.577776115217567</v>
      </c>
    </row>
    <row r="250" spans="1:6">
      <c r="A250" s="21" t="s">
        <v>2902</v>
      </c>
      <c r="B250" s="6" t="s">
        <v>2903</v>
      </c>
      <c r="C250" s="48">
        <v>47152</v>
      </c>
      <c r="D250" s="48">
        <v>1.157612719307906</v>
      </c>
      <c r="E250" s="48">
        <v>129.71237181230009</v>
      </c>
      <c r="F250" s="48">
        <v>21.441342707941025</v>
      </c>
    </row>
    <row r="251" spans="1:6">
      <c r="A251" s="21" t="s">
        <v>2904</v>
      </c>
      <c r="B251" s="6" t="s">
        <v>2905</v>
      </c>
      <c r="C251" s="48">
        <v>39276</v>
      </c>
      <c r="D251" s="48">
        <v>0.65218358233586338</v>
      </c>
      <c r="E251" s="48">
        <v>138.25397031203897</v>
      </c>
      <c r="F251" s="48">
        <v>21.410838415539381</v>
      </c>
    </row>
    <row r="252" spans="1:6">
      <c r="A252" s="21" t="s">
        <v>2906</v>
      </c>
      <c r="B252" s="6" t="s">
        <v>2907</v>
      </c>
      <c r="C252" s="48">
        <v>41289</v>
      </c>
      <c r="D252" s="48">
        <v>0.99500287354641248</v>
      </c>
      <c r="E252" s="48">
        <v>137.25590066798182</v>
      </c>
      <c r="F252" s="48">
        <v>21.360580855702562</v>
      </c>
    </row>
    <row r="253" spans="1:6">
      <c r="A253" s="21" t="s">
        <v>2908</v>
      </c>
      <c r="B253" s="6" t="s">
        <v>2909</v>
      </c>
      <c r="C253" s="48">
        <v>67175</v>
      </c>
      <c r="D253" s="48">
        <v>3.7536035272327881</v>
      </c>
      <c r="E253" s="48">
        <v>133.12801516826437</v>
      </c>
      <c r="F253" s="48">
        <v>21.353498849770641</v>
      </c>
    </row>
    <row r="254" spans="1:6">
      <c r="A254" s="21" t="s">
        <v>2910</v>
      </c>
      <c r="B254" s="6" t="s">
        <v>2911</v>
      </c>
      <c r="C254" s="48">
        <v>63095</v>
      </c>
      <c r="D254" s="48">
        <v>0.66938359563843108</v>
      </c>
      <c r="E254" s="48">
        <v>131.04882481799146</v>
      </c>
      <c r="F254" s="48">
        <v>21.267277138946369</v>
      </c>
    </row>
    <row r="255" spans="1:6">
      <c r="A255" s="21" t="s">
        <v>2912</v>
      </c>
      <c r="B255" s="6" t="s">
        <v>2913</v>
      </c>
      <c r="C255" s="48">
        <v>65078</v>
      </c>
      <c r="D255" s="48">
        <v>1.063888167013314</v>
      </c>
      <c r="E255" s="48">
        <v>150.04125536305844</v>
      </c>
      <c r="F255" s="48">
        <v>21.264139058710047</v>
      </c>
    </row>
    <row r="256" spans="1:6">
      <c r="A256" s="21" t="s">
        <v>2914</v>
      </c>
      <c r="B256" s="6" t="s">
        <v>2915</v>
      </c>
      <c r="C256" s="48">
        <v>44687</v>
      </c>
      <c r="D256" s="48">
        <v>0.81642134824917589</v>
      </c>
      <c r="E256" s="48">
        <v>128.32251099500215</v>
      </c>
      <c r="F256" s="48">
        <v>21.187246532649752</v>
      </c>
    </row>
    <row r="257" spans="1:6">
      <c r="A257" s="21" t="s">
        <v>2916</v>
      </c>
      <c r="B257" s="6" t="s">
        <v>2917</v>
      </c>
      <c r="C257" s="48">
        <v>277365</v>
      </c>
      <c r="D257" s="48">
        <v>0.7678055021077036</v>
      </c>
      <c r="E257" s="48">
        <v>137.86601035746105</v>
      </c>
      <c r="F257" s="48">
        <v>21.011043610022444</v>
      </c>
    </row>
    <row r="258" spans="1:6">
      <c r="A258" s="21" t="s">
        <v>2918</v>
      </c>
      <c r="B258" s="6" t="s">
        <v>2919</v>
      </c>
      <c r="C258" s="48">
        <v>63790</v>
      </c>
      <c r="D258" s="48">
        <v>1.9097609732557597</v>
      </c>
      <c r="E258" s="48">
        <v>146.44125717404387</v>
      </c>
      <c r="F258" s="48">
        <v>20.642920861571938</v>
      </c>
    </row>
    <row r="259" spans="1:6">
      <c r="A259" s="21" t="s">
        <v>2920</v>
      </c>
      <c r="B259" s="6" t="s">
        <v>2921</v>
      </c>
      <c r="C259" s="48">
        <v>57415</v>
      </c>
      <c r="D259" s="48">
        <v>5.9602217829090263</v>
      </c>
      <c r="E259" s="48">
        <v>117.42871000975416</v>
      </c>
      <c r="F259" s="48">
        <v>20.611615776289003</v>
      </c>
    </row>
    <row r="260" spans="1:6">
      <c r="A260" s="21" t="s">
        <v>2922</v>
      </c>
      <c r="B260" s="6" t="s">
        <v>2923</v>
      </c>
      <c r="C260" s="48">
        <v>47046</v>
      </c>
      <c r="D260" s="48">
        <v>0.42585008987275325</v>
      </c>
      <c r="E260" s="48">
        <v>133.08561697454118</v>
      </c>
      <c r="F260" s="48">
        <v>20.592662882004795</v>
      </c>
    </row>
    <row r="261" spans="1:6">
      <c r="A261" s="21" t="s">
        <v>2924</v>
      </c>
      <c r="B261" s="6" t="s">
        <v>2925</v>
      </c>
      <c r="C261" s="48">
        <v>53783</v>
      </c>
      <c r="D261" s="48">
        <v>0.82513376974802899</v>
      </c>
      <c r="E261" s="48">
        <v>137.89580857404388</v>
      </c>
      <c r="F261" s="48">
        <v>20.481246421201558</v>
      </c>
    </row>
    <row r="262" spans="1:6">
      <c r="A262" s="21" t="s">
        <v>2926</v>
      </c>
      <c r="B262" s="6" t="s">
        <v>2927</v>
      </c>
      <c r="C262" s="48">
        <v>57418</v>
      </c>
      <c r="D262" s="48">
        <v>0.99228867826469036</v>
      </c>
      <c r="E262" s="48">
        <v>140.21004185394162</v>
      </c>
      <c r="F262" s="48">
        <v>20.465680677047228</v>
      </c>
    </row>
    <row r="263" spans="1:6">
      <c r="A263" s="21" t="s">
        <v>2928</v>
      </c>
      <c r="B263" s="6" t="s">
        <v>2929</v>
      </c>
      <c r="C263" s="48">
        <v>39162</v>
      </c>
      <c r="D263" s="48">
        <v>0.66075595722448022</v>
      </c>
      <c r="E263" s="48">
        <v>126.44886100683178</v>
      </c>
      <c r="F263" s="48">
        <v>20.279897271175852</v>
      </c>
    </row>
    <row r="264" spans="1:6">
      <c r="A264" s="21" t="s">
        <v>2930</v>
      </c>
      <c r="B264" s="6" t="s">
        <v>2931</v>
      </c>
      <c r="C264" s="48">
        <v>29708</v>
      </c>
      <c r="D264" s="48">
        <v>0.74681767654130859</v>
      </c>
      <c r="E264" s="48">
        <v>132.28838360645099</v>
      </c>
      <c r="F264" s="48">
        <v>20.111460436308509</v>
      </c>
    </row>
    <row r="265" spans="1:6">
      <c r="A265" s="21" t="s">
        <v>2932</v>
      </c>
      <c r="B265" s="6" t="s">
        <v>2933</v>
      </c>
      <c r="C265" s="48">
        <v>36067</v>
      </c>
      <c r="D265" s="48">
        <v>3.7929914888456024</v>
      </c>
      <c r="E265" s="48">
        <v>123.59002233059736</v>
      </c>
      <c r="F265" s="48">
        <v>19.88485691176032</v>
      </c>
    </row>
    <row r="266" spans="1:6">
      <c r="A266" s="21" t="s">
        <v>2934</v>
      </c>
      <c r="B266" s="6" t="s">
        <v>2935</v>
      </c>
      <c r="C266" s="48">
        <v>48107</v>
      </c>
      <c r="D266" s="48">
        <v>0.67337475295683757</v>
      </c>
      <c r="E266" s="48">
        <v>137.77905749396649</v>
      </c>
      <c r="F266" s="48">
        <v>19.821385321834491</v>
      </c>
    </row>
    <row r="267" spans="1:6">
      <c r="A267" s="21" t="s">
        <v>2936</v>
      </c>
      <c r="B267" s="6" t="s">
        <v>2937</v>
      </c>
      <c r="C267" s="48">
        <v>51893</v>
      </c>
      <c r="D267" s="48">
        <v>0.70180525563665785</v>
      </c>
      <c r="E267" s="48">
        <v>129.71719348765509</v>
      </c>
      <c r="F267" s="48">
        <v>19.811912233443028</v>
      </c>
    </row>
    <row r="268" spans="1:6">
      <c r="A268" s="21" t="s">
        <v>2938</v>
      </c>
      <c r="B268" s="6" t="s">
        <v>2939</v>
      </c>
      <c r="C268" s="48">
        <v>39512</v>
      </c>
      <c r="D268" s="48">
        <v>1.835638989170822</v>
      </c>
      <c r="E268" s="48">
        <v>127.71087669298853</v>
      </c>
      <c r="F268" s="48">
        <v>19.71636054342915</v>
      </c>
    </row>
    <row r="269" spans="1:6">
      <c r="A269" s="21" t="s">
        <v>2940</v>
      </c>
      <c r="B269" s="6" t="s">
        <v>2941</v>
      </c>
      <c r="C269" s="48">
        <v>49165</v>
      </c>
      <c r="D269" s="48">
        <v>0.74837280802043327</v>
      </c>
      <c r="E269" s="48">
        <v>145.61183900992887</v>
      </c>
      <c r="F269" s="48">
        <v>19.359609407551176</v>
      </c>
    </row>
    <row r="270" spans="1:6">
      <c r="A270" s="21" t="s">
        <v>2942</v>
      </c>
      <c r="B270" s="6" t="s">
        <v>2943</v>
      </c>
      <c r="C270" s="48">
        <v>50660</v>
      </c>
      <c r="D270" s="48">
        <v>0.54918151282491035</v>
      </c>
      <c r="E270" s="48">
        <v>121.57946510466515</v>
      </c>
      <c r="F270" s="48">
        <v>19.307810331842227</v>
      </c>
    </row>
    <row r="271" spans="1:6">
      <c r="A271" s="21" t="s">
        <v>2944</v>
      </c>
      <c r="B271" s="6" t="s">
        <v>2945</v>
      </c>
      <c r="C271" s="48">
        <v>39247.057219861097</v>
      </c>
      <c r="D271" s="48">
        <v>0.619039560788056</v>
      </c>
      <c r="E271" s="48">
        <v>129.74549980605792</v>
      </c>
      <c r="F271" s="48">
        <v>19.266935739489345</v>
      </c>
    </row>
    <row r="272" spans="1:6">
      <c r="A272" s="21" t="s">
        <v>2946</v>
      </c>
      <c r="B272" s="6" t="s">
        <v>2947</v>
      </c>
      <c r="C272" s="48">
        <v>216849</v>
      </c>
      <c r="D272" s="48">
        <v>0.66617394190554324</v>
      </c>
      <c r="E272" s="48">
        <v>134.86099162996055</v>
      </c>
      <c r="F272" s="48">
        <v>19.242154642651304</v>
      </c>
    </row>
    <row r="273" spans="1:6">
      <c r="A273" s="21" t="s">
        <v>2948</v>
      </c>
      <c r="B273" s="6" t="s">
        <v>2949</v>
      </c>
      <c r="C273" s="48">
        <v>22963</v>
      </c>
      <c r="D273" s="48">
        <v>0.47721586654847648</v>
      </c>
      <c r="E273" s="48">
        <v>124.56667145531658</v>
      </c>
      <c r="F273" s="48">
        <v>19.212847694131927</v>
      </c>
    </row>
    <row r="274" spans="1:6">
      <c r="A274" s="21" t="s">
        <v>2950</v>
      </c>
      <c r="B274" s="6" t="s">
        <v>2951</v>
      </c>
      <c r="C274" s="48">
        <v>35488</v>
      </c>
      <c r="D274" s="48">
        <v>0.53317448667350875</v>
      </c>
      <c r="E274" s="48">
        <v>126.78468363406812</v>
      </c>
      <c r="F274" s="48">
        <v>19.147004543513329</v>
      </c>
    </row>
    <row r="275" spans="1:6">
      <c r="A275" s="21" t="s">
        <v>2952</v>
      </c>
      <c r="B275" s="6" t="s">
        <v>2953</v>
      </c>
      <c r="C275" s="48">
        <v>41442</v>
      </c>
      <c r="D275" s="48">
        <v>1.9100614323134244</v>
      </c>
      <c r="E275" s="48">
        <v>128.16665067510792</v>
      </c>
      <c r="F275" s="48">
        <v>19.073553197979507</v>
      </c>
    </row>
    <row r="276" spans="1:6">
      <c r="A276" s="21" t="s">
        <v>2954</v>
      </c>
      <c r="B276" s="6" t="s">
        <v>2955</v>
      </c>
      <c r="C276" s="48">
        <v>50786</v>
      </c>
      <c r="D276" s="48">
        <v>1.5328601113373999</v>
      </c>
      <c r="E276" s="48">
        <v>157.43147875431083</v>
      </c>
      <c r="F276" s="48">
        <v>19.032333419919706</v>
      </c>
    </row>
    <row r="277" spans="1:6">
      <c r="A277" s="21" t="s">
        <v>2956</v>
      </c>
      <c r="B277" s="6" t="s">
        <v>2957</v>
      </c>
      <c r="C277" s="48">
        <v>37462</v>
      </c>
      <c r="D277" s="48">
        <v>0.57481865482320416</v>
      </c>
      <c r="E277" s="48">
        <v>133.20372925983349</v>
      </c>
      <c r="F277" s="48">
        <v>18.911441716024001</v>
      </c>
    </row>
    <row r="278" spans="1:6">
      <c r="A278" s="21" t="s">
        <v>2958</v>
      </c>
      <c r="B278" s="6" t="s">
        <v>2959</v>
      </c>
      <c r="C278" s="48">
        <v>77436</v>
      </c>
      <c r="D278" s="48">
        <v>0.80753897924096951</v>
      </c>
      <c r="E278" s="48">
        <v>133.38628052983259</v>
      </c>
      <c r="F278" s="48">
        <v>18.811944497073377</v>
      </c>
    </row>
    <row r="279" spans="1:6">
      <c r="A279" s="21" t="s">
        <v>2960</v>
      </c>
      <c r="B279" s="6" t="s">
        <v>2961</v>
      </c>
      <c r="C279" s="48">
        <v>53078</v>
      </c>
      <c r="D279" s="48">
        <v>1.1146933775435968</v>
      </c>
      <c r="E279" s="48">
        <v>142.20284219423596</v>
      </c>
      <c r="F279" s="48">
        <v>18.609501487596567</v>
      </c>
    </row>
    <row r="280" spans="1:6">
      <c r="A280" s="21" t="s">
        <v>2962</v>
      </c>
      <c r="B280" s="6" t="s">
        <v>2963</v>
      </c>
      <c r="C280" s="48">
        <v>32717</v>
      </c>
      <c r="D280" s="48">
        <v>0.3287115097965384</v>
      </c>
      <c r="E280" s="48">
        <v>120.89984721211177</v>
      </c>
      <c r="F280" s="48">
        <v>18.227251541204666</v>
      </c>
    </row>
    <row r="281" spans="1:6">
      <c r="A281" s="21" t="s">
        <v>2964</v>
      </c>
      <c r="B281" s="6" t="s">
        <v>2965</v>
      </c>
      <c r="C281" s="48">
        <v>54449</v>
      </c>
      <c r="D281" s="48">
        <v>0.86755248724230893</v>
      </c>
      <c r="E281" s="48">
        <v>133.28660935746618</v>
      </c>
      <c r="F281" s="48">
        <v>18.184892169031077</v>
      </c>
    </row>
    <row r="282" spans="1:6">
      <c r="A282" s="21" t="s">
        <v>2966</v>
      </c>
      <c r="B282" s="6" t="s">
        <v>2967</v>
      </c>
      <c r="C282" s="48">
        <v>69246</v>
      </c>
      <c r="D282" s="48">
        <v>0.84083972691100528</v>
      </c>
      <c r="E282" s="48">
        <v>132.18432364095656</v>
      </c>
      <c r="F282" s="48">
        <v>18.182114290382696</v>
      </c>
    </row>
    <row r="283" spans="1:6">
      <c r="A283" s="21" t="s">
        <v>2968</v>
      </c>
      <c r="B283" s="6" t="s">
        <v>2969</v>
      </c>
      <c r="C283" s="48">
        <v>22898</v>
      </c>
      <c r="D283" s="48">
        <v>0.53584332423205072</v>
      </c>
      <c r="E283" s="48">
        <v>133.35735652173335</v>
      </c>
      <c r="F283" s="48">
        <v>18.123928173351661</v>
      </c>
    </row>
    <row r="284" spans="1:6">
      <c r="A284" s="21" t="s">
        <v>2970</v>
      </c>
      <c r="B284" s="6" t="s">
        <v>2971</v>
      </c>
      <c r="C284" s="48">
        <v>67896</v>
      </c>
      <c r="D284" s="48">
        <v>0.96420036745500459</v>
      </c>
      <c r="E284" s="48">
        <v>141.69905317570144</v>
      </c>
      <c r="F284" s="48">
        <v>18.1184986279663</v>
      </c>
    </row>
    <row r="285" spans="1:6">
      <c r="A285" s="21" t="s">
        <v>2972</v>
      </c>
      <c r="B285" s="6" t="s">
        <v>2973</v>
      </c>
      <c r="C285" s="48">
        <v>34730</v>
      </c>
      <c r="D285" s="48">
        <v>0.43674031827400867</v>
      </c>
      <c r="E285" s="48">
        <v>130.67641525123832</v>
      </c>
      <c r="F285" s="48">
        <v>18.004521681374033</v>
      </c>
    </row>
    <row r="286" spans="1:6">
      <c r="A286" s="21" t="s">
        <v>2974</v>
      </c>
      <c r="B286" s="6" t="s">
        <v>2975</v>
      </c>
      <c r="C286" s="48">
        <v>26516</v>
      </c>
      <c r="D286" s="48">
        <v>0.12296024948796576</v>
      </c>
      <c r="E286" s="48">
        <v>103.87783766714985</v>
      </c>
      <c r="F286" s="48">
        <v>17.959030448254381</v>
      </c>
    </row>
    <row r="287" spans="1:6">
      <c r="A287" s="21" t="s">
        <v>2976</v>
      </c>
      <c r="B287" s="6" t="s">
        <v>2977</v>
      </c>
      <c r="C287" s="48">
        <v>58222</v>
      </c>
      <c r="D287" s="48">
        <v>1.0523780884953526</v>
      </c>
      <c r="E287" s="48">
        <v>119.41994383249215</v>
      </c>
      <c r="F287" s="48">
        <v>17.828062720860533</v>
      </c>
    </row>
    <row r="288" spans="1:6">
      <c r="A288" s="21" t="s">
        <v>2978</v>
      </c>
      <c r="B288" s="6" t="s">
        <v>2979</v>
      </c>
      <c r="C288" s="48">
        <v>52064</v>
      </c>
      <c r="D288" s="48">
        <v>0.47908005732838477</v>
      </c>
      <c r="E288" s="48">
        <v>131.33169703108814</v>
      </c>
      <c r="F288" s="48">
        <v>17.799266277113901</v>
      </c>
    </row>
    <row r="289" spans="1:6">
      <c r="A289" s="21" t="s">
        <v>2980</v>
      </c>
      <c r="B289" s="6" t="s">
        <v>2981</v>
      </c>
      <c r="C289" s="48">
        <v>81825</v>
      </c>
      <c r="D289" s="48">
        <v>1.0608561964858507</v>
      </c>
      <c r="E289" s="48">
        <v>130.02172637793308</v>
      </c>
      <c r="F289" s="48">
        <v>17.776181333705861</v>
      </c>
    </row>
    <row r="290" spans="1:6">
      <c r="A290" s="21" t="s">
        <v>2982</v>
      </c>
      <c r="B290" s="6" t="s">
        <v>2983</v>
      </c>
      <c r="C290" s="48">
        <v>66457</v>
      </c>
      <c r="D290" s="48">
        <v>0.73703127812602631</v>
      </c>
      <c r="E290" s="48">
        <v>126.26699671181143</v>
      </c>
      <c r="F290" s="48">
        <v>17.748055967473547</v>
      </c>
    </row>
    <row r="291" spans="1:6">
      <c r="A291" s="21" t="s">
        <v>2984</v>
      </c>
      <c r="B291" s="6" t="s">
        <v>2985</v>
      </c>
      <c r="C291" s="48">
        <v>58138</v>
      </c>
      <c r="D291" s="48">
        <v>2.1459630880902063</v>
      </c>
      <c r="E291" s="48">
        <v>143.22419319924765</v>
      </c>
      <c r="F291" s="48">
        <v>17.651340622731261</v>
      </c>
    </row>
    <row r="292" spans="1:6">
      <c r="A292" s="21" t="s">
        <v>2986</v>
      </c>
      <c r="B292" s="6" t="s">
        <v>2987</v>
      </c>
      <c r="C292" s="48">
        <v>45411</v>
      </c>
      <c r="D292" s="48">
        <v>0.50171896417621387</v>
      </c>
      <c r="E292" s="48">
        <v>127.52791510152473</v>
      </c>
      <c r="F292" s="48">
        <v>17.598562004982906</v>
      </c>
    </row>
    <row r="293" spans="1:6">
      <c r="A293" s="21" t="s">
        <v>2988</v>
      </c>
      <c r="B293" s="6" t="s">
        <v>2989</v>
      </c>
      <c r="C293" s="48">
        <v>57099</v>
      </c>
      <c r="D293" s="48">
        <v>0.8605313558515354</v>
      </c>
      <c r="E293" s="48">
        <v>133.83644680989545</v>
      </c>
      <c r="F293" s="48">
        <v>17.48121298358879</v>
      </c>
    </row>
    <row r="294" spans="1:6">
      <c r="A294" s="21" t="s">
        <v>2990</v>
      </c>
      <c r="B294" s="6" t="s">
        <v>2991</v>
      </c>
      <c r="C294" s="48">
        <v>53515</v>
      </c>
      <c r="D294" s="48">
        <v>0.92169399624862358</v>
      </c>
      <c r="E294" s="48">
        <v>144.06615159261958</v>
      </c>
      <c r="F294" s="48">
        <v>17.366605000634195</v>
      </c>
    </row>
    <row r="295" spans="1:6">
      <c r="A295" s="21" t="s">
        <v>2992</v>
      </c>
      <c r="B295" s="6" t="s">
        <v>2993</v>
      </c>
      <c r="C295" s="48">
        <v>17354</v>
      </c>
      <c r="D295" s="48">
        <v>0.44076704422016533</v>
      </c>
      <c r="E295" s="48">
        <v>119.83581846460972</v>
      </c>
      <c r="F295" s="48">
        <v>17.268783256257617</v>
      </c>
    </row>
    <row r="296" spans="1:6">
      <c r="A296" s="21" t="s">
        <v>2994</v>
      </c>
      <c r="B296" s="6" t="s">
        <v>2995</v>
      </c>
      <c r="C296" s="48">
        <v>76851</v>
      </c>
      <c r="D296" s="48">
        <v>0.50382714326340849</v>
      </c>
      <c r="E296" s="48">
        <v>131.25231014321332</v>
      </c>
      <c r="F296" s="48">
        <v>17.256465551864576</v>
      </c>
    </row>
    <row r="297" spans="1:6">
      <c r="A297" s="21" t="s">
        <v>2996</v>
      </c>
      <c r="B297" s="6" t="s">
        <v>2997</v>
      </c>
      <c r="C297" s="48">
        <v>144310</v>
      </c>
      <c r="D297" s="48">
        <v>0.45137626828761457</v>
      </c>
      <c r="E297" s="48">
        <v>129.00223716367012</v>
      </c>
      <c r="F297" s="48">
        <v>17.247791675969918</v>
      </c>
    </row>
    <row r="298" spans="1:6">
      <c r="A298" s="21" t="s">
        <v>2998</v>
      </c>
      <c r="B298" s="6" t="s">
        <v>2999</v>
      </c>
      <c r="C298" s="48">
        <v>41949</v>
      </c>
      <c r="D298" s="48">
        <v>0.31992702361846703</v>
      </c>
      <c r="E298" s="48">
        <v>118.16146496748183</v>
      </c>
      <c r="F298" s="48">
        <v>17.194286309380324</v>
      </c>
    </row>
    <row r="299" spans="1:6">
      <c r="A299" s="21" t="s">
        <v>3000</v>
      </c>
      <c r="B299" s="6" t="s">
        <v>3001</v>
      </c>
      <c r="C299" s="48">
        <v>59955</v>
      </c>
      <c r="D299" s="48">
        <v>0.61314842284868032</v>
      </c>
      <c r="E299" s="48">
        <v>137.50770015601057</v>
      </c>
      <c r="F299" s="48">
        <v>16.791935353988663</v>
      </c>
    </row>
    <row r="300" spans="1:6">
      <c r="A300" s="21" t="s">
        <v>3002</v>
      </c>
      <c r="B300" s="6" t="s">
        <v>3003</v>
      </c>
      <c r="C300" s="48">
        <v>62081</v>
      </c>
      <c r="D300" s="48">
        <v>1.1692315698067566</v>
      </c>
      <c r="E300" s="48">
        <v>132.95403600061277</v>
      </c>
      <c r="F300" s="48">
        <v>16.623987232843454</v>
      </c>
    </row>
    <row r="301" spans="1:6">
      <c r="A301" s="21" t="s">
        <v>3004</v>
      </c>
      <c r="B301" s="6" t="s">
        <v>3005</v>
      </c>
      <c r="C301" s="48">
        <v>60935</v>
      </c>
      <c r="D301" s="48">
        <v>0.89803781046342901</v>
      </c>
      <c r="E301" s="48">
        <v>137.1584561164465</v>
      </c>
      <c r="F301" s="48">
        <v>16.596605798260573</v>
      </c>
    </row>
    <row r="302" spans="1:6">
      <c r="A302" s="21" t="s">
        <v>3006</v>
      </c>
      <c r="B302" s="6" t="s">
        <v>3007</v>
      </c>
      <c r="C302" s="48">
        <v>36412</v>
      </c>
      <c r="D302" s="48">
        <v>0.39888665442537158</v>
      </c>
      <c r="E302" s="48">
        <v>121.2605105440215</v>
      </c>
      <c r="F302" s="48">
        <v>16.561194315697559</v>
      </c>
    </row>
    <row r="303" spans="1:6">
      <c r="A303" s="21" t="s">
        <v>3008</v>
      </c>
      <c r="B303" s="6" t="s">
        <v>3009</v>
      </c>
      <c r="C303" s="48">
        <v>56092</v>
      </c>
      <c r="D303" s="48">
        <v>0.56701445187229316</v>
      </c>
      <c r="E303" s="48">
        <v>126.25787888769888</v>
      </c>
      <c r="F303" s="48">
        <v>16.352658407770619</v>
      </c>
    </row>
    <row r="304" spans="1:6">
      <c r="A304" s="21" t="s">
        <v>3010</v>
      </c>
      <c r="B304" s="6" t="s">
        <v>3011</v>
      </c>
      <c r="C304" s="48">
        <v>40391</v>
      </c>
      <c r="D304" s="48">
        <v>0.49602098461223715</v>
      </c>
      <c r="E304" s="48">
        <v>122.31396536498984</v>
      </c>
      <c r="F304" s="48">
        <v>16.348243962254021</v>
      </c>
    </row>
    <row r="305" spans="1:6">
      <c r="A305" s="21" t="s">
        <v>3012</v>
      </c>
      <c r="B305" s="6" t="s">
        <v>3013</v>
      </c>
      <c r="C305" s="48">
        <v>42260</v>
      </c>
      <c r="D305" s="48">
        <v>0.36507789906147076</v>
      </c>
      <c r="E305" s="48">
        <v>119.51300220709113</v>
      </c>
      <c r="F305" s="48">
        <v>16.283638593161768</v>
      </c>
    </row>
    <row r="306" spans="1:6">
      <c r="A306" s="21" t="s">
        <v>3014</v>
      </c>
      <c r="B306" s="6" t="s">
        <v>3015</v>
      </c>
      <c r="C306" s="48">
        <v>28242</v>
      </c>
      <c r="D306" s="48">
        <v>0.68346962681756274</v>
      </c>
      <c r="E306" s="48">
        <v>135.69862119802818</v>
      </c>
      <c r="F306" s="48">
        <v>16.171389102466598</v>
      </c>
    </row>
    <row r="307" spans="1:6">
      <c r="A307" s="21" t="s">
        <v>3016</v>
      </c>
      <c r="B307" s="6" t="s">
        <v>3017</v>
      </c>
      <c r="C307" s="48">
        <v>31842</v>
      </c>
      <c r="D307" s="48">
        <v>0.52280642841229075</v>
      </c>
      <c r="E307" s="48">
        <v>127.58084491946359</v>
      </c>
      <c r="F307" s="48">
        <v>16.082862789261991</v>
      </c>
    </row>
    <row r="308" spans="1:6">
      <c r="A308" s="21" t="s">
        <v>3018</v>
      </c>
      <c r="B308" s="6" t="s">
        <v>3019</v>
      </c>
      <c r="C308" s="48">
        <v>51930</v>
      </c>
      <c r="D308" s="48">
        <v>0.78554621846523798</v>
      </c>
      <c r="E308" s="48">
        <v>130.66487308320913</v>
      </c>
      <c r="F308" s="48">
        <v>16.075913479438842</v>
      </c>
    </row>
    <row r="309" spans="1:6">
      <c r="A309" s="21" t="s">
        <v>3020</v>
      </c>
      <c r="B309" s="6" t="s">
        <v>3021</v>
      </c>
      <c r="C309" s="48">
        <v>60954</v>
      </c>
      <c r="D309" s="48">
        <v>0.46711809706173557</v>
      </c>
      <c r="E309" s="48">
        <v>124.96196359286895</v>
      </c>
      <c r="F309" s="48">
        <v>15.955753307475806</v>
      </c>
    </row>
    <row r="310" spans="1:6">
      <c r="A310" s="21" t="s">
        <v>3022</v>
      </c>
      <c r="B310" s="6" t="s">
        <v>3023</v>
      </c>
      <c r="C310" s="48">
        <v>40059</v>
      </c>
      <c r="D310" s="48">
        <v>1.1308259516593977</v>
      </c>
      <c r="E310" s="48">
        <v>103.50178843509087</v>
      </c>
      <c r="F310" s="48">
        <v>15.867338971235423</v>
      </c>
    </row>
    <row r="311" spans="1:6">
      <c r="A311" s="21" t="s">
        <v>3024</v>
      </c>
      <c r="B311" s="6" t="s">
        <v>3025</v>
      </c>
      <c r="C311" s="48">
        <v>26515</v>
      </c>
      <c r="D311" s="48">
        <v>0.17599661909619882</v>
      </c>
      <c r="E311" s="48">
        <v>119.10989477625738</v>
      </c>
      <c r="F311" s="48">
        <v>15.780795893413183</v>
      </c>
    </row>
    <row r="312" spans="1:6">
      <c r="A312" s="21" t="s">
        <v>3026</v>
      </c>
      <c r="B312" s="6" t="s">
        <v>3027</v>
      </c>
      <c r="C312" s="48">
        <v>39742</v>
      </c>
      <c r="D312" s="48">
        <v>2.0241121786953169</v>
      </c>
      <c r="E312" s="48">
        <v>118.74668088817661</v>
      </c>
      <c r="F312" s="48">
        <v>15.773323420888691</v>
      </c>
    </row>
    <row r="313" spans="1:6">
      <c r="A313" s="21" t="s">
        <v>3028</v>
      </c>
      <c r="B313" s="6" t="s">
        <v>3029</v>
      </c>
      <c r="C313" s="48">
        <v>44132</v>
      </c>
      <c r="D313" s="48">
        <v>0.37897471823618645</v>
      </c>
      <c r="E313" s="48">
        <v>126.64882585448649</v>
      </c>
      <c r="F313" s="48">
        <v>15.719195058226674</v>
      </c>
    </row>
    <row r="314" spans="1:6">
      <c r="A314" s="21" t="s">
        <v>3030</v>
      </c>
      <c r="B314" s="6" t="s">
        <v>3031</v>
      </c>
      <c r="C314" s="48">
        <v>67567</v>
      </c>
      <c r="D314" s="48">
        <v>0.3691005782774841</v>
      </c>
      <c r="E314" s="48">
        <v>122.34914820689389</v>
      </c>
      <c r="F314" s="48">
        <v>15.664031482214803</v>
      </c>
    </row>
    <row r="315" spans="1:6">
      <c r="A315" s="21" t="s">
        <v>3032</v>
      </c>
      <c r="B315" s="6" t="s">
        <v>3033</v>
      </c>
      <c r="C315" s="48">
        <v>52469</v>
      </c>
      <c r="D315" s="48">
        <v>1.0199524511840563</v>
      </c>
      <c r="E315" s="48">
        <v>134.39475537729709</v>
      </c>
      <c r="F315" s="48">
        <v>15.420135858199862</v>
      </c>
    </row>
    <row r="316" spans="1:6">
      <c r="A316" s="21" t="s">
        <v>3034</v>
      </c>
      <c r="B316" s="6" t="s">
        <v>3035</v>
      </c>
      <c r="C316" s="48">
        <v>61262</v>
      </c>
      <c r="D316" s="48">
        <v>0.66565890185405396</v>
      </c>
      <c r="E316" s="48">
        <v>124.6411575525632</v>
      </c>
      <c r="F316" s="48">
        <v>15.363489910684319</v>
      </c>
    </row>
    <row r="317" spans="1:6">
      <c r="A317" s="21" t="s">
        <v>3036</v>
      </c>
      <c r="B317" s="6" t="s">
        <v>3037</v>
      </c>
      <c r="C317" s="48">
        <v>18282.72709575374</v>
      </c>
      <c r="D317" s="48">
        <v>0.2445679014631604</v>
      </c>
      <c r="E317" s="48">
        <v>126.53905948409333</v>
      </c>
      <c r="F317" s="48">
        <v>15.300627864591576</v>
      </c>
    </row>
    <row r="318" spans="1:6">
      <c r="A318" s="21" t="s">
        <v>3038</v>
      </c>
      <c r="B318" s="6" t="s">
        <v>3039</v>
      </c>
      <c r="C318" s="48">
        <v>29296</v>
      </c>
      <c r="D318" s="48">
        <v>2.0738782909710767</v>
      </c>
      <c r="E318" s="48">
        <v>112.83426590643242</v>
      </c>
      <c r="F318" s="48">
        <v>15.289822728630828</v>
      </c>
    </row>
    <row r="319" spans="1:6">
      <c r="A319" s="21" t="s">
        <v>3040</v>
      </c>
      <c r="B319" s="6" t="s">
        <v>3041</v>
      </c>
      <c r="C319" s="48">
        <v>38180</v>
      </c>
      <c r="D319" s="48">
        <v>0.68008592727612105</v>
      </c>
      <c r="E319" s="48">
        <v>132.07316338052746</v>
      </c>
      <c r="F319" s="48">
        <v>15.204314934690046</v>
      </c>
    </row>
    <row r="320" spans="1:6">
      <c r="A320" s="21" t="s">
        <v>3042</v>
      </c>
      <c r="B320" s="6" t="s">
        <v>3043</v>
      </c>
      <c r="C320" s="48">
        <v>45347</v>
      </c>
      <c r="D320" s="48">
        <v>0.87707934845288338</v>
      </c>
      <c r="E320" s="48">
        <v>131.12619228124706</v>
      </c>
      <c r="F320" s="48">
        <v>15.20328397478379</v>
      </c>
    </row>
    <row r="321" spans="1:6">
      <c r="A321" s="21" t="s">
        <v>3044</v>
      </c>
      <c r="B321" s="6" t="s">
        <v>3045</v>
      </c>
      <c r="C321" s="48">
        <v>50259</v>
      </c>
      <c r="D321" s="48">
        <v>1.3571829565119125</v>
      </c>
      <c r="E321" s="48">
        <v>136.7711848401045</v>
      </c>
      <c r="F321" s="48">
        <v>15.117827308355473</v>
      </c>
    </row>
    <row r="322" spans="1:6">
      <c r="A322" s="21" t="s">
        <v>3046</v>
      </c>
      <c r="B322" s="6" t="s">
        <v>3047</v>
      </c>
      <c r="C322" s="48">
        <v>56988</v>
      </c>
      <c r="D322" s="48">
        <v>0.70705944793017361</v>
      </c>
      <c r="E322" s="48">
        <v>128.20212554386757</v>
      </c>
      <c r="F322" s="48">
        <v>15.068935730683693</v>
      </c>
    </row>
    <row r="323" spans="1:6">
      <c r="A323" s="21" t="s">
        <v>3048</v>
      </c>
      <c r="B323" s="6" t="s">
        <v>3049</v>
      </c>
      <c r="C323" s="48">
        <v>40665.168714647945</v>
      </c>
      <c r="D323" s="48">
        <v>0.66442586633744827</v>
      </c>
      <c r="E323" s="48">
        <v>133.79332702259083</v>
      </c>
      <c r="F323" s="48">
        <v>14.862209833568262</v>
      </c>
    </row>
    <row r="324" spans="1:6">
      <c r="A324" s="21" t="s">
        <v>3050</v>
      </c>
      <c r="B324" s="6" t="s">
        <v>3051</v>
      </c>
      <c r="C324" s="48">
        <v>38446</v>
      </c>
      <c r="D324" s="48">
        <v>1.4883095476489996</v>
      </c>
      <c r="E324" s="48">
        <v>135.61796264305062</v>
      </c>
      <c r="F324" s="48">
        <v>14.683221960270089</v>
      </c>
    </row>
    <row r="325" spans="1:6">
      <c r="A325" s="21" t="s">
        <v>3052</v>
      </c>
      <c r="B325" s="6" t="s">
        <v>3053</v>
      </c>
      <c r="C325" s="48">
        <v>85327.137931034478</v>
      </c>
      <c r="D325" s="48">
        <v>0.39146925501029095</v>
      </c>
      <c r="E325" s="48">
        <v>124.11497682376405</v>
      </c>
      <c r="F325" s="48">
        <v>14.492237844142286</v>
      </c>
    </row>
    <row r="326" spans="1:6">
      <c r="A326" s="21" t="s">
        <v>3054</v>
      </c>
      <c r="B326" s="6" t="s">
        <v>3055</v>
      </c>
      <c r="C326" s="48">
        <v>60714</v>
      </c>
      <c r="D326" s="48">
        <v>0.66801011483921502</v>
      </c>
      <c r="E326" s="48">
        <v>118.94313626768906</v>
      </c>
      <c r="F326" s="48">
        <v>14.433544005393424</v>
      </c>
    </row>
    <row r="327" spans="1:6">
      <c r="A327" s="21" t="s">
        <v>3056</v>
      </c>
      <c r="B327" s="6" t="s">
        <v>3057</v>
      </c>
      <c r="C327" s="48">
        <v>25586</v>
      </c>
      <c r="D327" s="48">
        <v>0.21991829243082911</v>
      </c>
      <c r="E327" s="48">
        <v>116.98079032825198</v>
      </c>
      <c r="F327" s="48">
        <v>14.336070553119939</v>
      </c>
    </row>
    <row r="328" spans="1:6">
      <c r="A328" s="21" t="s">
        <v>3058</v>
      </c>
      <c r="B328" s="6" t="s">
        <v>3059</v>
      </c>
      <c r="C328" s="48">
        <v>35677</v>
      </c>
      <c r="D328" s="48">
        <v>0.618315508554934</v>
      </c>
      <c r="E328" s="48">
        <v>125.33543398569827</v>
      </c>
      <c r="F328" s="48">
        <v>14.108877054682248</v>
      </c>
    </row>
    <row r="329" spans="1:6">
      <c r="A329" s="21" t="s">
        <v>3060</v>
      </c>
      <c r="B329" s="6" t="s">
        <v>3061</v>
      </c>
      <c r="C329" s="48">
        <v>37025</v>
      </c>
      <c r="D329" s="48">
        <v>0.57748445311063412</v>
      </c>
      <c r="E329" s="48">
        <v>130.05451408559651</v>
      </c>
      <c r="F329" s="48">
        <v>13.94347546103956</v>
      </c>
    </row>
    <row r="330" spans="1:6">
      <c r="A330" s="21" t="s">
        <v>3062</v>
      </c>
      <c r="B330" s="6" t="s">
        <v>3063</v>
      </c>
      <c r="C330" s="48">
        <v>53416</v>
      </c>
      <c r="D330" s="48">
        <v>1.5476633671231748</v>
      </c>
      <c r="E330" s="48">
        <v>126.4158317493831</v>
      </c>
      <c r="F330" s="48">
        <v>13.632368058388622</v>
      </c>
    </row>
    <row r="331" spans="1:6">
      <c r="A331" s="21" t="s">
        <v>3064</v>
      </c>
      <c r="B331" s="6" t="s">
        <v>3065</v>
      </c>
      <c r="C331" s="48">
        <v>36284</v>
      </c>
      <c r="D331" s="48">
        <v>1.4619575762304331</v>
      </c>
      <c r="E331" s="48">
        <v>130.1131855846713</v>
      </c>
      <c r="F331" s="48">
        <v>13.621018479359297</v>
      </c>
    </row>
    <row r="332" spans="1:6">
      <c r="A332" s="21" t="s">
        <v>3066</v>
      </c>
      <c r="B332" s="6" t="s">
        <v>3067</v>
      </c>
      <c r="C332" s="48">
        <v>44609</v>
      </c>
      <c r="D332" s="48">
        <v>0.51212788842765522</v>
      </c>
      <c r="E332" s="48">
        <v>138.93853752508588</v>
      </c>
      <c r="F332" s="48">
        <v>12.766814002541272</v>
      </c>
    </row>
    <row r="333" spans="1:6">
      <c r="A333" s="21" t="s">
        <v>3068</v>
      </c>
      <c r="B333" s="6" t="s">
        <v>3069</v>
      </c>
      <c r="C333" s="48">
        <v>69188</v>
      </c>
      <c r="D333" s="48">
        <v>0.82747952836573424</v>
      </c>
      <c r="E333" s="48">
        <v>128.37183592480045</v>
      </c>
      <c r="F333" s="48">
        <v>12.514283532470136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tabColor rgb="FF4477AA"/>
  </sheetPr>
  <dimension ref="A1:G50"/>
  <sheetViews>
    <sheetView zoomScaleNormal="100" workbookViewId="0">
      <selection activeCell="B1" sqref="B1"/>
    </sheetView>
  </sheetViews>
  <sheetFormatPr defaultColWidth="9.140625" defaultRowHeight="15"/>
  <cols>
    <col min="1" max="1" width="14.85546875" style="5" customWidth="1"/>
    <col min="2" max="3" width="15.28515625" style="9" customWidth="1"/>
    <col min="4" max="6" width="9.140625" style="9"/>
    <col min="7" max="7" width="10.140625" style="9" bestFit="1" customWidth="1"/>
    <col min="8" max="13" width="9.140625" style="9"/>
    <col min="14" max="15" width="14.7109375" style="9" bestFit="1" customWidth="1"/>
    <col min="16" max="16" width="12.28515625" style="9" bestFit="1" customWidth="1"/>
    <col min="17" max="17" width="27.28515625" style="9" bestFit="1" customWidth="1"/>
    <col min="18" max="18" width="11.7109375" style="9" bestFit="1" customWidth="1"/>
    <col min="19" max="19" width="16.28515625" style="9" bestFit="1" customWidth="1"/>
    <col min="20" max="20" width="14.140625" style="9" bestFit="1" customWidth="1"/>
    <col min="21" max="22" width="11.7109375" style="9" bestFit="1" customWidth="1"/>
    <col min="23" max="16384" width="9.140625" style="9"/>
  </cols>
  <sheetData>
    <row r="1" spans="1:3">
      <c r="A1" s="5" t="s">
        <v>30</v>
      </c>
      <c r="B1" s="8">
        <v>1.1599999999999999</v>
      </c>
      <c r="C1" s="257"/>
    </row>
    <row r="2" spans="1:3">
      <c r="A2" s="7" t="s">
        <v>31</v>
      </c>
      <c r="B2" s="5" t="s">
        <v>3956</v>
      </c>
    </row>
    <row r="3" spans="1:3">
      <c r="A3" s="10" t="s">
        <v>33</v>
      </c>
      <c r="B3" s="14" t="s">
        <v>3100</v>
      </c>
    </row>
    <row r="4" spans="1:3">
      <c r="A4" s="132"/>
      <c r="B4" s="5"/>
    </row>
    <row r="5" spans="1:3" s="54" customFormat="1">
      <c r="A5" s="21" t="s">
        <v>50</v>
      </c>
      <c r="B5" s="21" t="s">
        <v>2280</v>
      </c>
      <c r="C5" s="21" t="s">
        <v>2281</v>
      </c>
    </row>
    <row r="6" spans="1:3">
      <c r="A6" s="5" t="s">
        <v>41</v>
      </c>
      <c r="B6" s="214">
        <v>0.93692604379184297</v>
      </c>
      <c r="C6" s="214">
        <v>0.95114549466676213</v>
      </c>
    </row>
    <row r="7" spans="1:3">
      <c r="A7" s="5" t="s">
        <v>42</v>
      </c>
      <c r="B7" s="214">
        <v>0.77934260178440395</v>
      </c>
      <c r="C7" s="214">
        <v>0.80705987548456593</v>
      </c>
    </row>
    <row r="8" spans="1:3">
      <c r="A8" s="5" t="s">
        <v>43</v>
      </c>
      <c r="B8" s="214">
        <v>0.79571824470026764</v>
      </c>
      <c r="C8" s="214">
        <v>0.65267748050981256</v>
      </c>
    </row>
    <row r="9" spans="1:3">
      <c r="A9" s="5" t="s">
        <v>44</v>
      </c>
      <c r="B9" s="214">
        <v>0.86009692310320107</v>
      </c>
      <c r="C9" s="214">
        <v>0.83160049706484107</v>
      </c>
    </row>
    <row r="12" spans="1:3">
      <c r="A12" s="119"/>
      <c r="B12" s="133"/>
      <c r="C12" s="133"/>
    </row>
    <row r="13" spans="1:3">
      <c r="A13" s="119"/>
      <c r="B13" s="114"/>
      <c r="C13" s="114"/>
    </row>
    <row r="14" spans="1:3">
      <c r="A14" s="119"/>
      <c r="B14" s="114"/>
      <c r="C14" s="114"/>
    </row>
    <row r="15" spans="1:3">
      <c r="A15" s="119"/>
      <c r="B15" s="114"/>
      <c r="C15" s="114"/>
    </row>
    <row r="16" spans="1:3">
      <c r="A16" s="119"/>
      <c r="B16" s="114"/>
      <c r="C16" s="114"/>
    </row>
    <row r="18" spans="1:7">
      <c r="A18" s="119"/>
      <c r="B18" s="133"/>
      <c r="C18" s="133"/>
    </row>
    <row r="19" spans="1:7">
      <c r="A19" s="119"/>
      <c r="B19" s="114"/>
      <c r="C19" s="114"/>
    </row>
    <row r="20" spans="1:7">
      <c r="A20" s="119"/>
      <c r="B20" s="114"/>
      <c r="C20" s="114"/>
    </row>
    <row r="21" spans="1:7">
      <c r="A21" s="119"/>
      <c r="B21" s="114"/>
      <c r="C21" s="114"/>
    </row>
    <row r="22" spans="1:7">
      <c r="A22" s="119"/>
      <c r="B22" s="114"/>
      <c r="C22" s="114"/>
    </row>
    <row r="31" spans="1:7">
      <c r="C31" s="53"/>
      <c r="G31" s="53"/>
    </row>
    <row r="32" spans="1:7">
      <c r="C32" s="53"/>
      <c r="G32" s="53"/>
    </row>
    <row r="33" spans="3:7">
      <c r="C33" s="53"/>
      <c r="G33" s="53"/>
    </row>
    <row r="34" spans="3:7">
      <c r="C34" s="53"/>
      <c r="G34" s="53"/>
    </row>
    <row r="35" spans="3:7">
      <c r="C35" s="53"/>
      <c r="G35" s="53"/>
    </row>
    <row r="36" spans="3:7">
      <c r="C36" s="53"/>
      <c r="G36" s="53"/>
    </row>
    <row r="37" spans="3:7">
      <c r="C37" s="53"/>
      <c r="G37" s="53"/>
    </row>
    <row r="38" spans="3:7">
      <c r="C38" s="53"/>
      <c r="G38" s="53"/>
    </row>
    <row r="39" spans="3:7">
      <c r="C39" s="53"/>
      <c r="G39" s="53"/>
    </row>
    <row r="40" spans="3:7">
      <c r="C40" s="53"/>
      <c r="G40" s="53"/>
    </row>
    <row r="41" spans="3:7">
      <c r="C41" s="53"/>
      <c r="G41" s="53"/>
    </row>
    <row r="42" spans="3:7">
      <c r="C42" s="53"/>
      <c r="G42" s="53"/>
    </row>
    <row r="43" spans="3:7">
      <c r="C43" s="53"/>
      <c r="G43" s="53"/>
    </row>
    <row r="44" spans="3:7">
      <c r="C44" s="53"/>
      <c r="G44" s="53"/>
    </row>
    <row r="45" spans="3:7">
      <c r="C45" s="53"/>
      <c r="G45" s="53"/>
    </row>
    <row r="46" spans="3:7">
      <c r="C46" s="53"/>
      <c r="G46" s="53"/>
    </row>
    <row r="47" spans="3:7">
      <c r="C47" s="53"/>
      <c r="G47" s="53"/>
    </row>
    <row r="48" spans="3:7">
      <c r="C48" s="53"/>
      <c r="G48" s="53"/>
    </row>
    <row r="49" spans="3:7">
      <c r="C49" s="53"/>
      <c r="G49" s="53"/>
    </row>
    <row r="50" spans="3:7">
      <c r="G50" s="53"/>
    </row>
  </sheetData>
  <customSheetViews>
    <customSheetView guid="{9883963A-B599-466E-88D7-AE85360E0737}">
      <selection activeCell="G44" sqref="G44"/>
      <pageMargins left="0.7" right="0.7" top="0.75" bottom="0.75" header="0.3" footer="0.3"/>
      <pageSetup paperSize="9" orientation="portrait" r:id="rId1"/>
    </customSheetView>
    <customSheetView guid="{CDEF6930-6739-4FEE-9F65-E195F9A4F82A}">
      <selection activeCell="G44" sqref="G44"/>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ABFCD-2959-4984-81C8-3BEE8367AC8E}">
  <dimension ref="A1:A110"/>
  <sheetViews>
    <sheetView workbookViewId="0"/>
  </sheetViews>
  <sheetFormatPr defaultRowHeight="15"/>
  <sheetData>
    <row r="1" spans="1:1">
      <c r="A1" s="1" t="s">
        <v>4119</v>
      </c>
    </row>
    <row r="3" spans="1:1">
      <c r="A3" s="1" t="s">
        <v>4118</v>
      </c>
    </row>
    <row r="5" spans="1:1">
      <c r="A5" s="1" t="s">
        <v>4017</v>
      </c>
    </row>
    <row r="6" spans="1:1">
      <c r="A6" t="s">
        <v>4018</v>
      </c>
    </row>
    <row r="7" spans="1:1">
      <c r="A7" t="s">
        <v>4019</v>
      </c>
    </row>
    <row r="8" spans="1:1">
      <c r="A8" t="s">
        <v>4020</v>
      </c>
    </row>
    <row r="9" spans="1:1">
      <c r="A9" t="s">
        <v>4021</v>
      </c>
    </row>
    <row r="10" spans="1:1">
      <c r="A10" t="s">
        <v>4022</v>
      </c>
    </row>
    <row r="11" spans="1:1">
      <c r="A11" t="s">
        <v>4023</v>
      </c>
    </row>
    <row r="12" spans="1:1">
      <c r="A12" t="s">
        <v>4024</v>
      </c>
    </row>
    <row r="13" spans="1:1">
      <c r="A13" t="s">
        <v>4025</v>
      </c>
    </row>
    <row r="14" spans="1:1">
      <c r="A14" t="s">
        <v>4026</v>
      </c>
    </row>
    <row r="15" spans="1:1">
      <c r="A15" t="s">
        <v>4027</v>
      </c>
    </row>
    <row r="16" spans="1:1">
      <c r="A16" t="s">
        <v>4028</v>
      </c>
    </row>
    <row r="17" spans="1:1">
      <c r="A17" t="s">
        <v>4029</v>
      </c>
    </row>
    <row r="18" spans="1:1">
      <c r="A18" t="s">
        <v>4030</v>
      </c>
    </row>
    <row r="19" spans="1:1">
      <c r="A19" t="s">
        <v>4031</v>
      </c>
    </row>
    <row r="20" spans="1:1">
      <c r="A20" t="s">
        <v>4032</v>
      </c>
    </row>
    <row r="21" spans="1:1">
      <c r="A21" t="s">
        <v>4033</v>
      </c>
    </row>
    <row r="23" spans="1:1">
      <c r="A23" s="1" t="s">
        <v>4034</v>
      </c>
    </row>
    <row r="24" spans="1:1">
      <c r="A24" t="s">
        <v>4035</v>
      </c>
    </row>
    <row r="25" spans="1:1">
      <c r="A25" t="s">
        <v>4036</v>
      </c>
    </row>
    <row r="26" spans="1:1">
      <c r="A26" t="s">
        <v>4037</v>
      </c>
    </row>
    <row r="27" spans="1:1">
      <c r="A27" t="s">
        <v>4038</v>
      </c>
    </row>
    <row r="28" spans="1:1">
      <c r="A28" t="s">
        <v>4039</v>
      </c>
    </row>
    <row r="29" spans="1:1">
      <c r="A29" t="s">
        <v>4040</v>
      </c>
    </row>
    <row r="30" spans="1:1">
      <c r="A30" t="s">
        <v>4041</v>
      </c>
    </row>
    <row r="31" spans="1:1">
      <c r="A31" t="s">
        <v>4042</v>
      </c>
    </row>
    <row r="32" spans="1:1">
      <c r="A32" t="s">
        <v>4043</v>
      </c>
    </row>
    <row r="33" spans="1:1">
      <c r="A33" t="s">
        <v>4044</v>
      </c>
    </row>
    <row r="34" spans="1:1">
      <c r="A34" t="s">
        <v>4045</v>
      </c>
    </row>
    <row r="35" spans="1:1">
      <c r="A35" t="s">
        <v>4046</v>
      </c>
    </row>
    <row r="36" spans="1:1">
      <c r="A36" t="s">
        <v>4047</v>
      </c>
    </row>
    <row r="37" spans="1:1">
      <c r="A37" t="s">
        <v>4048</v>
      </c>
    </row>
    <row r="38" spans="1:1">
      <c r="A38" t="s">
        <v>4049</v>
      </c>
    </row>
    <row r="39" spans="1:1">
      <c r="A39" t="s">
        <v>4050</v>
      </c>
    </row>
    <row r="40" spans="1:1">
      <c r="A40" t="s">
        <v>4051</v>
      </c>
    </row>
    <row r="41" spans="1:1">
      <c r="A41" t="s">
        <v>4052</v>
      </c>
    </row>
    <row r="42" spans="1:1">
      <c r="A42" t="s">
        <v>4053</v>
      </c>
    </row>
    <row r="43" spans="1:1">
      <c r="A43" t="s">
        <v>4054</v>
      </c>
    </row>
    <row r="44" spans="1:1">
      <c r="A44" t="s">
        <v>4055</v>
      </c>
    </row>
    <row r="46" spans="1:1">
      <c r="A46" s="1" t="s">
        <v>4056</v>
      </c>
    </row>
    <row r="47" spans="1:1">
      <c r="A47" t="s">
        <v>4057</v>
      </c>
    </row>
    <row r="48" spans="1:1">
      <c r="A48" t="s">
        <v>4058</v>
      </c>
    </row>
    <row r="49" spans="1:1">
      <c r="A49" t="s">
        <v>4059</v>
      </c>
    </row>
    <row r="50" spans="1:1">
      <c r="A50" t="s">
        <v>4060</v>
      </c>
    </row>
    <row r="51" spans="1:1">
      <c r="A51" t="s">
        <v>4061</v>
      </c>
    </row>
    <row r="52" spans="1:1">
      <c r="A52" t="s">
        <v>4062</v>
      </c>
    </row>
    <row r="53" spans="1:1">
      <c r="A53" t="s">
        <v>4063</v>
      </c>
    </row>
    <row r="54" spans="1:1">
      <c r="A54" t="s">
        <v>4064</v>
      </c>
    </row>
    <row r="55" spans="1:1">
      <c r="A55" t="s">
        <v>4065</v>
      </c>
    </row>
    <row r="56" spans="1:1">
      <c r="A56" t="s">
        <v>4066</v>
      </c>
    </row>
    <row r="57" spans="1:1">
      <c r="A57" t="s">
        <v>4067</v>
      </c>
    </row>
    <row r="58" spans="1:1">
      <c r="A58" t="s">
        <v>4068</v>
      </c>
    </row>
    <row r="59" spans="1:1">
      <c r="A59" t="s">
        <v>4069</v>
      </c>
    </row>
    <row r="60" spans="1:1">
      <c r="A60" t="s">
        <v>4070</v>
      </c>
    </row>
    <row r="61" spans="1:1">
      <c r="A61" t="s">
        <v>4071</v>
      </c>
    </row>
    <row r="62" spans="1:1">
      <c r="A62" t="s">
        <v>4072</v>
      </c>
    </row>
    <row r="63" spans="1:1">
      <c r="A63" t="s">
        <v>4073</v>
      </c>
    </row>
    <row r="65" spans="1:1">
      <c r="A65" s="1" t="s">
        <v>4074</v>
      </c>
    </row>
    <row r="66" spans="1:1">
      <c r="A66" t="s">
        <v>4075</v>
      </c>
    </row>
    <row r="67" spans="1:1">
      <c r="A67" t="s">
        <v>4076</v>
      </c>
    </row>
    <row r="68" spans="1:1">
      <c r="A68" t="s">
        <v>4077</v>
      </c>
    </row>
    <row r="69" spans="1:1">
      <c r="A69" t="s">
        <v>4078</v>
      </c>
    </row>
    <row r="70" spans="1:1">
      <c r="A70" t="s">
        <v>4079</v>
      </c>
    </row>
    <row r="71" spans="1:1">
      <c r="A71" t="s">
        <v>4080</v>
      </c>
    </row>
    <row r="72" spans="1:1">
      <c r="A72" t="s">
        <v>4081</v>
      </c>
    </row>
    <row r="73" spans="1:1">
      <c r="A73" t="s">
        <v>4082</v>
      </c>
    </row>
    <row r="74" spans="1:1">
      <c r="A74" t="s">
        <v>4083</v>
      </c>
    </row>
    <row r="75" spans="1:1">
      <c r="A75" t="s">
        <v>4084</v>
      </c>
    </row>
    <row r="77" spans="1:1">
      <c r="A77" s="1" t="s">
        <v>4085</v>
      </c>
    </row>
    <row r="78" spans="1:1">
      <c r="A78" t="s">
        <v>4086</v>
      </c>
    </row>
    <row r="79" spans="1:1">
      <c r="A79" t="s">
        <v>4087</v>
      </c>
    </row>
    <row r="80" spans="1:1">
      <c r="A80" t="s">
        <v>4088</v>
      </c>
    </row>
    <row r="81" spans="1:1">
      <c r="A81" t="s">
        <v>4089</v>
      </c>
    </row>
    <row r="82" spans="1:1">
      <c r="A82" t="s">
        <v>4090</v>
      </c>
    </row>
    <row r="83" spans="1:1">
      <c r="A83" t="s">
        <v>4091</v>
      </c>
    </row>
    <row r="84" spans="1:1">
      <c r="A84" t="s">
        <v>4092</v>
      </c>
    </row>
    <row r="85" spans="1:1">
      <c r="A85" t="s">
        <v>4093</v>
      </c>
    </row>
    <row r="86" spans="1:1">
      <c r="A86" t="s">
        <v>4094</v>
      </c>
    </row>
    <row r="87" spans="1:1">
      <c r="A87" t="s">
        <v>4095</v>
      </c>
    </row>
    <row r="88" spans="1:1">
      <c r="A88" t="s">
        <v>4096</v>
      </c>
    </row>
    <row r="89" spans="1:1">
      <c r="A89" t="s">
        <v>4097</v>
      </c>
    </row>
    <row r="90" spans="1:1">
      <c r="A90" t="s">
        <v>4098</v>
      </c>
    </row>
    <row r="91" spans="1:1">
      <c r="A91" t="s">
        <v>4099</v>
      </c>
    </row>
    <row r="92" spans="1:1">
      <c r="A92" t="s">
        <v>4100</v>
      </c>
    </row>
    <row r="94" spans="1:1">
      <c r="A94" s="1" t="s">
        <v>4101</v>
      </c>
    </row>
    <row r="95" spans="1:1">
      <c r="A95" t="s">
        <v>4102</v>
      </c>
    </row>
    <row r="96" spans="1:1">
      <c r="A96" t="s">
        <v>4103</v>
      </c>
    </row>
    <row r="97" spans="1:1">
      <c r="A97" t="s">
        <v>4104</v>
      </c>
    </row>
    <row r="98" spans="1:1">
      <c r="A98" t="s">
        <v>4105</v>
      </c>
    </row>
    <row r="99" spans="1:1">
      <c r="A99" t="s">
        <v>4106</v>
      </c>
    </row>
    <row r="100" spans="1:1">
      <c r="A100" t="s">
        <v>4107</v>
      </c>
    </row>
    <row r="101" spans="1:1">
      <c r="A101" t="s">
        <v>4108</v>
      </c>
    </row>
    <row r="102" spans="1:1">
      <c r="A102" t="s">
        <v>4109</v>
      </c>
    </row>
    <row r="103" spans="1:1">
      <c r="A103" t="s">
        <v>4110</v>
      </c>
    </row>
    <row r="104" spans="1:1">
      <c r="A104" t="s">
        <v>4111</v>
      </c>
    </row>
    <row r="105" spans="1:1">
      <c r="A105" t="s">
        <v>4112</v>
      </c>
    </row>
    <row r="106" spans="1:1">
      <c r="A106" t="s">
        <v>4113</v>
      </c>
    </row>
    <row r="107" spans="1:1">
      <c r="A107" t="s">
        <v>4114</v>
      </c>
    </row>
    <row r="108" spans="1:1">
      <c r="A108" t="s">
        <v>4115</v>
      </c>
    </row>
    <row r="109" spans="1:1">
      <c r="A109" t="s">
        <v>4116</v>
      </c>
    </row>
    <row r="110" spans="1:1">
      <c r="A110" t="s">
        <v>4117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rgb="FF117733"/>
  </sheetPr>
  <dimension ref="A1:H20"/>
  <sheetViews>
    <sheetView zoomScaleNormal="100" workbookViewId="0">
      <selection activeCell="B1" sqref="B1"/>
    </sheetView>
  </sheetViews>
  <sheetFormatPr defaultColWidth="9.140625" defaultRowHeight="15"/>
  <cols>
    <col min="1" max="1" width="14.85546875" style="128" customWidth="1"/>
    <col min="2" max="8" width="12.140625" style="129" customWidth="1"/>
    <col min="9" max="16384" width="9.140625" style="129"/>
  </cols>
  <sheetData>
    <row r="1" spans="1:8">
      <c r="A1" s="5" t="s">
        <v>30</v>
      </c>
      <c r="B1" s="223">
        <v>2.1</v>
      </c>
      <c r="C1" s="257"/>
    </row>
    <row r="2" spans="1:8">
      <c r="A2" s="7" t="s">
        <v>31</v>
      </c>
      <c r="B2" s="128" t="s">
        <v>3957</v>
      </c>
    </row>
    <row r="3" spans="1:8">
      <c r="A3" s="10" t="s">
        <v>33</v>
      </c>
      <c r="B3" s="130" t="s">
        <v>3254</v>
      </c>
    </row>
    <row r="5" spans="1:8" s="131" customFormat="1">
      <c r="A5" s="223" t="s">
        <v>0</v>
      </c>
      <c r="B5" s="224" t="s">
        <v>129</v>
      </c>
      <c r="C5" s="224" t="s">
        <v>3936</v>
      </c>
      <c r="D5" s="224" t="s">
        <v>123</v>
      </c>
      <c r="E5" s="224" t="s">
        <v>130</v>
      </c>
      <c r="F5" s="226" t="s">
        <v>2315</v>
      </c>
      <c r="G5" s="224" t="s">
        <v>2</v>
      </c>
      <c r="H5" s="224" t="s">
        <v>2265</v>
      </c>
    </row>
    <row r="6" spans="1:8">
      <c r="A6" s="128" t="s">
        <v>21</v>
      </c>
      <c r="B6" s="220">
        <v>19336</v>
      </c>
      <c r="C6" s="220">
        <v>5250</v>
      </c>
      <c r="D6" s="220">
        <v>0</v>
      </c>
      <c r="E6" s="220">
        <v>2418</v>
      </c>
      <c r="F6" s="227">
        <f>-(SUM(B6:E6)-G6)</f>
        <v>-2324</v>
      </c>
      <c r="G6" s="221">
        <v>24680</v>
      </c>
      <c r="H6" s="220">
        <f t="shared" ref="H6:H18" si="0">SUM(C6:E6)</f>
        <v>7668</v>
      </c>
    </row>
    <row r="7" spans="1:8">
      <c r="A7" s="128" t="s">
        <v>22</v>
      </c>
      <c r="B7" s="220">
        <v>20539</v>
      </c>
      <c r="C7" s="220">
        <v>3276</v>
      </c>
      <c r="D7" s="220">
        <v>0</v>
      </c>
      <c r="E7" s="220">
        <v>2582</v>
      </c>
      <c r="F7" s="227">
        <f t="shared" ref="F7:F17" si="1">-(SUM(B7:E7)-G7)</f>
        <v>-844</v>
      </c>
      <c r="G7" s="221">
        <v>25553</v>
      </c>
      <c r="H7" s="220">
        <f>SUM(C7:E7)</f>
        <v>5858</v>
      </c>
    </row>
    <row r="8" spans="1:8">
      <c r="A8" s="128" t="s">
        <v>23</v>
      </c>
      <c r="B8" s="220">
        <v>18004</v>
      </c>
      <c r="C8" s="220">
        <v>4279</v>
      </c>
      <c r="D8" s="220">
        <v>6</v>
      </c>
      <c r="E8" s="220">
        <v>4365</v>
      </c>
      <c r="F8" s="227">
        <f t="shared" si="1"/>
        <v>-10</v>
      </c>
      <c r="G8" s="221">
        <v>26644</v>
      </c>
      <c r="H8" s="220">
        <f t="shared" si="0"/>
        <v>8650</v>
      </c>
    </row>
    <row r="9" spans="1:8">
      <c r="A9" s="128" t="s">
        <v>24</v>
      </c>
      <c r="B9" s="220">
        <v>17866</v>
      </c>
      <c r="C9" s="220">
        <v>4958</v>
      </c>
      <c r="D9" s="220">
        <v>0</v>
      </c>
      <c r="E9" s="220">
        <v>4908</v>
      </c>
      <c r="F9" s="227">
        <f t="shared" si="1"/>
        <v>-2</v>
      </c>
      <c r="G9" s="221">
        <v>27730</v>
      </c>
      <c r="H9" s="220">
        <f t="shared" si="0"/>
        <v>9866</v>
      </c>
    </row>
    <row r="10" spans="1:8">
      <c r="A10" s="128" t="s">
        <v>25</v>
      </c>
      <c r="B10" s="220">
        <v>18603</v>
      </c>
      <c r="C10" s="220">
        <v>5460</v>
      </c>
      <c r="D10" s="220">
        <v>0</v>
      </c>
      <c r="E10" s="220">
        <v>5462</v>
      </c>
      <c r="F10" s="227">
        <f t="shared" si="1"/>
        <v>0</v>
      </c>
      <c r="G10" s="221">
        <v>29525</v>
      </c>
      <c r="H10" s="220">
        <f t="shared" si="0"/>
        <v>10922</v>
      </c>
    </row>
    <row r="11" spans="1:8">
      <c r="A11" s="128" t="s">
        <v>26</v>
      </c>
      <c r="B11" s="220">
        <v>16027</v>
      </c>
      <c r="C11" s="220">
        <v>4616</v>
      </c>
      <c r="D11" s="220">
        <v>0</v>
      </c>
      <c r="E11" s="220">
        <v>4440</v>
      </c>
      <c r="F11" s="227">
        <f t="shared" si="1"/>
        <v>0</v>
      </c>
      <c r="G11" s="221">
        <v>25083</v>
      </c>
      <c r="H11" s="220">
        <f t="shared" si="0"/>
        <v>9056</v>
      </c>
    </row>
    <row r="12" spans="1:8">
      <c r="A12" s="128" t="s">
        <v>27</v>
      </c>
      <c r="B12" s="220">
        <v>12479</v>
      </c>
      <c r="C12" s="220">
        <v>3555</v>
      </c>
      <c r="D12" s="220">
        <v>70</v>
      </c>
      <c r="E12" s="220">
        <v>3689</v>
      </c>
      <c r="F12" s="227">
        <f t="shared" si="1"/>
        <v>0</v>
      </c>
      <c r="G12" s="221">
        <v>19793</v>
      </c>
      <c r="H12" s="220">
        <f t="shared" si="0"/>
        <v>7314</v>
      </c>
    </row>
    <row r="13" spans="1:8">
      <c r="A13" s="128" t="s">
        <v>28</v>
      </c>
      <c r="B13" s="220">
        <v>13842</v>
      </c>
      <c r="C13" s="220">
        <v>6156</v>
      </c>
      <c r="D13" s="220">
        <v>156</v>
      </c>
      <c r="E13" s="220">
        <v>3440</v>
      </c>
      <c r="F13" s="227">
        <f t="shared" si="1"/>
        <v>18</v>
      </c>
      <c r="G13" s="221">
        <v>23612</v>
      </c>
      <c r="H13" s="220">
        <f t="shared" si="0"/>
        <v>9752</v>
      </c>
    </row>
    <row r="14" spans="1:8">
      <c r="A14" s="128" t="s">
        <v>29</v>
      </c>
      <c r="B14" s="220">
        <v>16023</v>
      </c>
      <c r="C14" s="220">
        <v>4807</v>
      </c>
      <c r="D14" s="220">
        <v>409</v>
      </c>
      <c r="E14" s="220">
        <v>3368</v>
      </c>
      <c r="F14" s="227">
        <f t="shared" si="1"/>
        <v>0</v>
      </c>
      <c r="G14" s="221">
        <v>24607</v>
      </c>
      <c r="H14" s="220">
        <f t="shared" si="0"/>
        <v>8584</v>
      </c>
    </row>
    <row r="15" spans="1:8">
      <c r="A15" s="128" t="s">
        <v>2074</v>
      </c>
      <c r="B15" s="220">
        <v>19858</v>
      </c>
      <c r="C15" s="220">
        <v>3461</v>
      </c>
      <c r="D15" s="220">
        <v>680</v>
      </c>
      <c r="E15" s="220">
        <v>2755</v>
      </c>
      <c r="F15" s="227">
        <f t="shared" si="1"/>
        <v>0</v>
      </c>
      <c r="G15" s="221">
        <v>26754</v>
      </c>
      <c r="H15" s="220">
        <f t="shared" si="0"/>
        <v>6896</v>
      </c>
    </row>
    <row r="16" spans="1:8">
      <c r="A16" s="128" t="s">
        <v>2139</v>
      </c>
      <c r="B16" s="220">
        <v>22503</v>
      </c>
      <c r="C16" s="220">
        <v>1411</v>
      </c>
      <c r="D16" s="220">
        <v>1838</v>
      </c>
      <c r="E16" s="220">
        <v>2999</v>
      </c>
      <c r="F16" s="227">
        <f t="shared" si="1"/>
        <v>0</v>
      </c>
      <c r="G16" s="221">
        <v>28751</v>
      </c>
      <c r="H16" s="220">
        <f t="shared" si="0"/>
        <v>6248</v>
      </c>
    </row>
    <row r="17" spans="1:8">
      <c r="A17" s="128" t="s">
        <v>2174</v>
      </c>
      <c r="B17" s="220">
        <v>27778</v>
      </c>
      <c r="C17" s="220">
        <v>986</v>
      </c>
      <c r="D17" s="220">
        <v>2489</v>
      </c>
      <c r="E17" s="220">
        <v>2962</v>
      </c>
      <c r="F17" s="227">
        <f t="shared" si="1"/>
        <v>0</v>
      </c>
      <c r="G17" s="221">
        <v>34215</v>
      </c>
      <c r="H17" s="220">
        <f t="shared" si="0"/>
        <v>6437</v>
      </c>
    </row>
    <row r="18" spans="1:8">
      <c r="A18" s="128" t="s">
        <v>2286</v>
      </c>
      <c r="B18" s="220">
        <v>33802</v>
      </c>
      <c r="C18" s="220">
        <v>1697</v>
      </c>
      <c r="D18" s="220">
        <v>2118</v>
      </c>
      <c r="E18" s="220">
        <v>3012</v>
      </c>
      <c r="F18" s="227">
        <f>-(SUM(B18:E18)-G18)</f>
        <v>0</v>
      </c>
      <c r="G18" s="221">
        <v>40629</v>
      </c>
      <c r="H18" s="220">
        <f t="shared" si="0"/>
        <v>6827</v>
      </c>
    </row>
    <row r="19" spans="1:8">
      <c r="A19" s="128" t="s">
        <v>2316</v>
      </c>
      <c r="B19" s="220">
        <v>26806</v>
      </c>
      <c r="C19" s="220">
        <v>350</v>
      </c>
      <c r="D19" s="220">
        <v>1401</v>
      </c>
      <c r="E19" s="220">
        <v>2486</v>
      </c>
      <c r="F19" s="227">
        <f>-(SUM(B19:E19)-G19)</f>
        <v>0</v>
      </c>
      <c r="G19" s="220">
        <v>31043</v>
      </c>
      <c r="H19" s="220">
        <f>SUM(C19:E19)</f>
        <v>4237</v>
      </c>
    </row>
    <row r="20" spans="1:8">
      <c r="A20" s="128" t="s">
        <v>2328</v>
      </c>
      <c r="B20" s="220">
        <v>29620</v>
      </c>
      <c r="C20" s="220">
        <v>1778</v>
      </c>
      <c r="D20" s="220">
        <v>1565</v>
      </c>
      <c r="E20" s="220">
        <v>3166</v>
      </c>
      <c r="F20" s="227">
        <v>0</v>
      </c>
      <c r="G20" s="220">
        <v>36129</v>
      </c>
      <c r="H20" s="220">
        <f>SUM(C20:E20)</f>
        <v>6509</v>
      </c>
    </row>
  </sheetData>
  <customSheetViews>
    <customSheetView guid="{9883963A-B599-466E-88D7-AE85360E0737}">
      <pageMargins left="0.7" right="0.7" top="0.75" bottom="0.75" header="0.3" footer="0.3"/>
      <pageSetup paperSize="9" orientation="portrait" r:id="rId1"/>
    </customSheetView>
    <customSheetView guid="{CDEF6930-6739-4FEE-9F65-E195F9A4F82A}">
      <pageMargins left="0.7" right="0.7" top="0.75" bottom="0.75" header="0.3" footer="0.3"/>
      <pageSetup paperSize="9" orientation="portrait" r:id="rId2"/>
    </customSheetView>
  </customSheetViews>
  <pageMargins left="0.7" right="0.7" top="0.75" bottom="0.75" header="0.3" footer="0.3"/>
  <pageSetup paperSize="9" orientation="portrait" r:id="rId3"/>
  <legacy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14">
    <tabColor rgb="FF117733"/>
  </sheetPr>
  <dimension ref="A1:M47"/>
  <sheetViews>
    <sheetView zoomScaleNormal="100" workbookViewId="0">
      <selection activeCell="B1" sqref="B1"/>
    </sheetView>
  </sheetViews>
  <sheetFormatPr defaultColWidth="9.140625" defaultRowHeight="15"/>
  <cols>
    <col min="1" max="1" width="14.85546875" style="21" customWidth="1"/>
    <col min="2" max="5" width="9.28515625" style="6" customWidth="1"/>
    <col min="6" max="6" width="9.140625" style="6" customWidth="1"/>
    <col min="7" max="16384" width="9.140625" style="6"/>
  </cols>
  <sheetData>
    <row r="1" spans="1:13">
      <c r="A1" s="198" t="s">
        <v>30</v>
      </c>
      <c r="B1" s="8">
        <v>2.2000000000000002</v>
      </c>
      <c r="C1" s="257"/>
    </row>
    <row r="2" spans="1:13">
      <c r="A2" s="148" t="s">
        <v>31</v>
      </c>
      <c r="B2" s="6" t="s">
        <v>3958</v>
      </c>
      <c r="G2" s="125"/>
      <c r="H2" s="125"/>
      <c r="I2" s="125"/>
      <c r="J2" s="125"/>
      <c r="K2" s="125"/>
      <c r="L2" s="125"/>
      <c r="M2" s="126"/>
    </row>
    <row r="3" spans="1:13">
      <c r="A3" s="148" t="s">
        <v>33</v>
      </c>
      <c r="B3" s="78" t="s">
        <v>3255</v>
      </c>
    </row>
    <row r="5" spans="1:13" s="102" customFormat="1">
      <c r="A5" s="208" t="s">
        <v>0</v>
      </c>
      <c r="B5" s="192" t="s">
        <v>3996</v>
      </c>
      <c r="C5" s="222" t="s">
        <v>2322</v>
      </c>
      <c r="D5" s="222" t="s">
        <v>2302</v>
      </c>
      <c r="E5" s="222" t="s">
        <v>2323</v>
      </c>
      <c r="F5" s="127"/>
    </row>
    <row r="6" spans="1:13">
      <c r="A6" s="21">
        <v>2010</v>
      </c>
      <c r="B6" s="6" t="s">
        <v>55</v>
      </c>
      <c r="C6" s="13">
        <v>22286</v>
      </c>
      <c r="D6" s="13">
        <v>20370</v>
      </c>
      <c r="E6" s="13"/>
    </row>
    <row r="7" spans="1:13">
      <c r="B7" s="6" t="s">
        <v>56</v>
      </c>
      <c r="C7" s="13">
        <v>22745</v>
      </c>
      <c r="D7" s="13">
        <v>19730</v>
      </c>
      <c r="E7" s="13">
        <v>25083</v>
      </c>
      <c r="F7" s="13"/>
    </row>
    <row r="8" spans="1:13">
      <c r="B8" s="6" t="s">
        <v>57</v>
      </c>
      <c r="C8" s="13">
        <v>19987</v>
      </c>
      <c r="D8" s="13">
        <v>17970</v>
      </c>
      <c r="E8" s="13"/>
      <c r="F8" s="13"/>
    </row>
    <row r="9" spans="1:13">
      <c r="B9" s="6" t="s">
        <v>58</v>
      </c>
      <c r="C9" s="13">
        <v>17710</v>
      </c>
      <c r="D9" s="13">
        <v>15210</v>
      </c>
      <c r="E9" s="13"/>
      <c r="F9" s="13"/>
    </row>
    <row r="10" spans="1:13">
      <c r="A10" s="21">
        <v>2011</v>
      </c>
      <c r="B10" s="6" t="s">
        <v>55</v>
      </c>
      <c r="C10" s="13">
        <v>18428</v>
      </c>
      <c r="D10" s="13">
        <v>15450</v>
      </c>
      <c r="E10" s="13"/>
      <c r="F10" s="13"/>
    </row>
    <row r="11" spans="1:13">
      <c r="B11" s="6" t="s">
        <v>56</v>
      </c>
      <c r="C11" s="13">
        <v>18975</v>
      </c>
      <c r="D11" s="13">
        <v>16140</v>
      </c>
      <c r="E11" s="13">
        <v>19793</v>
      </c>
      <c r="F11" s="13"/>
    </row>
    <row r="12" spans="1:13">
      <c r="B12" s="6" t="s">
        <v>57</v>
      </c>
      <c r="C12" s="13">
        <v>22747</v>
      </c>
      <c r="D12" s="13">
        <v>15620</v>
      </c>
      <c r="E12" s="13"/>
      <c r="F12" s="13"/>
    </row>
    <row r="13" spans="1:13">
      <c r="B13" s="6" t="s">
        <v>58</v>
      </c>
      <c r="C13" s="13">
        <v>26516</v>
      </c>
      <c r="D13" s="13">
        <v>17550</v>
      </c>
      <c r="E13" s="13"/>
      <c r="F13" s="13"/>
    </row>
    <row r="14" spans="1:13">
      <c r="A14" s="21">
        <v>2012</v>
      </c>
      <c r="B14" s="6" t="s">
        <v>55</v>
      </c>
      <c r="C14" s="13">
        <v>30451</v>
      </c>
      <c r="D14" s="13">
        <v>20130</v>
      </c>
      <c r="E14" s="13"/>
      <c r="F14" s="13"/>
    </row>
    <row r="15" spans="1:13">
      <c r="B15" s="6" t="s">
        <v>56</v>
      </c>
      <c r="C15" s="13">
        <v>31945</v>
      </c>
      <c r="D15" s="13">
        <v>20200</v>
      </c>
      <c r="E15" s="13">
        <v>23612</v>
      </c>
      <c r="F15" s="13"/>
    </row>
    <row r="16" spans="1:13">
      <c r="B16" s="6" t="s">
        <v>57</v>
      </c>
      <c r="C16" s="13">
        <v>31296</v>
      </c>
      <c r="D16" s="13">
        <v>21150</v>
      </c>
      <c r="E16" s="13"/>
      <c r="F16" s="13"/>
    </row>
    <row r="17" spans="1:6">
      <c r="B17" s="6" t="s">
        <v>58</v>
      </c>
      <c r="C17" s="13">
        <v>28980</v>
      </c>
      <c r="D17" s="13">
        <v>21370</v>
      </c>
      <c r="E17" s="13"/>
      <c r="F17" s="13"/>
    </row>
    <row r="18" spans="1:6">
      <c r="A18" s="21">
        <v>2013</v>
      </c>
      <c r="B18" s="6" t="s">
        <v>55</v>
      </c>
      <c r="C18" s="13">
        <v>25990</v>
      </c>
      <c r="D18" s="13">
        <v>18380</v>
      </c>
      <c r="E18" s="13"/>
      <c r="F18" s="13"/>
    </row>
    <row r="19" spans="1:6">
      <c r="B19" s="6" t="s">
        <v>56</v>
      </c>
      <c r="C19" s="13">
        <v>25159</v>
      </c>
      <c r="D19" s="13">
        <v>18230</v>
      </c>
      <c r="E19" s="13">
        <v>24607</v>
      </c>
      <c r="F19" s="13"/>
    </row>
    <row r="20" spans="1:6">
      <c r="B20" s="6" t="s">
        <v>57</v>
      </c>
      <c r="C20" s="13">
        <v>23886</v>
      </c>
      <c r="D20" s="13">
        <v>17700</v>
      </c>
      <c r="E20" s="13"/>
      <c r="F20" s="13"/>
    </row>
    <row r="21" spans="1:6">
      <c r="B21" s="6" t="s">
        <v>58</v>
      </c>
      <c r="C21" s="13">
        <v>25495</v>
      </c>
      <c r="D21" s="13">
        <v>16600</v>
      </c>
      <c r="E21" s="13"/>
      <c r="F21" s="13"/>
    </row>
    <row r="22" spans="1:6">
      <c r="A22" s="21">
        <v>2014</v>
      </c>
      <c r="B22" s="6" t="s">
        <v>55</v>
      </c>
      <c r="C22" s="13">
        <v>26041</v>
      </c>
      <c r="D22" s="13">
        <v>17940</v>
      </c>
      <c r="E22" s="13"/>
      <c r="F22" s="13"/>
    </row>
    <row r="23" spans="1:6">
      <c r="B23" s="6" t="s">
        <v>56</v>
      </c>
      <c r="C23" s="13">
        <v>26412</v>
      </c>
      <c r="D23" s="13">
        <v>18550</v>
      </c>
      <c r="E23" s="13">
        <v>26754</v>
      </c>
      <c r="F23" s="13"/>
    </row>
    <row r="24" spans="1:6">
      <c r="B24" s="6" t="s">
        <v>57</v>
      </c>
      <c r="C24" s="13">
        <v>27714</v>
      </c>
      <c r="D24" s="13">
        <v>18340</v>
      </c>
      <c r="E24" s="13"/>
      <c r="F24" s="13"/>
    </row>
    <row r="25" spans="1:6">
      <c r="B25" s="6" t="s">
        <v>58</v>
      </c>
      <c r="C25" s="13">
        <v>27345</v>
      </c>
      <c r="D25" s="13">
        <v>18360</v>
      </c>
      <c r="E25" s="13"/>
      <c r="F25" s="13"/>
    </row>
    <row r="26" spans="1:6">
      <c r="A26" s="21">
        <v>2015</v>
      </c>
      <c r="B26" s="6" t="s">
        <v>55</v>
      </c>
      <c r="C26" s="13">
        <v>30936</v>
      </c>
      <c r="D26" s="13">
        <v>18370</v>
      </c>
      <c r="E26" s="13"/>
      <c r="F26" s="13"/>
    </row>
    <row r="27" spans="1:6">
      <c r="B27" s="6" t="s">
        <v>56</v>
      </c>
      <c r="C27" s="13">
        <v>34083</v>
      </c>
      <c r="D27" s="13">
        <v>18950</v>
      </c>
      <c r="E27" s="13">
        <v>28751</v>
      </c>
      <c r="F27" s="13"/>
    </row>
    <row r="28" spans="1:6">
      <c r="B28" s="6" t="s">
        <v>57</v>
      </c>
      <c r="C28" s="13">
        <v>36622</v>
      </c>
      <c r="D28" s="13">
        <v>21910</v>
      </c>
      <c r="E28" s="13"/>
      <c r="F28" s="13"/>
    </row>
    <row r="29" spans="1:6">
      <c r="B29" s="6" t="s">
        <v>58</v>
      </c>
      <c r="C29" s="13">
        <v>38835</v>
      </c>
      <c r="D29" s="13">
        <v>24390</v>
      </c>
      <c r="E29" s="13"/>
      <c r="F29" s="13"/>
    </row>
    <row r="30" spans="1:6">
      <c r="A30" s="21">
        <v>2016</v>
      </c>
      <c r="B30" s="6" t="s">
        <v>55</v>
      </c>
      <c r="C30" s="13">
        <v>36980</v>
      </c>
      <c r="D30" s="13">
        <v>24190</v>
      </c>
      <c r="E30" s="13"/>
      <c r="F30" s="13"/>
    </row>
    <row r="31" spans="1:6">
      <c r="B31" s="6" t="s">
        <v>56</v>
      </c>
      <c r="C31" s="13">
        <v>38476</v>
      </c>
      <c r="D31" s="13">
        <v>23610</v>
      </c>
      <c r="E31" s="13">
        <v>34215</v>
      </c>
      <c r="F31" s="13"/>
    </row>
    <row r="32" spans="1:6">
      <c r="B32" s="6" t="s">
        <v>57</v>
      </c>
      <c r="C32" s="13">
        <v>40352</v>
      </c>
      <c r="D32" s="13">
        <v>22860</v>
      </c>
      <c r="E32" s="13"/>
      <c r="F32" s="13"/>
    </row>
    <row r="33" spans="1:6">
      <c r="B33" s="6" t="s">
        <v>58</v>
      </c>
      <c r="C33" s="13">
        <v>41443</v>
      </c>
      <c r="D33" s="13">
        <v>21750</v>
      </c>
      <c r="E33" s="13"/>
      <c r="F33" s="13"/>
    </row>
    <row r="34" spans="1:6">
      <c r="A34" s="21">
        <v>2017</v>
      </c>
      <c r="B34" s="6" t="s">
        <v>55</v>
      </c>
      <c r="C34" s="13">
        <v>42218</v>
      </c>
      <c r="D34" s="13">
        <v>22810</v>
      </c>
      <c r="E34" s="13"/>
      <c r="F34" s="13"/>
    </row>
    <row r="35" spans="1:6">
      <c r="B35" s="6" t="s">
        <v>56</v>
      </c>
      <c r="C35" s="13">
        <v>39863</v>
      </c>
      <c r="D35" s="13">
        <v>24070</v>
      </c>
      <c r="E35" s="13">
        <v>40629</v>
      </c>
      <c r="F35" s="13"/>
    </row>
    <row r="36" spans="1:6">
      <c r="B36" s="6" t="s">
        <v>57</v>
      </c>
      <c r="C36" s="13">
        <v>37695</v>
      </c>
      <c r="D36" s="13">
        <v>23070</v>
      </c>
      <c r="E36" s="13"/>
      <c r="F36" s="13"/>
    </row>
    <row r="37" spans="1:6">
      <c r="B37" s="6" t="s">
        <v>58</v>
      </c>
      <c r="C37" s="13">
        <v>37028</v>
      </c>
      <c r="D37" s="13">
        <v>26890</v>
      </c>
      <c r="E37" s="13"/>
      <c r="F37" s="13"/>
    </row>
    <row r="38" spans="1:6">
      <c r="A38" s="21">
        <v>2018</v>
      </c>
      <c r="B38" s="6" t="s">
        <v>55</v>
      </c>
      <c r="C38" s="13">
        <v>36362</v>
      </c>
      <c r="D38" s="13">
        <v>24120</v>
      </c>
      <c r="E38" s="13"/>
      <c r="F38" s="13"/>
    </row>
    <row r="39" spans="1:6">
      <c r="B39" s="6" t="s">
        <v>56</v>
      </c>
      <c r="C39" s="13">
        <v>39440</v>
      </c>
      <c r="D39" s="13">
        <v>22430</v>
      </c>
      <c r="E39" s="13">
        <v>31043</v>
      </c>
    </row>
    <row r="40" spans="1:6">
      <c r="B40" s="6" t="s">
        <v>57</v>
      </c>
      <c r="C40" s="13">
        <v>40547</v>
      </c>
      <c r="D40" s="13">
        <v>22140</v>
      </c>
    </row>
    <row r="41" spans="1:6">
      <c r="B41" s="6" t="s">
        <v>58</v>
      </c>
      <c r="C41" s="13">
        <v>42562</v>
      </c>
      <c r="D41" s="13">
        <v>18270</v>
      </c>
      <c r="E41" s="13"/>
    </row>
    <row r="42" spans="1:6">
      <c r="A42" s="21">
        <v>2019</v>
      </c>
      <c r="B42" s="6" t="s">
        <v>55</v>
      </c>
      <c r="C42" s="13">
        <v>43514</v>
      </c>
      <c r="D42" s="13">
        <v>19360</v>
      </c>
      <c r="E42" s="13"/>
    </row>
    <row r="43" spans="1:6">
      <c r="B43" s="6" t="s">
        <v>56</v>
      </c>
      <c r="C43" s="13">
        <v>42799</v>
      </c>
      <c r="D43" s="13">
        <v>20060</v>
      </c>
      <c r="E43" s="13">
        <v>36129</v>
      </c>
    </row>
    <row r="44" spans="1:6">
      <c r="B44" s="6" t="s">
        <v>57</v>
      </c>
      <c r="C44" s="13">
        <v>41861</v>
      </c>
      <c r="D44" s="13">
        <v>21050</v>
      </c>
      <c r="E44" s="13"/>
    </row>
    <row r="45" spans="1:6">
      <c r="B45" s="6" t="s">
        <v>58</v>
      </c>
      <c r="C45" s="13">
        <v>41841</v>
      </c>
      <c r="D45" s="13">
        <v>22000</v>
      </c>
      <c r="E45" s="13"/>
    </row>
    <row r="46" spans="1:6">
      <c r="A46" s="21">
        <v>2020</v>
      </c>
      <c r="B46" s="6" t="s">
        <v>55</v>
      </c>
      <c r="C46" s="13">
        <v>42507</v>
      </c>
      <c r="D46" s="13"/>
      <c r="E46" s="13"/>
    </row>
    <row r="47" spans="1:6">
      <c r="B47" s="6" t="s">
        <v>56</v>
      </c>
      <c r="C47" s="13">
        <v>36956</v>
      </c>
      <c r="D47" s="13"/>
      <c r="E47" s="13"/>
    </row>
  </sheetData>
  <customSheetViews>
    <customSheetView guid="{9883963A-B599-466E-88D7-AE85360E0737}" topLeftCell="B1">
      <selection activeCell="H50" sqref="H50"/>
      <pageMargins left="0.7" right="0.7" top="0.75" bottom="0.75" header="0.3" footer="0.3"/>
      <pageSetup paperSize="9" orientation="portrait" r:id="rId1"/>
    </customSheetView>
    <customSheetView guid="{CDEF6930-6739-4FEE-9F65-E195F9A4F82A}" topLeftCell="B1">
      <selection activeCell="H50" sqref="H50"/>
      <pageMargins left="0.7" right="0.7" top="0.75" bottom="0.75" header="0.3" footer="0.3"/>
      <pageSetup paperSize="9" orientation="portrait" r:id="rId2"/>
    </customSheetView>
  </customSheetViews>
  <hyperlinks>
    <hyperlink ref="C5" r:id="rId3" xr:uid="{00000000-0004-0000-1900-000000000000}"/>
    <hyperlink ref="E5" r:id="rId4" xr:uid="{00000000-0004-0000-1900-000001000000}"/>
    <hyperlink ref="D5" r:id="rId5" xr:uid="{00000000-0004-0000-1900-000002000000}"/>
  </hyperlinks>
  <pageMargins left="0.7" right="0.7" top="0.75" bottom="0.75" header="0.3" footer="0.3"/>
  <pageSetup paperSize="9" orientation="portrait"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117733"/>
  </sheetPr>
  <dimension ref="A1:I38"/>
  <sheetViews>
    <sheetView zoomScaleNormal="100" workbookViewId="0">
      <selection activeCell="B1" sqref="B1"/>
    </sheetView>
  </sheetViews>
  <sheetFormatPr defaultColWidth="9.140625" defaultRowHeight="15"/>
  <cols>
    <col min="1" max="1" width="14.85546875" style="5" customWidth="1"/>
    <col min="2" max="9" width="12.140625" style="9" customWidth="1"/>
    <col min="10" max="16384" width="9.140625" style="9"/>
  </cols>
  <sheetData>
    <row r="1" spans="1:9">
      <c r="A1" s="5" t="s">
        <v>30</v>
      </c>
      <c r="B1" s="8">
        <v>2.2999999999999998</v>
      </c>
      <c r="C1" s="257"/>
    </row>
    <row r="2" spans="1:9">
      <c r="A2" s="7" t="s">
        <v>31</v>
      </c>
      <c r="B2" s="5" t="s">
        <v>3959</v>
      </c>
    </row>
    <row r="3" spans="1:9">
      <c r="A3" s="10" t="s">
        <v>33</v>
      </c>
      <c r="B3" s="14" t="s">
        <v>3256</v>
      </c>
    </row>
    <row r="5" spans="1:9">
      <c r="A5" s="8" t="s">
        <v>124</v>
      </c>
      <c r="B5" s="8" t="s">
        <v>129</v>
      </c>
      <c r="C5" s="8" t="s">
        <v>130</v>
      </c>
      <c r="D5" s="8" t="s">
        <v>123</v>
      </c>
      <c r="E5" s="231" t="s">
        <v>3935</v>
      </c>
      <c r="F5" s="8" t="s">
        <v>2179</v>
      </c>
      <c r="G5" s="8" t="s">
        <v>2353</v>
      </c>
      <c r="H5" s="8" t="s">
        <v>2180</v>
      </c>
      <c r="I5" s="8" t="s">
        <v>2264</v>
      </c>
    </row>
    <row r="6" spans="1:9">
      <c r="A6" s="5" t="s">
        <v>98</v>
      </c>
      <c r="B6" s="228">
        <v>5820</v>
      </c>
      <c r="C6" s="228">
        <v>546</v>
      </c>
      <c r="D6" s="228">
        <v>861</v>
      </c>
      <c r="E6" s="232">
        <v>571</v>
      </c>
      <c r="F6" s="229">
        <v>7798</v>
      </c>
      <c r="G6" s="229">
        <f t="shared" ref="G6:G38" si="0">SUM(C6:E6)</f>
        <v>1978</v>
      </c>
      <c r="H6" s="230">
        <f t="shared" ref="H6:H38" si="1">G6/F6</f>
        <v>0.25365478327776353</v>
      </c>
      <c r="I6" s="228">
        <f t="shared" ref="I6:I38" si="2">SUM(B6:E6)</f>
        <v>7798</v>
      </c>
    </row>
    <row r="7" spans="1:9">
      <c r="A7" s="5" t="s">
        <v>83</v>
      </c>
      <c r="B7" s="228">
        <v>6128</v>
      </c>
      <c r="C7" s="228">
        <v>362</v>
      </c>
      <c r="D7" s="228">
        <v>470</v>
      </c>
      <c r="E7" s="232">
        <v>-12</v>
      </c>
      <c r="F7" s="229">
        <v>6948</v>
      </c>
      <c r="G7" s="229">
        <f t="shared" si="0"/>
        <v>820</v>
      </c>
      <c r="H7" s="230">
        <f t="shared" si="1"/>
        <v>0.1180195739781232</v>
      </c>
      <c r="I7" s="228">
        <f t="shared" si="2"/>
        <v>6948</v>
      </c>
    </row>
    <row r="8" spans="1:9">
      <c r="A8" s="5" t="s">
        <v>90</v>
      </c>
      <c r="B8" s="228">
        <v>6148</v>
      </c>
      <c r="C8" s="228">
        <v>592</v>
      </c>
      <c r="D8" s="228">
        <v>167</v>
      </c>
      <c r="E8" s="232">
        <v>-81</v>
      </c>
      <c r="F8" s="229">
        <v>6826</v>
      </c>
      <c r="G8" s="229">
        <f t="shared" si="0"/>
        <v>678</v>
      </c>
      <c r="H8" s="230">
        <f t="shared" si="1"/>
        <v>9.9326106065045411E-2</v>
      </c>
      <c r="I8" s="228">
        <f t="shared" si="2"/>
        <v>6826</v>
      </c>
    </row>
    <row r="9" spans="1:9">
      <c r="A9" s="5" t="s">
        <v>94</v>
      </c>
      <c r="B9" s="228">
        <v>5137</v>
      </c>
      <c r="C9" s="228">
        <v>629</v>
      </c>
      <c r="D9" s="228">
        <v>82</v>
      </c>
      <c r="E9" s="232">
        <v>651</v>
      </c>
      <c r="F9" s="229">
        <v>6499</v>
      </c>
      <c r="G9" s="229">
        <f t="shared" si="0"/>
        <v>1362</v>
      </c>
      <c r="H9" s="230">
        <f t="shared" si="1"/>
        <v>0.2095707031851054</v>
      </c>
      <c r="I9" s="228">
        <f t="shared" si="2"/>
        <v>6499</v>
      </c>
    </row>
    <row r="10" spans="1:9">
      <c r="A10" s="5" t="s">
        <v>91</v>
      </c>
      <c r="B10" s="228">
        <v>5352</v>
      </c>
      <c r="C10" s="228">
        <v>638</v>
      </c>
      <c r="D10" s="228">
        <v>192</v>
      </c>
      <c r="E10" s="232">
        <v>56</v>
      </c>
      <c r="F10" s="229">
        <v>6238</v>
      </c>
      <c r="G10" s="229">
        <f t="shared" si="0"/>
        <v>886</v>
      </c>
      <c r="H10" s="230">
        <f t="shared" si="1"/>
        <v>0.14203270278935556</v>
      </c>
      <c r="I10" s="228">
        <f t="shared" si="2"/>
        <v>6238</v>
      </c>
    </row>
    <row r="11" spans="1:9">
      <c r="A11" s="5" t="s">
        <v>72</v>
      </c>
      <c r="B11" s="228">
        <v>5347</v>
      </c>
      <c r="C11" s="228">
        <v>381</v>
      </c>
      <c r="D11" s="228">
        <v>339</v>
      </c>
      <c r="E11" s="232">
        <v>22</v>
      </c>
      <c r="F11" s="229">
        <v>6089</v>
      </c>
      <c r="G11" s="229">
        <f t="shared" si="0"/>
        <v>742</v>
      </c>
      <c r="H11" s="230">
        <f t="shared" si="1"/>
        <v>0.12185909016258828</v>
      </c>
      <c r="I11" s="228">
        <f t="shared" si="2"/>
        <v>6089</v>
      </c>
    </row>
    <row r="12" spans="1:9">
      <c r="A12" s="5" t="s">
        <v>86</v>
      </c>
      <c r="B12" s="228">
        <v>4952</v>
      </c>
      <c r="C12" s="228">
        <v>583</v>
      </c>
      <c r="D12" s="228">
        <v>156</v>
      </c>
      <c r="E12" s="232">
        <v>-82</v>
      </c>
      <c r="F12" s="229">
        <v>5609</v>
      </c>
      <c r="G12" s="229">
        <f t="shared" si="0"/>
        <v>657</v>
      </c>
      <c r="H12" s="230">
        <f t="shared" si="1"/>
        <v>0.11713317881975396</v>
      </c>
      <c r="I12" s="228">
        <f t="shared" si="2"/>
        <v>5609</v>
      </c>
    </row>
    <row r="13" spans="1:9">
      <c r="A13" s="5" t="s">
        <v>77</v>
      </c>
      <c r="B13" s="228">
        <v>3211</v>
      </c>
      <c r="C13" s="228">
        <v>426</v>
      </c>
      <c r="D13" s="228">
        <v>192</v>
      </c>
      <c r="E13" s="232">
        <v>298</v>
      </c>
      <c r="F13" s="229">
        <v>4127</v>
      </c>
      <c r="G13" s="229">
        <f t="shared" si="0"/>
        <v>916</v>
      </c>
      <c r="H13" s="230">
        <f t="shared" si="1"/>
        <v>0.22195299248849043</v>
      </c>
      <c r="I13" s="228">
        <f t="shared" si="2"/>
        <v>4127</v>
      </c>
    </row>
    <row r="14" spans="1:9">
      <c r="A14" s="5" t="s">
        <v>97</v>
      </c>
      <c r="B14" s="228">
        <v>3221</v>
      </c>
      <c r="C14" s="228">
        <v>396</v>
      </c>
      <c r="D14" s="228">
        <v>109</v>
      </c>
      <c r="E14" s="232">
        <v>132</v>
      </c>
      <c r="F14" s="229">
        <v>3858</v>
      </c>
      <c r="G14" s="229">
        <f t="shared" si="0"/>
        <v>637</v>
      </c>
      <c r="H14" s="230">
        <f t="shared" si="1"/>
        <v>0.16511145671332297</v>
      </c>
      <c r="I14" s="228">
        <f t="shared" si="2"/>
        <v>3858</v>
      </c>
    </row>
    <row r="15" spans="1:9">
      <c r="A15" s="5" t="s">
        <v>89</v>
      </c>
      <c r="B15" s="228">
        <v>3222</v>
      </c>
      <c r="C15" s="228">
        <v>290</v>
      </c>
      <c r="D15" s="228">
        <v>130</v>
      </c>
      <c r="E15" s="232">
        <v>156</v>
      </c>
      <c r="F15" s="229">
        <v>3798</v>
      </c>
      <c r="G15" s="229">
        <f t="shared" si="0"/>
        <v>576</v>
      </c>
      <c r="H15" s="230">
        <f t="shared" si="1"/>
        <v>0.15165876777251186</v>
      </c>
      <c r="I15" s="228">
        <f t="shared" si="2"/>
        <v>3798</v>
      </c>
    </row>
    <row r="16" spans="1:9">
      <c r="A16" s="5" t="s">
        <v>85</v>
      </c>
      <c r="B16" s="228">
        <v>2792</v>
      </c>
      <c r="C16" s="228">
        <v>309</v>
      </c>
      <c r="D16" s="228">
        <v>256</v>
      </c>
      <c r="E16" s="232">
        <v>385</v>
      </c>
      <c r="F16" s="229">
        <v>3742</v>
      </c>
      <c r="G16" s="229">
        <f t="shared" si="0"/>
        <v>950</v>
      </c>
      <c r="H16" s="230">
        <f t="shared" si="1"/>
        <v>0.25387493319080706</v>
      </c>
      <c r="I16" s="228">
        <f t="shared" si="2"/>
        <v>3742</v>
      </c>
    </row>
    <row r="17" spans="1:9">
      <c r="A17" s="5" t="s">
        <v>88</v>
      </c>
      <c r="B17" s="228">
        <v>2812</v>
      </c>
      <c r="C17" s="228">
        <v>478</v>
      </c>
      <c r="D17" s="228">
        <v>238</v>
      </c>
      <c r="E17" s="232">
        <v>42</v>
      </c>
      <c r="F17" s="229">
        <v>3570</v>
      </c>
      <c r="G17" s="229">
        <f t="shared" si="0"/>
        <v>758</v>
      </c>
      <c r="H17" s="230">
        <f t="shared" si="1"/>
        <v>0.21232492997198879</v>
      </c>
      <c r="I17" s="228">
        <f t="shared" si="2"/>
        <v>3570</v>
      </c>
    </row>
    <row r="18" spans="1:9">
      <c r="A18" s="5" t="s">
        <v>79</v>
      </c>
      <c r="B18" s="228">
        <v>2946</v>
      </c>
      <c r="C18" s="228">
        <v>302</v>
      </c>
      <c r="D18" s="228">
        <v>52</v>
      </c>
      <c r="E18" s="232">
        <v>69</v>
      </c>
      <c r="F18" s="229">
        <v>3369</v>
      </c>
      <c r="G18" s="229">
        <f t="shared" si="0"/>
        <v>423</v>
      </c>
      <c r="H18" s="230">
        <f t="shared" si="1"/>
        <v>0.12555654496883348</v>
      </c>
      <c r="I18" s="228">
        <f t="shared" si="2"/>
        <v>3369</v>
      </c>
    </row>
    <row r="19" spans="1:9">
      <c r="A19" s="5" t="s">
        <v>93</v>
      </c>
      <c r="B19" s="228">
        <v>2481</v>
      </c>
      <c r="C19" s="228">
        <v>387</v>
      </c>
      <c r="D19" s="228">
        <v>198</v>
      </c>
      <c r="E19" s="232">
        <v>285</v>
      </c>
      <c r="F19" s="228">
        <v>3351</v>
      </c>
      <c r="G19" s="229">
        <f t="shared" si="0"/>
        <v>870</v>
      </c>
      <c r="H19" s="230">
        <f t="shared" si="1"/>
        <v>0.25962399283795884</v>
      </c>
      <c r="I19" s="228">
        <f t="shared" si="2"/>
        <v>3351</v>
      </c>
    </row>
    <row r="20" spans="1:9">
      <c r="A20" s="5" t="s">
        <v>95</v>
      </c>
      <c r="B20" s="228">
        <v>2969</v>
      </c>
      <c r="C20" s="228">
        <v>164</v>
      </c>
      <c r="D20" s="228">
        <v>41</v>
      </c>
      <c r="E20" s="232">
        <v>116</v>
      </c>
      <c r="F20" s="229">
        <v>3290</v>
      </c>
      <c r="G20" s="229">
        <f t="shared" si="0"/>
        <v>321</v>
      </c>
      <c r="H20" s="230">
        <f t="shared" si="1"/>
        <v>9.7568389057750754E-2</v>
      </c>
      <c r="I20" s="228">
        <f t="shared" si="2"/>
        <v>3290</v>
      </c>
    </row>
    <row r="21" spans="1:9">
      <c r="A21" s="5" t="s">
        <v>80</v>
      </c>
      <c r="B21" s="228">
        <v>2368</v>
      </c>
      <c r="C21" s="228">
        <v>208</v>
      </c>
      <c r="D21" s="228">
        <v>100</v>
      </c>
      <c r="E21" s="232">
        <v>352</v>
      </c>
      <c r="F21" s="229">
        <v>3028</v>
      </c>
      <c r="G21" s="229">
        <f t="shared" si="0"/>
        <v>660</v>
      </c>
      <c r="H21" s="230">
        <f t="shared" si="1"/>
        <v>0.21796565389696168</v>
      </c>
      <c r="I21" s="228">
        <f t="shared" si="2"/>
        <v>3028</v>
      </c>
    </row>
    <row r="22" spans="1:9">
      <c r="A22" s="5" t="s">
        <v>76</v>
      </c>
      <c r="B22" s="228">
        <v>2598</v>
      </c>
      <c r="C22" s="228">
        <v>78</v>
      </c>
      <c r="D22" s="228">
        <v>85</v>
      </c>
      <c r="E22" s="232">
        <v>40</v>
      </c>
      <c r="F22" s="229">
        <v>2801</v>
      </c>
      <c r="G22" s="229">
        <f t="shared" si="0"/>
        <v>203</v>
      </c>
      <c r="H22" s="230">
        <f t="shared" si="1"/>
        <v>7.2474116387004642E-2</v>
      </c>
      <c r="I22" s="228">
        <f t="shared" si="2"/>
        <v>2801</v>
      </c>
    </row>
    <row r="23" spans="1:9">
      <c r="A23" s="5" t="s">
        <v>81</v>
      </c>
      <c r="B23" s="228">
        <v>2417</v>
      </c>
      <c r="C23" s="228">
        <v>98</v>
      </c>
      <c r="D23" s="228">
        <v>169</v>
      </c>
      <c r="E23" s="232">
        <v>-100</v>
      </c>
      <c r="F23" s="229">
        <v>2584</v>
      </c>
      <c r="G23" s="229">
        <f t="shared" si="0"/>
        <v>167</v>
      </c>
      <c r="H23" s="230">
        <f t="shared" si="1"/>
        <v>6.462848297213622E-2</v>
      </c>
      <c r="I23" s="228">
        <f t="shared" si="2"/>
        <v>2584</v>
      </c>
    </row>
    <row r="24" spans="1:9">
      <c r="A24" s="5" t="s">
        <v>92</v>
      </c>
      <c r="B24" s="228">
        <v>2104</v>
      </c>
      <c r="C24" s="228">
        <v>170</v>
      </c>
      <c r="D24" s="228">
        <v>74</v>
      </c>
      <c r="E24" s="232">
        <v>168</v>
      </c>
      <c r="F24" s="229">
        <v>2516</v>
      </c>
      <c r="G24" s="229">
        <f t="shared" si="0"/>
        <v>412</v>
      </c>
      <c r="H24" s="230">
        <f t="shared" si="1"/>
        <v>0.16375198728139906</v>
      </c>
      <c r="I24" s="228">
        <f t="shared" si="2"/>
        <v>2516</v>
      </c>
    </row>
    <row r="25" spans="1:9">
      <c r="A25" s="5" t="s">
        <v>78</v>
      </c>
      <c r="B25" s="228">
        <v>1698</v>
      </c>
      <c r="C25" s="228">
        <v>345</v>
      </c>
      <c r="D25" s="228">
        <v>231</v>
      </c>
      <c r="E25" s="232">
        <v>81</v>
      </c>
      <c r="F25" s="229">
        <v>2355</v>
      </c>
      <c r="G25" s="229">
        <f t="shared" si="0"/>
        <v>657</v>
      </c>
      <c r="H25" s="230">
        <f t="shared" si="1"/>
        <v>0.27898089171974522</v>
      </c>
      <c r="I25" s="228">
        <f t="shared" si="2"/>
        <v>2355</v>
      </c>
    </row>
    <row r="26" spans="1:9">
      <c r="A26" s="5" t="s">
        <v>73</v>
      </c>
      <c r="B26" s="228">
        <v>2046</v>
      </c>
      <c r="C26" s="228">
        <v>59</v>
      </c>
      <c r="D26" s="228">
        <v>62</v>
      </c>
      <c r="E26" s="232">
        <v>52</v>
      </c>
      <c r="F26" s="229">
        <v>2219</v>
      </c>
      <c r="G26" s="229">
        <f t="shared" si="0"/>
        <v>173</v>
      </c>
      <c r="H26" s="230">
        <f t="shared" si="1"/>
        <v>7.7963046417305087E-2</v>
      </c>
      <c r="I26" s="228">
        <f t="shared" si="2"/>
        <v>2219</v>
      </c>
    </row>
    <row r="27" spans="1:9">
      <c r="A27" s="5" t="s">
        <v>84</v>
      </c>
      <c r="B27" s="228">
        <v>1782</v>
      </c>
      <c r="C27" s="228">
        <v>194</v>
      </c>
      <c r="D27" s="228">
        <v>71</v>
      </c>
      <c r="E27" s="232">
        <v>60</v>
      </c>
      <c r="F27" s="229">
        <v>2107</v>
      </c>
      <c r="G27" s="229">
        <f t="shared" si="0"/>
        <v>325</v>
      </c>
      <c r="H27" s="230">
        <f t="shared" si="1"/>
        <v>0.15424774560987187</v>
      </c>
      <c r="I27" s="228">
        <f t="shared" si="2"/>
        <v>2107</v>
      </c>
    </row>
    <row r="28" spans="1:9">
      <c r="A28" s="5" t="s">
        <v>96</v>
      </c>
      <c r="B28" s="228">
        <v>1490</v>
      </c>
      <c r="C28" s="228">
        <v>81</v>
      </c>
      <c r="D28" s="228">
        <v>0</v>
      </c>
      <c r="E28" s="232">
        <v>429</v>
      </c>
      <c r="F28" s="229">
        <v>2000</v>
      </c>
      <c r="G28" s="229">
        <f t="shared" si="0"/>
        <v>510</v>
      </c>
      <c r="H28" s="230">
        <f t="shared" si="1"/>
        <v>0.255</v>
      </c>
      <c r="I28" s="228">
        <f t="shared" si="2"/>
        <v>2000</v>
      </c>
    </row>
    <row r="29" spans="1:9">
      <c r="A29" s="5" t="s">
        <v>68</v>
      </c>
      <c r="B29" s="228">
        <v>1731</v>
      </c>
      <c r="C29" s="228">
        <v>240</v>
      </c>
      <c r="D29" s="228">
        <v>58</v>
      </c>
      <c r="E29" s="232">
        <v>-108</v>
      </c>
      <c r="F29" s="229">
        <v>1921</v>
      </c>
      <c r="G29" s="229">
        <f t="shared" si="0"/>
        <v>190</v>
      </c>
      <c r="H29" s="230">
        <f t="shared" si="1"/>
        <v>9.8906819364914106E-2</v>
      </c>
      <c r="I29" s="228">
        <f t="shared" si="2"/>
        <v>1921</v>
      </c>
    </row>
    <row r="30" spans="1:9">
      <c r="A30" s="5" t="s">
        <v>82</v>
      </c>
      <c r="B30" s="228">
        <v>1400</v>
      </c>
      <c r="C30" s="228">
        <v>143</v>
      </c>
      <c r="D30" s="228">
        <v>219</v>
      </c>
      <c r="E30" s="232">
        <v>8</v>
      </c>
      <c r="F30" s="229">
        <v>1770</v>
      </c>
      <c r="G30" s="229">
        <f t="shared" si="0"/>
        <v>370</v>
      </c>
      <c r="H30" s="230">
        <f t="shared" si="1"/>
        <v>0.20903954802259886</v>
      </c>
      <c r="I30" s="228">
        <f t="shared" si="2"/>
        <v>1770</v>
      </c>
    </row>
    <row r="31" spans="1:9">
      <c r="A31" s="5" t="s">
        <v>70</v>
      </c>
      <c r="B31" s="228">
        <v>1265</v>
      </c>
      <c r="C31" s="228">
        <v>71</v>
      </c>
      <c r="D31" s="228">
        <v>76</v>
      </c>
      <c r="E31" s="232">
        <v>282</v>
      </c>
      <c r="F31" s="229">
        <v>1694</v>
      </c>
      <c r="G31" s="229">
        <f t="shared" si="0"/>
        <v>429</v>
      </c>
      <c r="H31" s="230">
        <f t="shared" si="1"/>
        <v>0.25324675324675322</v>
      </c>
      <c r="I31" s="228">
        <f t="shared" si="2"/>
        <v>1694</v>
      </c>
    </row>
    <row r="32" spans="1:9">
      <c r="A32" s="5" t="s">
        <v>69</v>
      </c>
      <c r="B32" s="228">
        <v>1308</v>
      </c>
      <c r="C32" s="228">
        <v>183</v>
      </c>
      <c r="D32" s="228">
        <v>287</v>
      </c>
      <c r="E32" s="232">
        <v>-198</v>
      </c>
      <c r="F32" s="229">
        <v>1580</v>
      </c>
      <c r="G32" s="229">
        <f t="shared" si="0"/>
        <v>272</v>
      </c>
      <c r="H32" s="230">
        <f t="shared" si="1"/>
        <v>0.17215189873417722</v>
      </c>
      <c r="I32" s="228">
        <f t="shared" si="2"/>
        <v>1580</v>
      </c>
    </row>
    <row r="33" spans="1:9">
      <c r="A33" s="5" t="s">
        <v>66</v>
      </c>
      <c r="B33" s="228">
        <v>1199</v>
      </c>
      <c r="C33" s="228">
        <v>116</v>
      </c>
      <c r="D33" s="228">
        <v>48</v>
      </c>
      <c r="E33" s="232">
        <v>9</v>
      </c>
      <c r="F33" s="229">
        <v>1372</v>
      </c>
      <c r="G33" s="229">
        <f t="shared" si="0"/>
        <v>173</v>
      </c>
      <c r="H33" s="230">
        <f t="shared" si="1"/>
        <v>0.12609329446064141</v>
      </c>
      <c r="I33" s="228">
        <f t="shared" si="2"/>
        <v>1372</v>
      </c>
    </row>
    <row r="34" spans="1:9">
      <c r="A34" s="5" t="s">
        <v>75</v>
      </c>
      <c r="B34" s="228">
        <v>1233</v>
      </c>
      <c r="C34" s="228">
        <v>81</v>
      </c>
      <c r="D34" s="228">
        <v>13</v>
      </c>
      <c r="E34" s="232">
        <v>11</v>
      </c>
      <c r="F34" s="229">
        <v>1338</v>
      </c>
      <c r="G34" s="229">
        <f t="shared" si="0"/>
        <v>105</v>
      </c>
      <c r="H34" s="230">
        <f t="shared" si="1"/>
        <v>7.847533632286996E-2</v>
      </c>
      <c r="I34" s="228">
        <f t="shared" si="2"/>
        <v>1338</v>
      </c>
    </row>
    <row r="35" spans="1:9">
      <c r="A35" s="5" t="s">
        <v>74</v>
      </c>
      <c r="B35" s="228">
        <v>1097</v>
      </c>
      <c r="C35" s="228">
        <v>56</v>
      </c>
      <c r="D35" s="228">
        <v>93</v>
      </c>
      <c r="E35" s="232">
        <v>24</v>
      </c>
      <c r="F35" s="229">
        <v>1270</v>
      </c>
      <c r="G35" s="229">
        <f t="shared" si="0"/>
        <v>173</v>
      </c>
      <c r="H35" s="230">
        <f t="shared" si="1"/>
        <v>0.13622047244094487</v>
      </c>
      <c r="I35" s="228">
        <f t="shared" si="2"/>
        <v>1270</v>
      </c>
    </row>
    <row r="36" spans="1:9">
      <c r="A36" s="5" t="s">
        <v>71</v>
      </c>
      <c r="B36" s="228">
        <v>911</v>
      </c>
      <c r="C36" s="228">
        <v>51</v>
      </c>
      <c r="D36" s="228">
        <v>3</v>
      </c>
      <c r="E36" s="232">
        <v>29</v>
      </c>
      <c r="F36" s="229">
        <v>994</v>
      </c>
      <c r="G36" s="229">
        <f t="shared" si="0"/>
        <v>83</v>
      </c>
      <c r="H36" s="230">
        <f t="shared" si="1"/>
        <v>8.350100603621731E-2</v>
      </c>
      <c r="I36" s="228">
        <f t="shared" si="2"/>
        <v>994</v>
      </c>
    </row>
    <row r="37" spans="1:9">
      <c r="A37" s="5" t="s">
        <v>67</v>
      </c>
      <c r="B37" s="228">
        <v>547</v>
      </c>
      <c r="C37" s="228">
        <v>7</v>
      </c>
      <c r="D37" s="228">
        <v>12</v>
      </c>
      <c r="E37" s="232">
        <v>78</v>
      </c>
      <c r="F37" s="229">
        <v>644</v>
      </c>
      <c r="G37" s="229">
        <f t="shared" si="0"/>
        <v>97</v>
      </c>
      <c r="H37" s="230">
        <f t="shared" si="1"/>
        <v>0.15062111801242237</v>
      </c>
      <c r="I37" s="228">
        <f t="shared" si="2"/>
        <v>644</v>
      </c>
    </row>
    <row r="38" spans="1:9">
      <c r="A38" s="5" t="s">
        <v>87</v>
      </c>
      <c r="B38" s="228">
        <v>496</v>
      </c>
      <c r="C38" s="228">
        <v>0</v>
      </c>
      <c r="D38" s="228">
        <v>0</v>
      </c>
      <c r="E38" s="232">
        <v>0</v>
      </c>
      <c r="F38" s="229">
        <v>496</v>
      </c>
      <c r="G38" s="229">
        <f t="shared" si="0"/>
        <v>0</v>
      </c>
      <c r="H38" s="230">
        <f t="shared" si="1"/>
        <v>0</v>
      </c>
      <c r="I38" s="228">
        <f t="shared" si="2"/>
        <v>496</v>
      </c>
    </row>
  </sheetData>
  <sortState xmlns:xlrd2="http://schemas.microsoft.com/office/spreadsheetml/2017/richdata2" ref="A6:I38">
    <sortCondition descending="1" ref="I6:I38"/>
  </sortState>
  <customSheetViews>
    <customSheetView guid="{9883963A-B599-466E-88D7-AE85360E0737}" showAutoFilter="1">
      <selection activeCell="B3" sqref="B3"/>
      <pageMargins left="0.7" right="0.7" top="0.75" bottom="0.75" header="0.3" footer="0.3"/>
      <pageSetup paperSize="9" orientation="portrait" r:id="rId1"/>
      <autoFilter ref="A6:H39" xr:uid="{00000000-0000-0000-0000-000000000000}">
        <sortState xmlns:xlrd2="http://schemas.microsoft.com/office/spreadsheetml/2017/richdata2" ref="A7:H39">
          <sortCondition descending="1" ref="G6:G39"/>
        </sortState>
      </autoFilter>
    </customSheetView>
    <customSheetView guid="{CDEF6930-6739-4FEE-9F65-E195F9A4F82A}" showAutoFilter="1">
      <selection activeCell="B3" sqref="B3"/>
      <pageMargins left="0.7" right="0.7" top="0.75" bottom="0.75" header="0.3" footer="0.3"/>
      <pageSetup paperSize="9" orientation="portrait" r:id="rId2"/>
      <autoFilter ref="A6:H39" xr:uid="{00000000-0000-0000-0000-000000000000}">
        <sortState xmlns:xlrd2="http://schemas.microsoft.com/office/spreadsheetml/2017/richdata2" ref="A7:H39">
          <sortCondition descending="1" ref="G6:G39"/>
        </sortState>
      </autoFilter>
    </customSheetView>
  </customSheetViews>
  <pageMargins left="0.7" right="0.7" top="0.75" bottom="0.75" header="0.3" footer="0.3"/>
  <pageSetup paperSize="9" orientation="portrait"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tabColor rgb="FF117733"/>
  </sheetPr>
  <dimension ref="A1:C33"/>
  <sheetViews>
    <sheetView zoomScaleNormal="100" workbookViewId="0">
      <selection activeCell="B1" sqref="B1"/>
    </sheetView>
  </sheetViews>
  <sheetFormatPr defaultColWidth="9.140625" defaultRowHeight="15"/>
  <cols>
    <col min="1" max="1" width="14.85546875" style="5" customWidth="1"/>
    <col min="2" max="3" width="13" style="9" customWidth="1"/>
    <col min="4" max="5" width="7.140625" style="9" customWidth="1"/>
    <col min="6" max="6" width="11.28515625" style="9" bestFit="1" customWidth="1"/>
    <col min="7" max="16384" width="9.140625" style="9"/>
  </cols>
  <sheetData>
    <row r="1" spans="1:3">
      <c r="A1" s="5" t="s">
        <v>30</v>
      </c>
      <c r="B1" s="8">
        <v>2.4</v>
      </c>
      <c r="C1" s="257"/>
    </row>
    <row r="2" spans="1:3">
      <c r="A2" s="7" t="s">
        <v>31</v>
      </c>
      <c r="B2" s="5" t="s">
        <v>2426</v>
      </c>
    </row>
    <row r="3" spans="1:3">
      <c r="A3" s="10" t="s">
        <v>33</v>
      </c>
      <c r="B3" s="14" t="s">
        <v>3257</v>
      </c>
    </row>
    <row r="5" spans="1:3">
      <c r="A5" s="5" t="s">
        <v>0</v>
      </c>
      <c r="B5" s="5" t="s">
        <v>3997</v>
      </c>
      <c r="C5" s="5" t="s">
        <v>133</v>
      </c>
    </row>
    <row r="6" spans="1:3">
      <c r="A6" s="5" t="s">
        <v>8</v>
      </c>
      <c r="B6" s="228">
        <v>25</v>
      </c>
      <c r="C6" s="228"/>
    </row>
    <row r="7" spans="1:3">
      <c r="A7" s="5" t="s">
        <v>9</v>
      </c>
      <c r="B7" s="228">
        <v>24</v>
      </c>
      <c r="C7" s="228"/>
    </row>
    <row r="8" spans="1:3">
      <c r="A8" s="5" t="s">
        <v>10</v>
      </c>
      <c r="B8" s="228">
        <v>26</v>
      </c>
      <c r="C8" s="228"/>
    </row>
    <row r="9" spans="1:3">
      <c r="A9" s="5" t="s">
        <v>11</v>
      </c>
      <c r="B9" s="228">
        <v>28</v>
      </c>
      <c r="C9" s="228"/>
    </row>
    <row r="10" spans="1:3">
      <c r="A10" s="5" t="s">
        <v>12</v>
      </c>
      <c r="B10" s="228">
        <v>29</v>
      </c>
      <c r="C10" s="228"/>
    </row>
    <row r="11" spans="1:3">
      <c r="A11" s="5" t="s">
        <v>13</v>
      </c>
      <c r="B11" s="228">
        <v>35</v>
      </c>
      <c r="C11" s="228"/>
    </row>
    <row r="12" spans="1:3">
      <c r="A12" s="5" t="s">
        <v>14</v>
      </c>
      <c r="B12" s="228">
        <v>32</v>
      </c>
      <c r="C12" s="228"/>
    </row>
    <row r="13" spans="1:3">
      <c r="A13" s="5" t="s">
        <v>15</v>
      </c>
      <c r="B13" s="228">
        <v>33</v>
      </c>
      <c r="C13" s="228"/>
    </row>
    <row r="14" spans="1:3">
      <c r="A14" s="5" t="s">
        <v>16</v>
      </c>
      <c r="B14" s="228">
        <v>33</v>
      </c>
      <c r="C14" s="228"/>
    </row>
    <row r="15" spans="1:3">
      <c r="A15" s="5" t="s">
        <v>17</v>
      </c>
      <c r="B15" s="228">
        <v>34</v>
      </c>
      <c r="C15" s="228"/>
    </row>
    <row r="16" spans="1:3">
      <c r="A16" s="5" t="s">
        <v>18</v>
      </c>
      <c r="B16" s="228">
        <v>32</v>
      </c>
      <c r="C16" s="228"/>
    </row>
    <row r="17" spans="1:3">
      <c r="A17" s="5" t="s">
        <v>19</v>
      </c>
      <c r="B17" s="228">
        <v>27</v>
      </c>
      <c r="C17" s="228"/>
    </row>
    <row r="18" spans="1:3">
      <c r="A18" s="5" t="s">
        <v>20</v>
      </c>
      <c r="B18" s="228">
        <v>21</v>
      </c>
      <c r="C18" s="228"/>
    </row>
    <row r="19" spans="1:3">
      <c r="A19" s="5" t="s">
        <v>21</v>
      </c>
      <c r="B19" s="228">
        <v>18</v>
      </c>
      <c r="C19" s="228"/>
    </row>
    <row r="20" spans="1:3">
      <c r="A20" s="5" t="s">
        <v>22</v>
      </c>
      <c r="B20" s="228">
        <v>15</v>
      </c>
      <c r="C20" s="228"/>
    </row>
    <row r="21" spans="1:3">
      <c r="A21" s="5" t="s">
        <v>23</v>
      </c>
      <c r="B21" s="228">
        <v>15</v>
      </c>
      <c r="C21" s="228"/>
    </row>
    <row r="22" spans="1:3">
      <c r="A22" s="5" t="s">
        <v>24</v>
      </c>
      <c r="B22" s="228">
        <v>14</v>
      </c>
      <c r="C22" s="228"/>
    </row>
    <row r="23" spans="1:3">
      <c r="A23" s="5" t="s">
        <v>25</v>
      </c>
      <c r="B23" s="228">
        <v>12</v>
      </c>
      <c r="C23" s="233">
        <v>14.665337009444448</v>
      </c>
    </row>
    <row r="24" spans="1:3">
      <c r="A24" s="5" t="s">
        <v>26</v>
      </c>
      <c r="B24" s="228">
        <v>15</v>
      </c>
      <c r="C24" s="233">
        <v>17.920272663481139</v>
      </c>
    </row>
    <row r="25" spans="1:3">
      <c r="A25" s="5" t="s">
        <v>27</v>
      </c>
      <c r="B25" s="228">
        <v>20</v>
      </c>
      <c r="C25" s="233">
        <v>20.092996461196609</v>
      </c>
    </row>
    <row r="26" spans="1:3">
      <c r="A26" s="5" t="s">
        <v>28</v>
      </c>
      <c r="B26" s="228">
        <v>23</v>
      </c>
      <c r="C26" s="233">
        <v>24.035459211140221</v>
      </c>
    </row>
    <row r="27" spans="1:3">
      <c r="A27" s="5" t="s">
        <v>29</v>
      </c>
      <c r="B27" s="228"/>
      <c r="C27" s="233">
        <v>22.502244010218877</v>
      </c>
    </row>
    <row r="28" spans="1:3">
      <c r="A28" s="5" t="s">
        <v>2074</v>
      </c>
      <c r="B28" s="228"/>
      <c r="C28" s="233">
        <v>23.287051985792704</v>
      </c>
    </row>
    <row r="29" spans="1:3">
      <c r="A29" s="5" t="s">
        <v>2139</v>
      </c>
      <c r="B29" s="228"/>
      <c r="C29" s="233">
        <v>23.31481376495266</v>
      </c>
    </row>
    <row r="30" spans="1:3">
      <c r="A30" s="5" t="s">
        <v>2174</v>
      </c>
      <c r="B30" s="228"/>
      <c r="C30" s="233">
        <v>19.78319783197832</v>
      </c>
    </row>
    <row r="31" spans="1:3">
      <c r="A31" s="5" t="s">
        <v>2286</v>
      </c>
      <c r="B31" s="228"/>
      <c r="C31" s="233">
        <v>19.671228046980012</v>
      </c>
    </row>
    <row r="32" spans="1:3">
      <c r="A32" s="5" t="s">
        <v>2316</v>
      </c>
      <c r="B32" s="228"/>
      <c r="C32" s="233">
        <v>19.600220567962502</v>
      </c>
    </row>
    <row r="33" spans="1:3">
      <c r="A33" s="5" t="s">
        <v>2328</v>
      </c>
      <c r="B33" s="228"/>
      <c r="C33" s="233">
        <v>21.8</v>
      </c>
    </row>
  </sheetData>
  <customSheetViews>
    <customSheetView guid="{9883963A-B599-466E-88D7-AE85360E0737}">
      <pageMargins left="0.7" right="0.7" top="0.75" bottom="0.75" header="0.3" footer="0.3"/>
      <pageSetup paperSize="9" orientation="portrait" r:id="rId1"/>
    </customSheetView>
    <customSheetView guid="{CDEF6930-6739-4FEE-9F65-E195F9A4F82A}">
      <pageMargins left="0.7" right="0.7" top="0.75" bottom="0.75" header="0.3" footer="0.3"/>
      <pageSetup paperSize="9" orientation="portrait" r:id="rId2"/>
    </customSheetView>
  </customSheetViews>
  <phoneticPr fontId="134" type="noConversion"/>
  <pageMargins left="0.7" right="0.7" top="0.75" bottom="0.75" header="0.3" footer="0.3"/>
  <pageSetup paperSize="9" orientation="portrait"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9">
    <tabColor rgb="FF117733"/>
  </sheetPr>
  <dimension ref="A1:G39"/>
  <sheetViews>
    <sheetView zoomScaleNormal="100" workbookViewId="0">
      <selection activeCell="B1" sqref="B1"/>
    </sheetView>
  </sheetViews>
  <sheetFormatPr defaultColWidth="9.140625" defaultRowHeight="15"/>
  <cols>
    <col min="1" max="1" width="14.85546875" style="5" customWidth="1"/>
    <col min="2" max="5" width="12.140625" style="9" customWidth="1"/>
    <col min="6" max="16384" width="9.140625" style="9"/>
  </cols>
  <sheetData>
    <row r="1" spans="1:7">
      <c r="A1" s="5" t="s">
        <v>30</v>
      </c>
      <c r="B1" s="8">
        <v>2.5</v>
      </c>
      <c r="C1" s="258"/>
    </row>
    <row r="2" spans="1:7">
      <c r="A2" s="7" t="s">
        <v>31</v>
      </c>
      <c r="B2" s="5" t="s">
        <v>3258</v>
      </c>
    </row>
    <row r="3" spans="1:7">
      <c r="A3" s="10" t="s">
        <v>33</v>
      </c>
      <c r="B3" s="14" t="s">
        <v>3259</v>
      </c>
    </row>
    <row r="4" spans="1:7">
      <c r="A4" s="119"/>
    </row>
    <row r="5" spans="1:7">
      <c r="A5" s="8" t="s">
        <v>124</v>
      </c>
      <c r="B5" s="8" t="s">
        <v>129</v>
      </c>
      <c r="C5" s="8" t="s">
        <v>130</v>
      </c>
      <c r="D5" s="8" t="s">
        <v>3260</v>
      </c>
      <c r="E5" s="8" t="s">
        <v>3261</v>
      </c>
      <c r="F5" s="8" t="s">
        <v>2</v>
      </c>
      <c r="G5" s="5"/>
    </row>
    <row r="6" spans="1:7">
      <c r="A6" s="5" t="s">
        <v>21</v>
      </c>
      <c r="B6" s="120">
        <v>39110</v>
      </c>
      <c r="C6" s="120">
        <v>7622</v>
      </c>
      <c r="D6" s="121">
        <v>8808</v>
      </c>
      <c r="E6" s="120">
        <v>0</v>
      </c>
      <c r="F6" s="122">
        <f t="shared" ref="F6:F20" si="0">SUM(B6:E6)</f>
        <v>55540</v>
      </c>
      <c r="G6" s="123"/>
    </row>
    <row r="7" spans="1:7">
      <c r="A7" s="5" t="s">
        <v>22</v>
      </c>
      <c r="B7" s="122">
        <v>36087</v>
      </c>
      <c r="C7" s="122">
        <v>8291</v>
      </c>
      <c r="D7" s="124">
        <v>8971</v>
      </c>
      <c r="E7" s="122">
        <v>6</v>
      </c>
      <c r="F7" s="122">
        <f t="shared" si="0"/>
        <v>53355</v>
      </c>
      <c r="G7" s="123"/>
    </row>
    <row r="8" spans="1:7">
      <c r="A8" s="5" t="s">
        <v>23</v>
      </c>
      <c r="B8" s="122">
        <v>39658</v>
      </c>
      <c r="C8" s="122">
        <v>8591</v>
      </c>
      <c r="D8" s="124">
        <v>9626</v>
      </c>
      <c r="E8" s="122">
        <v>61</v>
      </c>
      <c r="F8" s="122">
        <f t="shared" si="0"/>
        <v>57936</v>
      </c>
      <c r="G8" s="123"/>
    </row>
    <row r="9" spans="1:7">
      <c r="A9" s="5" t="s">
        <v>24</v>
      </c>
      <c r="B9" s="122">
        <v>54210</v>
      </c>
      <c r="C9" s="122">
        <v>11688</v>
      </c>
      <c r="D9" s="124">
        <v>14448</v>
      </c>
      <c r="E9" s="122">
        <v>118</v>
      </c>
      <c r="F9" s="122">
        <f t="shared" si="0"/>
        <v>80464</v>
      </c>
      <c r="G9" s="123"/>
    </row>
    <row r="10" spans="1:7">
      <c r="A10" s="5" t="s">
        <v>25</v>
      </c>
      <c r="B10" s="120">
        <v>35285</v>
      </c>
      <c r="C10" s="120">
        <v>6092</v>
      </c>
      <c r="D10" s="121">
        <v>6215</v>
      </c>
      <c r="E10" s="120">
        <v>155</v>
      </c>
      <c r="F10" s="122">
        <f t="shared" si="0"/>
        <v>47747</v>
      </c>
      <c r="G10" s="123"/>
    </row>
    <row r="11" spans="1:7">
      <c r="A11" s="5" t="s">
        <v>26</v>
      </c>
      <c r="B11" s="120">
        <v>34244</v>
      </c>
      <c r="C11" s="120">
        <v>6593</v>
      </c>
      <c r="D11" s="121">
        <v>4696</v>
      </c>
      <c r="E11" s="120">
        <v>650</v>
      </c>
      <c r="F11" s="122">
        <f t="shared" si="0"/>
        <v>46183</v>
      </c>
      <c r="G11" s="123"/>
    </row>
    <row r="12" spans="1:7">
      <c r="A12" s="5" t="s">
        <v>27</v>
      </c>
      <c r="B12" s="120">
        <v>43940</v>
      </c>
      <c r="C12" s="120">
        <v>5640</v>
      </c>
      <c r="D12" s="121">
        <v>8193</v>
      </c>
      <c r="E12" s="120">
        <v>613</v>
      </c>
      <c r="F12" s="122">
        <f t="shared" si="0"/>
        <v>58386</v>
      </c>
      <c r="G12" s="123"/>
    </row>
    <row r="13" spans="1:7">
      <c r="A13" s="5" t="s">
        <v>28</v>
      </c>
      <c r="B13" s="120">
        <v>69012</v>
      </c>
      <c r="C13" s="120">
        <v>7877</v>
      </c>
      <c r="D13" s="121">
        <v>7027</v>
      </c>
      <c r="E13" s="120">
        <v>2788</v>
      </c>
      <c r="F13" s="122">
        <f t="shared" si="0"/>
        <v>86704</v>
      </c>
      <c r="G13" s="123"/>
    </row>
    <row r="14" spans="1:7">
      <c r="A14" s="5" t="s">
        <v>29</v>
      </c>
      <c r="B14" s="120">
        <v>34743</v>
      </c>
      <c r="C14" s="120">
        <v>4558</v>
      </c>
      <c r="D14" s="121">
        <v>1100</v>
      </c>
      <c r="E14" s="120">
        <v>3595</v>
      </c>
      <c r="F14" s="122">
        <f t="shared" si="0"/>
        <v>43996</v>
      </c>
      <c r="G14" s="123"/>
    </row>
    <row r="15" spans="1:7">
      <c r="A15" s="5" t="s">
        <v>2074</v>
      </c>
      <c r="B15" s="120">
        <v>60197</v>
      </c>
      <c r="C15" s="120">
        <v>5428</v>
      </c>
      <c r="D15" s="121">
        <v>2937</v>
      </c>
      <c r="E15" s="120">
        <v>3535</v>
      </c>
      <c r="F15" s="122">
        <f t="shared" si="0"/>
        <v>72097</v>
      </c>
      <c r="G15" s="123"/>
    </row>
    <row r="16" spans="1:7">
      <c r="A16" s="5" t="s">
        <v>2139</v>
      </c>
      <c r="B16" s="122">
        <v>78888</v>
      </c>
      <c r="C16" s="122">
        <v>6067</v>
      </c>
      <c r="D16" s="124">
        <v>2254</v>
      </c>
      <c r="E16" s="122">
        <v>4088</v>
      </c>
      <c r="F16" s="122">
        <f t="shared" si="0"/>
        <v>91297</v>
      </c>
      <c r="G16" s="123"/>
    </row>
    <row r="17" spans="1:7">
      <c r="A17" s="5" t="s">
        <v>2174</v>
      </c>
      <c r="B17" s="120">
        <v>68878</v>
      </c>
      <c r="C17" s="120">
        <v>6174</v>
      </c>
      <c r="D17" s="121">
        <v>209</v>
      </c>
      <c r="E17" s="120">
        <v>5523</v>
      </c>
      <c r="F17" s="122">
        <f t="shared" si="0"/>
        <v>80784</v>
      </c>
      <c r="G17" s="123"/>
    </row>
    <row r="18" spans="1:7">
      <c r="A18" s="5" t="s">
        <v>2286</v>
      </c>
      <c r="B18" s="122">
        <v>65885</v>
      </c>
      <c r="C18" s="122">
        <v>7665</v>
      </c>
      <c r="D18" s="124">
        <v>2908</v>
      </c>
      <c r="E18" s="122">
        <v>4934</v>
      </c>
      <c r="F18" s="122">
        <f t="shared" si="0"/>
        <v>81392</v>
      </c>
      <c r="G18" s="123"/>
    </row>
    <row r="19" spans="1:7">
      <c r="A19" s="5" t="s">
        <v>2316</v>
      </c>
      <c r="B19" s="122">
        <v>62417</v>
      </c>
      <c r="C19" s="122">
        <v>9932</v>
      </c>
      <c r="D19" s="124">
        <v>3850</v>
      </c>
      <c r="E19" s="122">
        <v>3140</v>
      </c>
      <c r="F19" s="122">
        <f t="shared" si="0"/>
        <v>79339</v>
      </c>
      <c r="G19" s="123"/>
    </row>
    <row r="20" spans="1:7">
      <c r="A20" s="5" t="s">
        <v>2328</v>
      </c>
      <c r="B20" s="122">
        <v>64474</v>
      </c>
      <c r="C20" s="122">
        <v>10098</v>
      </c>
      <c r="D20" s="124">
        <v>3619</v>
      </c>
      <c r="E20" s="122">
        <v>4613</v>
      </c>
      <c r="F20" s="122">
        <f t="shared" si="0"/>
        <v>82804</v>
      </c>
      <c r="G20" s="123"/>
    </row>
    <row r="21" spans="1:7">
      <c r="B21" s="122"/>
      <c r="C21" s="122"/>
      <c r="D21" s="124"/>
      <c r="E21" s="122"/>
      <c r="F21" s="122"/>
    </row>
    <row r="22" spans="1:7">
      <c r="B22" s="122"/>
      <c r="C22" s="122"/>
      <c r="D22" s="124"/>
      <c r="E22" s="122"/>
      <c r="F22" s="122"/>
    </row>
    <row r="23" spans="1:7">
      <c r="B23" s="122"/>
      <c r="C23" s="122"/>
      <c r="D23" s="124"/>
      <c r="E23" s="122"/>
      <c r="F23" s="122"/>
    </row>
    <row r="24" spans="1:7">
      <c r="B24" s="120"/>
      <c r="C24" s="120"/>
      <c r="D24" s="121"/>
      <c r="E24" s="120"/>
      <c r="F24" s="122"/>
    </row>
    <row r="25" spans="1:7">
      <c r="B25" s="120"/>
      <c r="C25" s="120"/>
      <c r="D25" s="121"/>
      <c r="E25" s="120"/>
      <c r="F25" s="122"/>
    </row>
    <row r="26" spans="1:7">
      <c r="B26" s="122"/>
      <c r="C26" s="122"/>
      <c r="D26" s="124"/>
      <c r="E26" s="122"/>
      <c r="F26" s="122"/>
    </row>
    <row r="27" spans="1:7">
      <c r="B27" s="122"/>
      <c r="C27" s="122"/>
      <c r="D27" s="124"/>
      <c r="E27" s="122"/>
      <c r="F27" s="122"/>
    </row>
    <row r="28" spans="1:7">
      <c r="B28" s="120"/>
      <c r="C28" s="120"/>
      <c r="D28" s="121"/>
      <c r="E28" s="120"/>
      <c r="F28" s="122"/>
    </row>
    <row r="29" spans="1:7">
      <c r="B29" s="120"/>
      <c r="C29" s="120"/>
      <c r="D29" s="121"/>
      <c r="E29" s="120"/>
      <c r="F29" s="122"/>
    </row>
    <row r="30" spans="1:7">
      <c r="B30" s="122"/>
      <c r="C30" s="122"/>
      <c r="D30" s="124"/>
      <c r="E30" s="122"/>
      <c r="F30" s="122"/>
    </row>
    <row r="31" spans="1:7">
      <c r="B31" s="120"/>
      <c r="C31" s="120"/>
      <c r="D31" s="121"/>
      <c r="E31" s="120"/>
      <c r="F31" s="122"/>
    </row>
    <row r="32" spans="1:7">
      <c r="B32" s="120"/>
      <c r="C32" s="120"/>
      <c r="D32" s="121"/>
      <c r="E32" s="120"/>
      <c r="F32" s="122"/>
    </row>
    <row r="33" spans="2:6">
      <c r="B33" s="122"/>
      <c r="C33" s="122"/>
      <c r="D33" s="124"/>
      <c r="E33" s="122"/>
      <c r="F33" s="122"/>
    </row>
    <row r="34" spans="2:6">
      <c r="B34" s="122"/>
      <c r="C34" s="122"/>
      <c r="D34" s="124"/>
      <c r="E34" s="122"/>
      <c r="F34" s="122"/>
    </row>
    <row r="35" spans="2:6">
      <c r="B35" s="122"/>
      <c r="C35" s="122"/>
      <c r="D35" s="124"/>
      <c r="E35" s="122"/>
      <c r="F35" s="122"/>
    </row>
    <row r="36" spans="2:6">
      <c r="B36" s="122"/>
      <c r="C36" s="122"/>
      <c r="D36" s="124"/>
      <c r="E36" s="122"/>
      <c r="F36" s="122"/>
    </row>
    <row r="37" spans="2:6">
      <c r="B37" s="122"/>
      <c r="C37" s="122"/>
      <c r="D37" s="124"/>
      <c r="E37" s="122"/>
      <c r="F37" s="122"/>
    </row>
    <row r="38" spans="2:6">
      <c r="B38" s="120"/>
      <c r="C38" s="120"/>
      <c r="D38" s="121"/>
      <c r="E38" s="120"/>
      <c r="F38" s="122"/>
    </row>
    <row r="39" spans="2:6">
      <c r="B39" s="122"/>
      <c r="C39" s="122"/>
      <c r="D39" s="122"/>
      <c r="E39" s="122"/>
      <c r="F39" s="122"/>
    </row>
  </sheetData>
  <sortState xmlns:xlrd2="http://schemas.microsoft.com/office/spreadsheetml/2017/richdata2" ref="A7:F39">
    <sortCondition descending="1" ref="F7:F39"/>
  </sortState>
  <customSheetViews>
    <customSheetView guid="{9883963A-B599-466E-88D7-AE85360E0737}">
      <selection activeCell="G22" sqref="G22"/>
      <pageMargins left="0.7" right="0.7" top="0.75" bottom="0.75" header="0.3" footer="0.3"/>
      <pageSetup paperSize="9" orientation="portrait" r:id="rId1"/>
    </customSheetView>
    <customSheetView guid="{CDEF6930-6739-4FEE-9F65-E195F9A4F82A}">
      <selection activeCell="G22" sqref="G22"/>
      <pageMargins left="0.7" right="0.7" top="0.75" bottom="0.75" header="0.3" footer="0.3"/>
      <pageSetup paperSize="9" orientation="portrait" r:id="rId2"/>
    </customSheetView>
  </customSheetViews>
  <conditionalFormatting sqref="D6:D38">
    <cfRule type="expression" dxfId="1" priority="1">
      <formula>"D8&lt;0"</formula>
    </cfRule>
  </conditionalFormatting>
  <pageMargins left="0.7" right="0.7" top="0.75" bottom="0.75" header="0.3" footer="0.3"/>
  <pageSetup paperSize="9" orientation="portrait"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9">
    <tabColor rgb="FF117733"/>
  </sheetPr>
  <dimension ref="A1:E17"/>
  <sheetViews>
    <sheetView zoomScaleNormal="100" workbookViewId="0">
      <selection activeCell="B1" sqref="B1"/>
    </sheetView>
  </sheetViews>
  <sheetFormatPr defaultColWidth="9.140625" defaultRowHeight="15"/>
  <cols>
    <col min="1" max="1" width="14.85546875" style="21" customWidth="1"/>
    <col min="2" max="6" width="11.140625" style="6" customWidth="1"/>
    <col min="7" max="7" width="5.5703125" style="6" customWidth="1"/>
    <col min="8" max="11" width="11.140625" style="6" customWidth="1"/>
    <col min="12" max="16384" width="9.140625" style="6"/>
  </cols>
  <sheetData>
    <row r="1" spans="1:5">
      <c r="A1" s="21" t="s">
        <v>30</v>
      </c>
      <c r="B1" s="8">
        <v>2.6</v>
      </c>
      <c r="C1" s="257"/>
    </row>
    <row r="2" spans="1:5">
      <c r="A2" s="147" t="s">
        <v>31</v>
      </c>
      <c r="B2" s="6" t="s">
        <v>3097</v>
      </c>
    </row>
    <row r="3" spans="1:5">
      <c r="A3" s="148" t="s">
        <v>33</v>
      </c>
      <c r="B3" s="25" t="s">
        <v>2331</v>
      </c>
    </row>
    <row r="5" spans="1:5" s="8" customFormat="1">
      <c r="A5" s="21" t="s">
        <v>0</v>
      </c>
      <c r="B5" s="8" t="s">
        <v>3095</v>
      </c>
      <c r="C5" s="8" t="s">
        <v>3094</v>
      </c>
      <c r="D5" s="8" t="s">
        <v>2330</v>
      </c>
      <c r="E5" s="8" t="s">
        <v>3096</v>
      </c>
    </row>
    <row r="6" spans="1:5">
      <c r="A6" s="21">
        <v>2012</v>
      </c>
      <c r="B6" s="13">
        <f>D6-C6</f>
        <v>39829</v>
      </c>
      <c r="C6" s="13">
        <v>13068</v>
      </c>
      <c r="D6" s="13">
        <v>52897</v>
      </c>
      <c r="E6" s="49">
        <f>C6/D6</f>
        <v>0.24704614628428834</v>
      </c>
    </row>
    <row r="7" spans="1:5">
      <c r="A7" s="21">
        <v>2013</v>
      </c>
      <c r="B7" s="13">
        <f t="shared" ref="B7:B13" si="0">D7-C7</f>
        <v>30195</v>
      </c>
      <c r="C7" s="13">
        <v>9863</v>
      </c>
      <c r="D7" s="13">
        <v>40058</v>
      </c>
      <c r="E7" s="49">
        <f t="shared" ref="E7:E13" si="1">C7/D7</f>
        <v>0.24621798392331121</v>
      </c>
    </row>
    <row r="8" spans="1:5">
      <c r="A8" s="21">
        <v>2014</v>
      </c>
      <c r="B8" s="13">
        <f t="shared" si="0"/>
        <v>34956</v>
      </c>
      <c r="C8" s="13">
        <v>10026</v>
      </c>
      <c r="D8" s="13">
        <v>44982</v>
      </c>
      <c r="E8" s="49">
        <f t="shared" si="1"/>
        <v>0.22288915566226492</v>
      </c>
    </row>
    <row r="9" spans="1:5">
      <c r="A9" s="21">
        <v>2015</v>
      </c>
      <c r="B9" s="13">
        <f t="shared" si="0"/>
        <v>39496</v>
      </c>
      <c r="C9" s="13">
        <v>13929</v>
      </c>
      <c r="D9" s="13">
        <v>53425</v>
      </c>
      <c r="E9" s="49">
        <f>C9/D9</f>
        <v>0.26072063640617688</v>
      </c>
    </row>
    <row r="10" spans="1:5">
      <c r="A10" s="21">
        <v>2016</v>
      </c>
      <c r="B10" s="13">
        <f t="shared" si="0"/>
        <v>26201</v>
      </c>
      <c r="C10" s="13">
        <v>8606</v>
      </c>
      <c r="D10" s="13">
        <v>34807</v>
      </c>
      <c r="E10" s="49">
        <f t="shared" si="1"/>
        <v>0.2472491165570144</v>
      </c>
    </row>
    <row r="11" spans="1:5">
      <c r="A11" s="21">
        <v>2017</v>
      </c>
      <c r="B11" s="13">
        <f t="shared" si="0"/>
        <v>17596</v>
      </c>
      <c r="C11" s="13">
        <v>6188</v>
      </c>
      <c r="D11" s="13">
        <v>23784</v>
      </c>
      <c r="E11" s="49">
        <f t="shared" si="1"/>
        <v>0.26017490750084088</v>
      </c>
    </row>
    <row r="12" spans="1:5">
      <c r="A12" s="21">
        <v>2018</v>
      </c>
      <c r="B12" s="13">
        <f t="shared" si="0"/>
        <v>28621</v>
      </c>
      <c r="C12" s="13">
        <v>14141</v>
      </c>
      <c r="D12" s="13">
        <v>42762</v>
      </c>
      <c r="E12" s="49">
        <f t="shared" si="1"/>
        <v>0.33069080024320657</v>
      </c>
    </row>
    <row r="13" spans="1:5">
      <c r="A13" s="21">
        <v>2019</v>
      </c>
      <c r="B13" s="13">
        <f t="shared" si="0"/>
        <v>18696</v>
      </c>
      <c r="C13" s="6">
        <v>10997</v>
      </c>
      <c r="D13" s="6">
        <v>29693</v>
      </c>
      <c r="E13" s="49">
        <f t="shared" si="1"/>
        <v>0.37035664971542115</v>
      </c>
    </row>
    <row r="14" spans="1:5">
      <c r="B14" s="13"/>
      <c r="E14" s="49"/>
    </row>
    <row r="15" spans="1:5">
      <c r="B15" s="13"/>
      <c r="C15" s="13"/>
      <c r="D15" s="13"/>
      <c r="E15" s="2"/>
    </row>
    <row r="16" spans="1:5">
      <c r="B16" s="13"/>
      <c r="C16" s="13"/>
      <c r="D16" s="13"/>
      <c r="E16" s="2"/>
    </row>
    <row r="17" spans="2:5">
      <c r="B17" s="2"/>
      <c r="C17" s="2"/>
      <c r="D17" s="2"/>
      <c r="E17" s="2"/>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8">
    <tabColor rgb="FF117733"/>
  </sheetPr>
  <dimension ref="A1:X13"/>
  <sheetViews>
    <sheetView zoomScaleNormal="100" workbookViewId="0">
      <selection activeCell="X13" sqref="X13"/>
    </sheetView>
  </sheetViews>
  <sheetFormatPr defaultColWidth="9.140625" defaultRowHeight="15"/>
  <cols>
    <col min="1" max="1" width="14.85546875" style="5" customWidth="1"/>
    <col min="2" max="4" width="15.85546875" style="9" customWidth="1"/>
    <col min="5" max="12" width="12.140625" style="9" customWidth="1"/>
    <col min="13" max="16384" width="9.140625" style="9"/>
  </cols>
  <sheetData>
    <row r="1" spans="1:24">
      <c r="A1" s="5" t="s">
        <v>30</v>
      </c>
      <c r="B1" s="25">
        <v>2.7</v>
      </c>
      <c r="C1" s="274"/>
      <c r="D1" s="115" t="s">
        <v>2337</v>
      </c>
    </row>
    <row r="2" spans="1:24">
      <c r="A2" s="7" t="s">
        <v>31</v>
      </c>
      <c r="B2" s="5" t="s">
        <v>3960</v>
      </c>
      <c r="C2" s="5"/>
    </row>
    <row r="3" spans="1:24">
      <c r="A3" s="10" t="s">
        <v>33</v>
      </c>
      <c r="B3" s="14" t="s">
        <v>3998</v>
      </c>
      <c r="C3" s="5"/>
    </row>
    <row r="4" spans="1:24">
      <c r="A4" s="10"/>
      <c r="B4" s="14"/>
      <c r="C4" s="5"/>
    </row>
    <row r="5" spans="1:24">
      <c r="A5" s="5" t="s">
        <v>0</v>
      </c>
      <c r="B5" s="5" t="s">
        <v>3161</v>
      </c>
      <c r="C5" s="5" t="s">
        <v>3162</v>
      </c>
      <c r="D5" s="5" t="s">
        <v>3163</v>
      </c>
      <c r="E5" s="5" t="s">
        <v>2382</v>
      </c>
      <c r="F5" s="5" t="s">
        <v>3101</v>
      </c>
      <c r="G5" s="5" t="s">
        <v>3102</v>
      </c>
      <c r="H5" s="5" t="s">
        <v>2</v>
      </c>
    </row>
    <row r="6" spans="1:24">
      <c r="A6" s="5" t="s">
        <v>29</v>
      </c>
      <c r="B6" s="118">
        <v>2547</v>
      </c>
      <c r="C6" s="118">
        <v>1060</v>
      </c>
      <c r="D6" s="118">
        <v>480</v>
      </c>
      <c r="E6" s="118">
        <v>2550</v>
      </c>
      <c r="F6" s="118">
        <v>-62</v>
      </c>
      <c r="G6" s="118">
        <v>6</v>
      </c>
      <c r="H6" s="118">
        <v>6581</v>
      </c>
      <c r="O6" s="4"/>
    </row>
    <row r="7" spans="1:24">
      <c r="A7" s="5" t="s">
        <v>2074</v>
      </c>
      <c r="B7" s="118">
        <v>4685</v>
      </c>
      <c r="C7" s="118">
        <v>1250</v>
      </c>
      <c r="D7" s="118">
        <v>685</v>
      </c>
      <c r="E7" s="118">
        <v>3635</v>
      </c>
      <c r="F7" s="118">
        <v>-86</v>
      </c>
      <c r="G7" s="118">
        <v>6</v>
      </c>
      <c r="H7" s="118">
        <v>10175</v>
      </c>
      <c r="O7" s="4"/>
    </row>
    <row r="8" spans="1:24">
      <c r="A8" s="5" t="s">
        <v>2139</v>
      </c>
      <c r="B8" s="118">
        <v>5013</v>
      </c>
      <c r="C8" s="118">
        <v>1438</v>
      </c>
      <c r="D8" s="118">
        <v>1045</v>
      </c>
      <c r="E8" s="118">
        <v>3413</v>
      </c>
      <c r="F8" s="118">
        <v>-129</v>
      </c>
      <c r="G8" s="118">
        <v>45</v>
      </c>
      <c r="H8" s="118">
        <v>10825</v>
      </c>
      <c r="O8" s="4"/>
    </row>
    <row r="9" spans="1:24">
      <c r="A9" s="5" t="s">
        <v>2174</v>
      </c>
      <c r="B9" s="118">
        <v>4139</v>
      </c>
      <c r="C9" s="118">
        <v>1715</v>
      </c>
      <c r="D9" s="118">
        <v>1336</v>
      </c>
      <c r="E9" s="118">
        <v>3285</v>
      </c>
      <c r="F9" s="118">
        <v>-157</v>
      </c>
      <c r="G9" s="118">
        <v>53</v>
      </c>
      <c r="H9" s="118">
        <v>10371</v>
      </c>
      <c r="O9" s="4"/>
    </row>
    <row r="10" spans="1:24">
      <c r="A10" s="5" t="s">
        <v>2286</v>
      </c>
      <c r="B10" s="118">
        <v>3278</v>
      </c>
      <c r="C10" s="118">
        <v>1781</v>
      </c>
      <c r="D10" s="118">
        <v>1516</v>
      </c>
      <c r="E10" s="118">
        <v>4042</v>
      </c>
      <c r="F10" s="118">
        <v>-123</v>
      </c>
      <c r="G10" s="118">
        <v>81</v>
      </c>
      <c r="H10" s="118">
        <v>10575</v>
      </c>
      <c r="O10" s="4"/>
    </row>
    <row r="11" spans="1:24">
      <c r="A11" s="5" t="s">
        <v>2316</v>
      </c>
      <c r="B11" s="118">
        <v>2605</v>
      </c>
      <c r="C11" s="118">
        <v>1911</v>
      </c>
      <c r="D11" s="118">
        <v>1391</v>
      </c>
      <c r="E11" s="118">
        <v>3982</v>
      </c>
      <c r="F11" s="118">
        <v>-108</v>
      </c>
      <c r="G11" s="118">
        <v>86</v>
      </c>
      <c r="H11" s="118">
        <v>9867</v>
      </c>
      <c r="O11" s="4"/>
    </row>
    <row r="12" spans="1:24">
      <c r="A12" s="5" t="s">
        <v>2328</v>
      </c>
      <c r="B12" s="118">
        <v>2362</v>
      </c>
      <c r="C12" s="118">
        <v>2408</v>
      </c>
      <c r="D12" s="118">
        <v>1247</v>
      </c>
      <c r="E12" s="118">
        <v>4189</v>
      </c>
      <c r="F12" s="118">
        <v>-153</v>
      </c>
      <c r="G12" s="118">
        <v>49</v>
      </c>
      <c r="H12" s="118">
        <v>10102</v>
      </c>
      <c r="O12" s="4"/>
    </row>
    <row r="13" spans="1:24">
      <c r="A13" s="5" t="s">
        <v>2</v>
      </c>
      <c r="B13" s="118">
        <v>24629</v>
      </c>
      <c r="C13" s="118">
        <v>11563</v>
      </c>
      <c r="D13" s="118">
        <v>7700</v>
      </c>
      <c r="E13" s="118">
        <v>25096</v>
      </c>
      <c r="F13" s="118">
        <v>-818</v>
      </c>
      <c r="G13" s="118">
        <v>326</v>
      </c>
      <c r="H13" s="118">
        <v>68496</v>
      </c>
      <c r="O13" s="4"/>
      <c r="X13" s="5"/>
    </row>
  </sheetData>
  <customSheetViews>
    <customSheetView guid="{9883963A-B599-466E-88D7-AE85360E0737}">
      <pageMargins left="0.7" right="0.7" top="0.75" bottom="0.75" header="0.3" footer="0.3"/>
      <pageSetup paperSize="9" orientation="portrait" r:id="rId1"/>
    </customSheetView>
    <customSheetView guid="{CDEF6930-6739-4FEE-9F65-E195F9A4F82A}">
      <pageMargins left="0.7" right="0.7" top="0.75" bottom="0.75" header="0.3" footer="0.3"/>
      <pageSetup paperSize="9" orientation="portrait" r:id="rId2"/>
    </customSheetView>
  </customSheetViews>
  <hyperlinks>
    <hyperlink ref="D1" location="Index!A1" display="Index home" xr:uid="{A95C105E-41DA-46F2-8DF0-AD252A6A1359}"/>
  </hyperlinks>
  <pageMargins left="0.7" right="0.7" top="0.75" bottom="0.75" header="0.3" footer="0.3"/>
  <pageSetup paperSize="9" orientation="portrait"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1">
    <tabColor rgb="FF117733"/>
  </sheetPr>
  <dimension ref="A1:T137"/>
  <sheetViews>
    <sheetView zoomScaleNormal="100" workbookViewId="0">
      <selection activeCell="B1" sqref="B1"/>
    </sheetView>
  </sheetViews>
  <sheetFormatPr defaultColWidth="9.140625" defaultRowHeight="15"/>
  <cols>
    <col min="1" max="1" width="14.85546875" style="21" customWidth="1"/>
    <col min="2" max="2" width="9.140625" style="6" customWidth="1"/>
    <col min="3" max="16384" width="9.140625" style="6"/>
  </cols>
  <sheetData>
    <row r="1" spans="1:20">
      <c r="A1" s="21" t="s">
        <v>30</v>
      </c>
      <c r="B1" s="25">
        <v>2.8</v>
      </c>
      <c r="C1" s="258"/>
    </row>
    <row r="2" spans="1:20">
      <c r="A2" s="147" t="s">
        <v>31</v>
      </c>
      <c r="B2" s="6" t="s">
        <v>3089</v>
      </c>
    </row>
    <row r="3" spans="1:20">
      <c r="A3" s="148" t="s">
        <v>33</v>
      </c>
      <c r="B3" s="22" t="s">
        <v>3090</v>
      </c>
    </row>
    <row r="4" spans="1:20">
      <c r="A4" s="207"/>
    </row>
    <row r="5" spans="1:20">
      <c r="A5" s="21" t="s">
        <v>3211</v>
      </c>
      <c r="B5" s="6">
        <v>2001</v>
      </c>
      <c r="C5" s="6">
        <v>2002</v>
      </c>
      <c r="D5" s="6">
        <v>2003</v>
      </c>
      <c r="E5" s="6">
        <v>2004</v>
      </c>
      <c r="F5" s="6">
        <v>2005</v>
      </c>
      <c r="G5" s="6">
        <v>2006</v>
      </c>
      <c r="H5" s="6">
        <v>2007</v>
      </c>
      <c r="I5" s="6">
        <v>2008</v>
      </c>
      <c r="J5" s="6">
        <v>2009</v>
      </c>
      <c r="K5" s="6">
        <v>2010</v>
      </c>
      <c r="L5" s="6">
        <v>2011</v>
      </c>
      <c r="M5" s="6">
        <v>2012</v>
      </c>
      <c r="N5" s="6">
        <v>2013</v>
      </c>
      <c r="O5" s="6">
        <v>2014</v>
      </c>
      <c r="P5" s="6">
        <v>2015</v>
      </c>
      <c r="Q5" s="6">
        <v>2016</v>
      </c>
      <c r="R5" s="6">
        <v>2017</v>
      </c>
      <c r="S5" s="6">
        <v>2018</v>
      </c>
      <c r="T5" s="6">
        <v>2019</v>
      </c>
    </row>
    <row r="6" spans="1:20">
      <c r="A6" s="21" t="s">
        <v>3091</v>
      </c>
      <c r="B6" s="6">
        <v>1</v>
      </c>
      <c r="C6" s="6">
        <v>1</v>
      </c>
      <c r="D6" s="6">
        <v>4</v>
      </c>
      <c r="E6" s="6">
        <v>13</v>
      </c>
      <c r="F6" s="6">
        <v>14</v>
      </c>
      <c r="G6" s="6">
        <v>16</v>
      </c>
      <c r="H6" s="6">
        <v>22</v>
      </c>
      <c r="I6" s="6">
        <v>20</v>
      </c>
      <c r="J6" s="6">
        <v>20</v>
      </c>
      <c r="K6" s="6">
        <v>27</v>
      </c>
      <c r="L6" s="6">
        <v>47</v>
      </c>
      <c r="M6" s="6">
        <v>37</v>
      </c>
      <c r="N6" s="6">
        <v>86</v>
      </c>
      <c r="O6" s="6">
        <v>96</v>
      </c>
      <c r="P6" s="6">
        <v>118</v>
      </c>
      <c r="Q6" s="6">
        <v>86</v>
      </c>
      <c r="R6" s="6">
        <v>78</v>
      </c>
      <c r="S6" s="6">
        <v>75</v>
      </c>
      <c r="T6" s="6">
        <v>76</v>
      </c>
    </row>
    <row r="7" spans="1:20">
      <c r="A7" s="21" t="s">
        <v>3092</v>
      </c>
      <c r="B7" s="6">
        <v>0</v>
      </c>
      <c r="C7" s="6">
        <v>0</v>
      </c>
      <c r="D7" s="6">
        <v>1</v>
      </c>
      <c r="E7" s="6">
        <v>4</v>
      </c>
      <c r="F7" s="6">
        <v>12</v>
      </c>
      <c r="G7" s="6">
        <v>14</v>
      </c>
      <c r="H7" s="6">
        <v>21</v>
      </c>
      <c r="I7" s="6">
        <v>17</v>
      </c>
      <c r="J7" s="6">
        <v>19</v>
      </c>
      <c r="K7" s="6">
        <v>13</v>
      </c>
      <c r="L7" s="6">
        <v>34</v>
      </c>
      <c r="M7" s="6">
        <v>45</v>
      </c>
      <c r="N7" s="6">
        <v>47</v>
      </c>
      <c r="O7" s="6">
        <v>106</v>
      </c>
      <c r="P7" s="6">
        <v>103</v>
      </c>
      <c r="Q7" s="6">
        <v>62</v>
      </c>
      <c r="R7" s="6">
        <v>63</v>
      </c>
      <c r="S7" s="6">
        <v>72</v>
      </c>
      <c r="T7" s="6">
        <v>77</v>
      </c>
    </row>
    <row r="8" spans="1:20">
      <c r="A8" s="21" t="s">
        <v>2319</v>
      </c>
      <c r="B8" s="6">
        <v>0</v>
      </c>
      <c r="C8" s="6">
        <v>0</v>
      </c>
      <c r="D8" s="6">
        <v>0</v>
      </c>
      <c r="E8" s="6">
        <v>0</v>
      </c>
      <c r="F8" s="6">
        <v>3</v>
      </c>
      <c r="G8" s="6">
        <v>9</v>
      </c>
      <c r="H8" s="6">
        <v>8</v>
      </c>
      <c r="I8" s="6">
        <v>10</v>
      </c>
      <c r="J8" s="6">
        <v>6</v>
      </c>
      <c r="K8" s="6">
        <v>8</v>
      </c>
      <c r="L8" s="6">
        <v>10</v>
      </c>
      <c r="M8" s="6">
        <v>10</v>
      </c>
      <c r="N8" s="6">
        <v>18</v>
      </c>
      <c r="O8" s="6">
        <v>27</v>
      </c>
      <c r="P8" s="6">
        <v>25</v>
      </c>
      <c r="Q8" s="6">
        <v>53</v>
      </c>
      <c r="R8" s="6">
        <v>40</v>
      </c>
      <c r="S8" s="6">
        <v>38</v>
      </c>
      <c r="T8" s="6">
        <v>30</v>
      </c>
    </row>
    <row r="9" spans="1:20">
      <c r="A9" s="21" t="s">
        <v>2320</v>
      </c>
      <c r="B9" s="6">
        <v>1</v>
      </c>
      <c r="C9" s="6">
        <v>0</v>
      </c>
      <c r="D9" s="6">
        <v>2</v>
      </c>
      <c r="E9" s="6">
        <v>2</v>
      </c>
      <c r="F9" s="6">
        <v>0</v>
      </c>
      <c r="G9" s="6">
        <v>0</v>
      </c>
      <c r="H9" s="6">
        <v>2</v>
      </c>
      <c r="I9" s="6">
        <v>9</v>
      </c>
      <c r="J9" s="6">
        <v>3</v>
      </c>
      <c r="K9" s="6">
        <v>9</v>
      </c>
      <c r="L9" s="6">
        <v>5</v>
      </c>
      <c r="M9" s="6">
        <v>6</v>
      </c>
      <c r="N9" s="6">
        <v>10</v>
      </c>
      <c r="O9" s="6">
        <v>14</v>
      </c>
      <c r="P9" s="6">
        <v>11</v>
      </c>
      <c r="Q9" s="6">
        <v>26</v>
      </c>
      <c r="R9" s="6">
        <v>18</v>
      </c>
      <c r="S9" s="6">
        <v>25</v>
      </c>
      <c r="T9" s="6">
        <v>60</v>
      </c>
    </row>
    <row r="105" spans="5:5">
      <c r="E105" s="13"/>
    </row>
    <row r="106" spans="5:5">
      <c r="E106" s="13"/>
    </row>
    <row r="107" spans="5:5">
      <c r="E107" s="13"/>
    </row>
    <row r="108" spans="5:5">
      <c r="E108" s="13"/>
    </row>
    <row r="109" spans="5:5">
      <c r="E109" s="13"/>
    </row>
    <row r="110" spans="5:5">
      <c r="E110" s="13"/>
    </row>
    <row r="112" spans="5:5">
      <c r="E112" s="13"/>
    </row>
    <row r="113" spans="5:5">
      <c r="E113" s="13"/>
    </row>
    <row r="114" spans="5:5">
      <c r="E114" s="13"/>
    </row>
    <row r="115" spans="5:5">
      <c r="E115" s="13"/>
    </row>
    <row r="116" spans="5:5">
      <c r="E116" s="13"/>
    </row>
    <row r="117" spans="5:5">
      <c r="E117" s="13"/>
    </row>
    <row r="118" spans="5:5">
      <c r="E118" s="13"/>
    </row>
    <row r="119" spans="5:5">
      <c r="E119" s="13"/>
    </row>
    <row r="120" spans="5:5">
      <c r="E120" s="13"/>
    </row>
    <row r="121" spans="5:5">
      <c r="E121" s="13"/>
    </row>
    <row r="122" spans="5:5">
      <c r="E122" s="13"/>
    </row>
    <row r="123" spans="5:5">
      <c r="E123" s="13"/>
    </row>
    <row r="126" spans="5:5">
      <c r="E126" s="13"/>
    </row>
    <row r="127" spans="5:5">
      <c r="E127" s="13"/>
    </row>
    <row r="128" spans="5:5">
      <c r="E128" s="13"/>
    </row>
    <row r="129" spans="5:5">
      <c r="E129" s="13"/>
    </row>
    <row r="130" spans="5:5">
      <c r="E130" s="13"/>
    </row>
    <row r="131" spans="5:5">
      <c r="E131" s="13"/>
    </row>
    <row r="133" spans="5:5">
      <c r="E133" s="13"/>
    </row>
    <row r="135" spans="5:5">
      <c r="E135" s="13"/>
    </row>
    <row r="136" spans="5:5">
      <c r="E136" s="13"/>
    </row>
    <row r="137" spans="5:5">
      <c r="E137" s="13"/>
    </row>
  </sheetData>
  <customSheetViews>
    <customSheetView guid="{9883963A-B599-466E-88D7-AE85360E0737}" topLeftCell="A366">
      <selection activeCell="P399" sqref="P399"/>
      <pageMargins left="0.7" right="0.7" top="0.75" bottom="0.75" header="0.3" footer="0.3"/>
      <pageSetup paperSize="9" orientation="portrait" r:id="rId1"/>
    </customSheetView>
    <customSheetView guid="{CDEF6930-6739-4FEE-9F65-E195F9A4F82A}" topLeftCell="A366">
      <selection activeCell="P399" sqref="P399"/>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11">
    <tabColor rgb="FF117733"/>
  </sheetPr>
  <dimension ref="A1:M7"/>
  <sheetViews>
    <sheetView zoomScaleNormal="100" workbookViewId="0">
      <selection activeCell="B1" sqref="B1"/>
    </sheetView>
  </sheetViews>
  <sheetFormatPr defaultColWidth="9.140625" defaultRowHeight="15"/>
  <cols>
    <col min="1" max="1" width="14.85546875" style="21" customWidth="1"/>
    <col min="2" max="2" width="8.42578125" style="6" customWidth="1"/>
    <col min="3" max="16384" width="9.140625" style="6"/>
  </cols>
  <sheetData>
    <row r="1" spans="1:13">
      <c r="A1" s="198" t="s">
        <v>30</v>
      </c>
      <c r="B1" s="8">
        <v>2.9</v>
      </c>
      <c r="C1" s="257"/>
    </row>
    <row r="2" spans="1:13">
      <c r="A2" s="148" t="s">
        <v>31</v>
      </c>
      <c r="B2" s="6" t="s">
        <v>2423</v>
      </c>
    </row>
    <row r="3" spans="1:13">
      <c r="A3" s="148" t="s">
        <v>33</v>
      </c>
      <c r="B3" s="6" t="s">
        <v>3262</v>
      </c>
    </row>
    <row r="4" spans="1:13">
      <c r="A4" s="148"/>
    </row>
    <row r="5" spans="1:13">
      <c r="A5" s="21" t="s">
        <v>3211</v>
      </c>
      <c r="B5" s="6">
        <v>2009</v>
      </c>
      <c r="C5" s="6">
        <v>2010</v>
      </c>
      <c r="D5" s="6">
        <v>2011</v>
      </c>
      <c r="E5" s="6">
        <v>2012</v>
      </c>
      <c r="F5" s="6">
        <v>2013</v>
      </c>
      <c r="G5" s="6">
        <v>2014</v>
      </c>
      <c r="H5" s="6">
        <v>2015</v>
      </c>
      <c r="I5" s="6">
        <v>2016</v>
      </c>
      <c r="J5" s="6">
        <v>2017</v>
      </c>
      <c r="K5" s="6">
        <v>2018</v>
      </c>
      <c r="L5" s="6">
        <v>2019</v>
      </c>
    </row>
    <row r="6" spans="1:13">
      <c r="A6" s="21" t="s">
        <v>2319</v>
      </c>
      <c r="B6" s="13">
        <v>1311</v>
      </c>
      <c r="C6" s="13">
        <v>1739</v>
      </c>
      <c r="D6" s="13">
        <v>2130</v>
      </c>
      <c r="E6" s="13">
        <v>2387</v>
      </c>
      <c r="F6" s="13">
        <v>4085</v>
      </c>
      <c r="G6" s="13">
        <v>5917</v>
      </c>
      <c r="H6" s="13">
        <v>13836</v>
      </c>
      <c r="I6" s="13">
        <v>18470</v>
      </c>
      <c r="J6" s="13">
        <v>24993</v>
      </c>
      <c r="K6" s="13">
        <v>31084</v>
      </c>
      <c r="L6" s="13">
        <v>34899</v>
      </c>
      <c r="M6" s="13"/>
    </row>
    <row r="7" spans="1:13">
      <c r="A7" s="21" t="s">
        <v>2320</v>
      </c>
      <c r="B7" s="13">
        <v>44</v>
      </c>
      <c r="C7" s="13">
        <v>270</v>
      </c>
      <c r="D7" s="13">
        <v>270</v>
      </c>
      <c r="E7" s="13">
        <v>997</v>
      </c>
      <c r="F7" s="13">
        <v>1950</v>
      </c>
      <c r="G7" s="13">
        <v>3702</v>
      </c>
      <c r="H7" s="13">
        <v>5367</v>
      </c>
      <c r="I7" s="13">
        <v>8994</v>
      </c>
      <c r="J7" s="13">
        <v>12516</v>
      </c>
      <c r="K7" s="13">
        <v>17618</v>
      </c>
      <c r="L7" s="13">
        <v>21993</v>
      </c>
      <c r="M7" s="13"/>
    </row>
  </sheetData>
  <customSheetViews>
    <customSheetView guid="{9883963A-B599-466E-88D7-AE85360E0737}">
      <selection activeCell="Q18" sqref="Q18"/>
      <pageMargins left="0.7" right="0.7" top="0.75" bottom="0.75" header="0.3" footer="0.3"/>
      <pageSetup paperSize="9" orientation="portrait" r:id="rId1"/>
    </customSheetView>
    <customSheetView guid="{CDEF6930-6739-4FEE-9F65-E195F9A4F82A}">
      <selection activeCell="Q18" sqref="Q18"/>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12">
    <tabColor rgb="FF117733"/>
  </sheetPr>
  <dimension ref="A1:D5"/>
  <sheetViews>
    <sheetView zoomScaleNormal="100" workbookViewId="0">
      <selection activeCell="B1" sqref="B1"/>
    </sheetView>
  </sheetViews>
  <sheetFormatPr defaultColWidth="9.140625" defaultRowHeight="15"/>
  <cols>
    <col min="1" max="1" width="14.85546875" style="21" customWidth="1"/>
    <col min="2" max="2" width="13" style="6" customWidth="1"/>
    <col min="3" max="5" width="28" style="6" bestFit="1" customWidth="1"/>
    <col min="6" max="16384" width="9.140625" style="6"/>
  </cols>
  <sheetData>
    <row r="1" spans="1:4">
      <c r="A1" s="198" t="s">
        <v>30</v>
      </c>
      <c r="B1" s="260">
        <v>2.1</v>
      </c>
      <c r="C1" s="257"/>
    </row>
    <row r="2" spans="1:4">
      <c r="A2" s="148" t="s">
        <v>31</v>
      </c>
      <c r="B2" s="6" t="s">
        <v>3979</v>
      </c>
    </row>
    <row r="3" spans="1:4">
      <c r="A3" s="148" t="s">
        <v>33</v>
      </c>
      <c r="B3" s="6" t="s">
        <v>3093</v>
      </c>
    </row>
    <row r="4" spans="1:4">
      <c r="A4" s="148"/>
    </row>
    <row r="5" spans="1:4" s="3" customFormat="1">
      <c r="A5" s="21" t="s">
        <v>2073</v>
      </c>
      <c r="B5" s="6"/>
      <c r="C5" s="6"/>
      <c r="D5" s="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6"/>
  <dimension ref="A1:H114"/>
  <sheetViews>
    <sheetView zoomScaleNormal="100" workbookViewId="0"/>
  </sheetViews>
  <sheetFormatPr defaultColWidth="9.140625" defaultRowHeight="15"/>
  <cols>
    <col min="1" max="1" width="23.85546875" style="276" customWidth="1"/>
    <col min="2" max="2" width="9.140625" style="276"/>
    <col min="3" max="6" width="23" style="277" customWidth="1"/>
    <col min="7" max="7" width="42" style="277" customWidth="1"/>
    <col min="8" max="16384" width="9.140625" style="276"/>
  </cols>
  <sheetData>
    <row r="1" spans="1:8">
      <c r="A1" s="276" t="s">
        <v>4118</v>
      </c>
    </row>
    <row r="2" spans="1:8" ht="15.75" thickBot="1"/>
    <row r="3" spans="1:8" ht="15.75" thickBot="1">
      <c r="A3" s="287" t="s">
        <v>124</v>
      </c>
      <c r="B3" s="288" t="s">
        <v>1119</v>
      </c>
      <c r="C3" s="321" t="s">
        <v>3275</v>
      </c>
      <c r="D3" s="322" t="s">
        <v>3283</v>
      </c>
      <c r="E3" s="322" t="s">
        <v>3276</v>
      </c>
      <c r="F3" s="323" t="s">
        <v>3281</v>
      </c>
    </row>
    <row r="4" spans="1:8">
      <c r="A4" s="329" t="s">
        <v>70</v>
      </c>
      <c r="B4" s="330" t="s">
        <v>1118</v>
      </c>
      <c r="C4" s="292">
        <v>212906</v>
      </c>
      <c r="D4" s="293">
        <v>78386.991999999998</v>
      </c>
      <c r="E4" s="293">
        <v>75829</v>
      </c>
      <c r="F4" s="294">
        <f>C4/E4</f>
        <v>2.8077120890424507</v>
      </c>
      <c r="H4" s="281"/>
    </row>
    <row r="5" spans="1:8">
      <c r="A5" s="331" t="s">
        <v>83</v>
      </c>
      <c r="B5" s="332" t="s">
        <v>1118</v>
      </c>
      <c r="C5" s="295">
        <v>395869</v>
      </c>
      <c r="D5" s="296">
        <v>150028.23499999999</v>
      </c>
      <c r="E5" s="296">
        <v>152945.6454816286</v>
      </c>
      <c r="F5" s="294">
        <f t="shared" ref="F5:F37" si="0">C5/E5</f>
        <v>2.5882985995018122</v>
      </c>
      <c r="H5" s="281"/>
    </row>
    <row r="6" spans="1:8">
      <c r="A6" s="331" t="s">
        <v>69</v>
      </c>
      <c r="B6" s="332" t="s">
        <v>1118</v>
      </c>
      <c r="C6" s="295">
        <v>248287</v>
      </c>
      <c r="D6" s="296">
        <v>98947.39</v>
      </c>
      <c r="E6" s="296">
        <v>98391</v>
      </c>
      <c r="F6" s="294">
        <f t="shared" si="0"/>
        <v>2.5234726753463224</v>
      </c>
      <c r="H6" s="281"/>
    </row>
    <row r="7" spans="1:8">
      <c r="A7" s="331" t="s">
        <v>89</v>
      </c>
      <c r="B7" s="332" t="s">
        <v>1118</v>
      </c>
      <c r="C7" s="295">
        <v>329771</v>
      </c>
      <c r="D7" s="296">
        <v>116865.406</v>
      </c>
      <c r="E7" s="296">
        <v>120448</v>
      </c>
      <c r="F7" s="294">
        <f t="shared" si="0"/>
        <v>2.7378702842720508</v>
      </c>
      <c r="H7" s="281"/>
    </row>
    <row r="8" spans="1:8">
      <c r="A8" s="331" t="s">
        <v>73</v>
      </c>
      <c r="B8" s="332" t="s">
        <v>1118</v>
      </c>
      <c r="C8" s="295">
        <v>332336</v>
      </c>
      <c r="D8" s="296">
        <v>140020.50700000001</v>
      </c>
      <c r="E8" s="296">
        <v>139684</v>
      </c>
      <c r="F8" s="294">
        <f t="shared" si="0"/>
        <v>2.3791987629220239</v>
      </c>
      <c r="H8" s="281"/>
    </row>
    <row r="9" spans="1:8">
      <c r="A9" s="331" t="s">
        <v>80</v>
      </c>
      <c r="B9" s="332" t="s">
        <v>1117</v>
      </c>
      <c r="C9" s="295">
        <v>270029</v>
      </c>
      <c r="D9" s="296">
        <v>112211.095</v>
      </c>
      <c r="E9" s="296">
        <v>105598</v>
      </c>
      <c r="F9" s="294">
        <f t="shared" si="0"/>
        <v>2.5571412337354875</v>
      </c>
      <c r="H9" s="281"/>
    </row>
    <row r="10" spans="1:8">
      <c r="A10" s="331" t="s">
        <v>87</v>
      </c>
      <c r="B10" s="332" t="s">
        <v>1117</v>
      </c>
      <c r="C10" s="295">
        <v>9721</v>
      </c>
      <c r="D10" s="296">
        <v>4211.9279999999999</v>
      </c>
      <c r="E10" s="296">
        <v>6506</v>
      </c>
      <c r="F10" s="294">
        <f t="shared" si="0"/>
        <v>1.494159237626806</v>
      </c>
      <c r="H10" s="281"/>
    </row>
    <row r="11" spans="1:8">
      <c r="A11" s="331" t="s">
        <v>72</v>
      </c>
      <c r="B11" s="332" t="s">
        <v>1118</v>
      </c>
      <c r="C11" s="295">
        <v>386710</v>
      </c>
      <c r="D11" s="296">
        <v>153957.641</v>
      </c>
      <c r="E11" s="296">
        <v>161060</v>
      </c>
      <c r="F11" s="294">
        <f t="shared" si="0"/>
        <v>2.4010306717993295</v>
      </c>
      <c r="H11" s="281"/>
    </row>
    <row r="12" spans="1:8">
      <c r="A12" s="331" t="s">
        <v>77</v>
      </c>
      <c r="B12" s="332" t="s">
        <v>1118</v>
      </c>
      <c r="C12" s="295">
        <v>341806</v>
      </c>
      <c r="D12" s="296">
        <v>125126.247</v>
      </c>
      <c r="E12" s="296">
        <v>135305</v>
      </c>
      <c r="F12" s="294">
        <f t="shared" si="0"/>
        <v>2.5261889804515723</v>
      </c>
      <c r="H12" s="281"/>
    </row>
    <row r="13" spans="1:8">
      <c r="A13" s="331" t="s">
        <v>82</v>
      </c>
      <c r="B13" s="332" t="s">
        <v>1118</v>
      </c>
      <c r="C13" s="295">
        <v>333794</v>
      </c>
      <c r="D13" s="296">
        <v>130255.587</v>
      </c>
      <c r="E13" s="296">
        <v>126255</v>
      </c>
      <c r="F13" s="294">
        <f t="shared" si="0"/>
        <v>2.6438081660132271</v>
      </c>
      <c r="H13" s="281"/>
    </row>
    <row r="14" spans="1:8">
      <c r="A14" s="331" t="s">
        <v>86</v>
      </c>
      <c r="B14" s="332" t="s">
        <v>1118</v>
      </c>
      <c r="C14" s="295">
        <v>287942</v>
      </c>
      <c r="D14" s="296">
        <v>111337.344</v>
      </c>
      <c r="E14" s="296">
        <v>114398</v>
      </c>
      <c r="F14" s="294">
        <f t="shared" si="0"/>
        <v>2.517019528313432</v>
      </c>
      <c r="H14" s="281"/>
    </row>
    <row r="15" spans="1:8">
      <c r="A15" s="331" t="s">
        <v>97</v>
      </c>
      <c r="B15" s="332" t="s">
        <v>1117</v>
      </c>
      <c r="C15" s="295">
        <v>281120</v>
      </c>
      <c r="D15" s="296">
        <v>119447.292</v>
      </c>
      <c r="E15" s="296">
        <v>111558.6018641811</v>
      </c>
      <c r="F15" s="294">
        <f t="shared" si="0"/>
        <v>2.5199311868595689</v>
      </c>
      <c r="H15" s="281"/>
    </row>
    <row r="16" spans="1:8">
      <c r="A16" s="331" t="s">
        <v>79</v>
      </c>
      <c r="B16" s="332" t="s">
        <v>1117</v>
      </c>
      <c r="C16" s="295">
        <v>185143</v>
      </c>
      <c r="D16" s="296">
        <v>81985.527000000002</v>
      </c>
      <c r="E16" s="296">
        <v>89186</v>
      </c>
      <c r="F16" s="294">
        <f t="shared" si="0"/>
        <v>2.0759199874419751</v>
      </c>
      <c r="H16" s="281"/>
    </row>
    <row r="17" spans="1:8">
      <c r="A17" s="331" t="s">
        <v>92</v>
      </c>
      <c r="B17" s="332" t="s">
        <v>1117</v>
      </c>
      <c r="C17" s="295">
        <v>268647</v>
      </c>
      <c r="D17" s="296">
        <v>109259.2</v>
      </c>
      <c r="E17" s="296">
        <v>109388</v>
      </c>
      <c r="F17" s="294">
        <f t="shared" si="0"/>
        <v>2.4559092405017005</v>
      </c>
      <c r="H17" s="281"/>
    </row>
    <row r="18" spans="1:8">
      <c r="A18" s="331" t="s">
        <v>81</v>
      </c>
      <c r="B18" s="332" t="s">
        <v>1118</v>
      </c>
      <c r="C18" s="295">
        <v>251160</v>
      </c>
      <c r="D18" s="296">
        <v>86999.804999999993</v>
      </c>
      <c r="E18" s="296">
        <v>91909</v>
      </c>
      <c r="F18" s="294">
        <f t="shared" si="0"/>
        <v>2.7327029997062313</v>
      </c>
      <c r="H18" s="281"/>
    </row>
    <row r="19" spans="1:8">
      <c r="A19" s="331" t="s">
        <v>75</v>
      </c>
      <c r="B19" s="332" t="s">
        <v>1118</v>
      </c>
      <c r="C19" s="295">
        <v>259552</v>
      </c>
      <c r="D19" s="296">
        <v>104459.55499999999</v>
      </c>
      <c r="E19" s="296">
        <v>102459</v>
      </c>
      <c r="F19" s="294">
        <f t="shared" si="0"/>
        <v>2.533227925316468</v>
      </c>
      <c r="H19" s="281"/>
    </row>
    <row r="20" spans="1:8">
      <c r="A20" s="331" t="s">
        <v>76</v>
      </c>
      <c r="B20" s="332" t="s">
        <v>1118</v>
      </c>
      <c r="C20" s="295">
        <v>306870</v>
      </c>
      <c r="D20" s="296">
        <v>109482.743</v>
      </c>
      <c r="E20" s="296">
        <v>110734</v>
      </c>
      <c r="F20" s="294">
        <f t="shared" si="0"/>
        <v>2.771235573536583</v>
      </c>
      <c r="H20" s="281"/>
    </row>
    <row r="21" spans="1:8">
      <c r="A21" s="331" t="s">
        <v>93</v>
      </c>
      <c r="B21" s="332" t="s">
        <v>1118</v>
      </c>
      <c r="C21" s="295">
        <v>271523</v>
      </c>
      <c r="D21" s="296">
        <v>101258.00900000001</v>
      </c>
      <c r="E21" s="296">
        <v>101838</v>
      </c>
      <c r="F21" s="294">
        <f t="shared" si="0"/>
        <v>2.6662247883894028</v>
      </c>
      <c r="H21" s="281"/>
    </row>
    <row r="22" spans="1:8">
      <c r="A22" s="331" t="s">
        <v>96</v>
      </c>
      <c r="B22" s="332" t="s">
        <v>1117</v>
      </c>
      <c r="C22" s="295">
        <v>242467</v>
      </c>
      <c r="D22" s="296">
        <v>106830.594</v>
      </c>
      <c r="E22" s="296">
        <v>103740</v>
      </c>
      <c r="F22" s="294">
        <f t="shared" si="0"/>
        <v>2.3372566030460766</v>
      </c>
      <c r="H22" s="281"/>
    </row>
    <row r="23" spans="1:8">
      <c r="A23" s="331" t="s">
        <v>67</v>
      </c>
      <c r="B23" s="332" t="s">
        <v>1117</v>
      </c>
      <c r="C23" s="295">
        <v>156129</v>
      </c>
      <c r="D23" s="296">
        <v>77123.486999999994</v>
      </c>
      <c r="E23" s="296">
        <v>87726</v>
      </c>
      <c r="F23" s="294">
        <f t="shared" si="0"/>
        <v>1.7797346282743998</v>
      </c>
      <c r="H23" s="281"/>
    </row>
    <row r="24" spans="1:8">
      <c r="A24" s="331" t="s">
        <v>71</v>
      </c>
      <c r="B24" s="332" t="s">
        <v>1118</v>
      </c>
      <c r="C24" s="295">
        <v>177507</v>
      </c>
      <c r="D24" s="296">
        <v>69046.642999999996</v>
      </c>
      <c r="E24" s="296">
        <v>67642</v>
      </c>
      <c r="F24" s="294">
        <f t="shared" si="0"/>
        <v>2.6242127672156355</v>
      </c>
      <c r="H24" s="281"/>
    </row>
    <row r="25" spans="1:8">
      <c r="A25" s="331" t="s">
        <v>88</v>
      </c>
      <c r="B25" s="332" t="s">
        <v>1117</v>
      </c>
      <c r="C25" s="295">
        <v>326034</v>
      </c>
      <c r="D25" s="296">
        <v>140391.899</v>
      </c>
      <c r="E25" s="296">
        <v>141507</v>
      </c>
      <c r="F25" s="294">
        <f t="shared" si="0"/>
        <v>2.3040132290275395</v>
      </c>
      <c r="H25" s="281"/>
    </row>
    <row r="26" spans="1:8">
      <c r="A26" s="331" t="s">
        <v>85</v>
      </c>
      <c r="B26" s="332" t="s">
        <v>1117</v>
      </c>
      <c r="C26" s="295">
        <v>305842</v>
      </c>
      <c r="D26" s="296">
        <v>130246.13499999999</v>
      </c>
      <c r="E26" s="296">
        <v>128115</v>
      </c>
      <c r="F26" s="294">
        <f t="shared" si="0"/>
        <v>2.3872458338211762</v>
      </c>
      <c r="H26" s="281"/>
    </row>
    <row r="27" spans="1:8">
      <c r="A27" s="331" t="s">
        <v>66</v>
      </c>
      <c r="B27" s="332" t="s">
        <v>1118</v>
      </c>
      <c r="C27" s="295">
        <v>206548</v>
      </c>
      <c r="D27" s="296">
        <v>80188.442999999999</v>
      </c>
      <c r="E27" s="296">
        <v>84570</v>
      </c>
      <c r="F27" s="294">
        <f t="shared" si="0"/>
        <v>2.4423317961452051</v>
      </c>
      <c r="H27" s="281"/>
    </row>
    <row r="28" spans="1:8">
      <c r="A28" s="331" t="s">
        <v>90</v>
      </c>
      <c r="B28" s="332" t="s">
        <v>1117</v>
      </c>
      <c r="C28" s="295">
        <v>353134</v>
      </c>
      <c r="D28" s="296">
        <v>114694.773</v>
      </c>
      <c r="E28" s="296">
        <v>116979</v>
      </c>
      <c r="F28" s="294">
        <f t="shared" si="0"/>
        <v>3.0187811487531948</v>
      </c>
      <c r="H28" s="281"/>
    </row>
    <row r="29" spans="1:8">
      <c r="A29" s="331" t="s">
        <v>84</v>
      </c>
      <c r="B29" s="332" t="s">
        <v>1118</v>
      </c>
      <c r="C29" s="295">
        <v>305222</v>
      </c>
      <c r="D29" s="296">
        <v>108284.715</v>
      </c>
      <c r="E29" s="296">
        <v>104688</v>
      </c>
      <c r="F29" s="294">
        <f t="shared" si="0"/>
        <v>2.9155395078710074</v>
      </c>
      <c r="H29" s="281"/>
    </row>
    <row r="30" spans="1:8">
      <c r="A30" s="331" t="s">
        <v>74</v>
      </c>
      <c r="B30" s="332" t="s">
        <v>1118</v>
      </c>
      <c r="C30" s="295">
        <v>198019</v>
      </c>
      <c r="D30" s="296">
        <v>83603.260999999999</v>
      </c>
      <c r="E30" s="296">
        <v>85564</v>
      </c>
      <c r="F30" s="294">
        <f t="shared" si="0"/>
        <v>2.3142793698284323</v>
      </c>
      <c r="H30" s="281"/>
    </row>
    <row r="31" spans="1:8">
      <c r="A31" s="331" t="s">
        <v>94</v>
      </c>
      <c r="B31" s="332" t="s">
        <v>1117</v>
      </c>
      <c r="C31" s="295">
        <v>318830</v>
      </c>
      <c r="D31" s="296">
        <v>133525.913</v>
      </c>
      <c r="E31" s="296">
        <v>136178</v>
      </c>
      <c r="F31" s="294">
        <f t="shared" si="0"/>
        <v>2.3412739208976485</v>
      </c>
      <c r="H31" s="281"/>
    </row>
    <row r="32" spans="1:8">
      <c r="A32" s="331" t="s">
        <v>68</v>
      </c>
      <c r="B32" s="332" t="s">
        <v>1118</v>
      </c>
      <c r="C32" s="295">
        <v>206349</v>
      </c>
      <c r="D32" s="296">
        <v>82820.263000000006</v>
      </c>
      <c r="E32" s="296">
        <v>83553</v>
      </c>
      <c r="F32" s="294">
        <f t="shared" si="0"/>
        <v>2.4696779289792108</v>
      </c>
      <c r="H32" s="281"/>
    </row>
    <row r="33" spans="1:8">
      <c r="A33" s="331" t="s">
        <v>98</v>
      </c>
      <c r="B33" s="332" t="s">
        <v>1117</v>
      </c>
      <c r="C33" s="295">
        <v>324745</v>
      </c>
      <c r="D33" s="296">
        <v>132174.39199999999</v>
      </c>
      <c r="E33" s="296">
        <v>121539.12926136363</v>
      </c>
      <c r="F33" s="294">
        <f t="shared" si="0"/>
        <v>2.6719378522257848</v>
      </c>
      <c r="H33" s="281"/>
    </row>
    <row r="34" spans="1:8">
      <c r="A34" s="331" t="s">
        <v>78</v>
      </c>
      <c r="B34" s="332" t="s">
        <v>1118</v>
      </c>
      <c r="C34" s="295">
        <v>276983</v>
      </c>
      <c r="D34" s="296">
        <v>102924.629</v>
      </c>
      <c r="E34" s="296">
        <v>103642</v>
      </c>
      <c r="F34" s="294">
        <f t="shared" si="0"/>
        <v>2.6724976360934756</v>
      </c>
      <c r="H34" s="281"/>
    </row>
    <row r="35" spans="1:8">
      <c r="A35" s="331" t="s">
        <v>91</v>
      </c>
      <c r="B35" s="332" t="s">
        <v>1117</v>
      </c>
      <c r="C35" s="295">
        <v>329677</v>
      </c>
      <c r="D35" s="296">
        <v>136493.84400000001</v>
      </c>
      <c r="E35" s="296">
        <v>148075</v>
      </c>
      <c r="F35" s="294">
        <f t="shared" si="0"/>
        <v>2.226419044403174</v>
      </c>
      <c r="H35" s="281"/>
    </row>
    <row r="36" spans="1:8" ht="15.75" thickBot="1">
      <c r="A36" s="333" t="s">
        <v>95</v>
      </c>
      <c r="B36" s="334" t="s">
        <v>1117</v>
      </c>
      <c r="C36" s="297">
        <v>261317</v>
      </c>
      <c r="D36" s="298">
        <v>120823.38099999999</v>
      </c>
      <c r="E36" s="298">
        <v>125312</v>
      </c>
      <c r="F36" s="299">
        <f t="shared" si="0"/>
        <v>2.0853310137895811</v>
      </c>
      <c r="H36" s="281"/>
    </row>
    <row r="37" spans="1:8" s="279" customFormat="1" ht="15.75" thickBot="1">
      <c r="A37" s="289" t="s">
        <v>40</v>
      </c>
      <c r="B37" s="290"/>
      <c r="C37" s="300">
        <f>SUM(C4:C36)</f>
        <v>8961989</v>
      </c>
      <c r="D37" s="301">
        <f>SUM(D4:D36)</f>
        <v>3553412.875</v>
      </c>
      <c r="E37" s="300">
        <f>SUM(E4:E36)</f>
        <v>3592322.3766071736</v>
      </c>
      <c r="F37" s="302">
        <f t="shared" si="0"/>
        <v>2.4947619006466493</v>
      </c>
      <c r="G37" s="282"/>
      <c r="H37" s="283"/>
    </row>
    <row r="38" spans="1:8" s="277" customFormat="1">
      <c r="A38" s="291"/>
      <c r="B38" s="291"/>
      <c r="C38" s="319" t="s">
        <v>2373</v>
      </c>
      <c r="D38" s="319" t="s">
        <v>3282</v>
      </c>
      <c r="E38" s="319" t="s">
        <v>2374</v>
      </c>
      <c r="F38" s="5" t="s">
        <v>2313</v>
      </c>
    </row>
    <row r="39" spans="1:8">
      <c r="A39" s="280"/>
      <c r="B39" s="280"/>
      <c r="C39" s="291"/>
      <c r="D39" s="291"/>
      <c r="E39" s="291"/>
      <c r="F39" s="291"/>
    </row>
    <row r="40" spans="1:8" ht="15.75" thickBot="1">
      <c r="A40" s="280"/>
      <c r="B40" s="280"/>
      <c r="C40" s="291"/>
      <c r="D40" s="291"/>
      <c r="E40" s="291"/>
      <c r="F40" s="291"/>
    </row>
    <row r="41" spans="1:8" ht="15.75" thickBot="1">
      <c r="A41" s="287" t="s">
        <v>124</v>
      </c>
      <c r="B41" s="288" t="s">
        <v>1119</v>
      </c>
      <c r="C41" s="324" t="s">
        <v>3278</v>
      </c>
      <c r="D41" s="322" t="s">
        <v>3277</v>
      </c>
      <c r="E41" s="322" t="s">
        <v>3280</v>
      </c>
      <c r="F41" s="322" t="s">
        <v>3279</v>
      </c>
      <c r="G41" s="282"/>
    </row>
    <row r="42" spans="1:8">
      <c r="A42" s="329" t="s">
        <v>70</v>
      </c>
      <c r="B42" s="330" t="s">
        <v>1118</v>
      </c>
      <c r="C42" s="303">
        <v>7.044746790591562E-2</v>
      </c>
      <c r="D42" s="293">
        <v>22140</v>
      </c>
      <c r="E42" s="304">
        <v>906</v>
      </c>
      <c r="F42" s="305">
        <v>0.68202887034829829</v>
      </c>
      <c r="G42" s="285"/>
    </row>
    <row r="43" spans="1:8">
      <c r="A43" s="331" t="s">
        <v>83</v>
      </c>
      <c r="B43" s="332" t="s">
        <v>1118</v>
      </c>
      <c r="C43" s="306">
        <v>0.11016170193562412</v>
      </c>
      <c r="D43" s="296">
        <v>18839</v>
      </c>
      <c r="E43" s="307">
        <v>2209</v>
      </c>
      <c r="F43" s="308">
        <v>0.51903251387787475</v>
      </c>
      <c r="G43" s="285"/>
    </row>
    <row r="44" spans="1:8">
      <c r="A44" s="331" t="s">
        <v>69</v>
      </c>
      <c r="B44" s="332" t="s">
        <v>1118</v>
      </c>
      <c r="C44" s="306">
        <v>4.2600041538272397E-2</v>
      </c>
      <c r="D44" s="296">
        <v>14204</v>
      </c>
      <c r="E44" s="307">
        <v>486</v>
      </c>
      <c r="F44" s="308">
        <v>0.74185004074979621</v>
      </c>
      <c r="G44" s="285"/>
    </row>
    <row r="45" spans="1:8">
      <c r="A45" s="331" t="s">
        <v>89</v>
      </c>
      <c r="B45" s="332" t="s">
        <v>1118</v>
      </c>
      <c r="C45" s="306">
        <v>9.2560307246303167E-2</v>
      </c>
      <c r="D45" s="296">
        <v>27437</v>
      </c>
      <c r="E45" s="307">
        <v>1741</v>
      </c>
      <c r="F45" s="308">
        <v>0.41360143861369952</v>
      </c>
      <c r="G45" s="285"/>
    </row>
    <row r="46" spans="1:8">
      <c r="A46" s="331" t="s">
        <v>73</v>
      </c>
      <c r="B46" s="332" t="s">
        <v>1118</v>
      </c>
      <c r="C46" s="306">
        <v>4.4971071109561674E-2</v>
      </c>
      <c r="D46" s="296">
        <v>19135</v>
      </c>
      <c r="E46" s="307">
        <v>708</v>
      </c>
      <c r="F46" s="308">
        <v>0.68014890113823467</v>
      </c>
      <c r="G46" s="285"/>
    </row>
    <row r="47" spans="1:8">
      <c r="A47" s="331" t="s">
        <v>80</v>
      </c>
      <c r="B47" s="332" t="s">
        <v>1117</v>
      </c>
      <c r="C47" s="306">
        <v>7.144306633332248E-2</v>
      </c>
      <c r="D47" s="296">
        <v>35471</v>
      </c>
      <c r="E47" s="307">
        <v>827</v>
      </c>
      <c r="F47" s="308">
        <v>0.12072304712717882</v>
      </c>
      <c r="G47" s="285"/>
    </row>
    <row r="48" spans="1:8">
      <c r="A48" s="331" t="s">
        <v>87</v>
      </c>
      <c r="B48" s="332" t="s">
        <v>1117</v>
      </c>
      <c r="C48" s="306">
        <v>0.19009292456281551</v>
      </c>
      <c r="D48" s="296">
        <v>686</v>
      </c>
      <c r="E48" s="307">
        <v>55</v>
      </c>
      <c r="F48" s="308">
        <v>1.358695652173913E-2</v>
      </c>
      <c r="G48" s="285"/>
    </row>
    <row r="49" spans="1:7">
      <c r="A49" s="331" t="s">
        <v>72</v>
      </c>
      <c r="B49" s="332" t="s">
        <v>1118</v>
      </c>
      <c r="C49" s="306">
        <v>0.10200490175283515</v>
      </c>
      <c r="D49" s="296">
        <v>26579</v>
      </c>
      <c r="E49" s="307">
        <v>1590</v>
      </c>
      <c r="F49" s="308">
        <v>0.5981828651865122</v>
      </c>
      <c r="G49" s="285"/>
    </row>
    <row r="50" spans="1:7">
      <c r="A50" s="331" t="s">
        <v>77</v>
      </c>
      <c r="B50" s="332" t="s">
        <v>1118</v>
      </c>
      <c r="C50" s="306">
        <v>7.0615268482662641E-2</v>
      </c>
      <c r="D50" s="296">
        <v>23967</v>
      </c>
      <c r="E50" s="307">
        <v>1754</v>
      </c>
      <c r="F50" s="308">
        <v>0.49542292200659099</v>
      </c>
      <c r="G50" s="285"/>
    </row>
    <row r="51" spans="1:7">
      <c r="A51" s="331" t="s">
        <v>82</v>
      </c>
      <c r="B51" s="332" t="s">
        <v>1118</v>
      </c>
      <c r="C51" s="306">
        <v>4.6689194118544386E-2</v>
      </c>
      <c r="D51" s="296">
        <v>18754</v>
      </c>
      <c r="E51" s="307">
        <v>500</v>
      </c>
      <c r="F51" s="308">
        <v>0.60049627791563276</v>
      </c>
      <c r="G51" s="285"/>
    </row>
    <row r="52" spans="1:7">
      <c r="A52" s="331" t="s">
        <v>86</v>
      </c>
      <c r="B52" s="332" t="s">
        <v>1118</v>
      </c>
      <c r="C52" s="306">
        <v>0.11542294184293715</v>
      </c>
      <c r="D52" s="296">
        <v>35906</v>
      </c>
      <c r="E52" s="307">
        <v>1514</v>
      </c>
      <c r="F52" s="308">
        <v>0.47663391712943187</v>
      </c>
      <c r="G52" s="285"/>
    </row>
    <row r="53" spans="1:7">
      <c r="A53" s="331" t="s">
        <v>97</v>
      </c>
      <c r="B53" s="332" t="s">
        <v>1117</v>
      </c>
      <c r="C53" s="306">
        <v>0.11906124083318234</v>
      </c>
      <c r="D53" s="296">
        <v>45462</v>
      </c>
      <c r="E53" s="307">
        <v>1522</v>
      </c>
      <c r="F53" s="308">
        <v>0.17814726840855108</v>
      </c>
      <c r="G53" s="285"/>
    </row>
    <row r="54" spans="1:7">
      <c r="A54" s="331" t="s">
        <v>79</v>
      </c>
      <c r="B54" s="332" t="s">
        <v>1117</v>
      </c>
      <c r="C54" s="306">
        <v>0.10113785644439624</v>
      </c>
      <c r="D54" s="296">
        <v>25427</v>
      </c>
      <c r="E54" s="307">
        <v>1046</v>
      </c>
      <c r="F54" s="308">
        <v>0.23917502278942571</v>
      </c>
      <c r="G54" s="285"/>
    </row>
    <row r="55" spans="1:7">
      <c r="A55" s="331" t="s">
        <v>92</v>
      </c>
      <c r="B55" s="332" t="s">
        <v>1117</v>
      </c>
      <c r="C55" s="306">
        <v>6.9344171898330323E-2</v>
      </c>
      <c r="D55" s="296">
        <v>27036</v>
      </c>
      <c r="E55" s="307">
        <v>568</v>
      </c>
      <c r="F55" s="308">
        <v>0.37806664225558406</v>
      </c>
      <c r="G55" s="285"/>
    </row>
    <row r="56" spans="1:7">
      <c r="A56" s="331" t="s">
        <v>81</v>
      </c>
      <c r="B56" s="332" t="s">
        <v>1118</v>
      </c>
      <c r="C56" s="306">
        <v>7.628333341140206E-2</v>
      </c>
      <c r="D56" s="296">
        <v>9324</v>
      </c>
      <c r="E56" s="307">
        <v>1229</v>
      </c>
      <c r="F56" s="308">
        <v>0.64580169234107176</v>
      </c>
      <c r="G56" s="285"/>
    </row>
    <row r="57" spans="1:7">
      <c r="A57" s="331" t="s">
        <v>75</v>
      </c>
      <c r="B57" s="332" t="s">
        <v>1118</v>
      </c>
      <c r="C57" s="306">
        <v>4.2428508763897678E-2</v>
      </c>
      <c r="D57" s="296">
        <v>13887</v>
      </c>
      <c r="E57" s="307">
        <v>466</v>
      </c>
      <c r="F57" s="308">
        <v>0.75507481177928137</v>
      </c>
      <c r="G57" s="285"/>
    </row>
    <row r="58" spans="1:7">
      <c r="A58" s="331" t="s">
        <v>76</v>
      </c>
      <c r="B58" s="332" t="s">
        <v>1118</v>
      </c>
      <c r="C58" s="306">
        <v>7.6121709215653879E-2</v>
      </c>
      <c r="D58" s="296">
        <v>18505</v>
      </c>
      <c r="E58" s="307">
        <v>957</v>
      </c>
      <c r="F58" s="308">
        <v>0.68557160691992147</v>
      </c>
      <c r="G58" s="285"/>
    </row>
    <row r="59" spans="1:7">
      <c r="A59" s="331" t="s">
        <v>93</v>
      </c>
      <c r="B59" s="332" t="s">
        <v>1118</v>
      </c>
      <c r="C59" s="306">
        <v>7.2333381770395624E-2</v>
      </c>
      <c r="D59" s="296">
        <v>27179</v>
      </c>
      <c r="E59" s="307">
        <v>1103</v>
      </c>
      <c r="F59" s="308">
        <v>0.53615622583139988</v>
      </c>
      <c r="G59" s="285"/>
    </row>
    <row r="60" spans="1:7">
      <c r="A60" s="331" t="s">
        <v>96</v>
      </c>
      <c r="B60" s="332" t="s">
        <v>1117</v>
      </c>
      <c r="C60" s="306">
        <v>9.537375115355301E-2</v>
      </c>
      <c r="D60" s="296">
        <v>41429</v>
      </c>
      <c r="E60" s="307">
        <v>916</v>
      </c>
      <c r="F60" s="308">
        <v>0.14909808342728298</v>
      </c>
      <c r="G60" s="285"/>
    </row>
    <row r="61" spans="1:7">
      <c r="A61" s="331" t="s">
        <v>67</v>
      </c>
      <c r="B61" s="332" t="s">
        <v>1117</v>
      </c>
      <c r="C61" s="306">
        <v>3.7531666678493551E-2</v>
      </c>
      <c r="D61" s="296">
        <v>19771</v>
      </c>
      <c r="E61" s="307">
        <v>115</v>
      </c>
      <c r="F61" s="308">
        <v>0.15472048248666204</v>
      </c>
      <c r="G61" s="285"/>
    </row>
    <row r="62" spans="1:7">
      <c r="A62" s="331" t="s">
        <v>71</v>
      </c>
      <c r="B62" s="332" t="s">
        <v>1118</v>
      </c>
      <c r="C62" s="306">
        <v>4.1097830135535675E-2</v>
      </c>
      <c r="D62" s="296">
        <v>7402</v>
      </c>
      <c r="E62" s="307">
        <v>501</v>
      </c>
      <c r="F62" s="308">
        <v>0.60189713946939383</v>
      </c>
      <c r="G62" s="285"/>
    </row>
    <row r="63" spans="1:7">
      <c r="A63" s="331" t="s">
        <v>88</v>
      </c>
      <c r="B63" s="332" t="s">
        <v>1117</v>
      </c>
      <c r="C63" s="306">
        <v>9.4501465708606305E-2</v>
      </c>
      <c r="D63" s="296">
        <v>48809</v>
      </c>
      <c r="E63" s="307">
        <v>1219</v>
      </c>
      <c r="F63" s="308">
        <v>0.23663799182061768</v>
      </c>
      <c r="G63" s="285"/>
    </row>
    <row r="64" spans="1:7">
      <c r="A64" s="331" t="s">
        <v>85</v>
      </c>
      <c r="B64" s="332" t="s">
        <v>1117</v>
      </c>
      <c r="C64" s="306">
        <v>0.10849138229390184</v>
      </c>
      <c r="D64" s="296">
        <v>37221</v>
      </c>
      <c r="E64" s="307">
        <v>1628</v>
      </c>
      <c r="F64" s="308">
        <v>0.40885083226632524</v>
      </c>
      <c r="G64" s="285"/>
    </row>
    <row r="65" spans="1:7">
      <c r="A65" s="331" t="s">
        <v>66</v>
      </c>
      <c r="B65" s="332" t="s">
        <v>1118</v>
      </c>
      <c r="C65" s="306">
        <v>4.343513108022734E-2</v>
      </c>
      <c r="D65" s="296">
        <v>11474</v>
      </c>
      <c r="E65" s="307">
        <v>273</v>
      </c>
      <c r="F65" s="308">
        <v>0.59666548421426036</v>
      </c>
      <c r="G65" s="285"/>
    </row>
    <row r="66" spans="1:7">
      <c r="A66" s="331" t="s">
        <v>90</v>
      </c>
      <c r="B66" s="332" t="s">
        <v>1117</v>
      </c>
      <c r="C66" s="306">
        <v>0.15838913414177666</v>
      </c>
      <c r="D66" s="296">
        <v>29587</v>
      </c>
      <c r="E66" s="307">
        <v>2505</v>
      </c>
      <c r="F66" s="308">
        <v>0.45897327110733982</v>
      </c>
      <c r="G66" s="285"/>
    </row>
    <row r="67" spans="1:7">
      <c r="A67" s="331" t="s">
        <v>84</v>
      </c>
      <c r="B67" s="332" t="s">
        <v>1118</v>
      </c>
      <c r="C67" s="306">
        <v>4.7533661004466723E-2</v>
      </c>
      <c r="D67" s="296">
        <v>9304</v>
      </c>
      <c r="E67" s="307">
        <v>764</v>
      </c>
      <c r="F67" s="308">
        <v>0.65718377088305491</v>
      </c>
      <c r="G67" s="285"/>
    </row>
    <row r="68" spans="1:7">
      <c r="A68" s="331" t="s">
        <v>74</v>
      </c>
      <c r="B68" s="332" t="s">
        <v>1118</v>
      </c>
      <c r="C68" s="306">
        <v>4.5332264756259434E-2</v>
      </c>
      <c r="D68" s="296">
        <v>9972</v>
      </c>
      <c r="E68" s="307">
        <v>423</v>
      </c>
      <c r="F68" s="308">
        <v>0.58106819265617549</v>
      </c>
      <c r="G68" s="285"/>
    </row>
    <row r="69" spans="1:7">
      <c r="A69" s="331" t="s">
        <v>94</v>
      </c>
      <c r="B69" s="332" t="s">
        <v>1117</v>
      </c>
      <c r="C69" s="306">
        <v>0.13807155130339435</v>
      </c>
      <c r="D69" s="296">
        <v>55521</v>
      </c>
      <c r="E69" s="307">
        <v>3208</v>
      </c>
      <c r="F69" s="308">
        <v>0.20288354898336414</v>
      </c>
      <c r="G69" s="285"/>
    </row>
    <row r="70" spans="1:7">
      <c r="A70" s="331" t="s">
        <v>68</v>
      </c>
      <c r="B70" s="332" t="s">
        <v>1118</v>
      </c>
      <c r="C70" s="306">
        <v>5.1719319975530031E-2</v>
      </c>
      <c r="D70" s="296">
        <v>11914</v>
      </c>
      <c r="E70" s="307">
        <v>575</v>
      </c>
      <c r="F70" s="308">
        <v>0.62679714872538361</v>
      </c>
      <c r="G70" s="285"/>
    </row>
    <row r="71" spans="1:7">
      <c r="A71" s="331" t="s">
        <v>98</v>
      </c>
      <c r="B71" s="332" t="s">
        <v>1117</v>
      </c>
      <c r="C71" s="306">
        <v>0.20969363559000739</v>
      </c>
      <c r="D71" s="296">
        <v>43499</v>
      </c>
      <c r="E71" s="307">
        <v>1524</v>
      </c>
      <c r="F71" s="308">
        <v>0.11179161175284906</v>
      </c>
      <c r="G71" s="285"/>
    </row>
    <row r="72" spans="1:7">
      <c r="A72" s="331" t="s">
        <v>78</v>
      </c>
      <c r="B72" s="332" t="s">
        <v>1118</v>
      </c>
      <c r="C72" s="306">
        <v>6.5755999646263094E-2</v>
      </c>
      <c r="D72" s="296">
        <v>22122</v>
      </c>
      <c r="E72" s="307">
        <v>613</v>
      </c>
      <c r="F72" s="308">
        <v>0.54240061603619216</v>
      </c>
      <c r="G72" s="285"/>
    </row>
    <row r="73" spans="1:7">
      <c r="A73" s="331" t="s">
        <v>91</v>
      </c>
      <c r="B73" s="332" t="s">
        <v>1117</v>
      </c>
      <c r="C73" s="306">
        <v>0.12127233268564705</v>
      </c>
      <c r="D73" s="296">
        <v>28273</v>
      </c>
      <c r="E73" s="307">
        <v>1913</v>
      </c>
      <c r="F73" s="308">
        <v>0.29955218739235273</v>
      </c>
      <c r="G73" s="285"/>
    </row>
    <row r="74" spans="1:7" ht="15.75" thickBot="1">
      <c r="A74" s="333" t="s">
        <v>95</v>
      </c>
      <c r="B74" s="334" t="s">
        <v>1117</v>
      </c>
      <c r="C74" s="309">
        <v>8.9228191011294505E-2</v>
      </c>
      <c r="D74" s="298">
        <v>27152</v>
      </c>
      <c r="E74" s="310">
        <v>803</v>
      </c>
      <c r="F74" s="311">
        <v>9.0989470299815134E-2</v>
      </c>
      <c r="G74" s="285"/>
    </row>
    <row r="75" spans="1:7" s="279" customFormat="1" ht="15.75" thickBot="1">
      <c r="A75" s="289" t="s">
        <v>40</v>
      </c>
      <c r="B75" s="290"/>
      <c r="C75" s="312">
        <v>8.5945703877960467E-2</v>
      </c>
      <c r="D75" s="300">
        <f>SUM(D42:D74)</f>
        <v>813388</v>
      </c>
      <c r="E75" s="300">
        <f>SUM(E42:E74)</f>
        <v>36161</v>
      </c>
      <c r="F75" s="313">
        <v>0.44034107468503053</v>
      </c>
      <c r="G75" s="286"/>
    </row>
    <row r="76" spans="1:7">
      <c r="A76" s="280"/>
      <c r="B76" s="280"/>
      <c r="C76" s="278"/>
      <c r="D76" s="319" t="s">
        <v>2374</v>
      </c>
      <c r="E76" s="319" t="s">
        <v>2375</v>
      </c>
      <c r="F76" s="320" t="s">
        <v>2376</v>
      </c>
      <c r="G76" s="284"/>
    </row>
    <row r="77" spans="1:7">
      <c r="A77" s="280"/>
      <c r="B77" s="280"/>
      <c r="C77" s="278"/>
      <c r="D77" s="278" t="s">
        <v>3952</v>
      </c>
      <c r="E77" s="278"/>
      <c r="F77" s="278" t="s">
        <v>2377</v>
      </c>
    </row>
    <row r="78" spans="1:7" ht="15.75" thickBot="1">
      <c r="A78" s="280"/>
      <c r="B78" s="280"/>
      <c r="C78" s="291"/>
      <c r="D78" s="291"/>
      <c r="E78" s="291"/>
      <c r="F78" s="291"/>
    </row>
    <row r="79" spans="1:7" ht="45.75" thickBot="1">
      <c r="A79" s="287" t="s">
        <v>124</v>
      </c>
      <c r="B79" s="288" t="s">
        <v>1119</v>
      </c>
      <c r="C79" s="322" t="s">
        <v>3926</v>
      </c>
      <c r="D79" s="322" t="s">
        <v>3928</v>
      </c>
      <c r="E79" s="325" t="s">
        <v>3929</v>
      </c>
      <c r="F79" s="326" t="s">
        <v>3931</v>
      </c>
      <c r="G79" s="276"/>
    </row>
    <row r="80" spans="1:7">
      <c r="A80" s="329" t="s">
        <v>70</v>
      </c>
      <c r="B80" s="330" t="s">
        <v>1118</v>
      </c>
      <c r="C80" s="314">
        <v>1200</v>
      </c>
      <c r="D80" s="314">
        <v>295743.75799999997</v>
      </c>
      <c r="E80" s="314">
        <v>29454</v>
      </c>
      <c r="F80" s="315">
        <v>11.03</v>
      </c>
      <c r="G80" s="276"/>
    </row>
    <row r="81" spans="1:7">
      <c r="A81" s="331" t="s">
        <v>83</v>
      </c>
      <c r="B81" s="332" t="s">
        <v>1118</v>
      </c>
      <c r="C81" s="316">
        <v>1400</v>
      </c>
      <c r="D81" s="316">
        <v>532503.04310000001</v>
      </c>
      <c r="E81" s="316">
        <v>36287</v>
      </c>
      <c r="F81" s="315">
        <v>16.3</v>
      </c>
      <c r="G81" s="276"/>
    </row>
    <row r="82" spans="1:7">
      <c r="A82" s="331" t="s">
        <v>69</v>
      </c>
      <c r="B82" s="332" t="s">
        <v>1118</v>
      </c>
      <c r="C82" s="316">
        <v>1100</v>
      </c>
      <c r="D82" s="316">
        <v>339407.76069999998</v>
      </c>
      <c r="E82" s="316">
        <v>36657</v>
      </c>
      <c r="F82" s="315">
        <v>11.22</v>
      </c>
      <c r="G82" s="276"/>
    </row>
    <row r="83" spans="1:7">
      <c r="A83" s="331" t="s">
        <v>89</v>
      </c>
      <c r="B83" s="332" t="s">
        <v>1118</v>
      </c>
      <c r="C83" s="316">
        <v>1450</v>
      </c>
      <c r="D83" s="316">
        <v>466573.64939999999</v>
      </c>
      <c r="E83" s="316">
        <v>31664</v>
      </c>
      <c r="F83" s="315">
        <v>15.71</v>
      </c>
      <c r="G83" s="276"/>
    </row>
    <row r="84" spans="1:7">
      <c r="A84" s="331" t="s">
        <v>73</v>
      </c>
      <c r="B84" s="332" t="s">
        <v>1118</v>
      </c>
      <c r="C84" s="316">
        <v>1200</v>
      </c>
      <c r="D84" s="316">
        <v>420036.01640000002</v>
      </c>
      <c r="E84" s="316">
        <v>41009</v>
      </c>
      <c r="F84" s="315">
        <v>13.77</v>
      </c>
      <c r="G84" s="276"/>
    </row>
    <row r="85" spans="1:7">
      <c r="A85" s="331" t="s">
        <v>80</v>
      </c>
      <c r="B85" s="332" t="s">
        <v>1117</v>
      </c>
      <c r="C85" s="316">
        <v>2050</v>
      </c>
      <c r="D85" s="316">
        <v>862208.9963</v>
      </c>
      <c r="E85" s="316">
        <v>42125</v>
      </c>
      <c r="F85" s="315">
        <v>19.16</v>
      </c>
      <c r="G85" s="276"/>
    </row>
    <row r="86" spans="1:7">
      <c r="A86" s="331" t="s">
        <v>87</v>
      </c>
      <c r="B86" s="332" t="s">
        <v>1117</v>
      </c>
      <c r="C86" s="316">
        <v>2102</v>
      </c>
      <c r="D86" s="316">
        <v>899831.20600000001</v>
      </c>
      <c r="E86" s="316"/>
      <c r="F86" s="315">
        <v>14.9</v>
      </c>
      <c r="G86" s="276"/>
    </row>
    <row r="87" spans="1:7">
      <c r="A87" s="331" t="s">
        <v>72</v>
      </c>
      <c r="B87" s="332" t="s">
        <v>1118</v>
      </c>
      <c r="C87" s="316">
        <v>1100</v>
      </c>
      <c r="D87" s="316">
        <v>369790.79009999998</v>
      </c>
      <c r="E87" s="316">
        <v>34890</v>
      </c>
      <c r="F87" s="315">
        <v>11.07</v>
      </c>
      <c r="G87" s="276"/>
    </row>
    <row r="88" spans="1:7">
      <c r="A88" s="331" t="s">
        <v>77</v>
      </c>
      <c r="B88" s="332" t="s">
        <v>1118</v>
      </c>
      <c r="C88" s="316">
        <v>1425</v>
      </c>
      <c r="D88" s="316">
        <v>490595.92440000002</v>
      </c>
      <c r="E88" s="316">
        <v>31676</v>
      </c>
      <c r="F88" s="315">
        <v>15.31</v>
      </c>
      <c r="G88" s="276"/>
    </row>
    <row r="89" spans="1:7">
      <c r="A89" s="331" t="s">
        <v>82</v>
      </c>
      <c r="B89" s="332" t="s">
        <v>1118</v>
      </c>
      <c r="C89" s="316">
        <v>1250</v>
      </c>
      <c r="D89" s="316">
        <v>408017.91450000001</v>
      </c>
      <c r="E89" s="316">
        <v>32903</v>
      </c>
      <c r="F89" s="315">
        <v>14.51</v>
      </c>
      <c r="G89" s="276"/>
    </row>
    <row r="90" spans="1:7">
      <c r="A90" s="331" t="s">
        <v>86</v>
      </c>
      <c r="B90" s="332" t="s">
        <v>1118</v>
      </c>
      <c r="C90" s="316">
        <v>1375</v>
      </c>
      <c r="D90" s="316">
        <v>402463.40870000003</v>
      </c>
      <c r="E90" s="316">
        <v>36015</v>
      </c>
      <c r="F90" s="315">
        <v>13.83</v>
      </c>
      <c r="G90" s="276"/>
    </row>
    <row r="91" spans="1:7">
      <c r="A91" s="331" t="s">
        <v>97</v>
      </c>
      <c r="B91" s="332" t="s">
        <v>1117</v>
      </c>
      <c r="C91" s="316">
        <v>1700</v>
      </c>
      <c r="D91" s="316">
        <v>572409.67980000004</v>
      </c>
      <c r="E91" s="316">
        <v>35926</v>
      </c>
      <c r="F91" s="315">
        <v>16.559999999999999</v>
      </c>
      <c r="G91" s="276"/>
    </row>
    <row r="92" spans="1:7">
      <c r="A92" s="331" t="s">
        <v>79</v>
      </c>
      <c r="B92" s="332" t="s">
        <v>1117</v>
      </c>
      <c r="C92" s="316">
        <v>1733</v>
      </c>
      <c r="D92" s="316">
        <v>688761.2</v>
      </c>
      <c r="E92" s="316">
        <v>41706</v>
      </c>
      <c r="F92" s="315">
        <v>19.48</v>
      </c>
      <c r="G92" s="276"/>
    </row>
    <row r="93" spans="1:7">
      <c r="A93" s="331" t="s">
        <v>92</v>
      </c>
      <c r="B93" s="332" t="s">
        <v>1117</v>
      </c>
      <c r="C93" s="316">
        <v>1500</v>
      </c>
      <c r="D93" s="316">
        <v>563752.33860000002</v>
      </c>
      <c r="E93" s="316">
        <v>35769</v>
      </c>
      <c r="F93" s="315">
        <v>17.010000000000002</v>
      </c>
      <c r="G93" s="276"/>
    </row>
    <row r="94" spans="1:7">
      <c r="A94" s="331" t="s">
        <v>81</v>
      </c>
      <c r="B94" s="332" t="s">
        <v>1118</v>
      </c>
      <c r="C94" s="316">
        <v>1350</v>
      </c>
      <c r="D94" s="316">
        <v>449552.51449999999</v>
      </c>
      <c r="E94" s="316">
        <v>35525</v>
      </c>
      <c r="F94" s="315">
        <v>14.17</v>
      </c>
      <c r="G94" s="276"/>
    </row>
    <row r="95" spans="1:7">
      <c r="A95" s="331" t="s">
        <v>75</v>
      </c>
      <c r="B95" s="332" t="s">
        <v>1118</v>
      </c>
      <c r="C95" s="316">
        <v>1150</v>
      </c>
      <c r="D95" s="316">
        <v>367809.08490000002</v>
      </c>
      <c r="E95" s="316">
        <v>33843</v>
      </c>
      <c r="F95" s="315">
        <v>11.29</v>
      </c>
      <c r="G95" s="276"/>
    </row>
    <row r="96" spans="1:7">
      <c r="A96" s="331" t="s">
        <v>76</v>
      </c>
      <c r="B96" s="332" t="s">
        <v>1118</v>
      </c>
      <c r="C96" s="316">
        <v>1200</v>
      </c>
      <c r="D96" s="316">
        <v>422072.614</v>
      </c>
      <c r="E96" s="316">
        <v>31457</v>
      </c>
      <c r="F96" s="315">
        <v>11.78</v>
      </c>
      <c r="G96" s="276"/>
    </row>
    <row r="97" spans="1:7">
      <c r="A97" s="331" t="s">
        <v>93</v>
      </c>
      <c r="B97" s="332" t="s">
        <v>1118</v>
      </c>
      <c r="C97" s="316">
        <v>1275</v>
      </c>
      <c r="D97" s="316">
        <v>416680.64159999997</v>
      </c>
      <c r="E97" s="316">
        <v>34559</v>
      </c>
      <c r="F97" s="315">
        <v>11.32</v>
      </c>
      <c r="G97" s="276"/>
    </row>
    <row r="98" spans="1:7">
      <c r="A98" s="331" t="s">
        <v>96</v>
      </c>
      <c r="B98" s="332" t="s">
        <v>1117</v>
      </c>
      <c r="C98" s="316">
        <v>1850</v>
      </c>
      <c r="D98" s="316">
        <v>652894.66299999994</v>
      </c>
      <c r="E98" s="316">
        <v>43533</v>
      </c>
      <c r="F98" s="315">
        <v>14.61</v>
      </c>
      <c r="G98" s="276"/>
    </row>
    <row r="99" spans="1:7">
      <c r="A99" s="331" t="s">
        <v>67</v>
      </c>
      <c r="B99" s="332" t="s">
        <v>1117</v>
      </c>
      <c r="C99" s="316">
        <v>2383</v>
      </c>
      <c r="D99" s="316">
        <v>1428515.7679999999</v>
      </c>
      <c r="E99" s="316">
        <v>46562</v>
      </c>
      <c r="F99" s="315">
        <v>39.619999999999997</v>
      </c>
      <c r="G99" s="276"/>
    </row>
    <row r="100" spans="1:7">
      <c r="A100" s="331" t="s">
        <v>71</v>
      </c>
      <c r="B100" s="332" t="s">
        <v>1118</v>
      </c>
      <c r="C100" s="316">
        <v>1250</v>
      </c>
      <c r="D100" s="316">
        <v>480619.39049999998</v>
      </c>
      <c r="E100" s="316">
        <v>38575</v>
      </c>
      <c r="F100" s="315">
        <v>15.25</v>
      </c>
      <c r="G100" s="276"/>
    </row>
    <row r="101" spans="1:7">
      <c r="A101" s="331" t="s">
        <v>88</v>
      </c>
      <c r="B101" s="332" t="s">
        <v>1117</v>
      </c>
      <c r="C101" s="316">
        <v>1720</v>
      </c>
      <c r="D101" s="316">
        <v>523127.40539999999</v>
      </c>
      <c r="E101" s="316">
        <v>36896</v>
      </c>
      <c r="F101" s="315">
        <v>14.53</v>
      </c>
      <c r="G101" s="276"/>
    </row>
    <row r="102" spans="1:7">
      <c r="A102" s="331" t="s">
        <v>85</v>
      </c>
      <c r="B102" s="332" t="s">
        <v>1117</v>
      </c>
      <c r="C102" s="316">
        <v>1300</v>
      </c>
      <c r="D102" s="316">
        <v>423031.15259999997</v>
      </c>
      <c r="E102" s="316">
        <v>33830</v>
      </c>
      <c r="F102" s="315">
        <v>13.38</v>
      </c>
      <c r="G102" s="276"/>
    </row>
    <row r="103" spans="1:7">
      <c r="A103" s="331" t="s">
        <v>66</v>
      </c>
      <c r="B103" s="332" t="s">
        <v>1118</v>
      </c>
      <c r="C103" s="316">
        <v>1495</v>
      </c>
      <c r="D103" s="316">
        <v>513215.5894</v>
      </c>
      <c r="E103" s="316">
        <v>37925</v>
      </c>
      <c r="F103" s="315">
        <v>14.83</v>
      </c>
      <c r="G103" s="276"/>
    </row>
    <row r="104" spans="1:7">
      <c r="A104" s="331" t="s">
        <v>90</v>
      </c>
      <c r="B104" s="332" t="s">
        <v>1117</v>
      </c>
      <c r="C104" s="316">
        <v>1400</v>
      </c>
      <c r="D104" s="316">
        <v>376578.7953</v>
      </c>
      <c r="E104" s="316">
        <v>31694</v>
      </c>
      <c r="F104" s="315">
        <v>12.15</v>
      </c>
      <c r="G104" s="276"/>
    </row>
    <row r="105" spans="1:7">
      <c r="A105" s="331" t="s">
        <v>84</v>
      </c>
      <c r="B105" s="332" t="s">
        <v>1118</v>
      </c>
      <c r="C105" s="316">
        <v>1250</v>
      </c>
      <c r="D105" s="316">
        <v>423192.86869999999</v>
      </c>
      <c r="E105" s="316">
        <v>35294</v>
      </c>
      <c r="F105" s="315">
        <v>14.77</v>
      </c>
      <c r="G105" s="276"/>
    </row>
    <row r="106" spans="1:7">
      <c r="A106" s="331" t="s">
        <v>74</v>
      </c>
      <c r="B106" s="332" t="s">
        <v>1118</v>
      </c>
      <c r="C106" s="316">
        <v>1550</v>
      </c>
      <c r="D106" s="316">
        <v>664536.46380000003</v>
      </c>
      <c r="E106" s="316">
        <v>43118</v>
      </c>
      <c r="F106" s="315">
        <v>18.329999999999998</v>
      </c>
      <c r="G106" s="276"/>
    </row>
    <row r="107" spans="1:7">
      <c r="A107" s="331" t="s">
        <v>94</v>
      </c>
      <c r="B107" s="332" t="s">
        <v>1117</v>
      </c>
      <c r="C107" s="316">
        <v>1600</v>
      </c>
      <c r="D107" s="316">
        <v>525472.69259999995</v>
      </c>
      <c r="E107" s="316">
        <v>39183</v>
      </c>
      <c r="F107" s="315">
        <v>13.89</v>
      </c>
      <c r="G107" s="276"/>
    </row>
    <row r="108" spans="1:7">
      <c r="A108" s="331" t="s">
        <v>68</v>
      </c>
      <c r="B108" s="332" t="s">
        <v>1118</v>
      </c>
      <c r="C108" s="316">
        <v>1100</v>
      </c>
      <c r="D108" s="316">
        <v>376154.73580000002</v>
      </c>
      <c r="E108" s="316">
        <v>36093</v>
      </c>
      <c r="F108" s="315">
        <v>11.61</v>
      </c>
      <c r="G108" s="276"/>
    </row>
    <row r="109" spans="1:7">
      <c r="A109" s="331" t="s">
        <v>98</v>
      </c>
      <c r="B109" s="332" t="s">
        <v>1117</v>
      </c>
      <c r="C109" s="316">
        <v>1700</v>
      </c>
      <c r="D109" s="316">
        <v>498227.83990000002</v>
      </c>
      <c r="E109" s="316">
        <v>42602</v>
      </c>
      <c r="F109" s="315">
        <v>10.63</v>
      </c>
      <c r="G109" s="276"/>
    </row>
    <row r="110" spans="1:7">
      <c r="A110" s="331" t="s">
        <v>78</v>
      </c>
      <c r="B110" s="332" t="s">
        <v>1118</v>
      </c>
      <c r="C110" s="316">
        <v>1300</v>
      </c>
      <c r="D110" s="316">
        <v>443509.79639999999</v>
      </c>
      <c r="E110" s="316">
        <v>34911</v>
      </c>
      <c r="F110" s="315">
        <v>14.54</v>
      </c>
      <c r="G110" s="276"/>
    </row>
    <row r="111" spans="1:7">
      <c r="A111" s="331" t="s">
        <v>91</v>
      </c>
      <c r="B111" s="332" t="s">
        <v>1117</v>
      </c>
      <c r="C111" s="316">
        <v>1750</v>
      </c>
      <c r="D111" s="316">
        <v>615207.17390000005</v>
      </c>
      <c r="E111" s="316">
        <v>43470</v>
      </c>
      <c r="F111" s="315">
        <v>18.440000000000001</v>
      </c>
      <c r="G111" s="276"/>
    </row>
    <row r="112" spans="1:7" ht="15.75" thickBot="1">
      <c r="A112" s="333" t="s">
        <v>95</v>
      </c>
      <c r="B112" s="334" t="s">
        <v>1117</v>
      </c>
      <c r="C112" s="317">
        <v>2492</v>
      </c>
      <c r="D112" s="317">
        <v>937356.00419999997</v>
      </c>
      <c r="E112" s="317">
        <v>44711</v>
      </c>
      <c r="F112" s="318">
        <v>21.75</v>
      </c>
      <c r="G112" s="276"/>
    </row>
    <row r="113" spans="1:7" ht="15.75" thickBot="1">
      <c r="A113" s="289" t="s">
        <v>40</v>
      </c>
      <c r="B113" s="290"/>
      <c r="C113" s="317">
        <v>1425</v>
      </c>
      <c r="D113" s="317">
        <v>479018</v>
      </c>
      <c r="E113" s="317">
        <v>36797</v>
      </c>
      <c r="F113" s="318">
        <v>12.05</v>
      </c>
      <c r="G113" s="276"/>
    </row>
    <row r="114" spans="1:7" ht="45">
      <c r="A114" s="280"/>
      <c r="B114" s="280"/>
      <c r="C114" s="320" t="s">
        <v>3927</v>
      </c>
      <c r="D114" s="320" t="s">
        <v>2378</v>
      </c>
      <c r="E114" s="320" t="s">
        <v>2379</v>
      </c>
      <c r="F114" s="327" t="s">
        <v>3930</v>
      </c>
      <c r="G114" s="276"/>
    </row>
  </sheetData>
  <autoFilter ref="A3:G38" xr:uid="{00000000-0009-0000-0000-000001000000}">
    <sortState xmlns:xlrd2="http://schemas.microsoft.com/office/spreadsheetml/2017/richdata2" ref="A4:G36">
      <sortCondition ref="A3:A36"/>
    </sortState>
  </autoFilter>
  <customSheetViews>
    <customSheetView guid="{9883963A-B599-466E-88D7-AE85360E0737}" scale="80" showAutoFilter="1">
      <pane xSplit="2" ySplit="3" topLeftCell="K4" activePane="bottomRight" state="frozen"/>
      <selection pane="bottomRight" activeCell="T27" sqref="T27"/>
      <pageMargins left="0.7" right="0.7" top="0.75" bottom="0.75" header="0.3" footer="0.3"/>
      <pageSetup paperSize="9" orientation="portrait" r:id="rId1"/>
      <autoFilter ref="A3:L37" xr:uid="{00000000-0000-0000-0000-000000000000}">
        <sortState xmlns:xlrd2="http://schemas.microsoft.com/office/spreadsheetml/2017/richdata2" ref="A4:L37">
          <sortCondition ref="B3:B37"/>
        </sortState>
      </autoFilter>
    </customSheetView>
    <customSheetView guid="{CDEF6930-6739-4FEE-9F65-E195F9A4F82A}" scale="80" showAutoFilter="1">
      <pane xSplit="2" ySplit="3" topLeftCell="K4" activePane="bottomRight" state="frozen"/>
      <selection pane="bottomRight" activeCell="T27" sqref="T27"/>
      <pageMargins left="0.7" right="0.7" top="0.75" bottom="0.75" header="0.3" footer="0.3"/>
      <pageSetup paperSize="9" orientation="portrait" r:id="rId2"/>
      <autoFilter ref="A3:L37" xr:uid="{00000000-0000-0000-0000-000000000000}">
        <sortState xmlns:xlrd2="http://schemas.microsoft.com/office/spreadsheetml/2017/richdata2" ref="A4:L37">
          <sortCondition ref="B3:B37"/>
        </sortState>
      </autoFilter>
    </customSheetView>
  </customSheetViews>
  <hyperlinks>
    <hyperlink ref="C38" r:id="rId3" xr:uid="{00000000-0004-0000-0100-000000000000}"/>
    <hyperlink ref="E38" r:id="rId4" xr:uid="{00000000-0004-0000-0100-000001000000}"/>
    <hyperlink ref="D76" r:id="rId5" xr:uid="{00000000-0004-0000-0100-000003000000}"/>
    <hyperlink ref="E76" r:id="rId6" display="Live Table 100" xr:uid="{00000000-0004-0000-0100-000004000000}"/>
    <hyperlink ref="F76" r:id="rId7" xr:uid="{00000000-0004-0000-0100-000005000000}"/>
    <hyperlink ref="C114" r:id="rId8" xr:uid="{00000000-0004-0000-0100-000006000000}"/>
    <hyperlink ref="D114" r:id="rId9" xr:uid="{00000000-0004-0000-0100-000007000000}"/>
    <hyperlink ref="F114" r:id="rId10" display="ONS ratio of house price" xr:uid="{00000000-0004-0000-0100-000008000000}"/>
    <hyperlink ref="E114" r:id="rId11" xr:uid="{00000000-0004-0000-0100-000009000000}"/>
    <hyperlink ref="D38" r:id="rId12" display="GLA Households projection 2016" xr:uid="{00000000-0004-0000-0100-00000A000000}"/>
  </hyperlinks>
  <pageMargins left="0.7" right="0.7" top="0.75" bottom="0.75" header="0.3" footer="0.3"/>
  <pageSetup paperSize="9" orientation="portrait" r:id="rId13"/>
  <legacyDrawing r:id="rId1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2">
    <tabColor rgb="FF117733"/>
  </sheetPr>
  <dimension ref="A1:F13"/>
  <sheetViews>
    <sheetView zoomScaleNormal="100" workbookViewId="0">
      <selection activeCell="B1" sqref="B1"/>
    </sheetView>
  </sheetViews>
  <sheetFormatPr defaultColWidth="9.140625" defaultRowHeight="15"/>
  <cols>
    <col min="1" max="1" width="14.85546875" style="5" customWidth="1"/>
    <col min="2" max="2" width="12.28515625" style="9" customWidth="1"/>
    <col min="3" max="7" width="16" style="9" customWidth="1"/>
    <col min="8" max="16384" width="9.140625" style="9"/>
  </cols>
  <sheetData>
    <row r="1" spans="1:6">
      <c r="A1" s="26" t="s">
        <v>30</v>
      </c>
      <c r="B1" s="8">
        <v>2.11</v>
      </c>
      <c r="C1" s="258"/>
      <c r="D1" s="5"/>
    </row>
    <row r="2" spans="1:6">
      <c r="A2" s="10" t="s">
        <v>31</v>
      </c>
      <c r="B2" s="5" t="s">
        <v>2406</v>
      </c>
      <c r="C2" s="5"/>
      <c r="D2" s="5"/>
    </row>
    <row r="3" spans="1:6">
      <c r="A3" s="10" t="s">
        <v>33</v>
      </c>
      <c r="B3" s="14" t="s">
        <v>2325</v>
      </c>
      <c r="C3" s="5"/>
      <c r="D3" s="5"/>
    </row>
    <row r="4" spans="1:6">
      <c r="A4" s="10"/>
      <c r="B4" s="117"/>
    </row>
    <row r="5" spans="1:6">
      <c r="A5" s="78" t="s">
        <v>0</v>
      </c>
      <c r="B5" s="21" t="s">
        <v>130</v>
      </c>
      <c r="C5" s="21" t="s">
        <v>2324</v>
      </c>
      <c r="D5" s="21" t="s">
        <v>2326</v>
      </c>
      <c r="E5" s="21" t="s">
        <v>3937</v>
      </c>
      <c r="F5" s="21" t="s">
        <v>2</v>
      </c>
    </row>
    <row r="6" spans="1:6">
      <c r="A6" s="5" t="s">
        <v>29</v>
      </c>
      <c r="B6" s="122">
        <v>3505</v>
      </c>
      <c r="C6" s="122">
        <v>4936</v>
      </c>
      <c r="D6" s="122">
        <v>1687</v>
      </c>
      <c r="E6" s="122"/>
      <c r="F6" s="122">
        <f t="shared" ref="F6:F12" si="0">SUM(B6:E6)</f>
        <v>10128</v>
      </c>
    </row>
    <row r="7" spans="1:6">
      <c r="A7" s="5" t="s">
        <v>2074</v>
      </c>
      <c r="B7" s="122">
        <v>2829</v>
      </c>
      <c r="C7" s="122">
        <v>4648</v>
      </c>
      <c r="D7" s="122">
        <v>1323</v>
      </c>
      <c r="E7" s="122"/>
      <c r="F7" s="122">
        <f t="shared" si="0"/>
        <v>8800</v>
      </c>
    </row>
    <row r="8" spans="1:6">
      <c r="A8" s="5" t="s">
        <v>2139</v>
      </c>
      <c r="B8" s="122">
        <v>2380</v>
      </c>
      <c r="C8" s="122">
        <v>6130</v>
      </c>
      <c r="D8" s="122">
        <v>1076</v>
      </c>
      <c r="E8" s="122"/>
      <c r="F8" s="122">
        <f t="shared" si="0"/>
        <v>9586</v>
      </c>
    </row>
    <row r="9" spans="1:6">
      <c r="A9" s="5" t="s">
        <v>2174</v>
      </c>
      <c r="B9" s="122">
        <v>3012</v>
      </c>
      <c r="C9" s="122">
        <v>3846</v>
      </c>
      <c r="D9" s="122">
        <v>331</v>
      </c>
      <c r="E9" s="122"/>
      <c r="F9" s="122">
        <f t="shared" si="0"/>
        <v>7189</v>
      </c>
    </row>
    <row r="10" spans="1:6">
      <c r="A10" s="5" t="s">
        <v>2286</v>
      </c>
      <c r="B10" s="122">
        <v>3664</v>
      </c>
      <c r="C10" s="122">
        <v>3749</v>
      </c>
      <c r="D10" s="122">
        <v>3</v>
      </c>
      <c r="E10" s="122"/>
      <c r="F10" s="122">
        <f t="shared" si="0"/>
        <v>7416</v>
      </c>
    </row>
    <row r="11" spans="1:6">
      <c r="A11" s="5" t="s">
        <v>2316</v>
      </c>
      <c r="B11" s="122">
        <v>6838</v>
      </c>
      <c r="C11" s="122">
        <v>2792</v>
      </c>
      <c r="D11" s="122">
        <v>2814</v>
      </c>
      <c r="E11" s="122">
        <v>111</v>
      </c>
      <c r="F11" s="122">
        <f t="shared" si="0"/>
        <v>12555</v>
      </c>
    </row>
    <row r="12" spans="1:6">
      <c r="A12" s="5" t="s">
        <v>2328</v>
      </c>
      <c r="B12" s="122">
        <v>8544</v>
      </c>
      <c r="C12" s="122">
        <v>1717</v>
      </c>
      <c r="D12" s="122">
        <v>3991</v>
      </c>
      <c r="E12" s="122">
        <v>292</v>
      </c>
      <c r="F12" s="122">
        <f t="shared" si="0"/>
        <v>14544</v>
      </c>
    </row>
    <row r="13" spans="1:6">
      <c r="A13" s="5" t="s">
        <v>2329</v>
      </c>
      <c r="B13" s="122">
        <v>8570</v>
      </c>
      <c r="C13" s="122">
        <v>1330</v>
      </c>
      <c r="D13" s="122">
        <v>7156</v>
      </c>
      <c r="E13" s="122">
        <v>200</v>
      </c>
      <c r="F13" s="122">
        <v>17256</v>
      </c>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15">
    <tabColor rgb="FF117733"/>
  </sheetPr>
  <dimension ref="A1:D45"/>
  <sheetViews>
    <sheetView zoomScaleNormal="100" workbookViewId="0">
      <selection activeCell="B1" sqref="B1"/>
    </sheetView>
  </sheetViews>
  <sheetFormatPr defaultColWidth="9.140625" defaultRowHeight="15"/>
  <cols>
    <col min="1" max="1" width="14.85546875" style="5" customWidth="1"/>
    <col min="2" max="3" width="17.5703125" style="9" customWidth="1"/>
    <col min="4" max="16384" width="9.140625" style="9"/>
  </cols>
  <sheetData>
    <row r="1" spans="1:4">
      <c r="A1" s="26" t="s">
        <v>30</v>
      </c>
      <c r="B1" s="260">
        <v>2.12</v>
      </c>
      <c r="C1" s="258"/>
    </row>
    <row r="2" spans="1:4">
      <c r="A2" s="10" t="s">
        <v>31</v>
      </c>
      <c r="B2" s="5" t="s">
        <v>2424</v>
      </c>
    </row>
    <row r="3" spans="1:4">
      <c r="A3" s="10" t="s">
        <v>33</v>
      </c>
      <c r="B3" s="14" t="s">
        <v>3182</v>
      </c>
    </row>
    <row r="5" spans="1:4">
      <c r="A5" s="5" t="s">
        <v>0</v>
      </c>
      <c r="B5" s="9" t="s">
        <v>2394</v>
      </c>
      <c r="C5" s="9" t="s">
        <v>2384</v>
      </c>
    </row>
    <row r="6" spans="1:4">
      <c r="A6" s="5" t="s">
        <v>2388</v>
      </c>
      <c r="B6" s="9">
        <v>2690</v>
      </c>
      <c r="C6" s="53"/>
    </row>
    <row r="7" spans="1:4">
      <c r="A7" s="5" t="s">
        <v>2389</v>
      </c>
      <c r="B7" s="9">
        <v>2620</v>
      </c>
      <c r="C7" s="53"/>
    </row>
    <row r="8" spans="1:4">
      <c r="A8" s="5" t="s">
        <v>2390</v>
      </c>
      <c r="B8" s="9">
        <v>4670</v>
      </c>
      <c r="C8" s="53"/>
    </row>
    <row r="9" spans="1:4">
      <c r="A9" s="5" t="s">
        <v>2391</v>
      </c>
      <c r="B9" s="9">
        <v>3260</v>
      </c>
      <c r="C9" s="53"/>
    </row>
    <row r="10" spans="1:4">
      <c r="A10" s="5" t="s">
        <v>2392</v>
      </c>
      <c r="B10" s="9">
        <v>1990</v>
      </c>
      <c r="C10" s="53"/>
    </row>
    <row r="11" spans="1:4">
      <c r="A11" s="5" t="s">
        <v>2393</v>
      </c>
      <c r="B11" s="9">
        <v>1200</v>
      </c>
      <c r="C11" s="53"/>
    </row>
    <row r="12" spans="1:4">
      <c r="A12" s="5" t="s">
        <v>2348</v>
      </c>
      <c r="B12" s="53">
        <v>1620</v>
      </c>
      <c r="C12" s="53"/>
      <c r="D12" s="53"/>
    </row>
    <row r="13" spans="1:4">
      <c r="A13" s="5" t="s">
        <v>2349</v>
      </c>
      <c r="B13" s="53">
        <v>1050</v>
      </c>
      <c r="C13" s="53"/>
      <c r="D13" s="53"/>
    </row>
    <row r="14" spans="1:4">
      <c r="A14" s="5" t="s">
        <v>2274</v>
      </c>
      <c r="B14" s="53">
        <v>1030</v>
      </c>
      <c r="C14" s="53"/>
      <c r="D14" s="53"/>
    </row>
    <row r="15" spans="1:4">
      <c r="A15" s="5" t="s">
        <v>2275</v>
      </c>
      <c r="B15" s="53">
        <v>1190</v>
      </c>
      <c r="C15" s="53"/>
      <c r="D15" s="53"/>
    </row>
    <row r="16" spans="1:4">
      <c r="A16" s="5" t="s">
        <v>7</v>
      </c>
      <c r="B16" s="9">
        <v>130</v>
      </c>
      <c r="C16" s="53"/>
    </row>
    <row r="17" spans="1:3">
      <c r="A17" s="5" t="s">
        <v>8</v>
      </c>
      <c r="B17" s="9">
        <v>120</v>
      </c>
      <c r="C17" s="53"/>
    </row>
    <row r="18" spans="1:3">
      <c r="A18" s="5" t="s">
        <v>9</v>
      </c>
      <c r="B18" s="9">
        <v>210</v>
      </c>
      <c r="C18" s="53"/>
    </row>
    <row r="19" spans="1:3">
      <c r="A19" s="5" t="s">
        <v>10</v>
      </c>
      <c r="B19" s="9">
        <v>70</v>
      </c>
      <c r="C19" s="53"/>
    </row>
    <row r="20" spans="1:3">
      <c r="A20" s="5" t="s">
        <v>11</v>
      </c>
      <c r="B20" s="9">
        <v>60</v>
      </c>
      <c r="C20" s="53"/>
    </row>
    <row r="21" spans="1:3">
      <c r="A21" s="5" t="s">
        <v>12</v>
      </c>
      <c r="B21" s="9">
        <v>0</v>
      </c>
      <c r="C21" s="53"/>
    </row>
    <row r="22" spans="1:3">
      <c r="A22" s="5" t="s">
        <v>13</v>
      </c>
      <c r="B22" s="9">
        <v>0</v>
      </c>
      <c r="C22" s="53"/>
    </row>
    <row r="23" spans="1:3">
      <c r="A23" s="5" t="s">
        <v>14</v>
      </c>
      <c r="B23" s="9">
        <v>50</v>
      </c>
      <c r="C23" s="53"/>
    </row>
    <row r="24" spans="1:3">
      <c r="A24" s="5" t="s">
        <v>15</v>
      </c>
      <c r="B24" s="9">
        <v>0</v>
      </c>
      <c r="C24" s="53"/>
    </row>
    <row r="25" spans="1:3">
      <c r="A25" s="5" t="s">
        <v>16</v>
      </c>
      <c r="B25" s="9">
        <v>0</v>
      </c>
      <c r="C25" s="53"/>
    </row>
    <row r="26" spans="1:3">
      <c r="A26" s="5" t="s">
        <v>17</v>
      </c>
      <c r="B26" s="9">
        <v>130</v>
      </c>
      <c r="C26" s="53"/>
    </row>
    <row r="27" spans="1:3">
      <c r="A27" s="5" t="s">
        <v>18</v>
      </c>
      <c r="B27" s="9">
        <v>30</v>
      </c>
      <c r="C27" s="53"/>
    </row>
    <row r="28" spans="1:3">
      <c r="A28" s="5" t="s">
        <v>19</v>
      </c>
      <c r="B28" s="9">
        <v>0</v>
      </c>
      <c r="C28" s="53"/>
    </row>
    <row r="29" spans="1:3">
      <c r="A29" s="5" t="s">
        <v>20</v>
      </c>
      <c r="B29" s="9">
        <v>0</v>
      </c>
      <c r="C29" s="53"/>
    </row>
    <row r="30" spans="1:3">
      <c r="A30" s="5" t="s">
        <v>21</v>
      </c>
      <c r="B30" s="9">
        <v>100</v>
      </c>
      <c r="C30" s="53"/>
    </row>
    <row r="31" spans="1:3">
      <c r="A31" s="5" t="s">
        <v>22</v>
      </c>
      <c r="B31" s="9">
        <v>40</v>
      </c>
      <c r="C31" s="53"/>
    </row>
    <row r="32" spans="1:3">
      <c r="A32" s="5" t="s">
        <v>23</v>
      </c>
      <c r="B32" s="9">
        <v>0</v>
      </c>
      <c r="C32" s="53"/>
    </row>
    <row r="33" spans="1:3">
      <c r="A33" s="5" t="s">
        <v>24</v>
      </c>
      <c r="B33" s="9">
        <v>20</v>
      </c>
      <c r="C33" s="53"/>
    </row>
    <row r="34" spans="1:3">
      <c r="A34" s="5" t="s">
        <v>25</v>
      </c>
      <c r="B34" s="9">
        <v>0</v>
      </c>
      <c r="C34" s="53"/>
    </row>
    <row r="35" spans="1:3">
      <c r="A35" s="5" t="s">
        <v>26</v>
      </c>
      <c r="B35" s="9">
        <v>30</v>
      </c>
      <c r="C35" s="53"/>
    </row>
    <row r="36" spans="1:3">
      <c r="A36" s="5" t="s">
        <v>27</v>
      </c>
      <c r="B36" s="9">
        <v>380</v>
      </c>
      <c r="C36" s="53"/>
    </row>
    <row r="37" spans="1:3">
      <c r="A37" s="5" t="s">
        <v>28</v>
      </c>
      <c r="B37" s="9">
        <v>460</v>
      </c>
      <c r="C37" s="53"/>
    </row>
    <row r="38" spans="1:3">
      <c r="A38" s="5" t="s">
        <v>29</v>
      </c>
      <c r="B38" s="9">
        <v>340</v>
      </c>
      <c r="C38" s="53"/>
    </row>
    <row r="39" spans="1:3">
      <c r="A39" s="5" t="s">
        <v>2074</v>
      </c>
      <c r="B39" s="9">
        <v>1190</v>
      </c>
      <c r="C39" s="53"/>
    </row>
    <row r="40" spans="1:3">
      <c r="A40" s="5" t="s">
        <v>2139</v>
      </c>
      <c r="B40" s="9">
        <v>630</v>
      </c>
      <c r="C40" s="53"/>
    </row>
    <row r="41" spans="1:3">
      <c r="A41" s="5" t="s">
        <v>2174</v>
      </c>
      <c r="B41" s="9">
        <v>470</v>
      </c>
      <c r="C41" s="53"/>
    </row>
    <row r="42" spans="1:3">
      <c r="A42" s="5" t="s">
        <v>2286</v>
      </c>
      <c r="B42" s="9">
        <v>280</v>
      </c>
      <c r="C42" s="53"/>
    </row>
    <row r="43" spans="1:3">
      <c r="A43" s="5" t="s">
        <v>2316</v>
      </c>
      <c r="B43" s="9">
        <v>810</v>
      </c>
      <c r="C43" s="53"/>
    </row>
    <row r="44" spans="1:3">
      <c r="A44" s="5" t="s">
        <v>2328</v>
      </c>
      <c r="B44" s="53"/>
      <c r="C44" s="9">
        <v>1916</v>
      </c>
    </row>
    <row r="45" spans="1:3">
      <c r="A45" s="5" t="s">
        <v>2329</v>
      </c>
      <c r="C45" s="9">
        <v>3300</v>
      </c>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1">
    <tabColor rgb="FF117733"/>
  </sheetPr>
  <dimension ref="A1:Q35"/>
  <sheetViews>
    <sheetView zoomScaleNormal="100" workbookViewId="0">
      <selection activeCell="B1" sqref="B1"/>
    </sheetView>
  </sheetViews>
  <sheetFormatPr defaultColWidth="8.7109375" defaultRowHeight="15"/>
  <cols>
    <col min="1" max="1" width="14.85546875" style="26" customWidth="1"/>
    <col min="2" max="7" width="15" style="27" customWidth="1"/>
    <col min="8" max="16384" width="8.7109375" style="27"/>
  </cols>
  <sheetData>
    <row r="1" spans="1:17" s="26" customFormat="1">
      <c r="A1" s="26" t="s">
        <v>30</v>
      </c>
      <c r="B1" s="273">
        <v>2.13</v>
      </c>
      <c r="C1" s="257"/>
    </row>
    <row r="2" spans="1:17" s="26" customFormat="1">
      <c r="A2" s="10" t="s">
        <v>31</v>
      </c>
      <c r="B2" s="26" t="s">
        <v>3106</v>
      </c>
    </row>
    <row r="3" spans="1:17" s="26" customFormat="1">
      <c r="A3" s="10" t="s">
        <v>33</v>
      </c>
      <c r="B3" s="29" t="s">
        <v>3263</v>
      </c>
      <c r="C3" s="116"/>
      <c r="E3" s="116"/>
      <c r="F3" s="116"/>
      <c r="G3" s="116"/>
      <c r="H3" s="116"/>
      <c r="I3" s="116"/>
      <c r="J3" s="116"/>
      <c r="K3" s="116"/>
      <c r="L3" s="116"/>
      <c r="M3" s="116"/>
      <c r="N3" s="116"/>
      <c r="O3" s="116"/>
      <c r="P3" s="116"/>
      <c r="Q3" s="116"/>
    </row>
    <row r="5" spans="1:17">
      <c r="A5" s="198" t="s">
        <v>3999</v>
      </c>
      <c r="B5" s="26" t="s">
        <v>2345</v>
      </c>
      <c r="C5" s="26" t="s">
        <v>3104</v>
      </c>
      <c r="D5" s="26"/>
      <c r="E5" s="26" t="s">
        <v>3105</v>
      </c>
      <c r="F5" s="26" t="s">
        <v>2346</v>
      </c>
      <c r="G5" s="26" t="s">
        <v>2347</v>
      </c>
    </row>
    <row r="6" spans="1:17">
      <c r="A6" s="198" t="s">
        <v>0</v>
      </c>
      <c r="B6" s="26" t="s">
        <v>122</v>
      </c>
      <c r="C6" s="26" t="s">
        <v>3103</v>
      </c>
      <c r="D6" s="26" t="s">
        <v>2326</v>
      </c>
      <c r="E6" s="26" t="s">
        <v>2324</v>
      </c>
      <c r="F6" s="26" t="s">
        <v>130</v>
      </c>
      <c r="G6" s="26" t="s">
        <v>2</v>
      </c>
    </row>
    <row r="7" spans="1:17">
      <c r="A7" s="198" t="s">
        <v>8</v>
      </c>
      <c r="B7" s="236">
        <v>4325</v>
      </c>
      <c r="C7" s="236"/>
      <c r="D7" s="236">
        <v>4325</v>
      </c>
      <c r="E7" s="236">
        <v>0</v>
      </c>
      <c r="F7" s="236">
        <f>G7-D7-E7</f>
        <v>1601</v>
      </c>
      <c r="G7" s="236">
        <v>5926</v>
      </c>
      <c r="H7" s="113"/>
      <c r="J7" s="113"/>
    </row>
    <row r="8" spans="1:17">
      <c r="A8" s="198" t="s">
        <v>9</v>
      </c>
      <c r="B8" s="236">
        <v>11936</v>
      </c>
      <c r="C8" s="236"/>
      <c r="D8" s="236">
        <v>11936</v>
      </c>
      <c r="E8" s="236">
        <v>0</v>
      </c>
      <c r="F8" s="236">
        <f t="shared" ref="F8:F34" si="0">G8-D8-E8</f>
        <v>3023</v>
      </c>
      <c r="G8" s="236">
        <v>14959</v>
      </c>
      <c r="H8" s="113"/>
      <c r="J8" s="113"/>
    </row>
    <row r="9" spans="1:17">
      <c r="A9" s="198" t="s">
        <v>10</v>
      </c>
      <c r="B9" s="236">
        <v>10060</v>
      </c>
      <c r="C9" s="236"/>
      <c r="D9" s="236">
        <v>10060</v>
      </c>
      <c r="E9" s="236">
        <v>0</v>
      </c>
      <c r="F9" s="236">
        <f t="shared" si="0"/>
        <v>4162</v>
      </c>
      <c r="G9" s="236">
        <v>14222</v>
      </c>
      <c r="H9" s="113"/>
      <c r="J9" s="113"/>
    </row>
    <row r="10" spans="1:17">
      <c r="A10" s="198" t="s">
        <v>11</v>
      </c>
      <c r="B10" s="236">
        <v>11075</v>
      </c>
      <c r="C10" s="236"/>
      <c r="D10" s="236">
        <v>11075</v>
      </c>
      <c r="E10" s="236">
        <v>0</v>
      </c>
      <c r="F10" s="236">
        <f t="shared" si="0"/>
        <v>4971</v>
      </c>
      <c r="G10" s="236">
        <v>16046</v>
      </c>
      <c r="H10" s="113"/>
      <c r="J10" s="113"/>
    </row>
    <row r="11" spans="1:17">
      <c r="A11" s="198" t="s">
        <v>12</v>
      </c>
      <c r="B11" s="236">
        <v>12830</v>
      </c>
      <c r="C11" s="236"/>
      <c r="D11" s="236">
        <v>12830</v>
      </c>
      <c r="E11" s="236">
        <v>0</v>
      </c>
      <c r="F11" s="236">
        <f t="shared" si="0"/>
        <v>4318</v>
      </c>
      <c r="G11" s="236">
        <v>17148</v>
      </c>
      <c r="H11" s="113"/>
      <c r="J11" s="113"/>
    </row>
    <row r="12" spans="1:17">
      <c r="A12" s="198" t="s">
        <v>13</v>
      </c>
      <c r="B12" s="236">
        <v>9270</v>
      </c>
      <c r="C12" s="236"/>
      <c r="D12" s="236">
        <v>9270</v>
      </c>
      <c r="E12" s="236">
        <v>0</v>
      </c>
      <c r="F12" s="236">
        <f t="shared" si="0"/>
        <v>3609</v>
      </c>
      <c r="G12" s="236">
        <v>12879</v>
      </c>
      <c r="H12" s="113"/>
      <c r="J12" s="113"/>
    </row>
    <row r="13" spans="1:17">
      <c r="A13" s="198" t="s">
        <v>14</v>
      </c>
      <c r="B13" s="236">
        <v>7362</v>
      </c>
      <c r="C13" s="236"/>
      <c r="D13" s="236">
        <v>7362</v>
      </c>
      <c r="E13" s="236">
        <v>0</v>
      </c>
      <c r="F13" s="236">
        <f t="shared" si="0"/>
        <v>3177</v>
      </c>
      <c r="G13" s="236">
        <v>10539</v>
      </c>
      <c r="H13" s="113"/>
      <c r="J13" s="113"/>
    </row>
    <row r="14" spans="1:17">
      <c r="A14" s="198" t="s">
        <v>15</v>
      </c>
      <c r="B14" s="236">
        <v>6987</v>
      </c>
      <c r="C14" s="236"/>
      <c r="D14" s="236">
        <v>6987</v>
      </c>
      <c r="E14" s="236">
        <v>0</v>
      </c>
      <c r="F14" s="236">
        <f t="shared" si="0"/>
        <v>2823</v>
      </c>
      <c r="G14" s="236">
        <v>9810</v>
      </c>
      <c r="H14" s="113"/>
      <c r="J14" s="113"/>
    </row>
    <row r="15" spans="1:17">
      <c r="A15" s="198" t="s">
        <v>16</v>
      </c>
      <c r="B15" s="236">
        <v>5846</v>
      </c>
      <c r="C15" s="236"/>
      <c r="D15" s="236">
        <v>5844</v>
      </c>
      <c r="E15" s="236">
        <v>0</v>
      </c>
      <c r="F15" s="236">
        <f t="shared" si="0"/>
        <v>2447</v>
      </c>
      <c r="G15" s="236">
        <v>8291</v>
      </c>
      <c r="H15" s="113"/>
      <c r="J15" s="113"/>
    </row>
    <row r="16" spans="1:17">
      <c r="A16" s="198" t="s">
        <v>17</v>
      </c>
      <c r="B16" s="236">
        <v>6084</v>
      </c>
      <c r="C16" s="236"/>
      <c r="D16" s="236">
        <v>6084</v>
      </c>
      <c r="E16" s="236">
        <v>0</v>
      </c>
      <c r="F16" s="236">
        <f t="shared" si="0"/>
        <v>2189</v>
      </c>
      <c r="G16" s="236">
        <v>8273</v>
      </c>
      <c r="H16" s="113"/>
      <c r="J16" s="113"/>
    </row>
    <row r="17" spans="1:10">
      <c r="A17" s="198" t="s">
        <v>18</v>
      </c>
      <c r="B17" s="236">
        <v>6609</v>
      </c>
      <c r="C17" s="236"/>
      <c r="D17" s="236">
        <v>6609</v>
      </c>
      <c r="E17" s="236">
        <v>0</v>
      </c>
      <c r="F17" s="236">
        <f t="shared" si="0"/>
        <v>1884</v>
      </c>
      <c r="G17" s="236">
        <v>8493</v>
      </c>
      <c r="H17" s="113"/>
      <c r="J17" s="113"/>
    </row>
    <row r="18" spans="1:10">
      <c r="A18" s="198" t="s">
        <v>19</v>
      </c>
      <c r="B18" s="236">
        <v>5369</v>
      </c>
      <c r="C18" s="236"/>
      <c r="D18" s="236">
        <v>5369</v>
      </c>
      <c r="E18" s="236">
        <v>0</v>
      </c>
      <c r="F18" s="236">
        <f t="shared" si="0"/>
        <v>3110</v>
      </c>
      <c r="G18" s="236">
        <v>8479</v>
      </c>
      <c r="H18" s="113"/>
      <c r="J18" s="113"/>
    </row>
    <row r="19" spans="1:10">
      <c r="A19" s="198" t="s">
        <v>20</v>
      </c>
      <c r="B19" s="236">
        <v>5350</v>
      </c>
      <c r="C19" s="236"/>
      <c r="D19" s="236">
        <v>5350</v>
      </c>
      <c r="E19" s="236">
        <v>0</v>
      </c>
      <c r="F19" s="236">
        <f t="shared" si="0"/>
        <v>5560</v>
      </c>
      <c r="G19" s="236">
        <v>10910</v>
      </c>
      <c r="H19" s="113"/>
      <c r="J19" s="113"/>
    </row>
    <row r="20" spans="1:10">
      <c r="A20" s="198" t="s">
        <v>21</v>
      </c>
      <c r="B20" s="236">
        <v>5326</v>
      </c>
      <c r="C20" s="236"/>
      <c r="D20" s="236">
        <v>5326</v>
      </c>
      <c r="E20" s="236">
        <v>0</v>
      </c>
      <c r="F20" s="236">
        <f t="shared" si="0"/>
        <v>4519</v>
      </c>
      <c r="G20" s="236">
        <v>9845</v>
      </c>
      <c r="H20" s="113"/>
      <c r="J20" s="113"/>
    </row>
    <row r="21" spans="1:10">
      <c r="A21" s="198" t="s">
        <v>22</v>
      </c>
      <c r="B21" s="236">
        <v>5573</v>
      </c>
      <c r="C21" s="236"/>
      <c r="D21" s="236">
        <v>5573</v>
      </c>
      <c r="E21" s="236">
        <v>0</v>
      </c>
      <c r="F21" s="236">
        <f t="shared" si="0"/>
        <v>5931</v>
      </c>
      <c r="G21" s="236">
        <v>11504</v>
      </c>
      <c r="H21" s="113"/>
      <c r="J21" s="113"/>
    </row>
    <row r="22" spans="1:10">
      <c r="A22" s="198" t="s">
        <v>23</v>
      </c>
      <c r="B22" s="236">
        <v>6822</v>
      </c>
      <c r="C22" s="236"/>
      <c r="D22" s="236">
        <v>6822</v>
      </c>
      <c r="E22" s="236">
        <v>0</v>
      </c>
      <c r="F22" s="236">
        <f t="shared" si="0"/>
        <v>6357</v>
      </c>
      <c r="G22" s="236">
        <v>13179</v>
      </c>
      <c r="H22" s="113"/>
      <c r="J22" s="113"/>
    </row>
    <row r="23" spans="1:10">
      <c r="A23" s="198" t="s">
        <v>24</v>
      </c>
      <c r="B23" s="236">
        <v>7915</v>
      </c>
      <c r="C23" s="236"/>
      <c r="D23" s="236">
        <v>7901.9406873829867</v>
      </c>
      <c r="E23" s="236">
        <v>0</v>
      </c>
      <c r="F23" s="236">
        <f t="shared" si="0"/>
        <v>7211.0593126170133</v>
      </c>
      <c r="G23" s="236">
        <v>15113</v>
      </c>
      <c r="H23" s="113"/>
      <c r="J23" s="113"/>
    </row>
    <row r="24" spans="1:10">
      <c r="A24" s="198" t="s">
        <v>25</v>
      </c>
      <c r="B24" s="236">
        <v>6528</v>
      </c>
      <c r="C24" s="236"/>
      <c r="D24" s="236">
        <v>6527.3110443740106</v>
      </c>
      <c r="E24" s="236">
        <v>0</v>
      </c>
      <c r="F24" s="236">
        <f t="shared" si="0"/>
        <v>6765.6889556259894</v>
      </c>
      <c r="G24" s="236">
        <v>13293</v>
      </c>
      <c r="H24" s="113"/>
      <c r="J24" s="113"/>
    </row>
    <row r="25" spans="1:10">
      <c r="A25" s="198" t="s">
        <v>26</v>
      </c>
      <c r="B25" s="236">
        <v>7364</v>
      </c>
      <c r="C25" s="236"/>
      <c r="D25" s="236">
        <v>7364.2509096831018</v>
      </c>
      <c r="E25" s="236">
        <v>0</v>
      </c>
      <c r="F25" s="236">
        <f t="shared" si="0"/>
        <v>6506.7490903168982</v>
      </c>
      <c r="G25" s="236">
        <v>13871</v>
      </c>
      <c r="H25" s="113"/>
      <c r="J25" s="113"/>
    </row>
    <row r="26" spans="1:10">
      <c r="A26" s="198" t="s">
        <v>27</v>
      </c>
      <c r="B26" s="236">
        <v>9500</v>
      </c>
      <c r="C26" s="236"/>
      <c r="D26" s="236">
        <v>9500</v>
      </c>
      <c r="E26" s="236">
        <v>0</v>
      </c>
      <c r="F26" s="236">
        <f t="shared" si="0"/>
        <v>5121</v>
      </c>
      <c r="G26" s="236">
        <v>14621</v>
      </c>
      <c r="H26" s="113"/>
      <c r="J26" s="113"/>
    </row>
    <row r="27" spans="1:10">
      <c r="A27" s="198" t="s">
        <v>28</v>
      </c>
      <c r="B27" s="236">
        <v>11374</v>
      </c>
      <c r="C27" s="236"/>
      <c r="D27" s="236">
        <v>11374</v>
      </c>
      <c r="E27" s="236">
        <v>349</v>
      </c>
      <c r="F27" s="236">
        <f t="shared" si="0"/>
        <v>5728</v>
      </c>
      <c r="G27" s="236">
        <v>17451</v>
      </c>
      <c r="H27" s="113"/>
      <c r="J27" s="113"/>
    </row>
    <row r="28" spans="1:10">
      <c r="A28" s="198" t="s">
        <v>29</v>
      </c>
      <c r="B28" s="236">
        <v>5064</v>
      </c>
      <c r="C28" s="236"/>
      <c r="D28" s="236">
        <v>5064</v>
      </c>
      <c r="E28" s="236">
        <v>484</v>
      </c>
      <c r="F28" s="236">
        <f t="shared" si="0"/>
        <v>3359</v>
      </c>
      <c r="G28" s="236">
        <v>8907</v>
      </c>
    </row>
    <row r="29" spans="1:10">
      <c r="A29" s="198" t="s">
        <v>2074</v>
      </c>
      <c r="B29" s="236">
        <v>3591</v>
      </c>
      <c r="C29" s="236"/>
      <c r="D29" s="236">
        <v>3591</v>
      </c>
      <c r="E29" s="236">
        <v>2416</v>
      </c>
      <c r="F29" s="236">
        <f t="shared" si="0"/>
        <v>3396</v>
      </c>
      <c r="G29" s="236">
        <v>9403</v>
      </c>
    </row>
    <row r="30" spans="1:10">
      <c r="A30" s="198" t="s">
        <v>2139</v>
      </c>
      <c r="B30" s="236">
        <v>3155</v>
      </c>
      <c r="C30" s="236"/>
      <c r="D30" s="236">
        <v>3157</v>
      </c>
      <c r="E30" s="236">
        <v>9621</v>
      </c>
      <c r="F30" s="236">
        <f t="shared" si="0"/>
        <v>5342</v>
      </c>
      <c r="G30" s="236">
        <v>18120</v>
      </c>
    </row>
    <row r="31" spans="1:10">
      <c r="A31" s="198" t="s">
        <v>2174</v>
      </c>
      <c r="B31" s="236">
        <v>1062</v>
      </c>
      <c r="C31" s="236"/>
      <c r="D31" s="236">
        <v>1062</v>
      </c>
      <c r="E31" s="236">
        <v>2808</v>
      </c>
      <c r="F31" s="236">
        <f t="shared" si="0"/>
        <v>1919</v>
      </c>
      <c r="G31" s="236">
        <v>5789</v>
      </c>
    </row>
    <row r="32" spans="1:10">
      <c r="A32" s="198" t="s">
        <v>2286</v>
      </c>
      <c r="B32" s="236">
        <v>1149</v>
      </c>
      <c r="C32" s="236"/>
      <c r="D32" s="237">
        <v>1149</v>
      </c>
      <c r="E32" s="237">
        <v>3164</v>
      </c>
      <c r="F32" s="236">
        <f t="shared" si="0"/>
        <v>2705</v>
      </c>
      <c r="G32" s="236">
        <v>7018</v>
      </c>
    </row>
    <row r="33" spans="1:8">
      <c r="A33" s="198" t="s">
        <v>2316</v>
      </c>
      <c r="B33" s="236">
        <v>986</v>
      </c>
      <c r="C33" s="236">
        <v>103</v>
      </c>
      <c r="D33" s="237">
        <f>B33+C33</f>
        <v>1089</v>
      </c>
      <c r="E33" s="237">
        <v>3191</v>
      </c>
      <c r="F33" s="236">
        <f t="shared" si="0"/>
        <v>2855</v>
      </c>
      <c r="G33" s="236">
        <v>7135</v>
      </c>
    </row>
    <row r="34" spans="1:8">
      <c r="A34" s="198" t="s">
        <v>2328</v>
      </c>
      <c r="B34" s="236">
        <v>534</v>
      </c>
      <c r="C34" s="236">
        <v>1002</v>
      </c>
      <c r="D34" s="237">
        <f>B34+C34</f>
        <v>1536</v>
      </c>
      <c r="E34" s="237">
        <v>3446</v>
      </c>
      <c r="F34" s="236">
        <f t="shared" si="0"/>
        <v>4223</v>
      </c>
      <c r="G34" s="236">
        <v>9205</v>
      </c>
    </row>
    <row r="35" spans="1:8">
      <c r="E35" s="32"/>
      <c r="F35" s="32"/>
      <c r="G35" s="32"/>
      <c r="H35" s="32"/>
    </row>
  </sheetData>
  <customSheetViews>
    <customSheetView guid="{9883963A-B599-466E-88D7-AE85360E0737}" topLeftCell="F1">
      <selection activeCell="B34" sqref="B34"/>
      <pageMargins left="0.7" right="0.7" top="0.75" bottom="0.75" header="0.3" footer="0.3"/>
      <pageSetup paperSize="9" scale="95" orientation="portrait" r:id="rId1"/>
    </customSheetView>
    <customSheetView guid="{CDEF6930-6739-4FEE-9F65-E195F9A4F82A}" topLeftCell="F1">
      <selection activeCell="B34" sqref="B34"/>
      <pageMargins left="0.7" right="0.7" top="0.75" bottom="0.75" header="0.3" footer="0.3"/>
      <pageSetup paperSize="9" scale="95" orientation="portrait" r:id="rId2"/>
    </customSheetView>
  </customSheetViews>
  <pageMargins left="0.7" right="0.7" top="0.75" bottom="0.75" header="0.3" footer="0.3"/>
  <pageSetup paperSize="9" scale="95" orientation="portrait"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F9943-90CB-4496-A753-196B90339046}">
  <sheetPr codeName="Sheet8">
    <tabColor rgb="FF117733"/>
  </sheetPr>
  <dimension ref="A1:G11"/>
  <sheetViews>
    <sheetView zoomScaleNormal="100" workbookViewId="0">
      <selection activeCell="B1" sqref="B1"/>
    </sheetView>
  </sheetViews>
  <sheetFormatPr defaultColWidth="9" defaultRowHeight="15"/>
  <cols>
    <col min="1" max="1" width="14.85546875" style="21" customWidth="1"/>
    <col min="2" max="16384" width="9" style="6"/>
  </cols>
  <sheetData>
    <row r="1" spans="1:7">
      <c r="A1" s="26" t="s">
        <v>30</v>
      </c>
      <c r="B1" s="260">
        <v>2.14</v>
      </c>
      <c r="C1" s="261"/>
      <c r="E1" s="115" t="s">
        <v>2337</v>
      </c>
    </row>
    <row r="2" spans="1:7">
      <c r="A2" s="10" t="s">
        <v>31</v>
      </c>
      <c r="B2" s="5" t="s">
        <v>3954</v>
      </c>
      <c r="E2" s="9"/>
    </row>
    <row r="3" spans="1:7">
      <c r="A3" s="10" t="s">
        <v>33</v>
      </c>
      <c r="B3" s="14" t="s">
        <v>3190</v>
      </c>
      <c r="E3" s="9"/>
    </row>
    <row r="5" spans="1:7">
      <c r="A5" s="21" t="s">
        <v>2073</v>
      </c>
    </row>
    <row r="7" spans="1:7">
      <c r="C7" s="48"/>
      <c r="D7" s="48"/>
      <c r="F7" s="48"/>
      <c r="G7" s="48"/>
    </row>
    <row r="8" spans="1:7">
      <c r="C8" s="48"/>
      <c r="D8" s="48"/>
      <c r="F8" s="48"/>
      <c r="G8" s="48"/>
    </row>
    <row r="9" spans="1:7">
      <c r="C9" s="48"/>
      <c r="D9" s="48"/>
      <c r="F9" s="48"/>
      <c r="G9" s="48"/>
    </row>
    <row r="10" spans="1:7">
      <c r="C10" s="48"/>
      <c r="D10" s="48"/>
      <c r="F10" s="48"/>
      <c r="G10" s="48"/>
    </row>
    <row r="11" spans="1:7">
      <c r="B11" s="2"/>
      <c r="C11" s="2"/>
      <c r="D11" s="2"/>
      <c r="E11" s="2"/>
      <c r="F11" s="2"/>
      <c r="G11" s="2"/>
    </row>
  </sheetData>
  <hyperlinks>
    <hyperlink ref="E1" location="Index!A1" display="Index home" xr:uid="{38A377B1-089A-4FCD-8C3B-794CD9C6F846}"/>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AB122-F9F6-4258-A8A0-F309166C491E}">
  <sheetPr codeName="Sheet9">
    <tabColor rgb="FF117733"/>
  </sheetPr>
  <dimension ref="A1:P10"/>
  <sheetViews>
    <sheetView zoomScaleNormal="100" workbookViewId="0">
      <selection activeCell="B1" sqref="B1"/>
    </sheetView>
  </sheetViews>
  <sheetFormatPr defaultColWidth="9" defaultRowHeight="15"/>
  <cols>
    <col min="1" max="1" width="14.85546875" style="21" customWidth="1"/>
    <col min="2" max="16384" width="9" style="6"/>
  </cols>
  <sheetData>
    <row r="1" spans="1:16">
      <c r="A1" s="26" t="s">
        <v>30</v>
      </c>
      <c r="B1" s="260">
        <v>2.15</v>
      </c>
      <c r="C1" s="258"/>
    </row>
    <row r="2" spans="1:16">
      <c r="A2" s="10" t="s">
        <v>31</v>
      </c>
      <c r="B2" s="5" t="s">
        <v>3222</v>
      </c>
      <c r="C2" s="9"/>
    </row>
    <row r="3" spans="1:16">
      <c r="A3" s="10" t="s">
        <v>33</v>
      </c>
      <c r="B3" s="14" t="s">
        <v>3115</v>
      </c>
      <c r="C3" s="9"/>
    </row>
    <row r="5" spans="1:16">
      <c r="A5" s="21" t="s">
        <v>3211</v>
      </c>
      <c r="B5" s="6" t="s">
        <v>36</v>
      </c>
      <c r="C5" s="6" t="s">
        <v>103</v>
      </c>
      <c r="D5" s="6" t="s">
        <v>105</v>
      </c>
      <c r="E5" s="6" t="s">
        <v>3070</v>
      </c>
      <c r="F5" s="6" t="s">
        <v>104</v>
      </c>
      <c r="G5" s="6" t="s">
        <v>101</v>
      </c>
      <c r="H5" s="6" t="s">
        <v>100</v>
      </c>
      <c r="I5" s="6" t="s">
        <v>106</v>
      </c>
      <c r="J5" s="6" t="s">
        <v>102</v>
      </c>
      <c r="K5" s="6" t="s">
        <v>2342</v>
      </c>
    </row>
    <row r="6" spans="1:16">
      <c r="A6" s="21" t="s">
        <v>3071</v>
      </c>
      <c r="B6" s="16">
        <v>0.2</v>
      </c>
      <c r="C6" s="16">
        <v>0</v>
      </c>
      <c r="D6" s="16">
        <v>0.19</v>
      </c>
      <c r="E6" s="16">
        <v>0.17</v>
      </c>
      <c r="F6" s="16">
        <v>0</v>
      </c>
      <c r="G6" s="16">
        <v>0</v>
      </c>
      <c r="H6" s="16">
        <v>0</v>
      </c>
      <c r="I6" s="16">
        <v>0</v>
      </c>
      <c r="J6" s="16">
        <v>0</v>
      </c>
      <c r="K6" s="16">
        <v>7.0000000000000007E-2</v>
      </c>
      <c r="L6" s="16"/>
      <c r="M6" s="16"/>
      <c r="N6" s="16"/>
      <c r="O6" s="16"/>
      <c r="P6" s="16"/>
    </row>
    <row r="7" spans="1:16">
      <c r="A7" s="21" t="s">
        <v>3072</v>
      </c>
      <c r="B7" s="16">
        <v>0.3</v>
      </c>
      <c r="C7" s="16">
        <v>0.44</v>
      </c>
      <c r="D7" s="16">
        <v>0.19</v>
      </c>
      <c r="E7" s="16">
        <v>0.08</v>
      </c>
      <c r="F7" s="16">
        <v>0.06</v>
      </c>
      <c r="G7" s="16">
        <v>0.21</v>
      </c>
      <c r="H7" s="16">
        <v>0.18</v>
      </c>
      <c r="I7" s="16">
        <v>0.19</v>
      </c>
      <c r="J7" s="16">
        <v>0.1</v>
      </c>
      <c r="K7" s="16">
        <v>0.19</v>
      </c>
      <c r="L7" s="16"/>
      <c r="M7" s="16"/>
      <c r="N7" s="16"/>
      <c r="O7" s="16"/>
      <c r="P7" s="16"/>
    </row>
    <row r="8" spans="1:16">
      <c r="A8" s="21" t="s">
        <v>3073</v>
      </c>
      <c r="B8" s="16">
        <v>0.45</v>
      </c>
      <c r="C8" s="16">
        <v>0.56000000000000005</v>
      </c>
      <c r="D8" s="16">
        <v>0.52</v>
      </c>
      <c r="E8" s="16">
        <v>0.5</v>
      </c>
      <c r="F8" s="16">
        <v>0.83</v>
      </c>
      <c r="G8" s="16">
        <v>0.5</v>
      </c>
      <c r="H8" s="16">
        <v>0.55000000000000004</v>
      </c>
      <c r="I8" s="16">
        <v>0.44</v>
      </c>
      <c r="J8" s="16">
        <v>0.57999999999999996</v>
      </c>
      <c r="K8" s="16">
        <v>0.54</v>
      </c>
      <c r="L8" s="16"/>
      <c r="M8" s="16"/>
      <c r="N8" s="16"/>
      <c r="O8" s="16"/>
      <c r="P8" s="16"/>
    </row>
    <row r="9" spans="1:16">
      <c r="A9" s="21" t="s">
        <v>3074</v>
      </c>
      <c r="B9" s="16">
        <v>0.05</v>
      </c>
      <c r="C9" s="16">
        <v>0</v>
      </c>
      <c r="D9" s="16">
        <v>0.05</v>
      </c>
      <c r="E9" s="16">
        <v>0.25</v>
      </c>
      <c r="F9" s="16">
        <v>0.11</v>
      </c>
      <c r="G9" s="16">
        <v>0.28999999999999998</v>
      </c>
      <c r="H9" s="16">
        <v>0.27</v>
      </c>
      <c r="I9" s="16">
        <v>0.31</v>
      </c>
      <c r="J9" s="16">
        <v>0.32</v>
      </c>
      <c r="K9" s="16">
        <v>0.19</v>
      </c>
      <c r="L9" s="16"/>
      <c r="M9" s="16"/>
      <c r="N9" s="16"/>
      <c r="O9" s="16"/>
      <c r="P9" s="16"/>
    </row>
    <row r="10" spans="1:16">
      <c r="A10" s="21" t="s">
        <v>3075</v>
      </c>
      <c r="B10" s="16">
        <v>0</v>
      </c>
      <c r="C10" s="16">
        <v>0</v>
      </c>
      <c r="D10" s="16">
        <v>0.05</v>
      </c>
      <c r="E10" s="16">
        <v>0</v>
      </c>
      <c r="F10" s="16">
        <v>0</v>
      </c>
      <c r="G10" s="16">
        <v>0</v>
      </c>
      <c r="H10" s="16">
        <v>0</v>
      </c>
      <c r="I10" s="16">
        <v>0.06</v>
      </c>
      <c r="J10" s="16">
        <v>0</v>
      </c>
      <c r="K10" s="16">
        <v>0.01</v>
      </c>
      <c r="L10" s="16"/>
      <c r="M10" s="16"/>
      <c r="N10" s="16"/>
      <c r="O10" s="16"/>
      <c r="P10" s="16"/>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95">
    <tabColor rgb="FF117733"/>
  </sheetPr>
  <dimension ref="A1:E15"/>
  <sheetViews>
    <sheetView zoomScaleNormal="100" workbookViewId="0">
      <selection activeCell="B1" sqref="B1"/>
    </sheetView>
  </sheetViews>
  <sheetFormatPr defaultColWidth="9.140625" defaultRowHeight="15"/>
  <cols>
    <col min="1" max="1" width="14.85546875" style="5" customWidth="1"/>
    <col min="2" max="5" width="13.28515625" style="9" customWidth="1"/>
    <col min="6" max="16384" width="9.140625" style="9"/>
  </cols>
  <sheetData>
    <row r="1" spans="1:5">
      <c r="A1" s="5" t="s">
        <v>30</v>
      </c>
      <c r="B1" s="8">
        <v>2.16</v>
      </c>
      <c r="C1" s="257"/>
    </row>
    <row r="2" spans="1:5">
      <c r="A2" s="7" t="s">
        <v>31</v>
      </c>
      <c r="B2" s="5" t="s">
        <v>3174</v>
      </c>
    </row>
    <row r="3" spans="1:5">
      <c r="A3" s="10" t="s">
        <v>33</v>
      </c>
      <c r="B3" s="14" t="s">
        <v>3198</v>
      </c>
    </row>
    <row r="5" spans="1:5">
      <c r="A5" s="5" t="s">
        <v>2354</v>
      </c>
      <c r="B5" s="9" t="s">
        <v>2277</v>
      </c>
      <c r="C5" s="9" t="s">
        <v>4000</v>
      </c>
      <c r="D5" s="9" t="s">
        <v>2164</v>
      </c>
      <c r="E5" s="9" t="s">
        <v>4001</v>
      </c>
    </row>
    <row r="6" spans="1:5">
      <c r="A6" s="5" t="s">
        <v>26</v>
      </c>
      <c r="B6" s="238">
        <v>33599</v>
      </c>
      <c r="C6" s="239">
        <v>69.8</v>
      </c>
      <c r="D6" s="238">
        <v>3478</v>
      </c>
      <c r="E6" s="239">
        <v>7.2</v>
      </c>
    </row>
    <row r="7" spans="1:5">
      <c r="A7" s="5" t="s">
        <v>27</v>
      </c>
      <c r="B7" s="238">
        <v>28556</v>
      </c>
      <c r="C7" s="239">
        <v>64.2</v>
      </c>
      <c r="D7" s="238">
        <v>3229</v>
      </c>
      <c r="E7" s="239">
        <v>7.4</v>
      </c>
    </row>
    <row r="8" spans="1:5">
      <c r="A8" s="5" t="s">
        <v>28</v>
      </c>
      <c r="B8" s="238">
        <v>74940</v>
      </c>
      <c r="C8" s="239">
        <v>93.5</v>
      </c>
      <c r="D8" s="238">
        <v>7568</v>
      </c>
      <c r="E8" s="239">
        <v>9.4</v>
      </c>
    </row>
    <row r="9" spans="1:5">
      <c r="A9" s="5" t="s">
        <v>29</v>
      </c>
      <c r="B9" s="238"/>
      <c r="C9" s="239">
        <v>95.1</v>
      </c>
      <c r="D9" s="238"/>
      <c r="E9" s="239">
        <v>9.5</v>
      </c>
    </row>
    <row r="10" spans="1:5">
      <c r="A10" s="5" t="s">
        <v>2074</v>
      </c>
      <c r="B10" s="238"/>
      <c r="C10" s="239">
        <v>93.2</v>
      </c>
      <c r="D10" s="238"/>
      <c r="E10" s="239">
        <v>10.199999999999999</v>
      </c>
    </row>
    <row r="11" spans="1:5">
      <c r="A11" s="5" t="s">
        <v>2139</v>
      </c>
      <c r="B11" s="238"/>
      <c r="C11" s="239">
        <v>81.3</v>
      </c>
      <c r="D11" s="238"/>
      <c r="E11" s="239">
        <v>8.8000000000000007</v>
      </c>
    </row>
    <row r="12" spans="1:5">
      <c r="A12" s="5" t="s">
        <v>2174</v>
      </c>
      <c r="B12" s="238"/>
      <c r="C12" s="239">
        <v>84.7</v>
      </c>
      <c r="D12" s="238"/>
      <c r="E12" s="239">
        <v>10.1</v>
      </c>
    </row>
    <row r="13" spans="1:5">
      <c r="A13" s="5" t="s">
        <v>2286</v>
      </c>
      <c r="B13" s="238"/>
      <c r="C13" s="239">
        <v>76</v>
      </c>
      <c r="D13" s="238"/>
      <c r="E13" s="239">
        <v>9</v>
      </c>
    </row>
    <row r="14" spans="1:5">
      <c r="A14" s="5" t="s">
        <v>2316</v>
      </c>
      <c r="B14" s="238"/>
      <c r="C14" s="239">
        <v>66</v>
      </c>
      <c r="D14" s="238"/>
      <c r="E14" s="239">
        <v>7</v>
      </c>
    </row>
    <row r="15" spans="1:5">
      <c r="A15" s="5" t="s">
        <v>2328</v>
      </c>
      <c r="B15" s="238"/>
      <c r="C15" s="239">
        <v>73.5</v>
      </c>
      <c r="D15" s="238"/>
      <c r="E15" s="239">
        <v>9.3000000000000007</v>
      </c>
    </row>
  </sheetData>
  <customSheetViews>
    <customSheetView guid="{9883963A-B599-466E-88D7-AE85360E0737}">
      <selection activeCell="E25" sqref="E25"/>
      <pageMargins left="0.7" right="0.7" top="0.75" bottom="0.75" header="0.3" footer="0.3"/>
      <pageSetup paperSize="9" orientation="portrait" r:id="rId1"/>
    </customSheetView>
    <customSheetView guid="{CDEF6930-6739-4FEE-9F65-E195F9A4F82A}">
      <selection activeCell="E25" sqref="E25"/>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2">
    <tabColor rgb="FF117733"/>
  </sheetPr>
  <dimension ref="A1:C5"/>
  <sheetViews>
    <sheetView zoomScaleNormal="100" workbookViewId="0">
      <selection activeCell="B1" sqref="B1"/>
    </sheetView>
  </sheetViews>
  <sheetFormatPr defaultColWidth="9.140625" defaultRowHeight="15"/>
  <cols>
    <col min="1" max="1" width="14.85546875" style="21" customWidth="1"/>
    <col min="2" max="2" width="9.85546875" style="6" customWidth="1"/>
    <col min="3" max="3" width="10.7109375" style="6" customWidth="1"/>
    <col min="4" max="4" width="11.28515625" style="6" bestFit="1" customWidth="1"/>
    <col min="5" max="5" width="11.28515625" style="6" customWidth="1"/>
    <col min="6" max="16384" width="9.140625" style="6"/>
  </cols>
  <sheetData>
    <row r="1" spans="1:3">
      <c r="A1" s="21" t="s">
        <v>30</v>
      </c>
      <c r="B1" s="8">
        <v>2.17</v>
      </c>
      <c r="C1" s="257"/>
    </row>
    <row r="2" spans="1:3">
      <c r="A2" s="147" t="s">
        <v>31</v>
      </c>
      <c r="B2" s="6" t="s">
        <v>3199</v>
      </c>
    </row>
    <row r="3" spans="1:3" ht="14.25" customHeight="1">
      <c r="A3" s="148" t="s">
        <v>33</v>
      </c>
      <c r="B3" s="25" t="s">
        <v>3200</v>
      </c>
    </row>
    <row r="5" spans="1:3">
      <c r="A5" s="21" t="s">
        <v>3986</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5">
    <tabColor rgb="FF117733"/>
  </sheetPr>
  <dimension ref="A1:D45"/>
  <sheetViews>
    <sheetView zoomScaleNormal="100" zoomScaleSheetLayoutView="100" workbookViewId="0">
      <selection activeCell="B1" sqref="B1"/>
    </sheetView>
  </sheetViews>
  <sheetFormatPr defaultColWidth="9.140625" defaultRowHeight="15"/>
  <cols>
    <col min="1" max="1" width="14.85546875" style="26" customWidth="1"/>
    <col min="2" max="4" width="12.42578125" style="27" customWidth="1"/>
    <col min="5" max="16384" width="9.140625" style="27"/>
  </cols>
  <sheetData>
    <row r="1" spans="1:4">
      <c r="A1" s="26" t="s">
        <v>30</v>
      </c>
      <c r="B1" s="273">
        <v>2.1800000000000002</v>
      </c>
      <c r="C1" s="257"/>
    </row>
    <row r="2" spans="1:4">
      <c r="A2" s="10" t="s">
        <v>31</v>
      </c>
      <c r="B2" s="26" t="s">
        <v>3098</v>
      </c>
    </row>
    <row r="3" spans="1:4">
      <c r="A3" s="10" t="s">
        <v>33</v>
      </c>
      <c r="B3" s="29" t="s">
        <v>3266</v>
      </c>
      <c r="C3" s="112"/>
    </row>
    <row r="4" spans="1:4">
      <c r="A4" s="10"/>
      <c r="B4" s="29"/>
      <c r="C4" s="112"/>
    </row>
    <row r="5" spans="1:4">
      <c r="A5" s="240" t="s">
        <v>0</v>
      </c>
      <c r="B5" s="241" t="s">
        <v>2339</v>
      </c>
      <c r="C5" s="241" t="s">
        <v>2340</v>
      </c>
      <c r="D5" s="241" t="s">
        <v>2341</v>
      </c>
    </row>
    <row r="6" spans="1:4">
      <c r="A6" s="109" t="s">
        <v>2388</v>
      </c>
      <c r="B6" s="242">
        <v>330</v>
      </c>
      <c r="C6" s="242"/>
      <c r="D6" s="242"/>
    </row>
    <row r="7" spans="1:4">
      <c r="A7" s="109" t="s">
        <v>2389</v>
      </c>
      <c r="B7" s="242">
        <v>6830</v>
      </c>
      <c r="C7" s="242"/>
      <c r="D7" s="242"/>
    </row>
    <row r="8" spans="1:4">
      <c r="A8" s="109" t="s">
        <v>2390</v>
      </c>
      <c r="B8" s="242">
        <v>17310</v>
      </c>
      <c r="C8" s="242"/>
      <c r="D8" s="242"/>
    </row>
    <row r="9" spans="1:4">
      <c r="A9" s="109" t="s">
        <v>2391</v>
      </c>
      <c r="B9" s="242">
        <v>12690</v>
      </c>
      <c r="C9" s="242"/>
      <c r="D9" s="242"/>
    </row>
    <row r="10" spans="1:4">
      <c r="A10" s="109" t="s">
        <v>2392</v>
      </c>
      <c r="B10" s="242">
        <v>11420</v>
      </c>
      <c r="C10" s="242"/>
      <c r="D10" s="242"/>
    </row>
    <row r="11" spans="1:4">
      <c r="A11" s="109" t="s">
        <v>2393</v>
      </c>
      <c r="B11" s="242">
        <v>10800</v>
      </c>
      <c r="C11" s="242"/>
      <c r="D11" s="242"/>
    </row>
    <row r="12" spans="1:4">
      <c r="A12" s="109" t="s">
        <v>2348</v>
      </c>
      <c r="B12" s="242">
        <v>12300</v>
      </c>
      <c r="C12" s="242"/>
      <c r="D12" s="242"/>
    </row>
    <row r="13" spans="1:4">
      <c r="A13" s="109" t="s">
        <v>2349</v>
      </c>
      <c r="B13" s="242">
        <v>16490</v>
      </c>
      <c r="C13" s="242"/>
      <c r="D13" s="242"/>
    </row>
    <row r="14" spans="1:4">
      <c r="A14" s="109" t="s">
        <v>2274</v>
      </c>
      <c r="B14" s="242">
        <v>24920</v>
      </c>
      <c r="C14" s="242"/>
      <c r="D14" s="242"/>
    </row>
    <row r="15" spans="1:4">
      <c r="A15" s="109" t="s">
        <v>2275</v>
      </c>
      <c r="B15" s="242">
        <v>26260</v>
      </c>
      <c r="C15" s="242"/>
      <c r="D15" s="242"/>
    </row>
    <row r="16" spans="1:4">
      <c r="A16" s="109" t="s">
        <v>7</v>
      </c>
      <c r="B16" s="235">
        <v>18060</v>
      </c>
      <c r="C16" s="235"/>
      <c r="D16" s="235"/>
    </row>
    <row r="17" spans="1:4">
      <c r="A17" s="109" t="s">
        <v>8</v>
      </c>
      <c r="B17" s="235">
        <v>10570</v>
      </c>
      <c r="C17" s="235"/>
      <c r="D17" s="235"/>
    </row>
    <row r="18" spans="1:4">
      <c r="A18" s="109" t="s">
        <v>9</v>
      </c>
      <c r="B18" s="235">
        <v>7330</v>
      </c>
      <c r="C18" s="235"/>
      <c r="D18" s="235"/>
    </row>
    <row r="19" spans="1:4">
      <c r="A19" s="109" t="s">
        <v>10</v>
      </c>
      <c r="B19" s="235">
        <v>7320</v>
      </c>
      <c r="C19" s="235"/>
      <c r="D19" s="235"/>
    </row>
    <row r="20" spans="1:4">
      <c r="A20" s="109" t="s">
        <v>11</v>
      </c>
      <c r="B20" s="235">
        <v>6360</v>
      </c>
      <c r="C20" s="235"/>
      <c r="D20" s="235"/>
    </row>
    <row r="21" spans="1:4">
      <c r="A21" s="109" t="s">
        <v>12</v>
      </c>
      <c r="B21" s="235">
        <v>4640</v>
      </c>
      <c r="C21" s="235"/>
      <c r="D21" s="235"/>
    </row>
    <row r="22" spans="1:4">
      <c r="A22" s="109" t="s">
        <v>13</v>
      </c>
      <c r="B22" s="235">
        <v>5220</v>
      </c>
      <c r="C22" s="235"/>
      <c r="D22" s="235"/>
    </row>
    <row r="23" spans="1:4">
      <c r="A23" s="109" t="s">
        <v>14</v>
      </c>
      <c r="B23" s="235">
        <v>7120</v>
      </c>
      <c r="C23" s="235"/>
      <c r="D23" s="235"/>
    </row>
    <row r="24" spans="1:4">
      <c r="A24" s="109" t="s">
        <v>15</v>
      </c>
      <c r="B24" s="235">
        <v>8050</v>
      </c>
      <c r="C24" s="235"/>
      <c r="D24" s="243">
        <v>0.53</v>
      </c>
    </row>
    <row r="25" spans="1:4">
      <c r="A25" s="109" t="s">
        <v>16</v>
      </c>
      <c r="B25" s="235">
        <v>11335</v>
      </c>
      <c r="C25" s="235"/>
      <c r="D25" s="243">
        <v>0.51</v>
      </c>
    </row>
    <row r="26" spans="1:4">
      <c r="A26" s="109" t="s">
        <v>17</v>
      </c>
      <c r="B26" s="235">
        <v>11440</v>
      </c>
      <c r="C26" s="235"/>
      <c r="D26" s="243">
        <v>0.48</v>
      </c>
    </row>
    <row r="27" spans="1:4">
      <c r="A27" s="109" t="s">
        <v>18</v>
      </c>
      <c r="B27" s="235">
        <v>10198</v>
      </c>
      <c r="C27" s="235"/>
      <c r="D27" s="243">
        <v>0.42</v>
      </c>
    </row>
    <row r="28" spans="1:4">
      <c r="A28" s="109" t="s">
        <v>19</v>
      </c>
      <c r="B28" s="235">
        <v>11610</v>
      </c>
      <c r="C28" s="235"/>
      <c r="D28" s="243">
        <v>0.37</v>
      </c>
    </row>
    <row r="29" spans="1:4">
      <c r="A29" s="109" t="s">
        <v>20</v>
      </c>
      <c r="B29" s="235">
        <v>12780</v>
      </c>
      <c r="C29" s="235"/>
      <c r="D29" s="243">
        <v>0.32</v>
      </c>
    </row>
    <row r="30" spans="1:4">
      <c r="A30" s="109" t="s">
        <v>21</v>
      </c>
      <c r="B30" s="235">
        <v>10690</v>
      </c>
      <c r="C30" s="235"/>
      <c r="D30" s="243">
        <v>0.28000000000000003</v>
      </c>
    </row>
    <row r="31" spans="1:4">
      <c r="A31" s="109" t="s">
        <v>22</v>
      </c>
      <c r="B31" s="235">
        <v>4068</v>
      </c>
      <c r="C31" s="235"/>
      <c r="D31" s="243">
        <v>0.22</v>
      </c>
    </row>
    <row r="32" spans="1:4">
      <c r="A32" s="109" t="s">
        <v>23</v>
      </c>
      <c r="B32" s="235">
        <v>2198</v>
      </c>
      <c r="C32" s="235"/>
      <c r="D32" s="243">
        <v>0.14000000000000001</v>
      </c>
    </row>
    <row r="33" spans="1:4">
      <c r="A33" s="109" t="s">
        <v>24</v>
      </c>
      <c r="B33" s="235">
        <v>1862.1</v>
      </c>
      <c r="C33" s="235"/>
      <c r="D33" s="243">
        <v>0.13</v>
      </c>
    </row>
    <row r="34" spans="1:4">
      <c r="A34" s="109" t="s">
        <v>25</v>
      </c>
      <c r="B34" s="235">
        <v>396.5</v>
      </c>
      <c r="C34" s="235"/>
      <c r="D34" s="243">
        <v>0.12</v>
      </c>
    </row>
    <row r="35" spans="1:4">
      <c r="A35" s="109" t="s">
        <v>26</v>
      </c>
      <c r="B35" s="235">
        <v>247</v>
      </c>
      <c r="C35" s="235"/>
      <c r="D35" s="243">
        <v>0.14000000000000001</v>
      </c>
    </row>
    <row r="36" spans="1:4">
      <c r="A36" s="109" t="s">
        <v>27</v>
      </c>
      <c r="B36" s="235">
        <v>379.5</v>
      </c>
      <c r="C36" s="235"/>
      <c r="D36" s="243">
        <v>0.13</v>
      </c>
    </row>
    <row r="37" spans="1:4">
      <c r="A37" s="109" t="s">
        <v>28</v>
      </c>
      <c r="B37" s="235">
        <v>310.8</v>
      </c>
      <c r="C37" s="235"/>
      <c r="D37" s="244">
        <v>0.12883766902047095</v>
      </c>
    </row>
    <row r="38" spans="1:4">
      <c r="A38" s="109" t="s">
        <v>29</v>
      </c>
      <c r="B38" s="235">
        <v>1055.18</v>
      </c>
      <c r="C38" s="235">
        <v>272</v>
      </c>
      <c r="D38" s="244">
        <v>0.40716870069374522</v>
      </c>
    </row>
    <row r="39" spans="1:4">
      <c r="A39" s="26" t="s">
        <v>2074</v>
      </c>
      <c r="B39" s="235">
        <v>2962</v>
      </c>
      <c r="C39" s="235">
        <v>334</v>
      </c>
      <c r="D39" s="244">
        <v>0.46233809877685217</v>
      </c>
    </row>
    <row r="40" spans="1:4">
      <c r="A40" s="26" t="s">
        <v>2139</v>
      </c>
      <c r="B40" s="235">
        <v>4086.7</v>
      </c>
      <c r="C40" s="235">
        <v>883</v>
      </c>
      <c r="D40" s="244">
        <v>0.44903829227934705</v>
      </c>
    </row>
    <row r="41" spans="1:4">
      <c r="A41" s="26" t="s">
        <v>2174</v>
      </c>
      <c r="B41" s="235">
        <v>3586.7</v>
      </c>
      <c r="C41" s="235">
        <v>588</v>
      </c>
      <c r="D41" s="244">
        <v>0.42369017715413609</v>
      </c>
    </row>
    <row r="42" spans="1:4">
      <c r="A42" s="26" t="s">
        <v>2286</v>
      </c>
      <c r="B42" s="235">
        <v>3137.1</v>
      </c>
      <c r="C42" s="235">
        <v>1483</v>
      </c>
      <c r="D42" s="244">
        <v>0.38509075952981614</v>
      </c>
    </row>
    <row r="43" spans="1:4">
      <c r="A43" s="26" t="s">
        <v>2316</v>
      </c>
      <c r="B43" s="235">
        <v>2168</v>
      </c>
      <c r="C43" s="235">
        <v>2499</v>
      </c>
      <c r="D43" s="244">
        <v>0.36142105453433987</v>
      </c>
    </row>
    <row r="44" spans="1:4">
      <c r="A44" s="26" t="s">
        <v>2328</v>
      </c>
      <c r="B44" s="235">
        <v>1709</v>
      </c>
      <c r="C44" s="235">
        <v>1561</v>
      </c>
      <c r="D44" s="244">
        <v>0.3380527086551946</v>
      </c>
    </row>
    <row r="45" spans="1:4">
      <c r="A45" s="26" t="s">
        <v>2329</v>
      </c>
      <c r="B45" s="235">
        <f>1076/3*4</f>
        <v>1434.6666666666667</v>
      </c>
      <c r="C45" s="235">
        <f>1419/3*4</f>
        <v>1892</v>
      </c>
      <c r="D45" s="234"/>
    </row>
  </sheetData>
  <customSheetViews>
    <customSheetView guid="{9883963A-B599-466E-88D7-AE85360E0737}">
      <selection activeCell="B43" sqref="B43"/>
      <pageMargins left="0.75" right="0.75" top="1" bottom="1" header="0.5" footer="0.5"/>
      <pageSetup paperSize="9" scale="95" orientation="landscape" r:id="rId1"/>
      <headerFooter alignWithMargins="0"/>
    </customSheetView>
    <customSheetView guid="{CDEF6930-6739-4FEE-9F65-E195F9A4F82A}">
      <selection activeCell="B43" sqref="B43"/>
      <pageMargins left="0.75" right="0.75" top="1" bottom="1" header="0.5" footer="0.5"/>
      <pageSetup paperSize="9" scale="95" orientation="landscape" r:id="rId2"/>
      <headerFooter alignWithMargins="0"/>
    </customSheetView>
  </customSheetViews>
  <phoneticPr fontId="134" type="noConversion"/>
  <pageMargins left="0.75" right="0.75" top="1" bottom="1" header="0.5" footer="0.5"/>
  <pageSetup paperSize="9" scale="95" orientation="landscape" r:id="rId3"/>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4">
    <tabColor rgb="FF117733"/>
  </sheetPr>
  <dimension ref="A1:O28"/>
  <sheetViews>
    <sheetView zoomScaleNormal="100" workbookViewId="0">
      <selection activeCell="B1" sqref="B1"/>
    </sheetView>
  </sheetViews>
  <sheetFormatPr defaultColWidth="9.140625" defaultRowHeight="15"/>
  <cols>
    <col min="1" max="1" width="14.85546875" style="5" customWidth="1"/>
    <col min="2" max="2" width="9.140625" style="9"/>
    <col min="3" max="3" width="11.140625" style="9" bestFit="1" customWidth="1"/>
    <col min="4" max="16384" width="9.140625" style="9"/>
  </cols>
  <sheetData>
    <row r="1" spans="1:15">
      <c r="A1" s="26" t="s">
        <v>30</v>
      </c>
      <c r="B1" s="8">
        <v>2.19</v>
      </c>
      <c r="C1" s="257"/>
      <c r="E1" s="53"/>
      <c r="F1" s="53"/>
      <c r="G1" s="53"/>
      <c r="H1" s="53"/>
      <c r="I1" s="53"/>
      <c r="J1" s="53"/>
      <c r="K1" s="53"/>
      <c r="L1" s="53"/>
      <c r="M1" s="53"/>
      <c r="N1" s="53"/>
      <c r="O1" s="53"/>
    </row>
    <row r="2" spans="1:15">
      <c r="A2" s="10" t="s">
        <v>31</v>
      </c>
      <c r="B2" s="5" t="s">
        <v>3107</v>
      </c>
    </row>
    <row r="3" spans="1:15">
      <c r="A3" s="10" t="s">
        <v>33</v>
      </c>
      <c r="B3" s="14" t="s">
        <v>3108</v>
      </c>
    </row>
    <row r="5" spans="1:15">
      <c r="A5" s="5" t="s">
        <v>0</v>
      </c>
      <c r="B5" s="5" t="s">
        <v>2327</v>
      </c>
      <c r="C5" s="5" t="s">
        <v>2175</v>
      </c>
      <c r="D5" s="5" t="s">
        <v>2</v>
      </c>
    </row>
    <row r="6" spans="1:15">
      <c r="A6" s="5">
        <v>1997</v>
      </c>
      <c r="B6" s="122">
        <v>204000</v>
      </c>
      <c r="C6" s="122">
        <v>621000</v>
      </c>
      <c r="D6" s="122">
        <f t="shared" ref="D6:D26" si="0">SUM(B6:C6)</f>
        <v>825000</v>
      </c>
    </row>
    <row r="7" spans="1:15">
      <c r="A7" s="5">
        <v>1998</v>
      </c>
      <c r="B7" s="122">
        <v>219000</v>
      </c>
      <c r="C7" s="122">
        <v>596000</v>
      </c>
      <c r="D7" s="122">
        <f t="shared" si="0"/>
        <v>815000</v>
      </c>
    </row>
    <row r="8" spans="1:15">
      <c r="A8" s="5">
        <v>1999</v>
      </c>
      <c r="B8" s="122">
        <v>239000</v>
      </c>
      <c r="C8" s="122">
        <v>575000</v>
      </c>
      <c r="D8" s="122">
        <f t="shared" si="0"/>
        <v>814000</v>
      </c>
    </row>
    <row r="9" spans="1:15">
      <c r="A9" s="5">
        <v>2000</v>
      </c>
      <c r="B9" s="122">
        <v>250000</v>
      </c>
      <c r="C9" s="122">
        <v>553000</v>
      </c>
      <c r="D9" s="122">
        <f t="shared" si="0"/>
        <v>803000</v>
      </c>
    </row>
    <row r="10" spans="1:15">
      <c r="A10" s="5">
        <v>2001</v>
      </c>
      <c r="B10" s="122">
        <v>271000</v>
      </c>
      <c r="C10" s="122">
        <v>530000</v>
      </c>
      <c r="D10" s="122">
        <f t="shared" si="0"/>
        <v>801000</v>
      </c>
    </row>
    <row r="11" spans="1:15">
      <c r="A11" s="5">
        <v>2002</v>
      </c>
      <c r="B11" s="122">
        <v>279000</v>
      </c>
      <c r="C11" s="122">
        <v>516000</v>
      </c>
      <c r="D11" s="122">
        <f t="shared" si="0"/>
        <v>795000</v>
      </c>
    </row>
    <row r="12" spans="1:15">
      <c r="A12" s="5">
        <v>2003</v>
      </c>
      <c r="B12" s="122">
        <v>287000</v>
      </c>
      <c r="C12" s="122">
        <v>500000</v>
      </c>
      <c r="D12" s="122">
        <f t="shared" si="0"/>
        <v>787000</v>
      </c>
    </row>
    <row r="13" spans="1:15">
      <c r="A13" s="5">
        <v>2004</v>
      </c>
      <c r="B13" s="122">
        <v>291000</v>
      </c>
      <c r="C13" s="122">
        <v>483000</v>
      </c>
      <c r="D13" s="122">
        <f t="shared" si="0"/>
        <v>774000</v>
      </c>
    </row>
    <row r="14" spans="1:15">
      <c r="A14" s="5">
        <v>2005</v>
      </c>
      <c r="B14" s="122">
        <v>296000</v>
      </c>
      <c r="C14" s="122">
        <v>468000</v>
      </c>
      <c r="D14" s="122">
        <f t="shared" si="0"/>
        <v>764000</v>
      </c>
    </row>
    <row r="15" spans="1:15">
      <c r="A15" s="5">
        <v>2006</v>
      </c>
      <c r="B15" s="122">
        <v>304000</v>
      </c>
      <c r="C15" s="122">
        <v>457000</v>
      </c>
      <c r="D15" s="122">
        <f t="shared" si="0"/>
        <v>761000</v>
      </c>
    </row>
    <row r="16" spans="1:15">
      <c r="A16" s="5">
        <v>2007</v>
      </c>
      <c r="B16" s="122">
        <v>305000</v>
      </c>
      <c r="C16" s="122">
        <v>451000</v>
      </c>
      <c r="D16" s="122">
        <f t="shared" si="0"/>
        <v>756000</v>
      </c>
    </row>
    <row r="17" spans="1:4">
      <c r="A17" s="5">
        <v>2008</v>
      </c>
      <c r="B17" s="122">
        <v>337687.09376646182</v>
      </c>
      <c r="C17" s="122">
        <v>435542</v>
      </c>
      <c r="D17" s="122">
        <f t="shared" si="0"/>
        <v>773229.09376646182</v>
      </c>
    </row>
    <row r="18" spans="1:4">
      <c r="A18" s="5">
        <v>2009</v>
      </c>
      <c r="B18" s="122">
        <v>345358.07946236845</v>
      </c>
      <c r="C18" s="122">
        <v>432937</v>
      </c>
      <c r="D18" s="122">
        <f t="shared" si="0"/>
        <v>778295.07946236851</v>
      </c>
    </row>
    <row r="19" spans="1:4">
      <c r="A19" s="5">
        <v>2010</v>
      </c>
      <c r="B19" s="122">
        <v>358547.90164000308</v>
      </c>
      <c r="C19" s="122">
        <v>422000</v>
      </c>
      <c r="D19" s="122">
        <f t="shared" si="0"/>
        <v>780547.90164000308</v>
      </c>
    </row>
    <row r="20" spans="1:4">
      <c r="A20" s="5">
        <v>2011</v>
      </c>
      <c r="B20" s="122">
        <v>364816.51055142592</v>
      </c>
      <c r="C20" s="122">
        <v>417715</v>
      </c>
      <c r="D20" s="122">
        <f t="shared" si="0"/>
        <v>782531.51055142586</v>
      </c>
    </row>
    <row r="21" spans="1:4">
      <c r="A21" s="5">
        <v>2012</v>
      </c>
      <c r="B21" s="122">
        <v>369466.64825843851</v>
      </c>
      <c r="C21" s="122">
        <v>412820</v>
      </c>
      <c r="D21" s="122">
        <f t="shared" si="0"/>
        <v>782286.64825843857</v>
      </c>
    </row>
    <row r="22" spans="1:4">
      <c r="A22" s="5">
        <v>2013</v>
      </c>
      <c r="B22" s="122">
        <v>372942.62461191474</v>
      </c>
      <c r="C22" s="122">
        <v>410011</v>
      </c>
      <c r="D22" s="122">
        <f t="shared" si="0"/>
        <v>782953.62461191474</v>
      </c>
    </row>
    <row r="23" spans="1:4">
      <c r="A23" s="5">
        <v>2014</v>
      </c>
      <c r="B23" s="122">
        <v>374868.3310088549</v>
      </c>
      <c r="C23" s="122">
        <v>406387</v>
      </c>
      <c r="D23" s="122">
        <f t="shared" si="0"/>
        <v>781255.3310088549</v>
      </c>
    </row>
    <row r="24" spans="1:4">
      <c r="A24" s="5">
        <v>2015</v>
      </c>
      <c r="B24" s="122">
        <v>380826.33786393894</v>
      </c>
      <c r="C24" s="122">
        <v>401725</v>
      </c>
      <c r="D24" s="122">
        <f t="shared" si="0"/>
        <v>782551.33786393888</v>
      </c>
    </row>
    <row r="25" spans="1:4">
      <c r="A25" s="5">
        <v>2016</v>
      </c>
      <c r="B25" s="122">
        <v>389367.14545698889</v>
      </c>
      <c r="C25" s="122">
        <v>397558</v>
      </c>
      <c r="D25" s="122">
        <f t="shared" si="0"/>
        <v>786925.14545698883</v>
      </c>
    </row>
    <row r="26" spans="1:4">
      <c r="A26" s="5">
        <v>2017</v>
      </c>
      <c r="B26" s="122">
        <v>390066.14938688331</v>
      </c>
      <c r="C26" s="122">
        <v>393938</v>
      </c>
      <c r="D26" s="122">
        <f t="shared" si="0"/>
        <v>784004.14938688325</v>
      </c>
    </row>
    <row r="27" spans="1:4">
      <c r="A27" s="5">
        <v>2018</v>
      </c>
      <c r="B27" s="122">
        <v>390275.18954935652</v>
      </c>
      <c r="C27" s="122">
        <v>392770</v>
      </c>
      <c r="D27" s="122">
        <f>SUM(B27:C27)</f>
        <v>783045.18954935647</v>
      </c>
    </row>
    <row r="28" spans="1:4">
      <c r="A28" s="5">
        <v>2019</v>
      </c>
      <c r="B28" s="122">
        <v>394096.24489084684</v>
      </c>
      <c r="C28" s="122">
        <v>390987</v>
      </c>
      <c r="D28" s="122">
        <f>SUM(B28:C28)</f>
        <v>785083.24489084678</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6">
    <tabColor rgb="FF117733"/>
  </sheetPr>
  <dimension ref="A1:H54"/>
  <sheetViews>
    <sheetView zoomScaleNormal="100" workbookViewId="0">
      <selection activeCell="B1" sqref="B1"/>
    </sheetView>
  </sheetViews>
  <sheetFormatPr defaultColWidth="9.140625" defaultRowHeight="15"/>
  <cols>
    <col min="1" max="1" width="14.85546875" style="5" customWidth="1"/>
    <col min="2" max="2" width="13.140625" style="9" bestFit="1" customWidth="1"/>
    <col min="3" max="3" width="11.28515625" style="9" bestFit="1" customWidth="1"/>
    <col min="4" max="5" width="10.140625" style="9" bestFit="1" customWidth="1"/>
    <col min="6" max="16384" width="9.140625" style="9"/>
  </cols>
  <sheetData>
    <row r="1" spans="1:8">
      <c r="A1" s="5" t="s">
        <v>30</v>
      </c>
      <c r="B1" s="267">
        <v>2.2000000000000002</v>
      </c>
      <c r="C1" s="257"/>
    </row>
    <row r="2" spans="1:8">
      <c r="A2" s="7" t="s">
        <v>31</v>
      </c>
      <c r="B2" s="5" t="s">
        <v>2403</v>
      </c>
    </row>
    <row r="3" spans="1:8">
      <c r="A3" s="10" t="s">
        <v>33</v>
      </c>
      <c r="B3" s="14" t="s">
        <v>3175</v>
      </c>
    </row>
    <row r="5" spans="1:8">
      <c r="B5" s="9" t="s">
        <v>131</v>
      </c>
      <c r="C5" s="336" t="s">
        <v>47</v>
      </c>
      <c r="D5" s="336"/>
      <c r="E5" s="336"/>
      <c r="F5" s="336" t="s">
        <v>132</v>
      </c>
      <c r="G5" s="336"/>
      <c r="H5" s="336"/>
    </row>
    <row r="6" spans="1:8">
      <c r="A6" s="5" t="s">
        <v>0</v>
      </c>
      <c r="B6" s="104"/>
      <c r="C6" s="5" t="s">
        <v>2163</v>
      </c>
      <c r="D6" s="5" t="s">
        <v>2161</v>
      </c>
      <c r="E6" s="5" t="s">
        <v>2162</v>
      </c>
      <c r="F6" s="5" t="s">
        <v>2163</v>
      </c>
      <c r="G6" s="5" t="s">
        <v>2161</v>
      </c>
      <c r="H6" s="5" t="s">
        <v>2162</v>
      </c>
    </row>
    <row r="7" spans="1:8">
      <c r="A7" s="5">
        <v>1978</v>
      </c>
      <c r="B7" s="53">
        <v>2683314.94</v>
      </c>
      <c r="C7" s="53">
        <v>107500</v>
      </c>
      <c r="D7" s="53"/>
      <c r="E7" s="53"/>
      <c r="F7" s="110">
        <v>4.0062386415215208E-2</v>
      </c>
      <c r="G7" s="111"/>
      <c r="H7" s="111"/>
    </row>
    <row r="8" spans="1:8">
      <c r="A8" s="5">
        <v>1979</v>
      </c>
      <c r="B8" s="53">
        <v>2692456.6</v>
      </c>
      <c r="C8" s="53">
        <v>117070</v>
      </c>
      <c r="D8" s="53"/>
      <c r="E8" s="53"/>
      <c r="F8" s="110">
        <v>4.3480737999639432E-2</v>
      </c>
      <c r="G8" s="111"/>
      <c r="H8" s="111"/>
    </row>
    <row r="9" spans="1:8">
      <c r="A9" s="5">
        <v>1980</v>
      </c>
      <c r="B9" s="53">
        <v>2702614</v>
      </c>
      <c r="C9" s="53">
        <v>132600</v>
      </c>
      <c r="D9" s="53"/>
      <c r="E9" s="53"/>
      <c r="F9" s="110">
        <v>4.9063610267688983E-2</v>
      </c>
      <c r="G9" s="111"/>
      <c r="H9" s="111"/>
    </row>
    <row r="10" spans="1:8">
      <c r="A10" s="5">
        <v>1981</v>
      </c>
      <c r="B10" s="53">
        <v>2713900</v>
      </c>
      <c r="C10" s="53">
        <v>129800</v>
      </c>
      <c r="D10" s="53"/>
      <c r="E10" s="53"/>
      <c r="F10" s="110">
        <v>4.7827849220678731E-2</v>
      </c>
      <c r="G10" s="111"/>
      <c r="H10" s="111"/>
    </row>
    <row r="11" spans="1:8">
      <c r="A11" s="5">
        <v>1982</v>
      </c>
      <c r="B11" s="53">
        <v>2735553.4782608696</v>
      </c>
      <c r="C11" s="53">
        <v>132900</v>
      </c>
      <c r="D11" s="53"/>
      <c r="E11" s="53"/>
      <c r="F11" s="110">
        <v>4.8582490182020231E-2</v>
      </c>
      <c r="G11" s="111"/>
      <c r="H11" s="111"/>
    </row>
    <row r="12" spans="1:8">
      <c r="A12" s="5">
        <v>1983</v>
      </c>
      <c r="B12" s="53">
        <v>2758120.5794143747</v>
      </c>
      <c r="C12" s="53">
        <v>129900</v>
      </c>
      <c r="D12" s="53"/>
      <c r="E12" s="53"/>
      <c r="F12" s="110">
        <v>4.7097288265613595E-2</v>
      </c>
      <c r="G12" s="111"/>
      <c r="H12" s="111"/>
    </row>
    <row r="13" spans="1:8">
      <c r="A13" s="5">
        <v>1984</v>
      </c>
      <c r="B13" s="53">
        <v>2779530.7436951594</v>
      </c>
      <c r="C13" s="53">
        <v>124700</v>
      </c>
      <c r="D13" s="53"/>
      <c r="E13" s="53"/>
      <c r="F13" s="110">
        <v>4.486368797425911E-2</v>
      </c>
      <c r="G13" s="111"/>
      <c r="H13" s="111"/>
    </row>
    <row r="14" spans="1:8">
      <c r="A14" s="5">
        <v>1985</v>
      </c>
      <c r="B14" s="53">
        <v>2800616.1308641052</v>
      </c>
      <c r="C14" s="53">
        <v>130700</v>
      </c>
      <c r="D14" s="53"/>
      <c r="E14" s="53"/>
      <c r="F14" s="110">
        <v>4.6668302220937964E-2</v>
      </c>
      <c r="G14" s="111"/>
      <c r="H14" s="111"/>
    </row>
    <row r="15" spans="1:8">
      <c r="A15" s="5">
        <v>1986</v>
      </c>
      <c r="B15" s="53">
        <v>2820119.7351689991</v>
      </c>
      <c r="C15" s="53">
        <v>131700</v>
      </c>
      <c r="D15" s="53"/>
      <c r="E15" s="53"/>
      <c r="F15" s="110">
        <v>4.6700144805060101E-2</v>
      </c>
      <c r="G15" s="111"/>
      <c r="H15" s="111"/>
    </row>
    <row r="16" spans="1:8">
      <c r="A16" s="5">
        <v>1987</v>
      </c>
      <c r="B16" s="53">
        <v>2843921.7151404712</v>
      </c>
      <c r="C16" s="53">
        <v>127300</v>
      </c>
      <c r="D16" s="53"/>
      <c r="E16" s="53"/>
      <c r="F16" s="110">
        <v>4.4762132277509685E-2</v>
      </c>
      <c r="G16" s="111"/>
      <c r="H16" s="111"/>
    </row>
    <row r="17" spans="1:8">
      <c r="A17" s="5">
        <v>1988</v>
      </c>
      <c r="B17" s="53">
        <v>2863529.5436264239</v>
      </c>
      <c r="C17" s="53">
        <v>127700</v>
      </c>
      <c r="D17" s="53"/>
      <c r="E17" s="53"/>
      <c r="F17" s="110">
        <v>4.4595314298129601E-2</v>
      </c>
      <c r="G17" s="111"/>
      <c r="H17" s="111"/>
    </row>
    <row r="18" spans="1:8">
      <c r="A18" s="5">
        <v>1989</v>
      </c>
      <c r="B18" s="53">
        <v>2880419.8325070245</v>
      </c>
      <c r="C18" s="53">
        <v>129300</v>
      </c>
      <c r="D18" s="53"/>
      <c r="E18" s="53"/>
      <c r="F18" s="110">
        <v>4.4889289589240697E-2</v>
      </c>
      <c r="G18" s="111"/>
      <c r="H18" s="111"/>
    </row>
    <row r="19" spans="1:8">
      <c r="A19" s="5">
        <v>1990</v>
      </c>
      <c r="B19" s="53">
        <v>2900756.2276347005</v>
      </c>
      <c r="C19" s="53">
        <v>130800</v>
      </c>
      <c r="D19" s="53"/>
      <c r="E19" s="53"/>
      <c r="F19" s="110">
        <v>4.5091689799337378E-2</v>
      </c>
      <c r="G19" s="111"/>
      <c r="H19" s="111"/>
    </row>
    <row r="20" spans="1:8">
      <c r="A20" s="5">
        <v>1991</v>
      </c>
      <c r="B20" s="53">
        <v>2930434.7826086958</v>
      </c>
      <c r="C20" s="53">
        <v>134800</v>
      </c>
      <c r="D20" s="53"/>
      <c r="E20" s="53"/>
      <c r="F20" s="110">
        <v>4.5999999999999999E-2</v>
      </c>
      <c r="G20" s="111"/>
      <c r="H20" s="111"/>
    </row>
    <row r="21" spans="1:8">
      <c r="A21" s="5">
        <v>1992</v>
      </c>
      <c r="B21" s="53">
        <v>2946391.3043478262</v>
      </c>
      <c r="C21" s="53">
        <v>145100</v>
      </c>
      <c r="D21" s="53"/>
      <c r="E21" s="53"/>
      <c r="F21" s="110">
        <v>4.9246683489013829E-2</v>
      </c>
      <c r="G21" s="111"/>
      <c r="H21" s="111"/>
    </row>
    <row r="22" spans="1:8">
      <c r="A22" s="5">
        <v>1993</v>
      </c>
      <c r="B22" s="53">
        <v>2962347.8260869565</v>
      </c>
      <c r="C22" s="53">
        <v>160500</v>
      </c>
      <c r="D22" s="53"/>
      <c r="E22" s="53"/>
      <c r="F22" s="110">
        <v>5.4179998238764786E-2</v>
      </c>
      <c r="G22" s="111"/>
      <c r="H22" s="111"/>
    </row>
    <row r="23" spans="1:8">
      <c r="A23" s="5">
        <v>1994</v>
      </c>
      <c r="B23" s="53">
        <v>2978304.3478260869</v>
      </c>
      <c r="C23" s="53">
        <v>155500</v>
      </c>
      <c r="D23" s="53"/>
      <c r="E23" s="53"/>
      <c r="F23" s="110">
        <v>5.2210916628954322E-2</v>
      </c>
      <c r="G23" s="111"/>
      <c r="H23" s="111"/>
    </row>
    <row r="24" spans="1:8">
      <c r="A24" s="5">
        <v>1995</v>
      </c>
      <c r="B24" s="53">
        <v>2994260.8695652173</v>
      </c>
      <c r="C24" s="53">
        <v>137800</v>
      </c>
      <c r="D24" s="53"/>
      <c r="E24" s="53"/>
      <c r="F24" s="110">
        <v>4.6021374223151536E-2</v>
      </c>
      <c r="G24" s="111"/>
      <c r="H24" s="111"/>
    </row>
    <row r="25" spans="1:8">
      <c r="A25" s="5">
        <v>1996</v>
      </c>
      <c r="B25" s="53">
        <v>3010217.3913043477</v>
      </c>
      <c r="C25" s="53">
        <v>131500</v>
      </c>
      <c r="D25" s="53"/>
      <c r="E25" s="53"/>
      <c r="F25" s="110">
        <v>4.3684552610673798E-2</v>
      </c>
      <c r="G25" s="111"/>
      <c r="H25" s="111"/>
    </row>
    <row r="26" spans="1:8">
      <c r="A26" s="5">
        <v>1997</v>
      </c>
      <c r="B26" s="53">
        <v>3026173.913043478</v>
      </c>
      <c r="C26" s="53">
        <v>121600</v>
      </c>
      <c r="D26" s="53"/>
      <c r="E26" s="53"/>
      <c r="F26" s="110">
        <v>4.0182753369156061E-2</v>
      </c>
      <c r="G26" s="111"/>
      <c r="H26" s="111"/>
    </row>
    <row r="27" spans="1:8">
      <c r="A27" s="5">
        <v>1998</v>
      </c>
      <c r="B27" s="53">
        <v>3042130.4347826084</v>
      </c>
      <c r="C27" s="53">
        <v>112200</v>
      </c>
      <c r="D27" s="53"/>
      <c r="E27" s="53"/>
      <c r="F27" s="110">
        <v>3.688204776400978E-2</v>
      </c>
      <c r="G27" s="111"/>
      <c r="H27" s="111"/>
    </row>
    <row r="28" spans="1:8">
      <c r="A28" s="5">
        <v>1999</v>
      </c>
      <c r="B28" s="53">
        <v>3058086.9565217388</v>
      </c>
      <c r="C28" s="53">
        <v>114100</v>
      </c>
      <c r="D28" s="53"/>
      <c r="E28" s="53"/>
      <c r="F28" s="110">
        <v>3.7310907643312109E-2</v>
      </c>
      <c r="G28" s="111"/>
      <c r="H28" s="111"/>
    </row>
    <row r="29" spans="1:8">
      <c r="A29" s="5">
        <v>2000</v>
      </c>
      <c r="B29" s="53">
        <v>3074043.4782608692</v>
      </c>
      <c r="C29" s="53">
        <v>105200</v>
      </c>
      <c r="D29" s="53"/>
      <c r="E29" s="53"/>
      <c r="F29" s="110">
        <v>3.4222027353860519E-2</v>
      </c>
      <c r="G29" s="111"/>
      <c r="H29" s="111"/>
    </row>
    <row r="30" spans="1:8">
      <c r="A30" s="5">
        <v>2001</v>
      </c>
      <c r="B30" s="53">
        <v>3090402</v>
      </c>
      <c r="C30" s="53">
        <v>104500</v>
      </c>
      <c r="D30" s="53"/>
      <c r="E30" s="53"/>
      <c r="F30" s="110">
        <v>3.3818770226537218E-2</v>
      </c>
      <c r="G30" s="111"/>
      <c r="H30" s="111"/>
    </row>
    <row r="31" spans="1:8">
      <c r="A31" s="5">
        <v>2002</v>
      </c>
      <c r="B31" s="53">
        <v>3110090.1101379227</v>
      </c>
      <c r="C31" s="53">
        <v>99800</v>
      </c>
      <c r="D31" s="53"/>
      <c r="E31" s="53"/>
      <c r="F31" s="110">
        <v>3.2090032154340836E-2</v>
      </c>
      <c r="G31" s="111"/>
      <c r="H31" s="111"/>
    </row>
    <row r="32" spans="1:8">
      <c r="A32" s="5">
        <v>2003</v>
      </c>
      <c r="B32" s="53">
        <v>3131738.2202758463</v>
      </c>
      <c r="C32" s="53">
        <v>99800</v>
      </c>
      <c r="D32" s="53"/>
      <c r="E32" s="53"/>
      <c r="F32" s="110">
        <v>3.186462324393359E-2</v>
      </c>
      <c r="G32" s="111"/>
      <c r="H32" s="111"/>
    </row>
    <row r="33" spans="1:8">
      <c r="A33" s="5">
        <v>2004</v>
      </c>
      <c r="B33" s="53">
        <v>3157513.330413769</v>
      </c>
      <c r="C33" s="53">
        <v>99047</v>
      </c>
      <c r="D33" s="53">
        <v>86733</v>
      </c>
      <c r="E33" s="53">
        <v>42600</v>
      </c>
      <c r="F33" s="110">
        <v>3.1363837872070928E-2</v>
      </c>
      <c r="G33" s="110">
        <f t="shared" ref="G33:G42" si="0">D33/B33</f>
        <v>2.7468767642109773E-2</v>
      </c>
      <c r="H33" s="110">
        <f t="shared" ref="H33:H42" si="1">E33/B33</f>
        <v>1.3491629501503191E-2</v>
      </c>
    </row>
    <row r="34" spans="1:8">
      <c r="A34" s="5">
        <v>2005</v>
      </c>
      <c r="B34" s="53">
        <v>3184386.4405516917</v>
      </c>
      <c r="C34" s="53">
        <v>92362</v>
      </c>
      <c r="D34" s="53">
        <v>85571</v>
      </c>
      <c r="E34" s="53">
        <v>40081</v>
      </c>
      <c r="F34" s="110">
        <v>2.900816582914573E-2</v>
      </c>
      <c r="G34" s="110">
        <f t="shared" si="0"/>
        <v>2.6872052622223485E-2</v>
      </c>
      <c r="H34" s="110">
        <f t="shared" si="1"/>
        <v>1.2586726123936142E-2</v>
      </c>
    </row>
    <row r="35" spans="1:8">
      <c r="A35" s="5">
        <v>2006</v>
      </c>
      <c r="B35" s="53">
        <v>3213238.5506896144</v>
      </c>
      <c r="C35" s="53">
        <v>87218</v>
      </c>
      <c r="D35" s="53">
        <v>86701</v>
      </c>
      <c r="E35" s="53">
        <v>40142</v>
      </c>
      <c r="F35" s="110">
        <v>2.7145347027699968E-2</v>
      </c>
      <c r="G35" s="110">
        <f t="shared" si="0"/>
        <v>2.6982434896217874E-2</v>
      </c>
      <c r="H35" s="110">
        <f t="shared" si="1"/>
        <v>1.2492692144311807E-2</v>
      </c>
    </row>
    <row r="36" spans="1:8">
      <c r="A36" s="5">
        <v>2007</v>
      </c>
      <c r="B36" s="53">
        <v>3244165.6608275371</v>
      </c>
      <c r="C36" s="53">
        <v>83576</v>
      </c>
      <c r="D36" s="53">
        <v>84627</v>
      </c>
      <c r="E36" s="53">
        <v>36534</v>
      </c>
      <c r="F36" s="110">
        <v>2.5763255240443896E-2</v>
      </c>
      <c r="G36" s="110">
        <f t="shared" si="0"/>
        <v>2.6085905853036169E-2</v>
      </c>
      <c r="H36" s="110">
        <f t="shared" si="1"/>
        <v>1.12614471083085E-2</v>
      </c>
    </row>
    <row r="37" spans="1:8">
      <c r="A37" s="5">
        <v>2008</v>
      </c>
      <c r="B37" s="53">
        <v>3275722.7709654607</v>
      </c>
      <c r="C37" s="53">
        <v>82327</v>
      </c>
      <c r="D37" s="53">
        <v>84126</v>
      </c>
      <c r="E37" s="53">
        <v>36247</v>
      </c>
      <c r="F37" s="110">
        <v>2.513034188034188E-2</v>
      </c>
      <c r="G37" s="110">
        <f t="shared" si="0"/>
        <v>2.568166047067694E-2</v>
      </c>
      <c r="H37" s="110">
        <f t="shared" si="1"/>
        <v>1.106534421083407E-2</v>
      </c>
    </row>
    <row r="38" spans="1:8">
      <c r="A38" s="5">
        <v>2009</v>
      </c>
      <c r="B38" s="53">
        <v>3308012.8811033834</v>
      </c>
      <c r="C38" s="53">
        <v>80467</v>
      </c>
      <c r="D38" s="53">
        <v>85062</v>
      </c>
      <c r="E38" s="53">
        <v>36645</v>
      </c>
      <c r="F38" s="110">
        <v>2.4324969770253928E-2</v>
      </c>
      <c r="G38" s="110">
        <f t="shared" si="0"/>
        <v>2.5713926474079413E-2</v>
      </c>
      <c r="H38" s="110">
        <f t="shared" si="1"/>
        <v>1.1077647311874163E-2</v>
      </c>
    </row>
    <row r="39" spans="1:8">
      <c r="A39" s="5">
        <v>2010</v>
      </c>
      <c r="B39" s="53">
        <v>3336342.9912413061</v>
      </c>
      <c r="C39" s="53">
        <v>81750</v>
      </c>
      <c r="D39" s="53">
        <v>79971</v>
      </c>
      <c r="E39" s="53">
        <v>34422</v>
      </c>
      <c r="F39" s="110">
        <v>2.4505395683453238E-2</v>
      </c>
      <c r="G39" s="110">
        <f t="shared" si="0"/>
        <v>2.3969657858902066E-2</v>
      </c>
      <c r="H39" s="110">
        <f t="shared" si="1"/>
        <v>1.0317284550888784E-2</v>
      </c>
    </row>
    <row r="40" spans="1:8">
      <c r="A40" s="5">
        <v>2011</v>
      </c>
      <c r="B40" s="53">
        <v>3358163</v>
      </c>
      <c r="C40" s="53">
        <v>78481</v>
      </c>
      <c r="D40" s="53">
        <v>74553</v>
      </c>
      <c r="E40" s="53">
        <v>29540</v>
      </c>
      <c r="F40" s="110">
        <v>2.3371351995235261E-2</v>
      </c>
      <c r="G40" s="110">
        <f t="shared" si="0"/>
        <v>2.2200530468592501E-2</v>
      </c>
      <c r="H40" s="110">
        <f t="shared" si="1"/>
        <v>8.7964759304417321E-3</v>
      </c>
    </row>
    <row r="41" spans="1:8">
      <c r="A41" s="5">
        <v>2012</v>
      </c>
      <c r="B41" s="53">
        <v>3383029.3766071731</v>
      </c>
      <c r="C41" s="53"/>
      <c r="D41" s="53">
        <v>72101</v>
      </c>
      <c r="E41" s="53">
        <v>23870</v>
      </c>
      <c r="F41" s="111"/>
      <c r="G41" s="110">
        <f t="shared" si="0"/>
        <v>2.131255510181523E-2</v>
      </c>
      <c r="H41" s="110">
        <f t="shared" si="1"/>
        <v>7.0558063033845505E-3</v>
      </c>
    </row>
    <row r="42" spans="1:8">
      <c r="A42" s="5">
        <v>2013</v>
      </c>
      <c r="B42" s="53">
        <v>3404068.3766071731</v>
      </c>
      <c r="C42" s="53"/>
      <c r="D42" s="53">
        <v>59313</v>
      </c>
      <c r="E42" s="53">
        <v>21852</v>
      </c>
      <c r="F42" s="111"/>
      <c r="G42" s="110">
        <f t="shared" si="0"/>
        <v>1.7424150586280857E-2</v>
      </c>
      <c r="H42" s="110">
        <f t="shared" si="1"/>
        <v>6.4193775160826345E-3</v>
      </c>
    </row>
    <row r="43" spans="1:8">
      <c r="A43" s="5">
        <v>2014</v>
      </c>
      <c r="B43" s="53">
        <v>3427645.3766071731</v>
      </c>
      <c r="C43" s="53"/>
      <c r="D43" s="53">
        <v>56715</v>
      </c>
      <c r="E43" s="53">
        <v>20795</v>
      </c>
      <c r="F43" s="111"/>
      <c r="G43" s="110">
        <f t="shared" ref="G43:G48" si="2">D43/B43</f>
        <v>1.6546344142560884E-2</v>
      </c>
      <c r="H43" s="110">
        <f t="shared" ref="H43:H48" si="3">E43/B43</f>
        <v>6.0668469795389863E-3</v>
      </c>
    </row>
    <row r="44" spans="1:8">
      <c r="A44" s="5">
        <v>2015</v>
      </c>
      <c r="B44" s="53">
        <v>3454488.3766071731</v>
      </c>
      <c r="C44" s="53"/>
      <c r="D44" s="53">
        <v>59881</v>
      </c>
      <c r="E44" s="53">
        <v>20915</v>
      </c>
      <c r="F44" s="111"/>
      <c r="G44" s="110">
        <f t="shared" si="2"/>
        <v>1.7334260090581675E-2</v>
      </c>
      <c r="H44" s="110">
        <f t="shared" si="3"/>
        <v>6.0544421401532329E-3</v>
      </c>
    </row>
    <row r="45" spans="1:8">
      <c r="A45" s="5">
        <v>2016</v>
      </c>
      <c r="B45" s="53">
        <v>3484878.3766071731</v>
      </c>
      <c r="C45" s="53"/>
      <c r="D45" s="53">
        <v>58096</v>
      </c>
      <c r="E45" s="53">
        <v>19845</v>
      </c>
      <c r="F45" s="111"/>
      <c r="G45" s="110">
        <f t="shared" si="2"/>
        <v>1.667088309020455E-2</v>
      </c>
      <c r="H45" s="110">
        <f t="shared" si="3"/>
        <v>5.6946033276836488E-3</v>
      </c>
    </row>
    <row r="46" spans="1:8">
      <c r="A46" s="5">
        <v>2017</v>
      </c>
      <c r="B46" s="53">
        <v>3524438.3766071731</v>
      </c>
      <c r="C46" s="53"/>
      <c r="D46" s="53">
        <v>62366</v>
      </c>
      <c r="E46" s="53">
        <v>20237</v>
      </c>
      <c r="F46" s="111"/>
      <c r="G46" s="110">
        <f t="shared" si="2"/>
        <v>1.769530158732328E-2</v>
      </c>
      <c r="H46" s="110">
        <f t="shared" si="3"/>
        <v>5.7419077417609158E-3</v>
      </c>
    </row>
    <row r="47" spans="1:8">
      <c r="A47" s="5">
        <v>2018</v>
      </c>
      <c r="B47" s="53">
        <v>3556161.3766071731</v>
      </c>
      <c r="C47" s="53"/>
      <c r="D47" s="53">
        <v>67055</v>
      </c>
      <c r="E47" s="53">
        <v>22481</v>
      </c>
      <c r="F47" s="111"/>
      <c r="G47" s="110">
        <f t="shared" si="2"/>
        <v>1.8856005928497867E-2</v>
      </c>
      <c r="H47" s="110">
        <f t="shared" si="3"/>
        <v>6.3217041127218042E-3</v>
      </c>
    </row>
    <row r="48" spans="1:8">
      <c r="A48" s="5">
        <v>2019</v>
      </c>
      <c r="B48" s="53">
        <f>'1.2 Jobs people homes'!D30</f>
        <v>3592322</v>
      </c>
      <c r="D48" s="53">
        <v>71666</v>
      </c>
      <c r="E48" s="53">
        <v>24677</v>
      </c>
      <c r="F48" s="111"/>
      <c r="G48" s="110">
        <f t="shared" si="2"/>
        <v>1.9949770649735743E-2</v>
      </c>
      <c r="H48" s="110">
        <f t="shared" si="3"/>
        <v>6.8693730684498775E-3</v>
      </c>
    </row>
    <row r="49" spans="2:8">
      <c r="G49" s="110"/>
      <c r="H49" s="110"/>
    </row>
    <row r="50" spans="2:8">
      <c r="G50" s="110"/>
      <c r="H50" s="110"/>
    </row>
    <row r="51" spans="2:8">
      <c r="G51" s="110"/>
      <c r="H51" s="110"/>
    </row>
    <row r="52" spans="2:8">
      <c r="G52" s="110"/>
      <c r="H52" s="110"/>
    </row>
    <row r="53" spans="2:8">
      <c r="G53" s="110"/>
      <c r="H53" s="110"/>
    </row>
    <row r="54" spans="2:8">
      <c r="B54" s="4"/>
      <c r="G54" s="110"/>
      <c r="H54" s="110"/>
    </row>
  </sheetData>
  <customSheetViews>
    <customSheetView guid="{9883963A-B599-466E-88D7-AE85360E0737}">
      <selection activeCell="V25" sqref="V25"/>
      <pageMargins left="0.7" right="0.7" top="0.75" bottom="0.75" header="0.3" footer="0.3"/>
      <pageSetup paperSize="9" orientation="portrait" r:id="rId1"/>
    </customSheetView>
    <customSheetView guid="{CDEF6930-6739-4FEE-9F65-E195F9A4F82A}">
      <selection activeCell="V25" sqref="V25"/>
      <pageMargins left="0.7" right="0.7" top="0.75" bottom="0.75" header="0.3" footer="0.3"/>
      <pageSetup paperSize="9" orientation="portrait" r:id="rId2"/>
    </customSheetView>
  </customSheetViews>
  <mergeCells count="2">
    <mergeCell ref="C5:E5"/>
    <mergeCell ref="F5:H5"/>
  </mergeCell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3">
    <tabColor rgb="FF4477AA"/>
  </sheetPr>
  <dimension ref="A1:O68"/>
  <sheetViews>
    <sheetView zoomScaleNormal="100" workbookViewId="0"/>
  </sheetViews>
  <sheetFormatPr defaultColWidth="9.140625" defaultRowHeight="15"/>
  <cols>
    <col min="1" max="1" width="14.85546875" style="5" customWidth="1"/>
    <col min="2" max="4" width="13.85546875" style="9" customWidth="1"/>
    <col min="5" max="5" width="7" style="9" customWidth="1"/>
    <col min="6" max="9" width="11.85546875" style="9" customWidth="1"/>
    <col min="10" max="12" width="8.85546875" style="9" customWidth="1"/>
    <col min="13" max="15" width="11.5703125" style="9" customWidth="1"/>
    <col min="16" max="16384" width="9.140625" style="9"/>
  </cols>
  <sheetData>
    <row r="1" spans="1:15">
      <c r="A1" s="5" t="s">
        <v>30</v>
      </c>
      <c r="B1" s="8">
        <v>1.1000000000000001</v>
      </c>
      <c r="C1" s="257"/>
    </row>
    <row r="2" spans="1:15">
      <c r="A2" s="7" t="s">
        <v>31</v>
      </c>
      <c r="B2" s="11" t="s">
        <v>2344</v>
      </c>
    </row>
    <row r="3" spans="1:15">
      <c r="A3" s="10" t="s">
        <v>33</v>
      </c>
      <c r="B3" s="11" t="s">
        <v>2396</v>
      </c>
    </row>
    <row r="5" spans="1:15">
      <c r="A5" s="336" t="s">
        <v>5</v>
      </c>
      <c r="B5" s="336"/>
      <c r="C5" s="336"/>
      <c r="D5" s="336"/>
      <c r="F5" s="336" t="s">
        <v>6</v>
      </c>
      <c r="G5" s="336"/>
      <c r="H5" s="336"/>
      <c r="I5" s="336"/>
      <c r="L5" s="336" t="s">
        <v>3985</v>
      </c>
      <c r="M5" s="336"/>
      <c r="N5" s="336"/>
      <c r="O5" s="336"/>
    </row>
    <row r="6" spans="1:15">
      <c r="A6" s="5" t="s">
        <v>4</v>
      </c>
      <c r="B6" s="9" t="s">
        <v>3</v>
      </c>
      <c r="F6" s="9" t="s">
        <v>0</v>
      </c>
      <c r="G6" s="9" t="s">
        <v>36</v>
      </c>
      <c r="H6" s="9" t="s">
        <v>1117</v>
      </c>
      <c r="I6" s="9" t="s">
        <v>1118</v>
      </c>
      <c r="L6" s="9" t="s">
        <v>0</v>
      </c>
      <c r="M6" s="9" t="s">
        <v>36</v>
      </c>
      <c r="N6" s="9" t="s">
        <v>1117</v>
      </c>
      <c r="O6" s="9" t="s">
        <v>1118</v>
      </c>
    </row>
    <row r="7" spans="1:15">
      <c r="A7" s="5">
        <v>1801</v>
      </c>
      <c r="B7" s="53">
        <v>1097000</v>
      </c>
      <c r="C7" s="53">
        <v>939000</v>
      </c>
      <c r="D7" s="53">
        <v>158000</v>
      </c>
      <c r="E7" s="80"/>
      <c r="F7" s="9">
        <v>1961</v>
      </c>
      <c r="G7" s="53">
        <v>7977000</v>
      </c>
      <c r="H7" s="53">
        <v>3481000</v>
      </c>
      <c r="I7" s="53">
        <v>4496000</v>
      </c>
      <c r="J7" s="53"/>
    </row>
    <row r="8" spans="1:15">
      <c r="A8" s="5">
        <v>1811</v>
      </c>
      <c r="B8" s="53">
        <v>1303000</v>
      </c>
      <c r="C8" s="53">
        <v>1109000</v>
      </c>
      <c r="D8" s="53">
        <v>194000</v>
      </c>
      <c r="E8" s="4"/>
      <c r="F8" s="9">
        <v>1962</v>
      </c>
      <c r="G8" s="53">
        <v>7970000</v>
      </c>
      <c r="H8" s="53">
        <v>3470000</v>
      </c>
      <c r="I8" s="53">
        <v>4500000</v>
      </c>
      <c r="J8" s="53"/>
    </row>
    <row r="9" spans="1:15">
      <c r="A9" s="5">
        <v>1821</v>
      </c>
      <c r="B9" s="53">
        <v>1573000</v>
      </c>
      <c r="C9" s="53">
        <v>1349000</v>
      </c>
      <c r="D9" s="53">
        <v>224000</v>
      </c>
      <c r="E9" s="4"/>
      <c r="F9" s="9">
        <v>1963</v>
      </c>
      <c r="G9" s="53">
        <v>7926000</v>
      </c>
      <c r="H9" s="53">
        <v>3438000</v>
      </c>
      <c r="I9" s="53">
        <v>4488000</v>
      </c>
      <c r="J9" s="53"/>
    </row>
    <row r="10" spans="1:15">
      <c r="A10" s="5">
        <v>1831</v>
      </c>
      <c r="B10" s="53">
        <v>1878000</v>
      </c>
      <c r="C10" s="53">
        <v>1624000</v>
      </c>
      <c r="D10" s="53">
        <v>254000</v>
      </c>
      <c r="E10" s="4"/>
      <c r="F10" s="9">
        <v>1964</v>
      </c>
      <c r="G10" s="53">
        <v>7894000</v>
      </c>
      <c r="H10" s="53">
        <v>3409000</v>
      </c>
      <c r="I10" s="53">
        <v>4485000</v>
      </c>
      <c r="J10" s="53"/>
    </row>
    <row r="11" spans="1:15">
      <c r="A11" s="5">
        <v>1841</v>
      </c>
      <c r="B11" s="53">
        <v>2207000</v>
      </c>
      <c r="C11" s="53">
        <v>1904000</v>
      </c>
      <c r="D11" s="53">
        <v>303000</v>
      </c>
      <c r="E11" s="4"/>
      <c r="F11" s="9">
        <v>1965</v>
      </c>
      <c r="G11" s="53">
        <v>7857000</v>
      </c>
      <c r="H11" s="53">
        <v>3376000</v>
      </c>
      <c r="I11" s="53">
        <v>4481000</v>
      </c>
      <c r="J11" s="53"/>
    </row>
    <row r="12" spans="1:15">
      <c r="A12" s="5">
        <v>1851</v>
      </c>
      <c r="B12" s="53">
        <v>2651000</v>
      </c>
      <c r="C12" s="53">
        <v>2308000</v>
      </c>
      <c r="D12" s="53">
        <v>343000</v>
      </c>
      <c r="E12" s="4"/>
      <c r="F12" s="9">
        <v>1966</v>
      </c>
      <c r="G12" s="53">
        <v>7810000</v>
      </c>
      <c r="H12" s="53">
        <v>3338000</v>
      </c>
      <c r="I12" s="53">
        <v>4472000</v>
      </c>
      <c r="J12" s="53"/>
      <c r="K12" s="151"/>
      <c r="M12" s="53"/>
      <c r="N12" s="53"/>
      <c r="O12" s="53"/>
    </row>
    <row r="13" spans="1:15">
      <c r="A13" s="5">
        <v>1861</v>
      </c>
      <c r="B13" s="53">
        <v>3188000</v>
      </c>
      <c r="C13" s="53">
        <v>2745000</v>
      </c>
      <c r="D13" s="53">
        <v>443000</v>
      </c>
      <c r="E13" s="4"/>
      <c r="F13" s="9">
        <v>1967</v>
      </c>
      <c r="G13" s="53">
        <v>7761000</v>
      </c>
      <c r="H13" s="53">
        <v>3300000</v>
      </c>
      <c r="I13" s="53">
        <v>4461000</v>
      </c>
      <c r="J13" s="53"/>
      <c r="K13" s="151"/>
      <c r="L13" s="9">
        <v>2020</v>
      </c>
      <c r="M13" s="53">
        <v>8991321.9016670901</v>
      </c>
      <c r="N13" s="53">
        <v>3614233.6766579342</v>
      </c>
      <c r="O13" s="53">
        <v>5461502.833685955</v>
      </c>
    </row>
    <row r="14" spans="1:15">
      <c r="A14" s="5">
        <v>1871</v>
      </c>
      <c r="B14" s="53">
        <v>3841000</v>
      </c>
      <c r="C14" s="53">
        <v>3244000</v>
      </c>
      <c r="D14" s="53">
        <v>597000</v>
      </c>
      <c r="E14" s="4"/>
      <c r="F14" s="9">
        <v>1968</v>
      </c>
      <c r="G14" s="53">
        <v>7693000</v>
      </c>
      <c r="H14" s="53">
        <v>3246000</v>
      </c>
      <c r="I14" s="53">
        <v>4447000</v>
      </c>
      <c r="J14" s="53"/>
      <c r="K14" s="151"/>
      <c r="L14" s="9">
        <v>2021</v>
      </c>
      <c r="M14" s="53">
        <v>9075736.5103437994</v>
      </c>
      <c r="N14" s="53">
        <v>3648239.7614457943</v>
      </c>
      <c r="O14" s="53">
        <v>5507977.7384853438</v>
      </c>
    </row>
    <row r="15" spans="1:15">
      <c r="A15" s="5">
        <v>1881</v>
      </c>
      <c r="B15" s="53">
        <v>4713000</v>
      </c>
      <c r="C15" s="53">
        <v>3906000</v>
      </c>
      <c r="D15" s="53">
        <v>807000</v>
      </c>
      <c r="E15" s="4"/>
      <c r="F15" s="9">
        <v>1969</v>
      </c>
      <c r="G15" s="53">
        <v>7619000</v>
      </c>
      <c r="H15" s="53">
        <v>3181000</v>
      </c>
      <c r="I15" s="53">
        <v>4438000</v>
      </c>
      <c r="J15" s="53"/>
      <c r="K15" s="151"/>
      <c r="L15" s="9">
        <v>2022</v>
      </c>
      <c r="M15" s="53">
        <v>9156217.4999311008</v>
      </c>
      <c r="N15" s="53">
        <v>3680459.9471294195</v>
      </c>
      <c r="O15" s="53">
        <v>5552974.0193872657</v>
      </c>
    </row>
    <row r="16" spans="1:15">
      <c r="A16" s="5">
        <v>1891</v>
      </c>
      <c r="B16" s="53">
        <v>5572000</v>
      </c>
      <c r="C16" s="53">
        <v>4432000</v>
      </c>
      <c r="D16" s="53">
        <v>1140000</v>
      </c>
      <c r="E16" s="4"/>
      <c r="F16" s="9">
        <v>1970</v>
      </c>
      <c r="G16" s="53">
        <v>7530000</v>
      </c>
      <c r="H16" s="53">
        <v>3102000</v>
      </c>
      <c r="I16" s="53">
        <v>4428000</v>
      </c>
      <c r="J16" s="53"/>
      <c r="K16" s="151"/>
      <c r="L16" s="9">
        <v>2023</v>
      </c>
      <c r="M16" s="53">
        <v>9233433.9665166903</v>
      </c>
      <c r="N16" s="53">
        <v>3711190.6080496176</v>
      </c>
      <c r="O16" s="53">
        <v>5596942.2661867142</v>
      </c>
    </row>
    <row r="17" spans="1:15">
      <c r="A17" s="5">
        <v>1901</v>
      </c>
      <c r="B17" s="53">
        <v>6510000</v>
      </c>
      <c r="C17" s="53">
        <v>4898000</v>
      </c>
      <c r="D17" s="53">
        <v>1612000</v>
      </c>
      <c r="E17" s="4"/>
      <c r="F17" s="9">
        <v>1971</v>
      </c>
      <c r="G17" s="53">
        <v>7529400</v>
      </c>
      <c r="H17" s="53">
        <v>3059700</v>
      </c>
      <c r="I17" s="53">
        <v>4469700</v>
      </c>
      <c r="J17" s="53"/>
      <c r="K17" s="151"/>
      <c r="L17" s="9">
        <v>2024</v>
      </c>
      <c r="M17" s="53">
        <v>9308132.8742363285</v>
      </c>
      <c r="N17" s="53">
        <v>3740758.9503094465</v>
      </c>
      <c r="O17" s="53">
        <v>5640100.0314897355</v>
      </c>
    </row>
    <row r="18" spans="1:15">
      <c r="A18" s="5">
        <v>1911</v>
      </c>
      <c r="B18" s="53">
        <v>7162000</v>
      </c>
      <c r="C18" s="53">
        <v>5002000</v>
      </c>
      <c r="D18" s="53">
        <v>2160000</v>
      </c>
      <c r="E18" s="4"/>
      <c r="F18" s="9">
        <v>1972</v>
      </c>
      <c r="G18" s="53">
        <v>7442800</v>
      </c>
      <c r="H18" s="53">
        <v>2990800</v>
      </c>
      <c r="I18" s="53">
        <v>4452000</v>
      </c>
      <c r="J18" s="53"/>
      <c r="K18" s="151"/>
      <c r="L18" s="9">
        <v>2025</v>
      </c>
      <c r="M18" s="53">
        <v>9380858.9817991871</v>
      </c>
      <c r="N18" s="53">
        <v>3769485.4201048361</v>
      </c>
      <c r="O18" s="53">
        <v>5682489.8996969694</v>
      </c>
    </row>
    <row r="19" spans="1:15">
      <c r="A19" s="5">
        <v>1921</v>
      </c>
      <c r="B19" s="53">
        <v>7387000</v>
      </c>
      <c r="C19" s="53">
        <v>4978000</v>
      </c>
      <c r="D19" s="53">
        <v>2409000</v>
      </c>
      <c r="E19" s="4"/>
      <c r="F19" s="9">
        <v>1973</v>
      </c>
      <c r="G19" s="53">
        <v>7362400</v>
      </c>
      <c r="H19" s="53">
        <v>2930200</v>
      </c>
      <c r="I19" s="53">
        <v>4432200</v>
      </c>
      <c r="J19" s="53"/>
      <c r="K19" s="151"/>
      <c r="L19" s="9">
        <v>2026</v>
      </c>
      <c r="M19" s="53">
        <v>9451975.3198018018</v>
      </c>
      <c r="N19" s="53">
        <v>3797590.1938864654</v>
      </c>
      <c r="O19" s="53">
        <v>5724348.4728468237</v>
      </c>
    </row>
    <row r="20" spans="1:15">
      <c r="A20" s="5">
        <v>1931</v>
      </c>
      <c r="B20" s="53">
        <v>8110000</v>
      </c>
      <c r="C20" s="53">
        <v>4898000</v>
      </c>
      <c r="D20" s="53">
        <v>3212000</v>
      </c>
      <c r="E20" s="4"/>
      <c r="F20" s="9">
        <v>1974</v>
      </c>
      <c r="G20" s="53">
        <v>7263600</v>
      </c>
      <c r="H20" s="53">
        <v>2870800</v>
      </c>
      <c r="I20" s="53">
        <v>4392800</v>
      </c>
      <c r="J20" s="53"/>
      <c r="K20" s="151"/>
      <c r="L20" s="9">
        <v>2027</v>
      </c>
      <c r="M20" s="53">
        <v>9521938.6667332891</v>
      </c>
      <c r="N20" s="53">
        <v>3825401.1818792424</v>
      </c>
      <c r="O20" s="53">
        <v>5765836.8657517433</v>
      </c>
    </row>
    <row r="21" spans="1:15">
      <c r="A21" s="5">
        <v>1939</v>
      </c>
      <c r="B21" s="53">
        <v>8615000</v>
      </c>
      <c r="C21" s="53">
        <v>4441000</v>
      </c>
      <c r="D21" s="53">
        <v>4174000</v>
      </c>
      <c r="E21" s="4"/>
      <c r="F21" s="9">
        <v>1975</v>
      </c>
      <c r="G21" s="53">
        <v>7179000</v>
      </c>
      <c r="H21" s="53">
        <v>2815700</v>
      </c>
      <c r="I21" s="53">
        <v>4363300</v>
      </c>
      <c r="J21" s="53"/>
      <c r="K21" s="151"/>
      <c r="L21" s="9">
        <v>2028</v>
      </c>
      <c r="M21" s="53">
        <v>9591238.0476309862</v>
      </c>
      <c r="N21" s="53">
        <v>3852962.1301333415</v>
      </c>
      <c r="O21" s="53">
        <v>5807027.404130483</v>
      </c>
    </row>
    <row r="22" spans="1:15">
      <c r="A22" s="5">
        <v>1951</v>
      </c>
      <c r="B22" s="53">
        <v>8197000</v>
      </c>
      <c r="C22" s="53">
        <v>3680000</v>
      </c>
      <c r="D22" s="53">
        <v>4517000</v>
      </c>
      <c r="E22" s="4"/>
      <c r="F22" s="9">
        <v>1976</v>
      </c>
      <c r="G22" s="53">
        <v>7089100</v>
      </c>
      <c r="H22" s="53">
        <v>2755500</v>
      </c>
      <c r="I22" s="53">
        <v>4333600</v>
      </c>
      <c r="J22" s="53"/>
      <c r="K22" s="151"/>
      <c r="L22" s="9">
        <v>2029</v>
      </c>
      <c r="M22" s="53">
        <v>9659989.5342638232</v>
      </c>
      <c r="N22" s="53">
        <v>3880463.2203155411</v>
      </c>
      <c r="O22" s="53">
        <v>5847950.5948926257</v>
      </c>
    </row>
    <row r="23" spans="1:15">
      <c r="A23" s="5">
        <v>1961</v>
      </c>
      <c r="B23" s="53">
        <v>7997094</v>
      </c>
      <c r="C23" s="53">
        <v>3492881</v>
      </c>
      <c r="D23" s="53">
        <v>4499119.0000000009</v>
      </c>
      <c r="E23" s="4"/>
      <c r="F23" s="9">
        <v>1977</v>
      </c>
      <c r="G23" s="53">
        <v>7012000</v>
      </c>
      <c r="H23" s="53">
        <v>2705000</v>
      </c>
      <c r="I23" s="53">
        <v>4307000</v>
      </c>
      <c r="J23" s="53"/>
      <c r="K23" s="151"/>
      <c r="L23" s="9">
        <v>2030</v>
      </c>
      <c r="M23" s="53">
        <v>9728413.8152081668</v>
      </c>
      <c r="N23" s="53">
        <v>3908057.6976138158</v>
      </c>
      <c r="O23" s="53">
        <v>5888625.5721557746</v>
      </c>
    </row>
    <row r="24" spans="1:15">
      <c r="A24" s="5">
        <v>1971</v>
      </c>
      <c r="B24" s="53">
        <v>7452343</v>
      </c>
      <c r="C24" s="53">
        <v>3031000</v>
      </c>
      <c r="D24" s="53">
        <v>4498400</v>
      </c>
      <c r="E24" s="4"/>
      <c r="F24" s="9">
        <v>1978</v>
      </c>
      <c r="G24" s="53">
        <v>6946800</v>
      </c>
      <c r="H24" s="53">
        <v>2658400</v>
      </c>
      <c r="I24" s="53">
        <v>4288400</v>
      </c>
      <c r="J24" s="53"/>
      <c r="K24" s="151"/>
      <c r="L24" s="9">
        <v>2031</v>
      </c>
      <c r="M24" s="53">
        <v>9796683.2697695903</v>
      </c>
      <c r="N24" s="53">
        <v>3935710.6053011636</v>
      </c>
      <c r="O24" s="53">
        <v>5928924.8886757214</v>
      </c>
    </row>
    <row r="25" spans="1:15">
      <c r="A25" s="5">
        <v>1981</v>
      </c>
      <c r="B25" s="53">
        <v>6713165.0000000019</v>
      </c>
      <c r="C25" s="53">
        <v>2497978</v>
      </c>
      <c r="D25" s="53">
        <v>4307622</v>
      </c>
      <c r="E25" s="4"/>
      <c r="F25" s="9">
        <v>1979</v>
      </c>
      <c r="G25" s="53">
        <v>6887600</v>
      </c>
      <c r="H25" s="53">
        <v>2617600</v>
      </c>
      <c r="I25" s="53">
        <v>4270000</v>
      </c>
      <c r="J25" s="53"/>
      <c r="K25" s="151"/>
      <c r="L25" s="9">
        <v>2032</v>
      </c>
      <c r="M25" s="53">
        <v>9864635.4939768799</v>
      </c>
      <c r="N25" s="53">
        <v>3963156.5933849057</v>
      </c>
      <c r="O25" s="53">
        <v>5968827.972528317</v>
      </c>
    </row>
    <row r="26" spans="1:15">
      <c r="A26" s="5">
        <v>1991</v>
      </c>
      <c r="B26" s="53">
        <v>6393568.0000000019</v>
      </c>
      <c r="C26" s="53">
        <v>2343132.9999999995</v>
      </c>
      <c r="D26" s="53">
        <v>4486181.0000000009</v>
      </c>
      <c r="E26" s="4"/>
      <c r="F26" s="9">
        <v>1980</v>
      </c>
      <c r="G26" s="53">
        <v>6850600</v>
      </c>
      <c r="H26" s="53">
        <v>2587400</v>
      </c>
      <c r="I26" s="53">
        <v>4263200</v>
      </c>
      <c r="J26" s="53"/>
      <c r="K26" s="151"/>
      <c r="L26" s="9">
        <v>2033</v>
      </c>
      <c r="M26" s="53">
        <v>9931984.565913219</v>
      </c>
      <c r="N26" s="53">
        <v>3990316.2639203458</v>
      </c>
      <c r="O26" s="53">
        <v>6008295.4717450943</v>
      </c>
    </row>
    <row r="27" spans="1:15">
      <c r="A27" s="5">
        <v>2001</v>
      </c>
      <c r="B27" s="53">
        <v>7172057</v>
      </c>
      <c r="C27" s="53">
        <v>2766065</v>
      </c>
      <c r="D27" s="53">
        <v>4556338</v>
      </c>
      <c r="E27" s="4"/>
      <c r="F27" s="9">
        <v>1981</v>
      </c>
      <c r="G27" s="53">
        <v>6805600</v>
      </c>
      <c r="H27" s="53">
        <v>2550100</v>
      </c>
      <c r="I27" s="53">
        <v>4254900</v>
      </c>
      <c r="J27" s="53"/>
      <c r="K27" s="151"/>
      <c r="L27" s="9">
        <v>2034</v>
      </c>
      <c r="M27" s="53">
        <v>9998611.7356654461</v>
      </c>
      <c r="N27" s="53">
        <v>4017175.4769473062</v>
      </c>
      <c r="O27" s="53">
        <v>6047112.8007048052</v>
      </c>
    </row>
    <row r="28" spans="1:15">
      <c r="A28" s="5">
        <v>2011</v>
      </c>
      <c r="B28" s="53">
        <v>8173941</v>
      </c>
      <c r="C28" s="53">
        <v>3232000.0000000005</v>
      </c>
      <c r="D28" s="53">
        <v>4942100</v>
      </c>
      <c r="E28" s="4"/>
      <c r="F28" s="9">
        <v>1982</v>
      </c>
      <c r="G28" s="53">
        <v>6765100</v>
      </c>
      <c r="H28" s="53">
        <v>2520800</v>
      </c>
      <c r="I28" s="53">
        <v>4244200</v>
      </c>
      <c r="J28" s="53"/>
      <c r="K28" s="151"/>
      <c r="L28" s="9">
        <v>2035</v>
      </c>
      <c r="M28" s="53">
        <v>10064288.277652115</v>
      </c>
      <c r="N28" s="53">
        <v>4043611.1414275048</v>
      </c>
      <c r="O28" s="53">
        <v>6085180.3290218292</v>
      </c>
    </row>
    <row r="29" spans="1:15">
      <c r="F29" s="9">
        <v>1983</v>
      </c>
      <c r="G29" s="53">
        <v>6753000</v>
      </c>
      <c r="H29" s="53">
        <v>2517900</v>
      </c>
      <c r="I29" s="53">
        <v>4235100</v>
      </c>
      <c r="J29" s="53"/>
      <c r="K29" s="151"/>
      <c r="L29" s="9">
        <v>2036</v>
      </c>
      <c r="M29" s="53">
        <v>10128791.470449332</v>
      </c>
      <c r="N29" s="53">
        <v>4069343.5931062805</v>
      </c>
      <c r="O29" s="53">
        <v>6122619.4699208345</v>
      </c>
    </row>
    <row r="30" spans="1:15">
      <c r="F30" s="9">
        <v>1984</v>
      </c>
      <c r="G30" s="53">
        <v>6754700</v>
      </c>
      <c r="H30" s="53">
        <v>2523400</v>
      </c>
      <c r="I30" s="53">
        <v>4231300</v>
      </c>
      <c r="J30" s="53"/>
      <c r="K30" s="151"/>
      <c r="L30" s="9">
        <v>2037</v>
      </c>
      <c r="M30" s="53">
        <v>10191963.063027114</v>
      </c>
      <c r="N30" s="53">
        <v>4094283.1104045263</v>
      </c>
      <c r="O30" s="53">
        <v>6159960.916407289</v>
      </c>
    </row>
    <row r="31" spans="1:15">
      <c r="F31" s="9">
        <v>1985</v>
      </c>
      <c r="G31" s="53">
        <v>6767000</v>
      </c>
      <c r="H31" s="53">
        <v>2531900</v>
      </c>
      <c r="I31" s="53">
        <v>4235100</v>
      </c>
      <c r="J31" s="53"/>
      <c r="K31" s="151"/>
      <c r="L31" s="9">
        <v>2038</v>
      </c>
      <c r="M31" s="53">
        <v>10254244.026811814</v>
      </c>
      <c r="N31" s="53">
        <v>4118585.2558769807</v>
      </c>
      <c r="O31" s="53">
        <v>6196968.8575381115</v>
      </c>
    </row>
    <row r="32" spans="1:15">
      <c r="F32" s="9">
        <v>1986</v>
      </c>
      <c r="G32" s="53">
        <v>6774200</v>
      </c>
      <c r="H32" s="53">
        <v>2536600</v>
      </c>
      <c r="I32" s="53">
        <v>4237600</v>
      </c>
      <c r="J32" s="53"/>
      <c r="K32" s="151"/>
      <c r="L32" s="9">
        <v>2039</v>
      </c>
      <c r="M32" s="53">
        <v>10315554.11341509</v>
      </c>
      <c r="N32" s="53">
        <v>4142184.5824360149</v>
      </c>
      <c r="O32" s="53">
        <v>6233527.9683187297</v>
      </c>
    </row>
    <row r="33" spans="6:15">
      <c r="F33" s="9">
        <v>1987</v>
      </c>
      <c r="G33" s="53">
        <v>6765600</v>
      </c>
      <c r="H33" s="53">
        <v>2540600</v>
      </c>
      <c r="I33" s="53">
        <v>4224900</v>
      </c>
      <c r="J33" s="53"/>
      <c r="K33" s="151"/>
      <c r="L33" s="9">
        <v>2040</v>
      </c>
      <c r="M33" s="53">
        <v>10375712.550754741</v>
      </c>
      <c r="N33" s="53">
        <v>4164937.8129401705</v>
      </c>
      <c r="O33" s="53">
        <v>6269824.9614953157</v>
      </c>
    </row>
    <row r="34" spans="6:15">
      <c r="F34" s="9">
        <v>1988</v>
      </c>
      <c r="G34" s="53">
        <v>6729300</v>
      </c>
      <c r="H34" s="53">
        <v>2526700</v>
      </c>
      <c r="I34" s="53">
        <v>4202600</v>
      </c>
      <c r="J34" s="53"/>
      <c r="K34" s="151"/>
      <c r="L34" s="9">
        <v>2041</v>
      </c>
      <c r="M34" s="53">
        <v>10434762.77443549</v>
      </c>
      <c r="N34" s="53">
        <v>4186859.4631969649</v>
      </c>
      <c r="O34" s="53">
        <v>6305808.6152331792</v>
      </c>
    </row>
    <row r="35" spans="6:15">
      <c r="F35" s="9">
        <v>1989</v>
      </c>
      <c r="G35" s="53">
        <v>6751600</v>
      </c>
      <c r="H35" s="53">
        <v>2542200</v>
      </c>
      <c r="I35" s="53">
        <v>4209300</v>
      </c>
      <c r="J35" s="53"/>
      <c r="K35" s="151"/>
      <c r="M35" s="53"/>
      <c r="N35" s="53"/>
      <c r="O35" s="53"/>
    </row>
    <row r="36" spans="6:15">
      <c r="F36" s="9">
        <v>1990</v>
      </c>
      <c r="G36" s="53">
        <v>6798800</v>
      </c>
      <c r="H36" s="53">
        <v>2571400</v>
      </c>
      <c r="I36" s="53">
        <v>4227400</v>
      </c>
      <c r="J36" s="53"/>
      <c r="K36" s="151"/>
      <c r="L36" s="151"/>
      <c r="M36" s="53"/>
    </row>
    <row r="37" spans="6:15">
      <c r="F37" s="9">
        <v>1991</v>
      </c>
      <c r="G37" s="53">
        <v>6829300</v>
      </c>
      <c r="H37" s="53">
        <v>2599300</v>
      </c>
      <c r="I37" s="53">
        <v>4230000</v>
      </c>
      <c r="J37" s="53"/>
      <c r="K37" s="151"/>
      <c r="L37" s="151"/>
      <c r="M37" s="151"/>
    </row>
    <row r="38" spans="6:15">
      <c r="F38" s="9">
        <v>1992</v>
      </c>
      <c r="G38" s="53">
        <v>6829400</v>
      </c>
      <c r="H38" s="53">
        <v>2598100</v>
      </c>
      <c r="I38" s="53">
        <v>4231300</v>
      </c>
      <c r="J38" s="53"/>
      <c r="K38" s="151"/>
      <c r="L38" s="151"/>
      <c r="M38" s="151"/>
    </row>
    <row r="39" spans="6:15">
      <c r="F39" s="9">
        <v>1993</v>
      </c>
      <c r="G39" s="53">
        <v>6844500</v>
      </c>
      <c r="H39" s="53">
        <v>2601700</v>
      </c>
      <c r="I39" s="53">
        <v>4242800</v>
      </c>
      <c r="J39" s="53"/>
      <c r="K39" s="151"/>
      <c r="L39" s="151"/>
      <c r="M39" s="151"/>
    </row>
    <row r="40" spans="6:15">
      <c r="F40" s="9">
        <v>1994</v>
      </c>
      <c r="G40" s="53">
        <v>6873500</v>
      </c>
      <c r="H40" s="53">
        <v>2612400</v>
      </c>
      <c r="I40" s="53">
        <v>4261200</v>
      </c>
      <c r="J40" s="53"/>
      <c r="K40" s="151"/>
      <c r="L40" s="151"/>
      <c r="M40" s="151"/>
    </row>
    <row r="41" spans="6:15">
      <c r="F41" s="9">
        <v>1995</v>
      </c>
      <c r="G41" s="53">
        <v>6913100</v>
      </c>
      <c r="H41" s="53">
        <v>2628600</v>
      </c>
      <c r="I41" s="53">
        <v>4284500</v>
      </c>
      <c r="J41" s="53"/>
      <c r="K41" s="151"/>
      <c r="L41" s="151"/>
      <c r="M41" s="151"/>
    </row>
    <row r="42" spans="6:15">
      <c r="F42" s="9">
        <v>1996</v>
      </c>
      <c r="G42" s="53">
        <v>6974400</v>
      </c>
      <c r="H42" s="53">
        <v>2656400</v>
      </c>
      <c r="I42" s="53">
        <v>4318000</v>
      </c>
      <c r="J42" s="53"/>
      <c r="K42" s="151"/>
      <c r="L42" s="151"/>
      <c r="M42" s="151"/>
    </row>
    <row r="43" spans="6:15">
      <c r="F43" s="9">
        <v>1997</v>
      </c>
      <c r="G43" s="53">
        <v>7014800</v>
      </c>
      <c r="H43" s="53">
        <v>2672400</v>
      </c>
      <c r="I43" s="53">
        <v>4342500</v>
      </c>
      <c r="J43" s="53"/>
      <c r="K43" s="151"/>
      <c r="L43" s="151"/>
      <c r="M43" s="151"/>
    </row>
    <row r="44" spans="6:15">
      <c r="F44" s="9">
        <v>1998</v>
      </c>
      <c r="G44" s="53">
        <v>7065500</v>
      </c>
      <c r="H44" s="53">
        <v>2699200</v>
      </c>
      <c r="I44" s="53">
        <v>4366300</v>
      </c>
      <c r="J44" s="53"/>
      <c r="K44" s="151"/>
      <c r="L44" s="151"/>
      <c r="M44" s="151"/>
    </row>
    <row r="45" spans="6:15">
      <c r="F45" s="9">
        <v>1999</v>
      </c>
      <c r="G45" s="53">
        <v>7153900</v>
      </c>
      <c r="H45" s="53">
        <v>2750700</v>
      </c>
      <c r="I45" s="53">
        <v>4403200</v>
      </c>
      <c r="J45" s="53"/>
      <c r="K45" s="151"/>
      <c r="L45" s="151"/>
      <c r="M45" s="151"/>
    </row>
    <row r="46" spans="6:15">
      <c r="F46" s="9">
        <v>2000</v>
      </c>
      <c r="G46" s="53">
        <v>7236700</v>
      </c>
      <c r="H46" s="53">
        <v>2804900</v>
      </c>
      <c r="I46" s="53">
        <v>4431800</v>
      </c>
      <c r="J46" s="53"/>
      <c r="K46" s="151"/>
      <c r="L46" s="151"/>
      <c r="M46" s="151"/>
    </row>
    <row r="47" spans="6:15">
      <c r="F47" s="9">
        <v>2001</v>
      </c>
      <c r="G47" s="53">
        <v>7322403</v>
      </c>
      <c r="H47" s="53">
        <v>2859400</v>
      </c>
      <c r="I47" s="53">
        <v>4463000</v>
      </c>
      <c r="J47" s="53"/>
      <c r="K47" s="151"/>
      <c r="L47" s="151"/>
      <c r="M47" s="151"/>
    </row>
    <row r="48" spans="6:15">
      <c r="F48" s="9">
        <v>2002</v>
      </c>
      <c r="G48" s="53">
        <v>7376671</v>
      </c>
      <c r="H48" s="53">
        <v>2890900</v>
      </c>
      <c r="I48" s="53">
        <v>4485700</v>
      </c>
      <c r="J48" s="53"/>
      <c r="K48" s="151"/>
      <c r="L48" s="151"/>
      <c r="M48" s="151"/>
    </row>
    <row r="49" spans="6:13">
      <c r="F49" s="9">
        <v>2003</v>
      </c>
      <c r="G49" s="53">
        <v>7394817</v>
      </c>
      <c r="H49" s="53">
        <v>2898600</v>
      </c>
      <c r="I49" s="53">
        <v>4496300</v>
      </c>
      <c r="J49" s="53">
        <f t="shared" ref="J49:J61" si="0">G49-G48</f>
        <v>18146</v>
      </c>
      <c r="K49" s="151"/>
      <c r="L49" s="151"/>
      <c r="M49" s="151"/>
    </row>
    <row r="50" spans="6:13">
      <c r="F50" s="9">
        <v>2004</v>
      </c>
      <c r="G50" s="53">
        <v>7432730</v>
      </c>
      <c r="H50" s="53">
        <v>2915900</v>
      </c>
      <c r="I50" s="53">
        <v>4516800</v>
      </c>
      <c r="J50" s="53">
        <f t="shared" si="0"/>
        <v>37913</v>
      </c>
      <c r="K50" s="151"/>
      <c r="L50" s="151"/>
      <c r="M50" s="151"/>
    </row>
    <row r="51" spans="6:13">
      <c r="F51" s="9">
        <v>2005</v>
      </c>
      <c r="G51" s="53">
        <v>7519009</v>
      </c>
      <c r="H51" s="53">
        <v>2957000</v>
      </c>
      <c r="I51" s="53">
        <v>4562000</v>
      </c>
      <c r="J51" s="53">
        <f t="shared" si="0"/>
        <v>86279</v>
      </c>
      <c r="K51" s="151"/>
      <c r="L51" s="151"/>
      <c r="M51" s="151"/>
    </row>
    <row r="52" spans="6:13">
      <c r="F52" s="9">
        <v>2006</v>
      </c>
      <c r="G52" s="53">
        <v>7597825</v>
      </c>
      <c r="H52" s="53">
        <v>2989700</v>
      </c>
      <c r="I52" s="53">
        <v>4608200</v>
      </c>
      <c r="J52" s="53">
        <f t="shared" si="0"/>
        <v>78816</v>
      </c>
      <c r="K52" s="151"/>
      <c r="L52" s="151"/>
      <c r="M52" s="151"/>
    </row>
    <row r="53" spans="6:13">
      <c r="F53" s="9">
        <v>2007</v>
      </c>
      <c r="G53" s="53">
        <v>7693473</v>
      </c>
      <c r="H53" s="53">
        <v>3030800</v>
      </c>
      <c r="I53" s="53">
        <v>4662700</v>
      </c>
      <c r="J53" s="53">
        <f t="shared" si="0"/>
        <v>95648</v>
      </c>
      <c r="K53" s="151"/>
      <c r="L53" s="151"/>
      <c r="M53" s="151"/>
    </row>
    <row r="54" spans="6:13">
      <c r="F54" s="9">
        <v>2008</v>
      </c>
      <c r="G54" s="53">
        <v>7812161</v>
      </c>
      <c r="H54" s="53">
        <v>3078900</v>
      </c>
      <c r="I54" s="53">
        <v>4733200</v>
      </c>
      <c r="J54" s="53">
        <f t="shared" si="0"/>
        <v>118688</v>
      </c>
      <c r="K54" s="151"/>
      <c r="L54" s="151"/>
      <c r="M54" s="151"/>
    </row>
    <row r="55" spans="6:13">
      <c r="F55" s="9">
        <v>2009</v>
      </c>
      <c r="G55" s="53">
        <v>7942594</v>
      </c>
      <c r="H55" s="53">
        <v>3134400</v>
      </c>
      <c r="I55" s="53">
        <v>4808200</v>
      </c>
      <c r="J55" s="53">
        <f t="shared" si="0"/>
        <v>130433</v>
      </c>
      <c r="K55" s="151"/>
      <c r="L55" s="151"/>
      <c r="M55" s="151"/>
    </row>
    <row r="56" spans="6:13">
      <c r="F56" s="9">
        <v>2010</v>
      </c>
      <c r="G56" s="53">
        <v>8061495</v>
      </c>
      <c r="H56" s="53">
        <v>3179400</v>
      </c>
      <c r="I56" s="53">
        <v>4882100</v>
      </c>
      <c r="J56" s="53">
        <f>G56-G55</f>
        <v>118901</v>
      </c>
      <c r="K56" s="151"/>
      <c r="L56" s="151"/>
      <c r="M56" s="151"/>
    </row>
    <row r="57" spans="6:13">
      <c r="F57" s="9">
        <v>2011</v>
      </c>
      <c r="G57" s="53">
        <v>8204407</v>
      </c>
      <c r="H57" s="53">
        <v>3241100</v>
      </c>
      <c r="I57" s="53">
        <v>4963300</v>
      </c>
      <c r="J57" s="53">
        <f t="shared" si="0"/>
        <v>142912</v>
      </c>
      <c r="K57" s="151"/>
      <c r="L57" s="151"/>
      <c r="M57" s="151"/>
    </row>
    <row r="58" spans="6:13">
      <c r="F58" s="9">
        <v>2012</v>
      </c>
      <c r="G58" s="53">
        <v>8308833</v>
      </c>
      <c r="H58" s="53">
        <v>3288500</v>
      </c>
      <c r="I58" s="53">
        <v>5020300</v>
      </c>
      <c r="J58" s="53">
        <f t="shared" si="0"/>
        <v>104426</v>
      </c>
      <c r="K58" s="151"/>
      <c r="L58" s="151"/>
      <c r="M58" s="151"/>
    </row>
    <row r="59" spans="6:13">
      <c r="F59" s="9">
        <v>2013</v>
      </c>
      <c r="G59" s="53">
        <v>8417458</v>
      </c>
      <c r="H59" s="53">
        <v>3339200</v>
      </c>
      <c r="I59" s="53">
        <v>5078300</v>
      </c>
      <c r="J59" s="53">
        <f t="shared" si="0"/>
        <v>108625</v>
      </c>
      <c r="K59" s="151"/>
      <c r="L59" s="151"/>
      <c r="M59" s="151"/>
    </row>
    <row r="60" spans="6:13">
      <c r="F60" s="9">
        <v>2014</v>
      </c>
      <c r="G60" s="53">
        <v>8539398</v>
      </c>
      <c r="H60" s="53">
        <v>3399400</v>
      </c>
      <c r="I60" s="53">
        <v>5140000</v>
      </c>
      <c r="J60" s="53">
        <f t="shared" si="0"/>
        <v>121940</v>
      </c>
      <c r="K60" s="151"/>
      <c r="L60" s="151"/>
      <c r="M60" s="151"/>
    </row>
    <row r="61" spans="6:13">
      <c r="F61" s="9">
        <v>2015</v>
      </c>
      <c r="G61" s="53">
        <v>8666930</v>
      </c>
      <c r="H61" s="53">
        <v>3467500</v>
      </c>
      <c r="I61" s="53">
        <v>5199500</v>
      </c>
      <c r="J61" s="53">
        <f t="shared" si="0"/>
        <v>127532</v>
      </c>
      <c r="K61" s="151"/>
      <c r="L61" s="151"/>
      <c r="M61" s="151"/>
    </row>
    <row r="62" spans="6:13">
      <c r="F62" s="9">
        <v>2016</v>
      </c>
      <c r="G62" s="53">
        <v>8769659</v>
      </c>
      <c r="H62" s="53">
        <v>3514900</v>
      </c>
      <c r="I62" s="53">
        <v>5254800</v>
      </c>
      <c r="J62" s="53">
        <f>G62-G61</f>
        <v>102729</v>
      </c>
      <c r="K62" s="151"/>
      <c r="L62" s="151"/>
      <c r="M62" s="151"/>
    </row>
    <row r="63" spans="6:13">
      <c r="F63" s="9">
        <v>2017</v>
      </c>
      <c r="G63" s="53">
        <v>8825001</v>
      </c>
      <c r="H63" s="53">
        <v>3545500</v>
      </c>
      <c r="I63" s="53">
        <v>5279500</v>
      </c>
      <c r="J63" s="53">
        <f>G63-G62</f>
        <v>55342</v>
      </c>
      <c r="K63" s="151"/>
      <c r="L63" s="151"/>
      <c r="M63" s="151"/>
    </row>
    <row r="64" spans="6:13">
      <c r="F64" s="9">
        <v>2018</v>
      </c>
      <c r="G64" s="53">
        <v>8908081</v>
      </c>
      <c r="H64" s="53">
        <v>3600200</v>
      </c>
      <c r="I64" s="53">
        <v>5307900</v>
      </c>
      <c r="J64" s="53">
        <f>G64-G63</f>
        <v>83080</v>
      </c>
      <c r="K64" s="151"/>
      <c r="L64" s="151"/>
      <c r="M64" s="151"/>
    </row>
    <row r="65" spans="6:13">
      <c r="F65" s="9">
        <v>2019</v>
      </c>
      <c r="G65" s="53">
        <v>8961989</v>
      </c>
      <c r="H65" s="53">
        <v>3632800</v>
      </c>
      <c r="I65" s="53">
        <v>5329200</v>
      </c>
      <c r="J65" s="53">
        <f>G65-G64</f>
        <v>53908</v>
      </c>
      <c r="K65" s="151"/>
      <c r="L65" s="151"/>
      <c r="M65" s="151"/>
    </row>
    <row r="66" spans="6:13">
      <c r="G66" s="152"/>
      <c r="H66" s="152"/>
      <c r="I66" s="152"/>
    </row>
    <row r="67" spans="6:13">
      <c r="G67" s="53"/>
      <c r="H67" s="53"/>
      <c r="I67" s="53"/>
      <c r="J67" s="152"/>
      <c r="K67" s="53"/>
    </row>
    <row r="68" spans="6:13">
      <c r="G68" s="4"/>
      <c r="H68" s="4"/>
      <c r="I68" s="80"/>
    </row>
  </sheetData>
  <customSheetViews>
    <customSheetView guid="{9883963A-B599-466E-88D7-AE85360E0737}" scale="110">
      <selection activeCell="AC21" sqref="AC21"/>
      <pageMargins left="0.7" right="0.7" top="0.75" bottom="0.75" header="0.3" footer="0.3"/>
      <pageSetup paperSize="9" orientation="portrait" r:id="rId1"/>
    </customSheetView>
    <customSheetView guid="{CDEF6930-6739-4FEE-9F65-E195F9A4F82A}" scale="110">
      <selection activeCell="AC21" sqref="AC21"/>
      <pageMargins left="0.7" right="0.7" top="0.75" bottom="0.75" header="0.3" footer="0.3"/>
      <pageSetup paperSize="9" orientation="portrait" r:id="rId2"/>
    </customSheetView>
  </customSheetViews>
  <mergeCells count="3">
    <mergeCell ref="F5:I5"/>
    <mergeCell ref="A5:D5"/>
    <mergeCell ref="L5:O5"/>
  </mergeCells>
  <pageMargins left="0.7" right="0.7" top="0.75" bottom="0.75" header="0.3" footer="0.3"/>
  <pageSetup paperSize="9" orientation="portrait"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96">
    <tabColor rgb="FF117733"/>
  </sheetPr>
  <dimension ref="A1:M13"/>
  <sheetViews>
    <sheetView zoomScaleNormal="100" workbookViewId="0">
      <selection activeCell="B1" sqref="B1"/>
    </sheetView>
  </sheetViews>
  <sheetFormatPr defaultColWidth="9.140625" defaultRowHeight="15"/>
  <cols>
    <col min="1" max="1" width="14.85546875" style="26" customWidth="1"/>
    <col min="2" max="2" width="11.140625" style="27" customWidth="1"/>
    <col min="3" max="3" width="11.140625" style="27" bestFit="1" customWidth="1"/>
    <col min="4" max="7" width="9.140625" style="27"/>
    <col min="8" max="8" width="11.85546875" style="27" bestFit="1" customWidth="1"/>
    <col min="9" max="16384" width="9.140625" style="27"/>
  </cols>
  <sheetData>
    <row r="1" spans="1:13">
      <c r="A1" s="26" t="s">
        <v>30</v>
      </c>
      <c r="B1" s="273">
        <v>2.21</v>
      </c>
      <c r="C1" s="258"/>
    </row>
    <row r="2" spans="1:13">
      <c r="A2" s="10" t="s">
        <v>31</v>
      </c>
      <c r="B2" s="26" t="s">
        <v>2428</v>
      </c>
    </row>
    <row r="3" spans="1:13">
      <c r="A3" s="10" t="s">
        <v>33</v>
      </c>
      <c r="B3" s="29" t="s">
        <v>3183</v>
      </c>
    </row>
    <row r="4" spans="1:13">
      <c r="C4" s="183"/>
      <c r="D4" s="183"/>
      <c r="E4" s="183"/>
      <c r="F4" s="183"/>
      <c r="G4" s="183"/>
      <c r="H4" s="183"/>
      <c r="I4" s="183"/>
      <c r="J4" s="183"/>
      <c r="K4" s="183"/>
      <c r="L4" s="32"/>
      <c r="M4" s="32"/>
    </row>
    <row r="5" spans="1:13">
      <c r="A5" s="26" t="s">
        <v>0</v>
      </c>
      <c r="B5" s="26" t="s">
        <v>47</v>
      </c>
      <c r="C5" s="184"/>
      <c r="D5" s="184"/>
      <c r="E5" s="184"/>
      <c r="F5" s="184"/>
      <c r="G5" s="184"/>
      <c r="H5" s="184"/>
      <c r="I5" s="184"/>
      <c r="J5" s="184"/>
      <c r="K5" s="185"/>
    </row>
    <row r="6" spans="1:13">
      <c r="A6" s="26">
        <v>2012</v>
      </c>
      <c r="B6" s="234">
        <v>5554</v>
      </c>
      <c r="C6" s="32"/>
      <c r="D6" s="32"/>
      <c r="E6" s="32"/>
      <c r="F6" s="32"/>
      <c r="G6" s="32"/>
      <c r="H6" s="32"/>
      <c r="I6" s="32"/>
      <c r="J6" s="32"/>
      <c r="K6" s="184"/>
    </row>
    <row r="7" spans="1:13">
      <c r="A7" s="26">
        <v>2013</v>
      </c>
      <c r="B7" s="234">
        <v>5638</v>
      </c>
      <c r="C7" s="32"/>
      <c r="D7" s="32"/>
      <c r="E7" s="32"/>
      <c r="F7" s="32"/>
      <c r="G7" s="32"/>
      <c r="H7" s="32"/>
      <c r="I7" s="32"/>
      <c r="J7" s="32"/>
    </row>
    <row r="8" spans="1:13">
      <c r="A8" s="26">
        <v>2014</v>
      </c>
      <c r="B8" s="234">
        <v>5549</v>
      </c>
    </row>
    <row r="9" spans="1:13">
      <c r="A9" s="26">
        <v>2015</v>
      </c>
      <c r="B9" s="234">
        <v>5885</v>
      </c>
    </row>
    <row r="10" spans="1:13">
      <c r="A10" s="26">
        <v>2016</v>
      </c>
      <c r="B10" s="234">
        <v>7087</v>
      </c>
    </row>
    <row r="11" spans="1:13">
      <c r="A11" s="26">
        <v>2017</v>
      </c>
      <c r="B11" s="234">
        <v>9683</v>
      </c>
    </row>
    <row r="12" spans="1:13">
      <c r="A12" s="26">
        <v>2018</v>
      </c>
      <c r="B12" s="234">
        <v>9020</v>
      </c>
    </row>
    <row r="13" spans="1:13">
      <c r="A13" s="26">
        <v>2019</v>
      </c>
      <c r="B13" s="234">
        <v>11704</v>
      </c>
    </row>
  </sheetData>
  <customSheetViews>
    <customSheetView guid="{9883963A-B599-466E-88D7-AE85360E0737}">
      <selection activeCell="B4" sqref="B4"/>
      <pageMargins left="0.75" right="0.75" top="1" bottom="1" header="0.5" footer="0.5"/>
      <pageSetup paperSize="9" orientation="portrait" horizontalDpi="300" verticalDpi="300" r:id="rId1"/>
      <headerFooter alignWithMargins="0"/>
    </customSheetView>
    <customSheetView guid="{CDEF6930-6739-4FEE-9F65-E195F9A4F82A}">
      <selection activeCell="B4" sqref="B4"/>
      <pageMargins left="0.75" right="0.75" top="1" bottom="1" header="0.5" footer="0.5"/>
      <pageSetup paperSize="9" orientation="portrait" horizontalDpi="300" verticalDpi="300" r:id="rId2"/>
      <headerFooter alignWithMargins="0"/>
    </customSheetView>
  </customSheetViews>
  <pageMargins left="0.75" right="0.75" top="1" bottom="1" header="0.5" footer="0.5"/>
  <pageSetup paperSize="9" orientation="portrait" horizontalDpi="300" verticalDpi="300" r:id="rId3"/>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0">
    <tabColor rgb="FFCC6677"/>
  </sheetPr>
  <dimension ref="A1:H9"/>
  <sheetViews>
    <sheetView zoomScaleNormal="100" workbookViewId="0">
      <selection activeCell="B1" sqref="B1"/>
    </sheetView>
  </sheetViews>
  <sheetFormatPr defaultColWidth="9.140625" defaultRowHeight="15"/>
  <cols>
    <col min="1" max="1" width="14.85546875" style="107" customWidth="1"/>
    <col min="2" max="7" width="11.140625" style="108" customWidth="1"/>
    <col min="8" max="247" width="9.140625" style="108"/>
    <col min="248" max="248" width="73.140625" style="108" customWidth="1"/>
    <col min="249" max="503" width="9.140625" style="108"/>
    <col min="504" max="504" width="73.140625" style="108" customWidth="1"/>
    <col min="505" max="759" width="9.140625" style="108"/>
    <col min="760" max="760" width="73.140625" style="108" customWidth="1"/>
    <col min="761" max="1015" width="9.140625" style="108"/>
    <col min="1016" max="1016" width="73.140625" style="108" customWidth="1"/>
    <col min="1017" max="1271" width="9.140625" style="108"/>
    <col min="1272" max="1272" width="73.140625" style="108" customWidth="1"/>
    <col min="1273" max="1527" width="9.140625" style="108"/>
    <col min="1528" max="1528" width="73.140625" style="108" customWidth="1"/>
    <col min="1529" max="1783" width="9.140625" style="108"/>
    <col min="1784" max="1784" width="73.140625" style="108" customWidth="1"/>
    <col min="1785" max="2039" width="9.140625" style="108"/>
    <col min="2040" max="2040" width="73.140625" style="108" customWidth="1"/>
    <col min="2041" max="2295" width="9.140625" style="108"/>
    <col min="2296" max="2296" width="73.140625" style="108" customWidth="1"/>
    <col min="2297" max="2551" width="9.140625" style="108"/>
    <col min="2552" max="2552" width="73.140625" style="108" customWidth="1"/>
    <col min="2553" max="2807" width="9.140625" style="108"/>
    <col min="2808" max="2808" width="73.140625" style="108" customWidth="1"/>
    <col min="2809" max="3063" width="9.140625" style="108"/>
    <col min="3064" max="3064" width="73.140625" style="108" customWidth="1"/>
    <col min="3065" max="3319" width="9.140625" style="108"/>
    <col min="3320" max="3320" width="73.140625" style="108" customWidth="1"/>
    <col min="3321" max="3575" width="9.140625" style="108"/>
    <col min="3576" max="3576" width="73.140625" style="108" customWidth="1"/>
    <col min="3577" max="3831" width="9.140625" style="108"/>
    <col min="3832" max="3832" width="73.140625" style="108" customWidth="1"/>
    <col min="3833" max="4087" width="9.140625" style="108"/>
    <col min="4088" max="4088" width="73.140625" style="108" customWidth="1"/>
    <col min="4089" max="4343" width="9.140625" style="108"/>
    <col min="4344" max="4344" width="73.140625" style="108" customWidth="1"/>
    <col min="4345" max="4599" width="9.140625" style="108"/>
    <col min="4600" max="4600" width="73.140625" style="108" customWidth="1"/>
    <col min="4601" max="4855" width="9.140625" style="108"/>
    <col min="4856" max="4856" width="73.140625" style="108" customWidth="1"/>
    <col min="4857" max="5111" width="9.140625" style="108"/>
    <col min="5112" max="5112" width="73.140625" style="108" customWidth="1"/>
    <col min="5113" max="5367" width="9.140625" style="108"/>
    <col min="5368" max="5368" width="73.140625" style="108" customWidth="1"/>
    <col min="5369" max="5623" width="9.140625" style="108"/>
    <col min="5624" max="5624" width="73.140625" style="108" customWidth="1"/>
    <col min="5625" max="5879" width="9.140625" style="108"/>
    <col min="5880" max="5880" width="73.140625" style="108" customWidth="1"/>
    <col min="5881" max="6135" width="9.140625" style="108"/>
    <col min="6136" max="6136" width="73.140625" style="108" customWidth="1"/>
    <col min="6137" max="6391" width="9.140625" style="108"/>
    <col min="6392" max="6392" width="73.140625" style="108" customWidth="1"/>
    <col min="6393" max="6647" width="9.140625" style="108"/>
    <col min="6648" max="6648" width="73.140625" style="108" customWidth="1"/>
    <col min="6649" max="6903" width="9.140625" style="108"/>
    <col min="6904" max="6904" width="73.140625" style="108" customWidth="1"/>
    <col min="6905" max="7159" width="9.140625" style="108"/>
    <col min="7160" max="7160" width="73.140625" style="108" customWidth="1"/>
    <col min="7161" max="7415" width="9.140625" style="108"/>
    <col min="7416" max="7416" width="73.140625" style="108" customWidth="1"/>
    <col min="7417" max="7671" width="9.140625" style="108"/>
    <col min="7672" max="7672" width="73.140625" style="108" customWidth="1"/>
    <col min="7673" max="7927" width="9.140625" style="108"/>
    <col min="7928" max="7928" width="73.140625" style="108" customWidth="1"/>
    <col min="7929" max="8183" width="9.140625" style="108"/>
    <col min="8184" max="8184" width="73.140625" style="108" customWidth="1"/>
    <col min="8185" max="8439" width="9.140625" style="108"/>
    <col min="8440" max="8440" width="73.140625" style="108" customWidth="1"/>
    <col min="8441" max="8695" width="9.140625" style="108"/>
    <col min="8696" max="8696" width="73.140625" style="108" customWidth="1"/>
    <col min="8697" max="8951" width="9.140625" style="108"/>
    <col min="8952" max="8952" width="73.140625" style="108" customWidth="1"/>
    <col min="8953" max="9207" width="9.140625" style="108"/>
    <col min="9208" max="9208" width="73.140625" style="108" customWidth="1"/>
    <col min="9209" max="9463" width="9.140625" style="108"/>
    <col min="9464" max="9464" width="73.140625" style="108" customWidth="1"/>
    <col min="9465" max="9719" width="9.140625" style="108"/>
    <col min="9720" max="9720" width="73.140625" style="108" customWidth="1"/>
    <col min="9721" max="9975" width="9.140625" style="108"/>
    <col min="9976" max="9976" width="73.140625" style="108" customWidth="1"/>
    <col min="9977" max="10231" width="9.140625" style="108"/>
    <col min="10232" max="10232" width="73.140625" style="108" customWidth="1"/>
    <col min="10233" max="10487" width="9.140625" style="108"/>
    <col min="10488" max="10488" width="73.140625" style="108" customWidth="1"/>
    <col min="10489" max="10743" width="9.140625" style="108"/>
    <col min="10744" max="10744" width="73.140625" style="108" customWidth="1"/>
    <col min="10745" max="10999" width="9.140625" style="108"/>
    <col min="11000" max="11000" width="73.140625" style="108" customWidth="1"/>
    <col min="11001" max="11255" width="9.140625" style="108"/>
    <col min="11256" max="11256" width="73.140625" style="108" customWidth="1"/>
    <col min="11257" max="11511" width="9.140625" style="108"/>
    <col min="11512" max="11512" width="73.140625" style="108" customWidth="1"/>
    <col min="11513" max="11767" width="9.140625" style="108"/>
    <col min="11768" max="11768" width="73.140625" style="108" customWidth="1"/>
    <col min="11769" max="12023" width="9.140625" style="108"/>
    <col min="12024" max="12024" width="73.140625" style="108" customWidth="1"/>
    <col min="12025" max="12279" width="9.140625" style="108"/>
    <col min="12280" max="12280" width="73.140625" style="108" customWidth="1"/>
    <col min="12281" max="12535" width="9.140625" style="108"/>
    <col min="12536" max="12536" width="73.140625" style="108" customWidth="1"/>
    <col min="12537" max="12791" width="9.140625" style="108"/>
    <col min="12792" max="12792" width="73.140625" style="108" customWidth="1"/>
    <col min="12793" max="13047" width="9.140625" style="108"/>
    <col min="13048" max="13048" width="73.140625" style="108" customWidth="1"/>
    <col min="13049" max="13303" width="9.140625" style="108"/>
    <col min="13304" max="13304" width="73.140625" style="108" customWidth="1"/>
    <col min="13305" max="13559" width="9.140625" style="108"/>
    <col min="13560" max="13560" width="73.140625" style="108" customWidth="1"/>
    <col min="13561" max="13815" width="9.140625" style="108"/>
    <col min="13816" max="13816" width="73.140625" style="108" customWidth="1"/>
    <col min="13817" max="14071" width="9.140625" style="108"/>
    <col min="14072" max="14072" width="73.140625" style="108" customWidth="1"/>
    <col min="14073" max="14327" width="9.140625" style="108"/>
    <col min="14328" max="14328" width="73.140625" style="108" customWidth="1"/>
    <col min="14329" max="14583" width="9.140625" style="108"/>
    <col min="14584" max="14584" width="73.140625" style="108" customWidth="1"/>
    <col min="14585" max="14839" width="9.140625" style="108"/>
    <col min="14840" max="14840" width="73.140625" style="108" customWidth="1"/>
    <col min="14841" max="15095" width="9.140625" style="108"/>
    <col min="15096" max="15096" width="73.140625" style="108" customWidth="1"/>
    <col min="15097" max="15351" width="9.140625" style="108"/>
    <col min="15352" max="15352" width="73.140625" style="108" customWidth="1"/>
    <col min="15353" max="15607" width="9.140625" style="108"/>
    <col min="15608" max="15608" width="73.140625" style="108" customWidth="1"/>
    <col min="15609" max="15863" width="9.140625" style="108"/>
    <col min="15864" max="15864" width="73.140625" style="108" customWidth="1"/>
    <col min="15865" max="16119" width="9.140625" style="108"/>
    <col min="16120" max="16120" width="73.140625" style="108" customWidth="1"/>
    <col min="16121" max="16383" width="9.140625" style="108"/>
    <col min="16384" max="16384" width="9.140625" style="108" customWidth="1"/>
  </cols>
  <sheetData>
    <row r="1" spans="1:8">
      <c r="A1" s="198" t="s">
        <v>30</v>
      </c>
      <c r="B1" s="195">
        <v>3.1</v>
      </c>
      <c r="C1" s="257"/>
    </row>
    <row r="2" spans="1:8">
      <c r="A2" s="148" t="s">
        <v>31</v>
      </c>
      <c r="B2" s="108" t="s">
        <v>2383</v>
      </c>
    </row>
    <row r="3" spans="1:8">
      <c r="A3" s="148" t="s">
        <v>33</v>
      </c>
      <c r="B3" s="107" t="s">
        <v>3204</v>
      </c>
    </row>
    <row r="5" spans="1:8">
      <c r="A5" s="107" t="s">
        <v>50</v>
      </c>
      <c r="B5" s="108">
        <v>2010</v>
      </c>
      <c r="C5" s="108">
        <v>2012</v>
      </c>
      <c r="D5" s="108">
        <v>2013</v>
      </c>
      <c r="E5" s="108">
        <v>2014</v>
      </c>
      <c r="F5" s="108">
        <v>2015</v>
      </c>
      <c r="G5" s="108">
        <v>2016</v>
      </c>
      <c r="H5" s="108">
        <v>2017</v>
      </c>
    </row>
    <row r="6" spans="1:8">
      <c r="A6" s="107" t="s">
        <v>2321</v>
      </c>
      <c r="B6" s="182">
        <v>16.2089</v>
      </c>
      <c r="C6" s="182">
        <v>16.735099999999999</v>
      </c>
      <c r="D6" s="182">
        <v>17.766300000000001</v>
      </c>
      <c r="E6" s="182">
        <v>17.380400000000002</v>
      </c>
      <c r="F6" s="182">
        <v>16.670000000000002</v>
      </c>
      <c r="G6" s="182">
        <v>18.600000000000001</v>
      </c>
      <c r="H6" s="108">
        <v>17.2</v>
      </c>
    </row>
    <row r="7" spans="1:8">
      <c r="A7" s="107" t="s">
        <v>137</v>
      </c>
      <c r="B7" s="182">
        <v>30</v>
      </c>
      <c r="C7" s="182">
        <v>31.2</v>
      </c>
      <c r="D7" s="182">
        <v>34.430399999999999</v>
      </c>
      <c r="E7" s="182">
        <v>37.262599999999999</v>
      </c>
      <c r="F7" s="182">
        <v>34.61</v>
      </c>
      <c r="G7" s="182">
        <v>36.83</v>
      </c>
      <c r="H7" s="108">
        <v>32.6</v>
      </c>
    </row>
    <row r="8" spans="1:8">
      <c r="A8" s="107" t="s">
        <v>138</v>
      </c>
      <c r="B8" s="182">
        <v>28.9023</v>
      </c>
      <c r="C8" s="182">
        <v>29.051400000000001</v>
      </c>
      <c r="D8" s="182">
        <v>30.185600000000001</v>
      </c>
      <c r="E8" s="182">
        <v>30.545999999999999</v>
      </c>
      <c r="F8" s="182">
        <v>29.08</v>
      </c>
      <c r="G8" s="182">
        <v>30.65</v>
      </c>
      <c r="H8" s="108">
        <v>30.4</v>
      </c>
    </row>
    <row r="9" spans="1:8">
      <c r="A9" s="107" t="s">
        <v>44</v>
      </c>
      <c r="B9" s="182">
        <v>24.68</v>
      </c>
      <c r="C9" s="182">
        <v>24.96</v>
      </c>
      <c r="D9" s="182">
        <v>26.08</v>
      </c>
      <c r="E9" s="182">
        <v>26.4</v>
      </c>
      <c r="F9" s="182">
        <v>26.76</v>
      </c>
      <c r="G9" s="182">
        <v>28.1587</v>
      </c>
      <c r="H9" s="108">
        <v>26.1</v>
      </c>
    </row>
  </sheetData>
  <pageMargins left="0.75" right="0.75" top="1" bottom="1" header="0.5" footer="0.5"/>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64">
    <tabColor rgb="FFCC6677"/>
  </sheetPr>
  <dimension ref="A1:D408"/>
  <sheetViews>
    <sheetView zoomScaleNormal="100" workbookViewId="0">
      <selection activeCell="B1" sqref="B1"/>
    </sheetView>
  </sheetViews>
  <sheetFormatPr defaultColWidth="9.140625" defaultRowHeight="15"/>
  <cols>
    <col min="1" max="1" width="14.85546875" style="135" customWidth="1"/>
    <col min="2" max="2" width="9.140625" style="180" bestFit="1" customWidth="1"/>
    <col min="3" max="3" width="9.7109375" style="180" bestFit="1" customWidth="1"/>
    <col min="4" max="4" width="9.140625" style="180" bestFit="1" customWidth="1"/>
    <col min="5" max="8" width="9.140625" style="180"/>
    <col min="9" max="9" width="9.28515625" style="180" bestFit="1" customWidth="1"/>
    <col min="10" max="11" width="11.42578125" style="180" bestFit="1" customWidth="1"/>
    <col min="12" max="16384" width="9.140625" style="180"/>
  </cols>
  <sheetData>
    <row r="1" spans="1:4">
      <c r="A1" s="5" t="s">
        <v>30</v>
      </c>
      <c r="B1" s="272">
        <v>3.2</v>
      </c>
      <c r="C1" s="258"/>
    </row>
    <row r="2" spans="1:4">
      <c r="A2" s="7" t="s">
        <v>31</v>
      </c>
      <c r="B2" s="105" t="s">
        <v>3173</v>
      </c>
    </row>
    <row r="3" spans="1:4">
      <c r="A3" s="10" t="s">
        <v>33</v>
      </c>
      <c r="B3" s="106" t="s">
        <v>3184</v>
      </c>
    </row>
    <row r="5" spans="1:4" s="181" customFormat="1">
      <c r="A5" s="194" t="s">
        <v>0</v>
      </c>
      <c r="B5" s="194" t="s">
        <v>3987</v>
      </c>
      <c r="C5" s="194" t="s">
        <v>39</v>
      </c>
      <c r="D5" s="194" t="s">
        <v>36</v>
      </c>
    </row>
    <row r="6" spans="1:4">
      <c r="A6" s="135">
        <v>1970</v>
      </c>
      <c r="B6" s="135" t="s">
        <v>55</v>
      </c>
      <c r="C6" s="245">
        <v>57371.300116237646</v>
      </c>
      <c r="D6" s="245">
        <v>76363.295854101103</v>
      </c>
    </row>
    <row r="7" spans="1:4">
      <c r="B7" s="135" t="s">
        <v>56</v>
      </c>
      <c r="C7" s="245">
        <v>57030.785853780995</v>
      </c>
      <c r="D7" s="245">
        <v>73216.860610758959</v>
      </c>
    </row>
    <row r="8" spans="1:4">
      <c r="B8" s="135" t="s">
        <v>57</v>
      </c>
      <c r="C8" s="245">
        <v>59025.392661996106</v>
      </c>
      <c r="D8" s="245">
        <v>77716.112412090311</v>
      </c>
    </row>
    <row r="9" spans="1:4">
      <c r="B9" s="135" t="s">
        <v>58</v>
      </c>
      <c r="C9" s="245">
        <v>57703.095222411481</v>
      </c>
      <c r="D9" s="245">
        <v>76712.724464901577</v>
      </c>
    </row>
    <row r="10" spans="1:4">
      <c r="A10" s="135">
        <v>1971</v>
      </c>
      <c r="B10" s="135" t="s">
        <v>55</v>
      </c>
      <c r="C10" s="245">
        <v>57780.717773604905</v>
      </c>
      <c r="D10" s="245">
        <v>76414.956669877924</v>
      </c>
    </row>
    <row r="11" spans="1:4">
      <c r="B11" s="135" t="s">
        <v>56</v>
      </c>
      <c r="C11" s="245">
        <v>57534.210192969476</v>
      </c>
      <c r="D11" s="245">
        <v>78490.297216679595</v>
      </c>
    </row>
    <row r="12" spans="1:4">
      <c r="B12" s="135" t="s">
        <v>57</v>
      </c>
      <c r="C12" s="245">
        <v>59917.853319331429</v>
      </c>
      <c r="D12" s="245">
        <v>80866.478529021755</v>
      </c>
    </row>
    <row r="13" spans="1:4">
      <c r="B13" s="135" t="s">
        <v>58</v>
      </c>
      <c r="C13" s="245">
        <v>62166.66151951249</v>
      </c>
      <c r="D13" s="245">
        <v>84434.792882790003</v>
      </c>
    </row>
    <row r="14" spans="1:4">
      <c r="A14" s="135">
        <v>1972</v>
      </c>
      <c r="B14" s="135" t="s">
        <v>55</v>
      </c>
      <c r="C14" s="245">
        <v>64710.327665324745</v>
      </c>
      <c r="D14" s="245">
        <v>92678.546821839424</v>
      </c>
    </row>
    <row r="15" spans="1:4">
      <c r="B15" s="135" t="s">
        <v>56</v>
      </c>
      <c r="C15" s="245">
        <v>70227.291509867166</v>
      </c>
      <c r="D15" s="245">
        <v>102032.28476744507</v>
      </c>
    </row>
    <row r="16" spans="1:4">
      <c r="B16" s="135" t="s">
        <v>57</v>
      </c>
      <c r="C16" s="245">
        <v>79702.934775323505</v>
      </c>
      <c r="D16" s="245">
        <v>113896.448632425</v>
      </c>
    </row>
    <row r="17" spans="1:4">
      <c r="B17" s="135" t="s">
        <v>58</v>
      </c>
      <c r="C17" s="245">
        <v>86342.585443767355</v>
      </c>
      <c r="D17" s="245">
        <v>124809.83311922157</v>
      </c>
    </row>
    <row r="18" spans="1:4">
      <c r="A18" s="135">
        <v>1973</v>
      </c>
      <c r="B18" s="135" t="s">
        <v>55</v>
      </c>
      <c r="C18" s="245">
        <v>91375.423461796323</v>
      </c>
      <c r="D18" s="245">
        <v>128377.70943063244</v>
      </c>
    </row>
    <row r="19" spans="1:4">
      <c r="B19" s="135" t="s">
        <v>56</v>
      </c>
      <c r="C19" s="245">
        <v>93165.208315926269</v>
      </c>
      <c r="D19" s="245">
        <v>126561.9691059342</v>
      </c>
    </row>
    <row r="20" spans="1:4">
      <c r="B20" s="135" t="s">
        <v>57</v>
      </c>
      <c r="C20" s="245">
        <v>97618.672878292316</v>
      </c>
      <c r="D20" s="245">
        <v>130817.92386539158</v>
      </c>
    </row>
    <row r="21" spans="1:4">
      <c r="B21" s="135" t="s">
        <v>58</v>
      </c>
      <c r="C21" s="245">
        <v>95069.580438971359</v>
      </c>
      <c r="D21" s="245">
        <v>122537.06901320865</v>
      </c>
    </row>
    <row r="22" spans="1:4">
      <c r="A22" s="135">
        <v>1974</v>
      </c>
      <c r="B22" s="135" t="s">
        <v>55</v>
      </c>
      <c r="C22" s="245">
        <v>92437.196417020779</v>
      </c>
      <c r="D22" s="245">
        <v>121617.05549161113</v>
      </c>
    </row>
    <row r="23" spans="1:4">
      <c r="B23" s="135" t="s">
        <v>56</v>
      </c>
      <c r="C23" s="245">
        <v>87511.788393339346</v>
      </c>
      <c r="D23" s="245">
        <v>111006.36342887854</v>
      </c>
    </row>
    <row r="24" spans="1:4">
      <c r="B24" s="135" t="s">
        <v>57</v>
      </c>
      <c r="C24" s="245">
        <v>85945.531479186626</v>
      </c>
      <c r="D24" s="245">
        <v>107780.99525369135</v>
      </c>
    </row>
    <row r="25" spans="1:4">
      <c r="B25" s="135" t="s">
        <v>58</v>
      </c>
      <c r="C25" s="245">
        <v>83198.242711731189</v>
      </c>
      <c r="D25" s="245">
        <v>107036.71018659207</v>
      </c>
    </row>
    <row r="26" spans="1:4">
      <c r="A26" s="135">
        <v>1975</v>
      </c>
      <c r="B26" s="135" t="s">
        <v>55</v>
      </c>
      <c r="C26" s="245">
        <v>78577.336411033859</v>
      </c>
      <c r="D26" s="245">
        <v>96561.409703369252</v>
      </c>
    </row>
    <row r="27" spans="1:4">
      <c r="B27" s="135" t="s">
        <v>56</v>
      </c>
      <c r="C27" s="245">
        <v>74067.231888444599</v>
      </c>
      <c r="D27" s="245">
        <v>93874.303111102359</v>
      </c>
    </row>
    <row r="28" spans="1:4">
      <c r="B28" s="135" t="s">
        <v>57</v>
      </c>
      <c r="C28" s="245">
        <v>72616.704801627377</v>
      </c>
      <c r="D28" s="245">
        <v>92295.960855651036</v>
      </c>
    </row>
    <row r="29" spans="1:4">
      <c r="B29" s="135" t="s">
        <v>58</v>
      </c>
      <c r="C29" s="245">
        <v>70963.263311386443</v>
      </c>
      <c r="D29" s="245">
        <v>86000.244202396498</v>
      </c>
    </row>
    <row r="30" spans="1:4">
      <c r="A30" s="135">
        <v>1976</v>
      </c>
      <c r="B30" s="135" t="s">
        <v>55</v>
      </c>
      <c r="C30" s="245">
        <v>69537.465850472421</v>
      </c>
      <c r="D30" s="245">
        <v>85671.999027804864</v>
      </c>
    </row>
    <row r="31" spans="1:4">
      <c r="B31" s="135" t="s">
        <v>56</v>
      </c>
      <c r="C31" s="245">
        <v>68931.684108266956</v>
      </c>
      <c r="D31" s="245">
        <v>86118.286154333691</v>
      </c>
    </row>
    <row r="32" spans="1:4">
      <c r="B32" s="135" t="s">
        <v>57</v>
      </c>
      <c r="C32" s="245">
        <v>68831.381350071388</v>
      </c>
      <c r="D32" s="245">
        <v>83799.178968127046</v>
      </c>
    </row>
    <row r="33" spans="1:4">
      <c r="B33" s="135" t="s">
        <v>58</v>
      </c>
      <c r="C33" s="245">
        <v>66886.275723330982</v>
      </c>
      <c r="D33" s="245">
        <v>82533.182262495102</v>
      </c>
    </row>
    <row r="34" spans="1:4">
      <c r="A34" s="135">
        <v>1977</v>
      </c>
      <c r="B34" s="135" t="s">
        <v>55</v>
      </c>
      <c r="C34" s="245">
        <v>64074.112354118406</v>
      </c>
      <c r="D34" s="245">
        <v>80844.36730995409</v>
      </c>
    </row>
    <row r="35" spans="1:4">
      <c r="B35" s="135" t="s">
        <v>56</v>
      </c>
      <c r="C35" s="245">
        <v>62341.074593799029</v>
      </c>
      <c r="D35" s="245">
        <v>74879.631272472965</v>
      </c>
    </row>
    <row r="36" spans="1:4">
      <c r="B36" s="135" t="s">
        <v>57</v>
      </c>
      <c r="C36" s="245">
        <v>63174.660141951106</v>
      </c>
      <c r="D36" s="245">
        <v>78320.635510233071</v>
      </c>
    </row>
    <row r="37" spans="1:4">
      <c r="B37" s="135" t="s">
        <v>58</v>
      </c>
      <c r="C37" s="245">
        <v>64123.960519469321</v>
      </c>
      <c r="D37" s="245">
        <v>77996.112921096312</v>
      </c>
    </row>
    <row r="38" spans="1:4">
      <c r="A38" s="135">
        <v>1978</v>
      </c>
      <c r="B38" s="135" t="s">
        <v>55</v>
      </c>
      <c r="C38" s="245">
        <v>64299.940866156983</v>
      </c>
      <c r="D38" s="245">
        <v>80502.774456180574</v>
      </c>
    </row>
    <row r="39" spans="1:4">
      <c r="B39" s="135" t="s">
        <v>56</v>
      </c>
      <c r="C39" s="245">
        <v>65920.434739741613</v>
      </c>
      <c r="D39" s="245">
        <v>85951.842888598461</v>
      </c>
    </row>
    <row r="40" spans="1:4">
      <c r="B40" s="135" t="s">
        <v>57</v>
      </c>
      <c r="C40" s="245">
        <v>69320.62692513346</v>
      </c>
      <c r="D40" s="245">
        <v>88021.337832279663</v>
      </c>
    </row>
    <row r="41" spans="1:4">
      <c r="B41" s="135" t="s">
        <v>58</v>
      </c>
      <c r="C41" s="245">
        <v>73048.447619286788</v>
      </c>
      <c r="D41" s="245">
        <v>90873.025629553624</v>
      </c>
    </row>
    <row r="42" spans="1:4">
      <c r="A42" s="135">
        <v>1979</v>
      </c>
      <c r="B42" s="135" t="s">
        <v>55</v>
      </c>
      <c r="C42" s="245">
        <v>74502.053070869908</v>
      </c>
      <c r="D42" s="245">
        <v>98994.008175878</v>
      </c>
    </row>
    <row r="43" spans="1:4">
      <c r="B43" s="135" t="s">
        <v>56</v>
      </c>
      <c r="C43" s="245">
        <v>77768.08886361256</v>
      </c>
      <c r="D43" s="245">
        <v>102039.8228953544</v>
      </c>
    </row>
    <row r="44" spans="1:4">
      <c r="B44" s="135" t="s">
        <v>57</v>
      </c>
      <c r="C44" s="245">
        <v>78146.59534000454</v>
      </c>
      <c r="D44" s="245">
        <v>101173.95153135597</v>
      </c>
    </row>
    <row r="45" spans="1:4">
      <c r="B45" s="135" t="s">
        <v>58</v>
      </c>
      <c r="C45" s="245">
        <v>81395.159355672702</v>
      </c>
      <c r="D45" s="245">
        <v>104847.44222012613</v>
      </c>
    </row>
    <row r="46" spans="1:4">
      <c r="A46" s="135">
        <v>1980</v>
      </c>
      <c r="B46" s="135" t="s">
        <v>55</v>
      </c>
      <c r="C46" s="245">
        <v>80877.297675636713</v>
      </c>
      <c r="D46" s="245">
        <v>105787.04789422886</v>
      </c>
    </row>
    <row r="47" spans="1:4">
      <c r="B47" s="135" t="s">
        <v>56</v>
      </c>
      <c r="C47" s="245">
        <v>79781.025507178274</v>
      </c>
      <c r="D47" s="245">
        <v>105393.02680926184</v>
      </c>
    </row>
    <row r="48" spans="1:4">
      <c r="B48" s="135" t="s">
        <v>57</v>
      </c>
      <c r="C48" s="245">
        <v>80484.516526647087</v>
      </c>
      <c r="D48" s="245">
        <v>103808.71559869421</v>
      </c>
    </row>
    <row r="49" spans="1:4">
      <c r="B49" s="135" t="s">
        <v>58</v>
      </c>
      <c r="C49" s="245">
        <v>79738.170721524642</v>
      </c>
      <c r="D49" s="245">
        <v>103766.33242755086</v>
      </c>
    </row>
    <row r="50" spans="1:4">
      <c r="A50" s="135">
        <v>1981</v>
      </c>
      <c r="B50" s="135" t="s">
        <v>55</v>
      </c>
      <c r="C50" s="245">
        <v>77964.189553269462</v>
      </c>
      <c r="D50" s="245">
        <v>97119.818898816113</v>
      </c>
    </row>
    <row r="51" spans="1:4">
      <c r="B51" s="135" t="s">
        <v>56</v>
      </c>
      <c r="C51" s="245">
        <v>76484.805115816474</v>
      </c>
      <c r="D51" s="245">
        <v>98972.359913788052</v>
      </c>
    </row>
    <row r="52" spans="1:4">
      <c r="B52" s="135" t="s">
        <v>57</v>
      </c>
      <c r="C52" s="245">
        <v>76074.267018795319</v>
      </c>
      <c r="D52" s="245">
        <v>96230.215974488034</v>
      </c>
    </row>
    <row r="53" spans="1:4">
      <c r="B53" s="135" t="s">
        <v>58</v>
      </c>
      <c r="C53" s="245">
        <v>72989.67297825696</v>
      </c>
      <c r="D53" s="245">
        <v>94446.881230214261</v>
      </c>
    </row>
    <row r="54" spans="1:4">
      <c r="A54" s="135">
        <v>1982</v>
      </c>
      <c r="B54" s="135" t="s">
        <v>55</v>
      </c>
      <c r="C54" s="245">
        <v>69766.399397351066</v>
      </c>
      <c r="D54" s="245">
        <v>86351.605119591462</v>
      </c>
    </row>
    <row r="55" spans="1:4">
      <c r="B55" s="135" t="s">
        <v>56</v>
      </c>
      <c r="C55" s="245">
        <v>70573.787823332605</v>
      </c>
      <c r="D55" s="245">
        <v>90123.695020303203</v>
      </c>
    </row>
    <row r="56" spans="1:4">
      <c r="B56" s="135" t="s">
        <v>57</v>
      </c>
      <c r="C56" s="245">
        <v>72016.131713480907</v>
      </c>
      <c r="D56" s="245">
        <v>91243.92807410055</v>
      </c>
    </row>
    <row r="57" spans="1:4">
      <c r="B57" s="135" t="s">
        <v>58</v>
      </c>
      <c r="C57" s="245">
        <v>72445.322347333873</v>
      </c>
      <c r="D57" s="245">
        <v>93524.222266544646</v>
      </c>
    </row>
    <row r="58" spans="1:4">
      <c r="A58" s="135">
        <v>1983</v>
      </c>
      <c r="B58" s="135" t="s">
        <v>55</v>
      </c>
      <c r="C58" s="245">
        <v>74618.204847314497</v>
      </c>
      <c r="D58" s="245">
        <v>94754.557743480473</v>
      </c>
    </row>
    <row r="59" spans="1:4">
      <c r="B59" s="135" t="s">
        <v>56</v>
      </c>
      <c r="C59" s="245">
        <v>75120.216087849432</v>
      </c>
      <c r="D59" s="245">
        <v>95457.002244856703</v>
      </c>
    </row>
    <row r="60" spans="1:4">
      <c r="B60" s="135" t="s">
        <v>57</v>
      </c>
      <c r="C60" s="245">
        <v>77266.753087519304</v>
      </c>
      <c r="D60" s="245">
        <v>98288.776101150535</v>
      </c>
    </row>
    <row r="61" spans="1:4">
      <c r="B61" s="135" t="s">
        <v>58</v>
      </c>
      <c r="C61" s="245">
        <v>77006.728996351638</v>
      </c>
      <c r="D61" s="245">
        <v>99597.223712424195</v>
      </c>
    </row>
    <row r="62" spans="1:4">
      <c r="A62" s="135">
        <v>1984</v>
      </c>
      <c r="B62" s="135" t="s">
        <v>55</v>
      </c>
      <c r="C62" s="245">
        <v>77788.390441911455</v>
      </c>
      <c r="D62" s="245">
        <v>100621.17471400589</v>
      </c>
    </row>
    <row r="63" spans="1:4">
      <c r="B63" s="135" t="s">
        <v>56</v>
      </c>
      <c r="C63" s="245">
        <v>78743.634725769065</v>
      </c>
      <c r="D63" s="245">
        <v>108200.13492363686</v>
      </c>
    </row>
    <row r="64" spans="1:4">
      <c r="B64" s="135" t="s">
        <v>57</v>
      </c>
      <c r="C64" s="245">
        <v>80998.063897741958</v>
      </c>
      <c r="D64" s="245">
        <v>109522.67314677709</v>
      </c>
    </row>
    <row r="65" spans="1:4">
      <c r="B65" s="135" t="s">
        <v>58</v>
      </c>
      <c r="C65" s="245">
        <v>81183.22051603804</v>
      </c>
      <c r="D65" s="245">
        <v>110488.44869729922</v>
      </c>
    </row>
    <row r="66" spans="1:4">
      <c r="A66" s="135">
        <v>1985</v>
      </c>
      <c r="B66" s="135" t="s">
        <v>55</v>
      </c>
      <c r="C66" s="245">
        <v>80170.085688271036</v>
      </c>
      <c r="D66" s="245">
        <v>108346.59191953618</v>
      </c>
    </row>
    <row r="67" spans="1:4">
      <c r="B67" s="135" t="s">
        <v>56</v>
      </c>
      <c r="C67" s="245">
        <v>80385.30647778009</v>
      </c>
      <c r="D67" s="245">
        <v>113669.55984883058</v>
      </c>
    </row>
    <row r="68" spans="1:4">
      <c r="B68" s="135" t="s">
        <v>57</v>
      </c>
      <c r="C68" s="245">
        <v>82406.308693566956</v>
      </c>
      <c r="D68" s="245">
        <v>115542.66687302783</v>
      </c>
    </row>
    <row r="69" spans="1:4">
      <c r="B69" s="135" t="s">
        <v>58</v>
      </c>
      <c r="C69" s="245">
        <v>84252.832029651705</v>
      </c>
      <c r="D69" s="245">
        <v>121572.81333478056</v>
      </c>
    </row>
    <row r="70" spans="1:4">
      <c r="A70" s="135">
        <v>1986</v>
      </c>
      <c r="B70" s="135" t="s">
        <v>55</v>
      </c>
      <c r="C70" s="245">
        <v>85908.67350896397</v>
      </c>
      <c r="D70" s="245">
        <v>125106.49854428912</v>
      </c>
    </row>
    <row r="71" spans="1:4">
      <c r="B71" s="135" t="s">
        <v>56</v>
      </c>
      <c r="C71" s="245">
        <v>88658.644865749113</v>
      </c>
      <c r="D71" s="245">
        <v>133549.81386049377</v>
      </c>
    </row>
    <row r="72" spans="1:4">
      <c r="B72" s="135" t="s">
        <v>57</v>
      </c>
      <c r="C72" s="245">
        <v>92970.881526962083</v>
      </c>
      <c r="D72" s="245">
        <v>139154.45160457032</v>
      </c>
    </row>
    <row r="73" spans="1:4">
      <c r="B73" s="135" t="s">
        <v>58</v>
      </c>
      <c r="C73" s="245">
        <v>95062.834333907434</v>
      </c>
      <c r="D73" s="245">
        <v>147323.21067811491</v>
      </c>
    </row>
    <row r="74" spans="1:4">
      <c r="A74" s="135">
        <v>1987</v>
      </c>
      <c r="B74" s="135" t="s">
        <v>55</v>
      </c>
      <c r="C74" s="245">
        <v>96643.633561325914</v>
      </c>
      <c r="D74" s="245">
        <v>149112.98984899151</v>
      </c>
    </row>
    <row r="75" spans="1:4">
      <c r="B75" s="135" t="s">
        <v>56</v>
      </c>
      <c r="C75" s="245">
        <v>99882.47564780213</v>
      </c>
      <c r="D75" s="245">
        <v>155040.49346073047</v>
      </c>
    </row>
    <row r="76" spans="1:4">
      <c r="B76" s="135" t="s">
        <v>57</v>
      </c>
      <c r="C76" s="245">
        <v>104433.81087973638</v>
      </c>
      <c r="D76" s="245">
        <v>165052.576257509</v>
      </c>
    </row>
    <row r="77" spans="1:4">
      <c r="B77" s="135" t="s">
        <v>58</v>
      </c>
      <c r="C77" s="245">
        <v>109857.16086632428</v>
      </c>
      <c r="D77" s="245">
        <v>176200.51324075356</v>
      </c>
    </row>
    <row r="78" spans="1:4">
      <c r="A78" s="135">
        <v>1988</v>
      </c>
      <c r="B78" s="135" t="s">
        <v>55</v>
      </c>
      <c r="C78" s="245">
        <v>114569.20167599595</v>
      </c>
      <c r="D78" s="245">
        <v>180632.599671331</v>
      </c>
    </row>
    <row r="79" spans="1:4">
      <c r="B79" s="135" t="s">
        <v>56</v>
      </c>
      <c r="C79" s="245">
        <v>118452.90342772467</v>
      </c>
      <c r="D79" s="245">
        <v>185663.59982076546</v>
      </c>
    </row>
    <row r="80" spans="1:4">
      <c r="B80" s="135" t="s">
        <v>57</v>
      </c>
      <c r="C80" s="245">
        <v>133386.30361225776</v>
      </c>
      <c r="D80" s="245">
        <v>196300.03817632832</v>
      </c>
    </row>
    <row r="81" spans="1:4">
      <c r="B81" s="135" t="s">
        <v>58</v>
      </c>
      <c r="C81" s="245">
        <v>138488.46175697175</v>
      </c>
      <c r="D81" s="245">
        <v>206324.79932766224</v>
      </c>
    </row>
    <row r="82" spans="1:4">
      <c r="A82" s="135">
        <v>1989</v>
      </c>
      <c r="B82" s="135" t="s">
        <v>55</v>
      </c>
      <c r="C82" s="245">
        <v>139037.52715081576</v>
      </c>
      <c r="D82" s="245">
        <v>194173.87404710668</v>
      </c>
    </row>
    <row r="83" spans="1:4">
      <c r="B83" s="135" t="s">
        <v>56</v>
      </c>
      <c r="C83" s="245">
        <v>139220.2483570801</v>
      </c>
      <c r="D83" s="245">
        <v>198299.71253267481</v>
      </c>
    </row>
    <row r="84" spans="1:4">
      <c r="B84" s="135" t="s">
        <v>57</v>
      </c>
      <c r="C84" s="245">
        <v>143255.39834084787</v>
      </c>
      <c r="D84" s="245">
        <v>193586.3137786343</v>
      </c>
    </row>
    <row r="85" spans="1:4">
      <c r="B85" s="135" t="s">
        <v>58</v>
      </c>
      <c r="C85" s="245">
        <v>137188.19875714032</v>
      </c>
      <c r="D85" s="245">
        <v>184266.80688889322</v>
      </c>
    </row>
    <row r="86" spans="1:4">
      <c r="A86" s="135">
        <v>1990</v>
      </c>
      <c r="B86" s="135" t="s">
        <v>55</v>
      </c>
      <c r="C86" s="245">
        <v>131850.84368942972</v>
      </c>
      <c r="D86" s="245">
        <v>184573.52753401399</v>
      </c>
    </row>
    <row r="87" spans="1:4">
      <c r="B87" s="135" t="s">
        <v>56</v>
      </c>
      <c r="C87" s="245">
        <v>124737.16632951354</v>
      </c>
      <c r="D87" s="245">
        <v>170652.95260212096</v>
      </c>
    </row>
    <row r="88" spans="1:4">
      <c r="B88" s="135" t="s">
        <v>57</v>
      </c>
      <c r="C88" s="245">
        <v>124418.61849557213</v>
      </c>
      <c r="D88" s="245">
        <v>176375.94002815531</v>
      </c>
    </row>
    <row r="89" spans="1:4">
      <c r="B89" s="135" t="s">
        <v>58</v>
      </c>
      <c r="C89" s="245">
        <v>120199.10565852723</v>
      </c>
      <c r="D89" s="245">
        <v>162086.91306507494</v>
      </c>
    </row>
    <row r="90" spans="1:4">
      <c r="A90" s="135">
        <v>1991</v>
      </c>
      <c r="B90" s="135" t="s">
        <v>55</v>
      </c>
      <c r="C90" s="245">
        <v>117382.09575944082</v>
      </c>
      <c r="D90" s="245">
        <v>163389.09572705283</v>
      </c>
    </row>
    <row r="91" spans="1:4">
      <c r="B91" s="135" t="s">
        <v>56</v>
      </c>
      <c r="C91" s="245">
        <v>115040.2244581117</v>
      </c>
      <c r="D91" s="245">
        <v>156533.45544467022</v>
      </c>
    </row>
    <row r="92" spans="1:4">
      <c r="B92" s="135" t="s">
        <v>57</v>
      </c>
      <c r="C92" s="245">
        <v>116762.26058652846</v>
      </c>
      <c r="D92" s="245">
        <v>157297.59394605845</v>
      </c>
    </row>
    <row r="93" spans="1:4">
      <c r="B93" s="135" t="s">
        <v>58</v>
      </c>
      <c r="C93" s="245">
        <v>113776.83818752998</v>
      </c>
      <c r="D93" s="245">
        <v>150633.10803046342</v>
      </c>
    </row>
    <row r="94" spans="1:4">
      <c r="A94" s="135">
        <v>1992</v>
      </c>
      <c r="B94" s="135" t="s">
        <v>55</v>
      </c>
      <c r="C94" s="245">
        <v>111104.52315397047</v>
      </c>
      <c r="D94" s="245">
        <v>149858.92906114386</v>
      </c>
    </row>
    <row r="95" spans="1:4">
      <c r="B95" s="135" t="s">
        <v>56</v>
      </c>
      <c r="C95" s="245">
        <v>105949.24153018834</v>
      </c>
      <c r="D95" s="245">
        <v>134964.46659610796</v>
      </c>
    </row>
    <row r="96" spans="1:4">
      <c r="B96" s="135" t="s">
        <v>57</v>
      </c>
      <c r="C96" s="245">
        <v>106336.99818046619</v>
      </c>
      <c r="D96" s="245">
        <v>134653.5223578244</v>
      </c>
    </row>
    <row r="97" spans="1:4">
      <c r="B97" s="135" t="s">
        <v>58</v>
      </c>
      <c r="C97" s="245">
        <v>101227.03433775647</v>
      </c>
      <c r="D97" s="245">
        <v>129063.90658862208</v>
      </c>
    </row>
    <row r="98" spans="1:4">
      <c r="A98" s="135">
        <v>1993</v>
      </c>
      <c r="B98" s="135" t="s">
        <v>55</v>
      </c>
      <c r="C98" s="245">
        <v>102924.57217738141</v>
      </c>
      <c r="D98" s="245">
        <v>135490.00145719026</v>
      </c>
    </row>
    <row r="99" spans="1:4">
      <c r="B99" s="135" t="s">
        <v>56</v>
      </c>
      <c r="C99" s="245">
        <v>101624.85032816467</v>
      </c>
      <c r="D99" s="245">
        <v>136058.06369045973</v>
      </c>
    </row>
    <row r="100" spans="1:4">
      <c r="B100" s="135" t="s">
        <v>57</v>
      </c>
      <c r="C100" s="245">
        <v>103482.40738066242</v>
      </c>
      <c r="D100" s="245">
        <v>134334.90578944821</v>
      </c>
    </row>
    <row r="101" spans="1:4">
      <c r="B101" s="135" t="s">
        <v>58</v>
      </c>
      <c r="C101" s="245">
        <v>101590.60586537093</v>
      </c>
      <c r="D101" s="245">
        <v>131594.6538219786</v>
      </c>
    </row>
    <row r="102" spans="1:4">
      <c r="A102" s="135">
        <v>1994</v>
      </c>
      <c r="B102" s="135" t="s">
        <v>55</v>
      </c>
      <c r="C102" s="245">
        <v>102768.98119293804</v>
      </c>
      <c r="D102" s="245">
        <v>132474.43028666172</v>
      </c>
    </row>
    <row r="103" spans="1:4">
      <c r="B103" s="135" t="s">
        <v>56</v>
      </c>
      <c r="C103" s="245">
        <v>102089.78486916541</v>
      </c>
      <c r="D103" s="245">
        <v>140518.58193499123</v>
      </c>
    </row>
    <row r="104" spans="1:4">
      <c r="B104" s="135" t="s">
        <v>57</v>
      </c>
      <c r="C104" s="245">
        <v>103316.88334219917</v>
      </c>
      <c r="D104" s="245">
        <v>140944.38923914891</v>
      </c>
    </row>
    <row r="105" spans="1:4">
      <c r="B105" s="135" t="s">
        <v>58</v>
      </c>
      <c r="C105" s="245">
        <v>102578.60422362063</v>
      </c>
      <c r="D105" s="245">
        <v>135524.75761651085</v>
      </c>
    </row>
    <row r="106" spans="1:4">
      <c r="A106" s="135">
        <v>1995</v>
      </c>
      <c r="B106" s="135" t="s">
        <v>107</v>
      </c>
      <c r="C106" s="245">
        <v>101975.02430825344</v>
      </c>
      <c r="D106" s="245">
        <v>140969.60576463697</v>
      </c>
    </row>
    <row r="107" spans="1:4">
      <c r="B107" s="135" t="s">
        <v>108</v>
      </c>
      <c r="C107" s="245">
        <v>101871.33195002042</v>
      </c>
      <c r="D107" s="245">
        <v>140081.58283374406</v>
      </c>
    </row>
    <row r="108" spans="1:4">
      <c r="B108" s="135" t="s">
        <v>109</v>
      </c>
      <c r="C108" s="245">
        <v>100761.25748076611</v>
      </c>
      <c r="D108" s="245">
        <v>139861.46027861696</v>
      </c>
    </row>
    <row r="109" spans="1:4">
      <c r="B109" s="135" t="s">
        <v>110</v>
      </c>
      <c r="C109" s="245">
        <v>99572.569754738273</v>
      </c>
      <c r="D109" s="245">
        <v>138488.44015443625</v>
      </c>
    </row>
    <row r="110" spans="1:4">
      <c r="B110" s="135" t="s">
        <v>111</v>
      </c>
      <c r="C110" s="245">
        <v>98786.81255456552</v>
      </c>
      <c r="D110" s="245">
        <v>138782.4456226404</v>
      </c>
    </row>
    <row r="111" spans="1:4">
      <c r="B111" s="135" t="s">
        <v>112</v>
      </c>
      <c r="C111" s="245">
        <v>98488.578274425905</v>
      </c>
      <c r="D111" s="245">
        <v>138589.71022946597</v>
      </c>
    </row>
    <row r="112" spans="1:4">
      <c r="B112" s="135" t="s">
        <v>113</v>
      </c>
      <c r="C112" s="245">
        <v>98584.384673843073</v>
      </c>
      <c r="D112" s="245">
        <v>138442.94358627766</v>
      </c>
    </row>
    <row r="113" spans="1:4">
      <c r="B113" s="135" t="s">
        <v>114</v>
      </c>
      <c r="C113" s="245">
        <v>97229.828757938638</v>
      </c>
      <c r="D113" s="245">
        <v>137867.18059032687</v>
      </c>
    </row>
    <row r="114" spans="1:4">
      <c r="B114" s="135" t="s">
        <v>115</v>
      </c>
      <c r="C114" s="245">
        <v>96988.169985597619</v>
      </c>
      <c r="D114" s="245">
        <v>136228.15152340638</v>
      </c>
    </row>
    <row r="115" spans="1:4">
      <c r="B115" s="135" t="s">
        <v>116</v>
      </c>
      <c r="C115" s="245">
        <v>97421.179365660893</v>
      </c>
      <c r="D115" s="245">
        <v>137944.24879920561</v>
      </c>
    </row>
    <row r="116" spans="1:4">
      <c r="B116" s="135" t="s">
        <v>117</v>
      </c>
      <c r="C116" s="245">
        <v>97157.214345821092</v>
      </c>
      <c r="D116" s="245">
        <v>138284.47726744326</v>
      </c>
    </row>
    <row r="117" spans="1:4">
      <c r="B117" s="135" t="s">
        <v>118</v>
      </c>
      <c r="C117" s="245">
        <v>97083.841504956887</v>
      </c>
      <c r="D117" s="245">
        <v>138734.78112382218</v>
      </c>
    </row>
    <row r="118" spans="1:4">
      <c r="A118" s="135">
        <v>1996</v>
      </c>
      <c r="B118" s="135" t="s">
        <v>107</v>
      </c>
      <c r="C118" s="245">
        <v>97500.003395512656</v>
      </c>
      <c r="D118" s="245">
        <v>138749.72396902135</v>
      </c>
    </row>
    <row r="119" spans="1:4">
      <c r="B119" s="135" t="s">
        <v>108</v>
      </c>
      <c r="C119" s="245">
        <v>98189.502094413532</v>
      </c>
      <c r="D119" s="245">
        <v>142507.89243286283</v>
      </c>
    </row>
    <row r="120" spans="1:4">
      <c r="B120" s="135" t="s">
        <v>109</v>
      </c>
      <c r="C120" s="245">
        <v>97245.688322673275</v>
      </c>
      <c r="D120" s="245">
        <v>139509.0553378812</v>
      </c>
    </row>
    <row r="121" spans="1:4">
      <c r="B121" s="135" t="s">
        <v>110</v>
      </c>
      <c r="C121" s="245">
        <v>96762.261742903022</v>
      </c>
      <c r="D121" s="245">
        <v>139377.39362593056</v>
      </c>
    </row>
    <row r="122" spans="1:4">
      <c r="B122" s="135" t="s">
        <v>111</v>
      </c>
      <c r="C122" s="245">
        <v>96914.926530588622</v>
      </c>
      <c r="D122" s="245">
        <v>139088.48289233487</v>
      </c>
    </row>
    <row r="123" spans="1:4">
      <c r="B123" s="135" t="s">
        <v>112</v>
      </c>
      <c r="C123" s="245">
        <v>97108.513142470591</v>
      </c>
      <c r="D123" s="245">
        <v>140289.97621200004</v>
      </c>
    </row>
    <row r="124" spans="1:4">
      <c r="B124" s="135" t="s">
        <v>113</v>
      </c>
      <c r="C124" s="245">
        <v>97868.67244015749</v>
      </c>
      <c r="D124" s="245">
        <v>140477.89744275593</v>
      </c>
    </row>
    <row r="125" spans="1:4">
      <c r="B125" s="135" t="s">
        <v>114</v>
      </c>
      <c r="C125" s="245">
        <v>97896.538520947113</v>
      </c>
      <c r="D125" s="245">
        <v>141278.99331568257</v>
      </c>
    </row>
    <row r="126" spans="1:4">
      <c r="B126" s="135" t="s">
        <v>115</v>
      </c>
      <c r="C126" s="245">
        <v>97974.430574453829</v>
      </c>
      <c r="D126" s="245">
        <v>141897.12142125488</v>
      </c>
    </row>
    <row r="127" spans="1:4">
      <c r="B127" s="135" t="s">
        <v>116</v>
      </c>
      <c r="C127" s="245">
        <v>98549.933860708712</v>
      </c>
      <c r="D127" s="245">
        <v>143675.67143867363</v>
      </c>
    </row>
    <row r="128" spans="1:4">
      <c r="B128" s="135" t="s">
        <v>117</v>
      </c>
      <c r="C128" s="245">
        <v>99381.748200701753</v>
      </c>
      <c r="D128" s="245">
        <v>145488.18171543858</v>
      </c>
    </row>
    <row r="129" spans="1:4">
      <c r="B129" s="135" t="s">
        <v>118</v>
      </c>
      <c r="C129" s="245">
        <v>99841.371909190406</v>
      </c>
      <c r="D129" s="245">
        <v>146649.65566698185</v>
      </c>
    </row>
    <row r="130" spans="1:4">
      <c r="A130" s="135">
        <v>1997</v>
      </c>
      <c r="B130" s="135" t="s">
        <v>107</v>
      </c>
      <c r="C130" s="245">
        <v>101005.88329224093</v>
      </c>
      <c r="D130" s="245">
        <v>149006.05914322537</v>
      </c>
    </row>
    <row r="131" spans="1:4">
      <c r="B131" s="135" t="s">
        <v>108</v>
      </c>
      <c r="C131" s="245">
        <v>102229.88505404518</v>
      </c>
      <c r="D131" s="245">
        <v>152184.6000417484</v>
      </c>
    </row>
    <row r="132" spans="1:4">
      <c r="B132" s="135" t="s">
        <v>109</v>
      </c>
      <c r="C132" s="245">
        <v>102264.92601637066</v>
      </c>
      <c r="D132" s="245">
        <v>152022.95078490346</v>
      </c>
    </row>
    <row r="133" spans="1:4">
      <c r="B133" s="135" t="s">
        <v>110</v>
      </c>
      <c r="C133" s="245">
        <v>102005.3029356622</v>
      </c>
      <c r="D133" s="245">
        <v>152545.33886113245</v>
      </c>
    </row>
    <row r="134" spans="1:4">
      <c r="B134" s="135" t="s">
        <v>111</v>
      </c>
      <c r="C134" s="245">
        <v>102717.25420370938</v>
      </c>
      <c r="D134" s="245">
        <v>155596.36926906311</v>
      </c>
    </row>
    <row r="135" spans="1:4">
      <c r="B135" s="135" t="s">
        <v>112</v>
      </c>
      <c r="C135" s="245">
        <v>103206.22195028572</v>
      </c>
      <c r="D135" s="245">
        <v>155813.88966531432</v>
      </c>
    </row>
    <row r="136" spans="1:4">
      <c r="B136" s="135" t="s">
        <v>113</v>
      </c>
      <c r="C136" s="245">
        <v>104100.25099697144</v>
      </c>
      <c r="D136" s="245">
        <v>159194.36048914288</v>
      </c>
    </row>
    <row r="137" spans="1:4">
      <c r="B137" s="135" t="s">
        <v>114</v>
      </c>
      <c r="C137" s="245">
        <v>104326.64616310412</v>
      </c>
      <c r="D137" s="245">
        <v>159058.40336051735</v>
      </c>
    </row>
    <row r="138" spans="1:4">
      <c r="B138" s="135" t="s">
        <v>115</v>
      </c>
      <c r="C138" s="245">
        <v>104765.33627322034</v>
      </c>
      <c r="D138" s="245">
        <v>161793.30236728815</v>
      </c>
    </row>
    <row r="139" spans="1:4">
      <c r="B139" s="135" t="s">
        <v>116</v>
      </c>
      <c r="C139" s="245">
        <v>105481.10207900315</v>
      </c>
      <c r="D139" s="245">
        <v>163531.03348613795</v>
      </c>
    </row>
    <row r="140" spans="1:4">
      <c r="B140" s="135" t="s">
        <v>117</v>
      </c>
      <c r="C140" s="245">
        <v>106167.97187898497</v>
      </c>
      <c r="D140" s="245">
        <v>165755.96779550755</v>
      </c>
    </row>
    <row r="141" spans="1:4">
      <c r="B141" s="135" t="s">
        <v>118</v>
      </c>
      <c r="C141" s="245">
        <v>106379.27719177501</v>
      </c>
      <c r="D141" s="245">
        <v>168415.36694420627</v>
      </c>
    </row>
    <row r="142" spans="1:4">
      <c r="A142" s="135">
        <v>1998</v>
      </c>
      <c r="B142" s="135" t="s">
        <v>107</v>
      </c>
      <c r="C142" s="245">
        <v>108420.8884611348</v>
      </c>
      <c r="D142" s="245">
        <v>170229.99177355488</v>
      </c>
    </row>
    <row r="143" spans="1:4">
      <c r="B143" s="135" t="s">
        <v>108</v>
      </c>
      <c r="C143" s="245">
        <v>108448.71349216469</v>
      </c>
      <c r="D143" s="245">
        <v>170292.07285214597</v>
      </c>
    </row>
    <row r="144" spans="1:4">
      <c r="B144" s="135" t="s">
        <v>109</v>
      </c>
      <c r="C144" s="245">
        <v>108512.99909899253</v>
      </c>
      <c r="D144" s="245">
        <v>171972.44439749999</v>
      </c>
    </row>
    <row r="145" spans="1:4">
      <c r="B145" s="135" t="s">
        <v>110</v>
      </c>
      <c r="C145" s="245">
        <v>108400.27506309965</v>
      </c>
      <c r="D145" s="245">
        <v>172558.84657915132</v>
      </c>
    </row>
    <row r="146" spans="1:4">
      <c r="B146" s="135" t="s">
        <v>111</v>
      </c>
      <c r="C146" s="245">
        <v>108358.97380844038</v>
      </c>
      <c r="D146" s="245">
        <v>170501.19000440367</v>
      </c>
    </row>
    <row r="147" spans="1:4">
      <c r="B147" s="135" t="s">
        <v>112</v>
      </c>
      <c r="C147" s="245">
        <v>108767.05057007958</v>
      </c>
      <c r="D147" s="245">
        <v>173397.95008182374</v>
      </c>
    </row>
    <row r="148" spans="1:4">
      <c r="B148" s="135" t="s">
        <v>113</v>
      </c>
      <c r="C148" s="245">
        <v>109615.00599469326</v>
      </c>
      <c r="D148" s="245">
        <v>174466.03363509203</v>
      </c>
    </row>
    <row r="149" spans="1:4">
      <c r="B149" s="135" t="s">
        <v>114</v>
      </c>
      <c r="C149" s="245">
        <v>109263.67609827124</v>
      </c>
      <c r="D149" s="245">
        <v>173818.81730397069</v>
      </c>
    </row>
    <row r="150" spans="1:4">
      <c r="B150" s="135" t="s">
        <v>115</v>
      </c>
      <c r="C150" s="245">
        <v>109046.2755266606</v>
      </c>
      <c r="D150" s="245">
        <v>174076.43889087596</v>
      </c>
    </row>
    <row r="151" spans="1:4">
      <c r="B151" s="135" t="s">
        <v>116</v>
      </c>
      <c r="C151" s="245">
        <v>109571.07207868087</v>
      </c>
      <c r="D151" s="245">
        <v>175748.96761057753</v>
      </c>
    </row>
    <row r="152" spans="1:4">
      <c r="B152" s="135" t="s">
        <v>117</v>
      </c>
      <c r="C152" s="245">
        <v>109555.51423105839</v>
      </c>
      <c r="D152" s="245">
        <v>176192.35732773723</v>
      </c>
    </row>
    <row r="153" spans="1:4">
      <c r="B153" s="135" t="s">
        <v>118</v>
      </c>
      <c r="C153" s="245">
        <v>110315.38973156935</v>
      </c>
      <c r="D153" s="245">
        <v>177457.135490146</v>
      </c>
    </row>
    <row r="154" spans="1:4">
      <c r="A154" s="135">
        <v>1999</v>
      </c>
      <c r="B154" s="135" t="s">
        <v>107</v>
      </c>
      <c r="C154" s="245">
        <v>112427.80067093024</v>
      </c>
      <c r="D154" s="245">
        <v>179580.69770452878</v>
      </c>
    </row>
    <row r="155" spans="1:4">
      <c r="B155" s="135" t="s">
        <v>108</v>
      </c>
      <c r="C155" s="245">
        <v>112947.44404645696</v>
      </c>
      <c r="D155" s="245">
        <v>180930.19106023214</v>
      </c>
    </row>
    <row r="156" spans="1:4">
      <c r="B156" s="135" t="s">
        <v>109</v>
      </c>
      <c r="C156" s="245">
        <v>113571.22024398539</v>
      </c>
      <c r="D156" s="245">
        <v>183320.74984606949</v>
      </c>
    </row>
    <row r="157" spans="1:4">
      <c r="B157" s="135" t="s">
        <v>110</v>
      </c>
      <c r="C157" s="245">
        <v>113402.10208565378</v>
      </c>
      <c r="D157" s="245">
        <v>183873.13818777242</v>
      </c>
    </row>
    <row r="158" spans="1:4">
      <c r="B158" s="135" t="s">
        <v>111</v>
      </c>
      <c r="C158" s="245">
        <v>113903.11409853262</v>
      </c>
      <c r="D158" s="245">
        <v>185225.23732500002</v>
      </c>
    </row>
    <row r="159" spans="1:4">
      <c r="B159" s="135" t="s">
        <v>112</v>
      </c>
      <c r="C159" s="245">
        <v>115254.77889456523</v>
      </c>
      <c r="D159" s="245">
        <v>188549.93458043478</v>
      </c>
    </row>
    <row r="160" spans="1:4">
      <c r="B160" s="135" t="s">
        <v>113</v>
      </c>
      <c r="C160" s="245">
        <v>116751.2028873471</v>
      </c>
      <c r="D160" s="245">
        <v>193349.57075651121</v>
      </c>
    </row>
    <row r="161" spans="1:4">
      <c r="B161" s="135" t="s">
        <v>114</v>
      </c>
      <c r="C161" s="245">
        <v>117714.31605674321</v>
      </c>
      <c r="D161" s="245">
        <v>196934.10704048342</v>
      </c>
    </row>
    <row r="162" spans="1:4">
      <c r="B162" s="135" t="s">
        <v>115</v>
      </c>
      <c r="C162" s="245">
        <v>119599.16186014444</v>
      </c>
      <c r="D162" s="245">
        <v>202042.5553250903</v>
      </c>
    </row>
    <row r="163" spans="1:4">
      <c r="B163" s="135" t="s">
        <v>116</v>
      </c>
      <c r="C163" s="245">
        <v>121110.76899081082</v>
      </c>
      <c r="D163" s="245">
        <v>204802.6469918919</v>
      </c>
    </row>
    <row r="164" spans="1:4">
      <c r="B164" s="135" t="s">
        <v>117</v>
      </c>
      <c r="C164" s="245">
        <v>122724.1199145531</v>
      </c>
      <c r="D164" s="245">
        <v>209193.27101913621</v>
      </c>
    </row>
    <row r="165" spans="1:4">
      <c r="B165" s="135" t="s">
        <v>118</v>
      </c>
      <c r="C165" s="245">
        <v>124067.40229506276</v>
      </c>
      <c r="D165" s="245">
        <v>212941.31677961745</v>
      </c>
    </row>
    <row r="166" spans="1:4">
      <c r="A166" s="135">
        <v>2000</v>
      </c>
      <c r="B166" s="135" t="s">
        <v>107</v>
      </c>
      <c r="C166" s="245">
        <v>126092.86744327132</v>
      </c>
      <c r="D166" s="245">
        <v>217284.58187178875</v>
      </c>
    </row>
    <row r="167" spans="1:4">
      <c r="B167" s="135" t="s">
        <v>108</v>
      </c>
      <c r="C167" s="245">
        <v>127380.96172198211</v>
      </c>
      <c r="D167" s="245">
        <v>222200.5252728358</v>
      </c>
    </row>
    <row r="168" spans="1:4">
      <c r="B168" s="135" t="s">
        <v>109</v>
      </c>
      <c r="C168" s="245">
        <v>128456.37663146081</v>
      </c>
      <c r="D168" s="245">
        <v>223443.89096686459</v>
      </c>
    </row>
    <row r="169" spans="1:4">
      <c r="B169" s="135" t="s">
        <v>110</v>
      </c>
      <c r="C169" s="245">
        <v>129694.03883222224</v>
      </c>
      <c r="D169" s="245">
        <v>229260.11821904767</v>
      </c>
    </row>
    <row r="170" spans="1:4">
      <c r="B170" s="135" t="s">
        <v>111</v>
      </c>
      <c r="C170" s="245">
        <v>129820.10345367315</v>
      </c>
      <c r="D170" s="245">
        <v>227566.06337451673</v>
      </c>
    </row>
    <row r="171" spans="1:4">
      <c r="B171" s="135" t="s">
        <v>112</v>
      </c>
      <c r="C171" s="245">
        <v>130619.89422015782</v>
      </c>
      <c r="D171" s="245">
        <v>231387.99631437758</v>
      </c>
    </row>
    <row r="172" spans="1:4">
      <c r="B172" s="135" t="s">
        <v>113</v>
      </c>
      <c r="C172" s="245">
        <v>132236.60594621702</v>
      </c>
      <c r="D172" s="245">
        <v>234453.25541876836</v>
      </c>
    </row>
    <row r="173" spans="1:4">
      <c r="B173" s="135" t="s">
        <v>114</v>
      </c>
      <c r="C173" s="245">
        <v>132975.66238870381</v>
      </c>
      <c r="D173" s="245">
        <v>235961.34115513196</v>
      </c>
    </row>
    <row r="174" spans="1:4">
      <c r="B174" s="135" t="s">
        <v>115</v>
      </c>
      <c r="C174" s="245">
        <v>132961.70161326151</v>
      </c>
      <c r="D174" s="245">
        <v>235412.75187204429</v>
      </c>
    </row>
    <row r="175" spans="1:4">
      <c r="B175" s="135" t="s">
        <v>116</v>
      </c>
      <c r="C175" s="245">
        <v>133500.02485924825</v>
      </c>
      <c r="D175" s="245">
        <v>235002.90831136369</v>
      </c>
    </row>
    <row r="176" spans="1:4">
      <c r="B176" s="135" t="s">
        <v>117</v>
      </c>
      <c r="C176" s="245">
        <v>133781.1672026845</v>
      </c>
      <c r="D176" s="245">
        <v>237605.32833155146</v>
      </c>
    </row>
    <row r="177" spans="1:4">
      <c r="B177" s="135" t="s">
        <v>118</v>
      </c>
      <c r="C177" s="245">
        <v>135133.53079750875</v>
      </c>
      <c r="D177" s="245">
        <v>238526.91893257841</v>
      </c>
    </row>
    <row r="178" spans="1:4">
      <c r="A178" s="135">
        <v>2001</v>
      </c>
      <c r="B178" s="135" t="s">
        <v>107</v>
      </c>
      <c r="C178" s="245">
        <v>137729.18344060786</v>
      </c>
      <c r="D178" s="245">
        <v>242559.43243763884</v>
      </c>
    </row>
    <row r="179" spans="1:4">
      <c r="B179" s="135" t="s">
        <v>108</v>
      </c>
      <c r="C179" s="245">
        <v>138191.9091917442</v>
      </c>
      <c r="D179" s="245">
        <v>243895.84961598838</v>
      </c>
    </row>
    <row r="180" spans="1:4">
      <c r="B180" s="135" t="s">
        <v>109</v>
      </c>
      <c r="C180" s="245">
        <v>139182.26158222996</v>
      </c>
      <c r="D180" s="245">
        <v>245891.72301585373</v>
      </c>
    </row>
    <row r="181" spans="1:4">
      <c r="B181" s="135" t="s">
        <v>110</v>
      </c>
      <c r="C181" s="245">
        <v>140069.51932336221</v>
      </c>
      <c r="D181" s="245">
        <v>244896.92205285965</v>
      </c>
    </row>
    <row r="182" spans="1:4">
      <c r="B182" s="135" t="s">
        <v>111</v>
      </c>
      <c r="C182" s="245">
        <v>140483.41137278994</v>
      </c>
      <c r="D182" s="245">
        <v>248803.16676664757</v>
      </c>
    </row>
    <row r="183" spans="1:4">
      <c r="B183" s="135" t="s">
        <v>112</v>
      </c>
      <c r="C183" s="245">
        <v>141887.27817531535</v>
      </c>
      <c r="D183" s="245">
        <v>251122.70379529815</v>
      </c>
    </row>
    <row r="184" spans="1:4">
      <c r="B184" s="135" t="s">
        <v>113</v>
      </c>
      <c r="C184" s="245">
        <v>143974.57591230812</v>
      </c>
      <c r="D184" s="245">
        <v>254202.84148476634</v>
      </c>
    </row>
    <row r="185" spans="1:4">
      <c r="B185" s="135" t="s">
        <v>114</v>
      </c>
      <c r="C185" s="245">
        <v>145481.55016593108</v>
      </c>
      <c r="D185" s="245">
        <v>258351.34047982763</v>
      </c>
    </row>
    <row r="186" spans="1:4">
      <c r="B186" s="135" t="s">
        <v>115</v>
      </c>
      <c r="C186" s="245">
        <v>146650.64895479381</v>
      </c>
      <c r="D186" s="245">
        <v>259325.73101288662</v>
      </c>
    </row>
    <row r="187" spans="1:4">
      <c r="B187" s="135" t="s">
        <v>116</v>
      </c>
      <c r="C187" s="245">
        <v>148551.18516820998</v>
      </c>
      <c r="D187" s="245">
        <v>263915.78807865753</v>
      </c>
    </row>
    <row r="188" spans="1:4">
      <c r="B188" s="135" t="s">
        <v>117</v>
      </c>
      <c r="C188" s="245">
        <v>150907.52440959678</v>
      </c>
      <c r="D188" s="245">
        <v>266626.15820979263</v>
      </c>
    </row>
    <row r="189" spans="1:4">
      <c r="B189" s="135" t="s">
        <v>118</v>
      </c>
      <c r="C189" s="245">
        <v>152901.78663955018</v>
      </c>
      <c r="D189" s="245">
        <v>269308.920115744</v>
      </c>
    </row>
    <row r="190" spans="1:4">
      <c r="A190" s="135">
        <v>2002</v>
      </c>
      <c r="B190" s="135" t="s">
        <v>107</v>
      </c>
      <c r="C190" s="245">
        <v>155095.77374589731</v>
      </c>
      <c r="D190" s="245">
        <v>271795.49161488743</v>
      </c>
    </row>
    <row r="191" spans="1:4">
      <c r="B191" s="135" t="s">
        <v>108</v>
      </c>
      <c r="C191" s="245">
        <v>156924.44161265247</v>
      </c>
      <c r="D191" s="245">
        <v>274449.81333107018</v>
      </c>
    </row>
    <row r="192" spans="1:4">
      <c r="B192" s="135" t="s">
        <v>109</v>
      </c>
      <c r="C192" s="245">
        <v>159506.8603746705</v>
      </c>
      <c r="D192" s="245">
        <v>277780.31600183382</v>
      </c>
    </row>
    <row r="193" spans="1:4">
      <c r="B193" s="135" t="s">
        <v>110</v>
      </c>
      <c r="C193" s="245">
        <v>160037.77979914629</v>
      </c>
      <c r="D193" s="245">
        <v>281241.36077706324</v>
      </c>
    </row>
    <row r="194" spans="1:4">
      <c r="B194" s="135" t="s">
        <v>111</v>
      </c>
      <c r="C194" s="245">
        <v>163580.1424207151</v>
      </c>
      <c r="D194" s="245">
        <v>286192.08356475597</v>
      </c>
    </row>
    <row r="195" spans="1:4">
      <c r="B195" s="135" t="s">
        <v>112</v>
      </c>
      <c r="C195" s="245">
        <v>166697.92578217937</v>
      </c>
      <c r="D195" s="245">
        <v>291340.0346480704</v>
      </c>
    </row>
    <row r="196" spans="1:4">
      <c r="B196" s="135" t="s">
        <v>113</v>
      </c>
      <c r="C196" s="245">
        <v>170544.22121154063</v>
      </c>
      <c r="D196" s="245">
        <v>297365.29228345648</v>
      </c>
    </row>
    <row r="197" spans="1:4">
      <c r="B197" s="135" t="s">
        <v>114</v>
      </c>
      <c r="C197" s="245">
        <v>173664.70782244898</v>
      </c>
      <c r="D197" s="245">
        <v>302648.73674999998</v>
      </c>
    </row>
    <row r="198" spans="1:4">
      <c r="B198" s="135" t="s">
        <v>115</v>
      </c>
      <c r="C198" s="245">
        <v>175586.98516570948</v>
      </c>
      <c r="D198" s="245">
        <v>305222.45944560814</v>
      </c>
    </row>
    <row r="199" spans="1:4">
      <c r="B199" s="135" t="s">
        <v>116</v>
      </c>
      <c r="C199" s="245">
        <v>179139.81361416526</v>
      </c>
      <c r="D199" s="245">
        <v>309662.68655868468</v>
      </c>
    </row>
    <row r="200" spans="1:4">
      <c r="B200" s="135" t="s">
        <v>117</v>
      </c>
      <c r="C200" s="245">
        <v>183583.93646060608</v>
      </c>
      <c r="D200" s="245">
        <v>314769.36256515159</v>
      </c>
    </row>
    <row r="201" spans="1:4">
      <c r="B201" s="135" t="s">
        <v>118</v>
      </c>
      <c r="C201" s="245">
        <v>185641.9703697479</v>
      </c>
      <c r="D201" s="245">
        <v>317044.4746326051</v>
      </c>
    </row>
    <row r="202" spans="1:4">
      <c r="A202" s="135">
        <v>2003</v>
      </c>
      <c r="B202" s="135" t="s">
        <v>107</v>
      </c>
      <c r="C202" s="245">
        <v>190254.34222970853</v>
      </c>
      <c r="D202" s="245">
        <v>321843.48104159196</v>
      </c>
    </row>
    <row r="203" spans="1:4">
      <c r="B203" s="135" t="s">
        <v>108</v>
      </c>
      <c r="C203" s="245">
        <v>191060.52707133297</v>
      </c>
      <c r="D203" s="245">
        <v>321768.9492123815</v>
      </c>
    </row>
    <row r="204" spans="1:4">
      <c r="B204" s="135" t="s">
        <v>109</v>
      </c>
      <c r="C204" s="245">
        <v>192426.35381689831</v>
      </c>
      <c r="D204" s="245">
        <v>320271.87501595332</v>
      </c>
    </row>
    <row r="205" spans="1:4">
      <c r="B205" s="135" t="s">
        <v>110</v>
      </c>
      <c r="C205" s="245">
        <v>193276.82305728481</v>
      </c>
      <c r="D205" s="245">
        <v>318010.47540198674</v>
      </c>
    </row>
    <row r="206" spans="1:4">
      <c r="B206" s="135" t="s">
        <v>111</v>
      </c>
      <c r="C206" s="245">
        <v>195070.24994727274</v>
      </c>
      <c r="D206" s="245">
        <v>320279.34226760332</v>
      </c>
    </row>
    <row r="207" spans="1:4">
      <c r="B207" s="135" t="s">
        <v>112</v>
      </c>
      <c r="C207" s="245">
        <v>196149.52543949257</v>
      </c>
      <c r="D207" s="245">
        <v>318022.44639696635</v>
      </c>
    </row>
    <row r="208" spans="1:4">
      <c r="B208" s="135" t="s">
        <v>113</v>
      </c>
      <c r="C208" s="245">
        <v>199027.81841003863</v>
      </c>
      <c r="D208" s="245">
        <v>322550.84380011028</v>
      </c>
    </row>
    <row r="209" spans="1:4">
      <c r="B209" s="135" t="s">
        <v>114</v>
      </c>
      <c r="C209" s="245">
        <v>200495.21246167403</v>
      </c>
      <c r="D209" s="245">
        <v>320126.78838469164</v>
      </c>
    </row>
    <row r="210" spans="1:4">
      <c r="B210" s="135" t="s">
        <v>115</v>
      </c>
      <c r="C210" s="245">
        <v>200883.73885495894</v>
      </c>
      <c r="D210" s="245">
        <v>321052.92595890415</v>
      </c>
    </row>
    <row r="211" spans="1:4">
      <c r="B211" s="135" t="s">
        <v>116</v>
      </c>
      <c r="C211" s="245">
        <v>204767.21763877332</v>
      </c>
      <c r="D211" s="245">
        <v>325218.12387634179</v>
      </c>
    </row>
    <row r="212" spans="1:4">
      <c r="B212" s="135" t="s">
        <v>117</v>
      </c>
      <c r="C212" s="245">
        <v>207054.74039704434</v>
      </c>
      <c r="D212" s="245">
        <v>327131.70947142865</v>
      </c>
    </row>
    <row r="213" spans="1:4">
      <c r="B213" s="135" t="s">
        <v>118</v>
      </c>
      <c r="C213" s="245">
        <v>209210.53367035426</v>
      </c>
      <c r="D213" s="245">
        <v>328851.20418425067</v>
      </c>
    </row>
    <row r="214" spans="1:4">
      <c r="A214" s="135">
        <v>2004</v>
      </c>
      <c r="B214" s="135" t="s">
        <v>107</v>
      </c>
      <c r="C214" s="245">
        <v>212928.03733123979</v>
      </c>
      <c r="D214" s="245">
        <v>331247.57450480614</v>
      </c>
    </row>
    <row r="215" spans="1:4">
      <c r="B215" s="135" t="s">
        <v>108</v>
      </c>
      <c r="C215" s="245">
        <v>214533.33501692058</v>
      </c>
      <c r="D215" s="245">
        <v>334214.54562339501</v>
      </c>
    </row>
    <row r="216" spans="1:4">
      <c r="B216" s="135" t="s">
        <v>109</v>
      </c>
      <c r="C216" s="245">
        <v>216717.81560541716</v>
      </c>
      <c r="D216" s="245">
        <v>335920.33744420373</v>
      </c>
    </row>
    <row r="217" spans="1:4">
      <c r="B217" s="135" t="s">
        <v>110</v>
      </c>
      <c r="C217" s="245">
        <v>219905.79842471733</v>
      </c>
      <c r="D217" s="245">
        <v>336920.1714290792</v>
      </c>
    </row>
    <row r="218" spans="1:4">
      <c r="B218" s="135" t="s">
        <v>111</v>
      </c>
      <c r="C218" s="245">
        <v>222123.69350831103</v>
      </c>
      <c r="D218" s="245">
        <v>336667.80035388743</v>
      </c>
    </row>
    <row r="219" spans="1:4">
      <c r="B219" s="135" t="s">
        <v>112</v>
      </c>
      <c r="C219" s="245">
        <v>225887.89963008565</v>
      </c>
      <c r="D219" s="245">
        <v>340126.57451466809</v>
      </c>
    </row>
    <row r="220" spans="1:4">
      <c r="B220" s="135" t="s">
        <v>113</v>
      </c>
      <c r="C220" s="245">
        <v>228959.48643918632</v>
      </c>
      <c r="D220" s="245">
        <v>342040.34154941118</v>
      </c>
    </row>
    <row r="221" spans="1:4">
      <c r="B221" s="135" t="s">
        <v>114</v>
      </c>
      <c r="C221" s="245">
        <v>230807.33276013876</v>
      </c>
      <c r="D221" s="245">
        <v>342610.97082214517</v>
      </c>
    </row>
    <row r="222" spans="1:4">
      <c r="B222" s="135" t="s">
        <v>115</v>
      </c>
      <c r="C222" s="245">
        <v>231996.3161712919</v>
      </c>
      <c r="D222" s="245">
        <v>342581.80183349282</v>
      </c>
    </row>
    <row r="223" spans="1:4">
      <c r="B223" s="135" t="s">
        <v>116</v>
      </c>
      <c r="C223" s="245">
        <v>232696.15921240722</v>
      </c>
      <c r="D223" s="245">
        <v>340779.15002290567</v>
      </c>
    </row>
    <row r="224" spans="1:4">
      <c r="B224" s="135" t="s">
        <v>117</v>
      </c>
      <c r="C224" s="245">
        <v>234096.78805000003</v>
      </c>
      <c r="D224" s="245">
        <v>344814.08453285717</v>
      </c>
    </row>
    <row r="225" spans="1:4">
      <c r="B225" s="135" t="s">
        <v>118</v>
      </c>
      <c r="C225" s="245">
        <v>232574.65714976308</v>
      </c>
      <c r="D225" s="245">
        <v>337064.01015497633</v>
      </c>
    </row>
    <row r="226" spans="1:4">
      <c r="A226" s="135">
        <v>2005</v>
      </c>
      <c r="B226" s="135" t="s">
        <v>107</v>
      </c>
      <c r="C226" s="245">
        <v>234161.60227766013</v>
      </c>
      <c r="D226" s="245">
        <v>341107.38097289571</v>
      </c>
    </row>
    <row r="227" spans="1:4">
      <c r="B227" s="135" t="s">
        <v>108</v>
      </c>
      <c r="C227" s="245">
        <v>234752.73884003167</v>
      </c>
      <c r="D227" s="245">
        <v>341050.64456819621</v>
      </c>
    </row>
    <row r="228" spans="1:4">
      <c r="B228" s="135" t="s">
        <v>109</v>
      </c>
      <c r="C228" s="245">
        <v>234875.22809244099</v>
      </c>
      <c r="D228" s="245">
        <v>340073.87945811026</v>
      </c>
    </row>
    <row r="229" spans="1:4">
      <c r="B229" s="135" t="s">
        <v>110</v>
      </c>
      <c r="C229" s="245">
        <v>233533.5199384134</v>
      </c>
      <c r="D229" s="245">
        <v>340343.63905725477</v>
      </c>
    </row>
    <row r="230" spans="1:4">
      <c r="B230" s="135" t="s">
        <v>111</v>
      </c>
      <c r="C230" s="245">
        <v>234330.30058921874</v>
      </c>
      <c r="D230" s="245">
        <v>339160.49506828131</v>
      </c>
    </row>
    <row r="231" spans="1:4">
      <c r="B231" s="135" t="s">
        <v>112</v>
      </c>
      <c r="C231" s="245">
        <v>234587.06338766913</v>
      </c>
      <c r="D231" s="245">
        <v>338935.87705832475</v>
      </c>
    </row>
    <row r="232" spans="1:4">
      <c r="B232" s="135" t="s">
        <v>113</v>
      </c>
      <c r="C232" s="245">
        <v>235379.86846576486</v>
      </c>
      <c r="D232" s="245">
        <v>337288.96538569202</v>
      </c>
    </row>
    <row r="233" spans="1:4">
      <c r="B233" s="135" t="s">
        <v>114</v>
      </c>
      <c r="C233" s="245">
        <v>235591.25913785052</v>
      </c>
      <c r="D233" s="245">
        <v>337576.52965794393</v>
      </c>
    </row>
    <row r="234" spans="1:4">
      <c r="B234" s="135" t="s">
        <v>115</v>
      </c>
      <c r="C234" s="245">
        <v>235720.65596877268</v>
      </c>
      <c r="D234" s="245">
        <v>337246.59877364058</v>
      </c>
    </row>
    <row r="235" spans="1:4">
      <c r="B235" s="135" t="s">
        <v>116</v>
      </c>
      <c r="C235" s="245">
        <v>236028.78914805999</v>
      </c>
      <c r="D235" s="245">
        <v>335396.10366456286</v>
      </c>
    </row>
    <row r="236" spans="1:4">
      <c r="B236" s="135" t="s">
        <v>117</v>
      </c>
      <c r="C236" s="245">
        <v>237124.74312706612</v>
      </c>
      <c r="D236" s="245">
        <v>339828.29771513439</v>
      </c>
    </row>
    <row r="237" spans="1:4">
      <c r="B237" s="135" t="s">
        <v>118</v>
      </c>
      <c r="C237" s="245">
        <v>237901.37427820713</v>
      </c>
      <c r="D237" s="245">
        <v>341721.60509907268</v>
      </c>
    </row>
    <row r="238" spans="1:4">
      <c r="A238" s="135">
        <v>2006</v>
      </c>
      <c r="B238" s="135" t="s">
        <v>107</v>
      </c>
      <c r="C238" s="245">
        <v>240199.99319922438</v>
      </c>
      <c r="D238" s="245">
        <v>343971.94828448811</v>
      </c>
    </row>
    <row r="239" spans="1:4">
      <c r="B239" s="135" t="s">
        <v>108</v>
      </c>
      <c r="C239" s="245">
        <v>241003.34025386203</v>
      </c>
      <c r="D239" s="245">
        <v>344207.48280108144</v>
      </c>
    </row>
    <row r="240" spans="1:4">
      <c r="B240" s="135" t="s">
        <v>109</v>
      </c>
      <c r="C240" s="245">
        <v>241472.90824061542</v>
      </c>
      <c r="D240" s="245">
        <v>346745.9621243077</v>
      </c>
    </row>
    <row r="241" spans="1:4">
      <c r="B241" s="135" t="s">
        <v>110</v>
      </c>
      <c r="C241" s="245">
        <v>241561.44725496185</v>
      </c>
      <c r="D241" s="245">
        <v>346338.65573862597</v>
      </c>
    </row>
    <row r="242" spans="1:4">
      <c r="B242" s="135" t="s">
        <v>111</v>
      </c>
      <c r="C242" s="245">
        <v>241068.58478740518</v>
      </c>
      <c r="D242" s="245">
        <v>346044.08899529593</v>
      </c>
    </row>
    <row r="243" spans="1:4">
      <c r="B243" s="135" t="s">
        <v>112</v>
      </c>
      <c r="C243" s="245">
        <v>241244.13832594463</v>
      </c>
      <c r="D243" s="245">
        <v>349948.11262307304</v>
      </c>
    </row>
    <row r="244" spans="1:4">
      <c r="B244" s="135" t="s">
        <v>113</v>
      </c>
      <c r="C244" s="245">
        <v>242352.68891758187</v>
      </c>
      <c r="D244" s="245">
        <v>348045.48117566755</v>
      </c>
    </row>
    <row r="245" spans="1:4">
      <c r="B245" s="135" t="s">
        <v>114</v>
      </c>
      <c r="C245" s="245">
        <v>243245.15767680728</v>
      </c>
      <c r="D245" s="245">
        <v>352102.79336475907</v>
      </c>
    </row>
    <row r="246" spans="1:4">
      <c r="B246" s="135" t="s">
        <v>115</v>
      </c>
      <c r="C246" s="245">
        <v>244001.23992188909</v>
      </c>
      <c r="D246" s="245">
        <v>353311.5458550225</v>
      </c>
    </row>
    <row r="247" spans="1:4">
      <c r="B247" s="135" t="s">
        <v>116</v>
      </c>
      <c r="C247" s="245">
        <v>245797.20526931141</v>
      </c>
      <c r="D247" s="245">
        <v>357611.68035269459</v>
      </c>
    </row>
    <row r="248" spans="1:4">
      <c r="B248" s="135" t="s">
        <v>117</v>
      </c>
      <c r="C248" s="245">
        <v>246767.74747518651</v>
      </c>
      <c r="D248" s="245">
        <v>358474.17054450529</v>
      </c>
    </row>
    <row r="249" spans="1:4">
      <c r="B249" s="135" t="s">
        <v>118</v>
      </c>
      <c r="C249" s="245">
        <v>247907.15427454366</v>
      </c>
      <c r="D249" s="245">
        <v>363234.21875165275</v>
      </c>
    </row>
    <row r="250" spans="1:4">
      <c r="A250" s="135">
        <v>2007</v>
      </c>
      <c r="B250" s="135" t="s">
        <v>107</v>
      </c>
      <c r="C250" s="245">
        <v>251395.75429285719</v>
      </c>
      <c r="D250" s="245">
        <v>368254.24501071434</v>
      </c>
    </row>
    <row r="251" spans="1:4">
      <c r="B251" s="135" t="s">
        <v>108</v>
      </c>
      <c r="C251" s="245">
        <v>251472.17133279177</v>
      </c>
      <c r="D251" s="245">
        <v>372464.32498271792</v>
      </c>
    </row>
    <row r="252" spans="1:4">
      <c r="B252" s="135" t="s">
        <v>109</v>
      </c>
      <c r="C252" s="245">
        <v>251843.7528634051</v>
      </c>
      <c r="D252" s="245">
        <v>374386.76123468688</v>
      </c>
    </row>
    <row r="253" spans="1:4">
      <c r="B253" s="135" t="s">
        <v>110</v>
      </c>
      <c r="C253" s="245">
        <v>252307.30883179163</v>
      </c>
      <c r="D253" s="245">
        <v>376661.84099328145</v>
      </c>
    </row>
    <row r="254" spans="1:4">
      <c r="B254" s="135" t="s">
        <v>111</v>
      </c>
      <c r="C254" s="245">
        <v>252827.12396784677</v>
      </c>
      <c r="D254" s="245">
        <v>378865.89016367606</v>
      </c>
    </row>
    <row r="255" spans="1:4">
      <c r="B255" s="135" t="s">
        <v>112</v>
      </c>
      <c r="C255" s="245">
        <v>253166.39058060784</v>
      </c>
      <c r="D255" s="245">
        <v>381372.31546931987</v>
      </c>
    </row>
    <row r="256" spans="1:4">
      <c r="B256" s="135" t="s">
        <v>113</v>
      </c>
      <c r="C256" s="245">
        <v>256349.89966113537</v>
      </c>
      <c r="D256" s="245">
        <v>390481.39216113545</v>
      </c>
    </row>
    <row r="257" spans="1:4">
      <c r="B257" s="135" t="s">
        <v>114</v>
      </c>
      <c r="C257" s="245">
        <v>255950.01113314039</v>
      </c>
      <c r="D257" s="245">
        <v>392701.47653357452</v>
      </c>
    </row>
    <row r="258" spans="1:4">
      <c r="B258" s="135" t="s">
        <v>115</v>
      </c>
      <c r="C258" s="245">
        <v>256383.14332370195</v>
      </c>
      <c r="D258" s="245">
        <v>393467.27086903853</v>
      </c>
    </row>
    <row r="259" spans="1:4">
      <c r="B259" s="135" t="s">
        <v>116</v>
      </c>
      <c r="C259" s="245">
        <v>256351.60698281473</v>
      </c>
      <c r="D259" s="245">
        <v>395121.80217257061</v>
      </c>
    </row>
    <row r="260" spans="1:4">
      <c r="B260" s="135" t="s">
        <v>117</v>
      </c>
      <c r="C260" s="245">
        <v>256141.37704120175</v>
      </c>
      <c r="D260" s="245">
        <v>395715.87311072962</v>
      </c>
    </row>
    <row r="261" spans="1:4">
      <c r="B261" s="135" t="s">
        <v>118</v>
      </c>
      <c r="C261" s="245">
        <v>254529.78891209108</v>
      </c>
      <c r="D261" s="245">
        <v>393438.31710810808</v>
      </c>
    </row>
    <row r="262" spans="1:4">
      <c r="A262" s="135">
        <v>2008</v>
      </c>
      <c r="B262" s="135" t="s">
        <v>107</v>
      </c>
      <c r="C262" s="245">
        <v>254611.32842959964</v>
      </c>
      <c r="D262" s="245">
        <v>394614.12779399438</v>
      </c>
    </row>
    <row r="263" spans="1:4">
      <c r="B263" s="135" t="s">
        <v>108</v>
      </c>
      <c r="C263" s="245">
        <v>251570.4618550615</v>
      </c>
      <c r="D263" s="245">
        <v>390697.88639474934</v>
      </c>
    </row>
    <row r="264" spans="1:4">
      <c r="B264" s="135" t="s">
        <v>109</v>
      </c>
      <c r="C264" s="245">
        <v>249432.44174045266</v>
      </c>
      <c r="D264" s="245">
        <v>387335.97009801981</v>
      </c>
    </row>
    <row r="265" spans="1:4">
      <c r="B265" s="135" t="s">
        <v>110</v>
      </c>
      <c r="C265" s="245">
        <v>245507.3322354673</v>
      </c>
      <c r="D265" s="245">
        <v>382025.53725560755</v>
      </c>
    </row>
    <row r="266" spans="1:4">
      <c r="B266" s="135" t="s">
        <v>111</v>
      </c>
      <c r="C266" s="245">
        <v>243755.10613054395</v>
      </c>
      <c r="D266" s="245">
        <v>379075.22466401674</v>
      </c>
    </row>
    <row r="267" spans="1:4">
      <c r="B267" s="135" t="s">
        <v>112</v>
      </c>
      <c r="C267" s="245">
        <v>237710.08980249078</v>
      </c>
      <c r="D267" s="245">
        <v>370213.74497532292</v>
      </c>
    </row>
    <row r="268" spans="1:4">
      <c r="B268" s="135" t="s">
        <v>113</v>
      </c>
      <c r="C268" s="245">
        <v>234325.25678161663</v>
      </c>
      <c r="D268" s="245">
        <v>363964.19915224018</v>
      </c>
    </row>
    <row r="269" spans="1:4">
      <c r="B269" s="135" t="s">
        <v>114</v>
      </c>
      <c r="C269" s="245">
        <v>227762.4200009669</v>
      </c>
      <c r="D269" s="245">
        <v>354210.80952928186</v>
      </c>
    </row>
    <row r="270" spans="1:4">
      <c r="B270" s="135" t="s">
        <v>115</v>
      </c>
      <c r="C270" s="245">
        <v>221678.9908875</v>
      </c>
      <c r="D270" s="245">
        <v>346269.18075082422</v>
      </c>
    </row>
    <row r="271" spans="1:4">
      <c r="B271" s="135" t="s">
        <v>116</v>
      </c>
      <c r="C271" s="245">
        <v>218553.58798429035</v>
      </c>
      <c r="D271" s="245">
        <v>338865.81370528252</v>
      </c>
    </row>
    <row r="272" spans="1:4">
      <c r="B272" s="135" t="s">
        <v>117</v>
      </c>
      <c r="C272" s="245">
        <v>215202.43470375001</v>
      </c>
      <c r="D272" s="245">
        <v>334757.03026500007</v>
      </c>
    </row>
    <row r="273" spans="1:4">
      <c r="B273" s="135" t="s">
        <v>118</v>
      </c>
      <c r="C273" s="245">
        <v>215333.15603926728</v>
      </c>
      <c r="D273" s="245">
        <v>332663.83276049787</v>
      </c>
    </row>
    <row r="274" spans="1:4">
      <c r="A274" s="135">
        <v>2009</v>
      </c>
      <c r="B274" s="135" t="s">
        <v>107</v>
      </c>
      <c r="C274" s="245">
        <v>215979.78974178966</v>
      </c>
      <c r="D274" s="245">
        <v>334038.38068700628</v>
      </c>
    </row>
    <row r="275" spans="1:4">
      <c r="B275" s="135" t="s">
        <v>108</v>
      </c>
      <c r="C275" s="245">
        <v>213406.74255099337</v>
      </c>
      <c r="D275" s="245">
        <v>331084.91304493853</v>
      </c>
    </row>
    <row r="276" spans="1:4">
      <c r="B276" s="135" t="s">
        <v>109</v>
      </c>
      <c r="C276" s="245">
        <v>212151.19819238051</v>
      </c>
      <c r="D276" s="245">
        <v>328618.63652200665</v>
      </c>
    </row>
    <row r="277" spans="1:4">
      <c r="B277" s="135" t="s">
        <v>110</v>
      </c>
      <c r="C277" s="245">
        <v>211420.18758382983</v>
      </c>
      <c r="D277" s="245">
        <v>322791.40489404259</v>
      </c>
    </row>
    <row r="278" spans="1:4">
      <c r="B278" s="135" t="s">
        <v>111</v>
      </c>
      <c r="C278" s="245">
        <v>211462.34201602443</v>
      </c>
      <c r="D278" s="245">
        <v>324196.99582415418</v>
      </c>
    </row>
    <row r="279" spans="1:4">
      <c r="B279" s="135" t="s">
        <v>112</v>
      </c>
      <c r="C279" s="245">
        <v>212103.62858420808</v>
      </c>
      <c r="D279" s="245">
        <v>328951.24310918467</v>
      </c>
    </row>
    <row r="280" spans="1:4">
      <c r="B280" s="135" t="s">
        <v>113</v>
      </c>
      <c r="C280" s="245">
        <v>214074.69308940959</v>
      </c>
      <c r="D280" s="245">
        <v>329184.02271340205</v>
      </c>
    </row>
    <row r="281" spans="1:4">
      <c r="B281" s="135" t="s">
        <v>114</v>
      </c>
      <c r="C281" s="245">
        <v>215252.32900004668</v>
      </c>
      <c r="D281" s="245">
        <v>333172.9787268191</v>
      </c>
    </row>
    <row r="282" spans="1:4">
      <c r="B282" s="135" t="s">
        <v>115</v>
      </c>
      <c r="C282" s="245">
        <v>216936.48338109616</v>
      </c>
      <c r="D282" s="245">
        <v>339107.98987203906</v>
      </c>
    </row>
    <row r="283" spans="1:4">
      <c r="B283" s="135" t="s">
        <v>116</v>
      </c>
      <c r="C283" s="245">
        <v>219142.9923525</v>
      </c>
      <c r="D283" s="245">
        <v>343703.61889125005</v>
      </c>
    </row>
    <row r="284" spans="1:4">
      <c r="B284" s="135" t="s">
        <v>117</v>
      </c>
      <c r="C284" s="245">
        <v>220528.11919986154</v>
      </c>
      <c r="D284" s="245">
        <v>344653.60447146813</v>
      </c>
    </row>
    <row r="285" spans="1:4">
      <c r="B285" s="135" t="s">
        <v>118</v>
      </c>
      <c r="C285" s="245">
        <v>221113.76537311927</v>
      </c>
      <c r="D285" s="245">
        <v>345463.64940798166</v>
      </c>
    </row>
    <row r="286" spans="1:4">
      <c r="A286" s="135">
        <v>2010</v>
      </c>
      <c r="B286" s="135" t="s">
        <v>107</v>
      </c>
      <c r="C286" s="245">
        <v>223185.60045061959</v>
      </c>
      <c r="D286" s="245">
        <v>355907.85484460759</v>
      </c>
    </row>
    <row r="287" spans="1:4">
      <c r="B287" s="135" t="s">
        <v>108</v>
      </c>
      <c r="C287" s="245">
        <v>223674.78826683399</v>
      </c>
      <c r="D287" s="245">
        <v>356203.22921031027</v>
      </c>
    </row>
    <row r="288" spans="1:4">
      <c r="B288" s="135" t="s">
        <v>109</v>
      </c>
      <c r="C288" s="245">
        <v>222277.24166248302</v>
      </c>
      <c r="D288" s="245">
        <v>356993.03892356146</v>
      </c>
    </row>
    <row r="289" spans="1:4">
      <c r="B289" s="135" t="s">
        <v>110</v>
      </c>
      <c r="C289" s="245">
        <v>220498.29397526933</v>
      </c>
      <c r="D289" s="245">
        <v>351868.8979926841</v>
      </c>
    </row>
    <row r="290" spans="1:4">
      <c r="B290" s="135" t="s">
        <v>111</v>
      </c>
      <c r="C290" s="245">
        <v>219899.4710466011</v>
      </c>
      <c r="D290" s="245">
        <v>347700.58549051877</v>
      </c>
    </row>
    <row r="291" spans="1:4">
      <c r="B291" s="135" t="s">
        <v>2178</v>
      </c>
      <c r="C291" s="245">
        <v>219490.55517710844</v>
      </c>
      <c r="D291" s="245">
        <v>351485.20260361454</v>
      </c>
    </row>
    <row r="292" spans="1:4">
      <c r="B292" s="135" t="s">
        <v>2173</v>
      </c>
      <c r="C292" s="245">
        <v>220142.05732835422</v>
      </c>
      <c r="D292" s="245">
        <v>354717.00744713779</v>
      </c>
    </row>
    <row r="293" spans="1:4">
      <c r="B293" s="135" t="s">
        <v>114</v>
      </c>
      <c r="C293" s="245">
        <v>219268.20996922051</v>
      </c>
      <c r="D293" s="245">
        <v>353026.0235802228</v>
      </c>
    </row>
    <row r="294" spans="1:4">
      <c r="B294" s="135" t="s">
        <v>115</v>
      </c>
      <c r="C294" s="245">
        <v>218337.08887749666</v>
      </c>
      <c r="D294" s="245">
        <v>351334.53948655125</v>
      </c>
    </row>
    <row r="295" spans="1:4">
      <c r="B295" s="135" t="s">
        <v>116</v>
      </c>
      <c r="C295" s="245">
        <v>217009.81265819311</v>
      </c>
      <c r="D295" s="245">
        <v>350057.10926319758</v>
      </c>
    </row>
    <row r="296" spans="1:4">
      <c r="B296" s="135" t="s">
        <v>117</v>
      </c>
      <c r="C296" s="245">
        <v>214893.55167619046</v>
      </c>
      <c r="D296" s="245">
        <v>348154.25164404762</v>
      </c>
    </row>
    <row r="297" spans="1:4">
      <c r="B297" s="135" t="s">
        <v>118</v>
      </c>
      <c r="C297" s="245">
        <v>213487.97353187393</v>
      </c>
      <c r="D297" s="245">
        <v>347858.73513559549</v>
      </c>
    </row>
    <row r="298" spans="1:4">
      <c r="A298" s="135">
        <v>2011</v>
      </c>
      <c r="B298" s="135" t="s">
        <v>107</v>
      </c>
      <c r="C298" s="245">
        <v>212367.83078200876</v>
      </c>
      <c r="D298" s="245">
        <v>348761.97444615723</v>
      </c>
    </row>
    <row r="299" spans="1:4">
      <c r="B299" s="135" t="s">
        <v>108</v>
      </c>
      <c r="C299" s="245">
        <v>210146.12059961091</v>
      </c>
      <c r="D299" s="245">
        <v>345820.78879727621</v>
      </c>
    </row>
    <row r="300" spans="1:4">
      <c r="B300" s="135" t="s">
        <v>109</v>
      </c>
      <c r="C300" s="245">
        <v>208716.16033045165</v>
      </c>
      <c r="D300" s="245">
        <v>347593.08978929033</v>
      </c>
    </row>
    <row r="301" spans="1:4">
      <c r="B301" s="135" t="s">
        <v>110</v>
      </c>
      <c r="C301" s="245">
        <v>207753.84224193689</v>
      </c>
      <c r="D301" s="245">
        <v>348425.23868216726</v>
      </c>
    </row>
    <row r="302" spans="1:4">
      <c r="B302" s="135" t="s">
        <v>111</v>
      </c>
      <c r="C302" s="245">
        <v>205470.24536823982</v>
      </c>
      <c r="D302" s="245">
        <v>333916.38234872452</v>
      </c>
    </row>
    <row r="303" spans="1:4">
      <c r="B303" s="135" t="s">
        <v>2178</v>
      </c>
      <c r="C303" s="245">
        <v>204703.46714961738</v>
      </c>
      <c r="D303" s="245">
        <v>336484.20782066335</v>
      </c>
    </row>
    <row r="304" spans="1:4">
      <c r="B304" s="135" t="s">
        <v>2173</v>
      </c>
      <c r="C304" s="245">
        <v>205808.53359842356</v>
      </c>
      <c r="D304" s="245">
        <v>341475.74131329358</v>
      </c>
    </row>
    <row r="305" spans="1:4">
      <c r="B305" s="135" t="s">
        <v>114</v>
      </c>
      <c r="C305" s="245">
        <v>204459.02753557815</v>
      </c>
      <c r="D305" s="245">
        <v>340195.46002833545</v>
      </c>
    </row>
    <row r="306" spans="1:4">
      <c r="B306" s="135" t="s">
        <v>115</v>
      </c>
      <c r="C306" s="245">
        <v>202899.48002421187</v>
      </c>
      <c r="D306" s="245">
        <v>338612.89736179064</v>
      </c>
    </row>
    <row r="307" spans="1:4">
      <c r="B307" s="135" t="s">
        <v>116</v>
      </c>
      <c r="C307" s="245">
        <v>202813.38753201684</v>
      </c>
      <c r="D307" s="245">
        <v>339277.16818777309</v>
      </c>
    </row>
    <row r="308" spans="1:4">
      <c r="B308" s="135" t="s">
        <v>117</v>
      </c>
      <c r="C308" s="245">
        <v>203024.71996188682</v>
      </c>
      <c r="D308" s="245">
        <v>341184.424964151</v>
      </c>
    </row>
    <row r="309" spans="1:4">
      <c r="B309" s="135" t="s">
        <v>118</v>
      </c>
      <c r="C309" s="245">
        <v>202287.47345977442</v>
      </c>
      <c r="D309" s="245">
        <v>339444.55758157896</v>
      </c>
    </row>
    <row r="310" spans="1:4">
      <c r="A310" s="135">
        <v>2012</v>
      </c>
      <c r="B310" s="135" t="s">
        <v>107</v>
      </c>
      <c r="C310" s="245">
        <v>204012.18677533613</v>
      </c>
      <c r="D310" s="245">
        <v>343362.94877042016</v>
      </c>
    </row>
    <row r="311" spans="1:4">
      <c r="B311" s="135" t="s">
        <v>108</v>
      </c>
      <c r="C311" s="245">
        <v>202958.48845860775</v>
      </c>
      <c r="D311" s="245">
        <v>342023.03532592754</v>
      </c>
    </row>
    <row r="312" spans="1:4">
      <c r="B312" s="135" t="s">
        <v>109</v>
      </c>
      <c r="C312" s="245">
        <v>202864.98173696015</v>
      </c>
      <c r="D312" s="245">
        <v>340157.88553567271</v>
      </c>
    </row>
    <row r="313" spans="1:4">
      <c r="B313" s="135" t="s">
        <v>110</v>
      </c>
      <c r="C313" s="245">
        <v>201742.10387183505</v>
      </c>
      <c r="D313" s="245">
        <v>342323.41547764948</v>
      </c>
    </row>
    <row r="314" spans="1:4">
      <c r="B314" s="135" t="s">
        <v>111</v>
      </c>
      <c r="C314" s="245">
        <v>201998.11133650987</v>
      </c>
      <c r="D314" s="245">
        <v>346142.16517834162</v>
      </c>
    </row>
    <row r="315" spans="1:4">
      <c r="B315" s="135" t="s">
        <v>112</v>
      </c>
      <c r="C315" s="245">
        <v>203554.67117270472</v>
      </c>
      <c r="D315" s="245">
        <v>351230.83114354842</v>
      </c>
    </row>
    <row r="316" spans="1:4">
      <c r="B316" s="135" t="s">
        <v>113</v>
      </c>
      <c r="C316" s="245">
        <v>202611.85229442382</v>
      </c>
      <c r="D316" s="245">
        <v>345892.01198141265</v>
      </c>
    </row>
    <row r="317" spans="1:4">
      <c r="B317" s="135" t="s">
        <v>114</v>
      </c>
      <c r="C317" s="245">
        <v>201812.73230222223</v>
      </c>
      <c r="D317" s="245">
        <v>347239.50190000003</v>
      </c>
    </row>
    <row r="318" spans="1:4">
      <c r="B318" s="135" t="s">
        <v>115</v>
      </c>
      <c r="C318" s="245">
        <v>200916.02054520886</v>
      </c>
      <c r="D318" s="245">
        <v>344602.71431314503</v>
      </c>
    </row>
    <row r="319" spans="1:4">
      <c r="B319" s="135" t="s">
        <v>116</v>
      </c>
      <c r="C319" s="245">
        <v>200326.84534824922</v>
      </c>
      <c r="D319" s="245">
        <v>349206.30083184049</v>
      </c>
    </row>
    <row r="320" spans="1:4">
      <c r="B320" s="135" t="s">
        <v>117</v>
      </c>
      <c r="C320" s="245">
        <v>201070.08084649837</v>
      </c>
      <c r="D320" s="245">
        <v>350686.13887157984</v>
      </c>
    </row>
    <row r="321" spans="1:4">
      <c r="B321" s="135" t="s">
        <v>118</v>
      </c>
      <c r="C321" s="245">
        <v>200182.75196061589</v>
      </c>
      <c r="D321" s="245">
        <v>353104.8270841167</v>
      </c>
    </row>
    <row r="322" spans="1:4">
      <c r="A322" s="135">
        <v>2013</v>
      </c>
      <c r="B322" s="135" t="s">
        <v>107</v>
      </c>
      <c r="C322" s="245">
        <v>200451.81825036617</v>
      </c>
      <c r="D322" s="245">
        <v>352048.41402253864</v>
      </c>
    </row>
    <row r="323" spans="1:4">
      <c r="B323" s="135" t="s">
        <v>108</v>
      </c>
      <c r="C323" s="245">
        <v>199986.56023921649</v>
      </c>
      <c r="D323" s="245">
        <v>355306.15288752026</v>
      </c>
    </row>
    <row r="324" spans="1:4">
      <c r="B324" s="135" t="s">
        <v>109</v>
      </c>
      <c r="C324" s="245">
        <v>200776.28005476482</v>
      </c>
      <c r="D324" s="245">
        <v>354268.9293199036</v>
      </c>
    </row>
    <row r="325" spans="1:4">
      <c r="B325" s="135" t="s">
        <v>110</v>
      </c>
      <c r="C325" s="245">
        <v>199682.11760717435</v>
      </c>
      <c r="D325" s="245">
        <v>356963.91477763531</v>
      </c>
    </row>
    <row r="326" spans="1:4">
      <c r="B326" s="135" t="s">
        <v>111</v>
      </c>
      <c r="C326" s="245">
        <v>199774.63585008003</v>
      </c>
      <c r="D326" s="245">
        <v>355787.73724860005</v>
      </c>
    </row>
    <row r="327" spans="1:4">
      <c r="B327" s="135" t="s">
        <v>112</v>
      </c>
      <c r="C327" s="245">
        <v>200951.97829114943</v>
      </c>
      <c r="D327" s="245">
        <v>359648.0322577894</v>
      </c>
    </row>
    <row r="328" spans="1:4">
      <c r="B328" s="135" t="s">
        <v>113</v>
      </c>
      <c r="C328" s="245">
        <v>201578.92027100525</v>
      </c>
      <c r="D328" s="245">
        <v>361891.84708077699</v>
      </c>
    </row>
    <row r="329" spans="1:4">
      <c r="B329" s="135" t="s">
        <v>114</v>
      </c>
      <c r="C329" s="245">
        <v>201385.59170665339</v>
      </c>
      <c r="D329" s="245">
        <v>364001.17488382471</v>
      </c>
    </row>
    <row r="330" spans="1:4">
      <c r="B330" s="135" t="s">
        <v>115</v>
      </c>
      <c r="C330" s="245">
        <v>201953.38755315603</v>
      </c>
      <c r="D330" s="245">
        <v>369165.38244366815</v>
      </c>
    </row>
    <row r="331" spans="1:4">
      <c r="B331" s="135" t="s">
        <v>116</v>
      </c>
      <c r="C331" s="245">
        <v>202930.24377701469</v>
      </c>
      <c r="D331" s="245">
        <v>373201.40722651844</v>
      </c>
    </row>
    <row r="332" spans="1:4">
      <c r="B332" s="135" t="s">
        <v>117</v>
      </c>
      <c r="C332" s="245">
        <v>204233.90687600162</v>
      </c>
      <c r="D332" s="245">
        <v>379939.75337445462</v>
      </c>
    </row>
    <row r="333" spans="1:4">
      <c r="B333" s="135" t="s">
        <v>118</v>
      </c>
      <c r="C333" s="245">
        <v>205926.50993086031</v>
      </c>
      <c r="D333" s="245">
        <v>385703.95158895029</v>
      </c>
    </row>
    <row r="334" spans="1:4">
      <c r="A334" s="135">
        <v>2014</v>
      </c>
      <c r="B334" s="135" t="s">
        <v>107</v>
      </c>
      <c r="C334" s="245">
        <v>207385.04037612831</v>
      </c>
      <c r="D334" s="245">
        <v>391857.4203210214</v>
      </c>
    </row>
    <row r="335" spans="1:4">
      <c r="B335" s="135" t="s">
        <v>108</v>
      </c>
      <c r="C335" s="245">
        <v>207887.28801974826</v>
      </c>
      <c r="D335" s="245">
        <v>394730.12949571211</v>
      </c>
    </row>
    <row r="336" spans="1:4">
      <c r="B336" s="135" t="s">
        <v>109</v>
      </c>
      <c r="C336" s="245">
        <v>208793.15002229201</v>
      </c>
      <c r="D336" s="245">
        <v>399615.45916259807</v>
      </c>
    </row>
    <row r="337" spans="1:4">
      <c r="B337" s="135" t="s">
        <v>110</v>
      </c>
      <c r="C337" s="245">
        <v>210345.03678466956</v>
      </c>
      <c r="D337" s="245">
        <v>408064.25112905755</v>
      </c>
    </row>
    <row r="338" spans="1:4">
      <c r="B338" s="135" t="s">
        <v>111</v>
      </c>
      <c r="C338" s="245">
        <v>211639.87293868701</v>
      </c>
      <c r="D338" s="245">
        <v>414118.3283324737</v>
      </c>
    </row>
    <row r="339" spans="1:4">
      <c r="B339" s="135" t="s">
        <v>112</v>
      </c>
      <c r="C339" s="245">
        <v>212636.86870487712</v>
      </c>
      <c r="D339" s="245">
        <v>418874.41476765514</v>
      </c>
    </row>
    <row r="340" spans="1:4">
      <c r="B340" s="135" t="s">
        <v>113</v>
      </c>
      <c r="C340" s="245">
        <v>214198.70245980471</v>
      </c>
      <c r="D340" s="245">
        <v>425155.9459503516</v>
      </c>
    </row>
    <row r="341" spans="1:4">
      <c r="B341" s="135" t="s">
        <v>114</v>
      </c>
      <c r="C341" s="245">
        <v>215389.70372241247</v>
      </c>
      <c r="D341" s="245">
        <v>430203.64954832691</v>
      </c>
    </row>
    <row r="342" spans="1:4">
      <c r="B342" s="135" t="s">
        <v>115</v>
      </c>
      <c r="C342" s="245">
        <v>216088.21599421583</v>
      </c>
      <c r="D342" s="245">
        <v>429760.55040687107</v>
      </c>
    </row>
    <row r="343" spans="1:4">
      <c r="B343" s="135" t="s">
        <v>116</v>
      </c>
      <c r="C343" s="245">
        <v>217218.83027741563</v>
      </c>
      <c r="D343" s="245">
        <v>432382.9136867288</v>
      </c>
    </row>
    <row r="344" spans="1:4">
      <c r="B344" s="135" t="s">
        <v>117</v>
      </c>
      <c r="C344" s="245">
        <v>217730.94719859978</v>
      </c>
      <c r="D344" s="245">
        <v>434183.69941960328</v>
      </c>
    </row>
    <row r="345" spans="1:4">
      <c r="B345" s="135" t="s">
        <v>118</v>
      </c>
      <c r="C345" s="245">
        <v>218353.66084800003</v>
      </c>
      <c r="D345" s="245">
        <v>434659.95370800002</v>
      </c>
    </row>
    <row r="346" spans="1:4">
      <c r="A346" s="135">
        <v>2015</v>
      </c>
      <c r="B346" s="135" t="s">
        <v>107</v>
      </c>
      <c r="C346" s="245">
        <v>220885.49960344558</v>
      </c>
      <c r="D346" s="245">
        <v>438652.57211429137</v>
      </c>
    </row>
    <row r="347" spans="1:4">
      <c r="B347" s="135" t="s">
        <v>108</v>
      </c>
      <c r="C347" s="245">
        <v>221086.23950229844</v>
      </c>
      <c r="D347" s="245">
        <v>441525.28635298013</v>
      </c>
    </row>
    <row r="348" spans="1:4">
      <c r="B348" s="135" t="s">
        <v>109</v>
      </c>
      <c r="C348" s="245">
        <v>221257.51079964993</v>
      </c>
      <c r="D348" s="245">
        <v>442649.41658821463</v>
      </c>
    </row>
    <row r="349" spans="1:4">
      <c r="B349" s="135" t="s">
        <v>110</v>
      </c>
      <c r="C349" s="245">
        <v>221227.37292558141</v>
      </c>
      <c r="D349" s="245">
        <v>442449.36299930234</v>
      </c>
    </row>
    <row r="350" spans="1:4">
      <c r="B350" s="135" t="s">
        <v>111</v>
      </c>
      <c r="C350" s="245">
        <v>222394.6165223211</v>
      </c>
      <c r="D350" s="245">
        <v>445761.25020870409</v>
      </c>
    </row>
    <row r="351" spans="1:4">
      <c r="B351" s="135" t="s">
        <v>112</v>
      </c>
      <c r="C351" s="245">
        <v>223157.27533035923</v>
      </c>
      <c r="D351" s="245">
        <v>449144.91883522604</v>
      </c>
    </row>
    <row r="352" spans="1:4">
      <c r="B352" s="135" t="s">
        <v>113</v>
      </c>
      <c r="C352" s="245">
        <v>225456.24136322507</v>
      </c>
      <c r="D352" s="245">
        <v>456169.44434303942</v>
      </c>
    </row>
    <row r="353" spans="1:4">
      <c r="B353" s="135" t="s">
        <v>114</v>
      </c>
      <c r="C353" s="245">
        <v>226124.75119676677</v>
      </c>
      <c r="D353" s="245">
        <v>458751.61216454965</v>
      </c>
    </row>
    <row r="354" spans="1:4">
      <c r="B354" s="135" t="s">
        <v>115</v>
      </c>
      <c r="C354" s="245">
        <v>227969.23378520802</v>
      </c>
      <c r="D354" s="245">
        <v>464914.79629148688</v>
      </c>
    </row>
    <row r="355" spans="1:4">
      <c r="B355" s="135" t="s">
        <v>116</v>
      </c>
      <c r="C355" s="245">
        <v>229914.99289040465</v>
      </c>
      <c r="D355" s="245">
        <v>470107.83368393069</v>
      </c>
    </row>
    <row r="356" spans="1:4">
      <c r="B356" s="135" t="s">
        <v>117</v>
      </c>
      <c r="C356" s="245">
        <v>232159.33001639723</v>
      </c>
      <c r="D356" s="245">
        <v>477157.03413672053</v>
      </c>
    </row>
    <row r="357" spans="1:4">
      <c r="B357" s="135" t="s">
        <v>118</v>
      </c>
      <c r="C357" s="245">
        <v>232950.93251960858</v>
      </c>
      <c r="D357" s="245">
        <v>479739.81177835766</v>
      </c>
    </row>
    <row r="358" spans="1:4">
      <c r="A358" s="135">
        <v>2016</v>
      </c>
      <c r="B358" s="135" t="s">
        <v>107</v>
      </c>
      <c r="C358" s="245">
        <v>236642.55842503865</v>
      </c>
      <c r="D358" s="245">
        <v>491447.73790815304</v>
      </c>
    </row>
    <row r="359" spans="1:4">
      <c r="B359" s="135" t="s">
        <v>108</v>
      </c>
      <c r="C359" s="245">
        <v>236688.07926288465</v>
      </c>
      <c r="D359" s="245">
        <v>492338.82781246153</v>
      </c>
    </row>
    <row r="360" spans="1:4">
      <c r="B360" s="135" t="s">
        <v>109</v>
      </c>
      <c r="C360" s="245">
        <v>238222.23915833017</v>
      </c>
      <c r="D360" s="245">
        <v>499291.83398330142</v>
      </c>
    </row>
    <row r="361" spans="1:4">
      <c r="B361" s="135" t="s">
        <v>110</v>
      </c>
      <c r="C361" s="245">
        <v>237479.04348500387</v>
      </c>
      <c r="D361" s="245">
        <v>490549.06130474375</v>
      </c>
    </row>
    <row r="362" spans="1:4">
      <c r="B362" s="135" t="s">
        <v>111</v>
      </c>
      <c r="C362" s="245">
        <v>238751.82474689049</v>
      </c>
      <c r="D362" s="245">
        <v>494407.40996383061</v>
      </c>
    </row>
    <row r="363" spans="1:4">
      <c r="B363" s="135" t="s">
        <v>112</v>
      </c>
      <c r="C363" s="245">
        <v>239148.62863306727</v>
      </c>
      <c r="D363" s="245">
        <v>493321.89706214372</v>
      </c>
    </row>
    <row r="364" spans="1:4">
      <c r="B364" s="135" t="s">
        <v>113</v>
      </c>
      <c r="C364" s="245">
        <v>239628.50827892942</v>
      </c>
      <c r="D364" s="245">
        <v>493447.44587596814</v>
      </c>
    </row>
    <row r="365" spans="1:4">
      <c r="B365" s="135" t="s">
        <v>114</v>
      </c>
      <c r="C365" s="245">
        <v>238834.04789137674</v>
      </c>
      <c r="D365" s="245">
        <v>490866.25151607418</v>
      </c>
    </row>
    <row r="366" spans="1:4">
      <c r="B366" s="135" t="s">
        <v>115</v>
      </c>
      <c r="C366" s="245">
        <v>238965.63530147227</v>
      </c>
      <c r="D366" s="245">
        <v>491010.44619648933</v>
      </c>
    </row>
    <row r="367" spans="1:4">
      <c r="B367" s="135" t="s">
        <v>116</v>
      </c>
      <c r="C367" s="245">
        <v>239688.97471665408</v>
      </c>
      <c r="D367" s="245">
        <v>493363.87222737918</v>
      </c>
    </row>
    <row r="368" spans="1:4">
      <c r="B368" s="135" t="s">
        <v>117</v>
      </c>
      <c r="C368" s="245">
        <v>240457.0829684746</v>
      </c>
      <c r="D368" s="245">
        <v>494036.79343932203</v>
      </c>
    </row>
    <row r="369" spans="1:4">
      <c r="B369" s="135" t="s">
        <v>118</v>
      </c>
      <c r="C369" s="245">
        <v>240084.74536173718</v>
      </c>
      <c r="D369" s="245">
        <v>492088.83017330588</v>
      </c>
    </row>
    <row r="370" spans="1:4">
      <c r="A370" s="135">
        <v>2017</v>
      </c>
      <c r="B370" s="135" t="s">
        <v>107</v>
      </c>
      <c r="C370" s="245">
        <v>242416.9438545763</v>
      </c>
      <c r="D370" s="245">
        <v>497533.08842644072</v>
      </c>
    </row>
    <row r="371" spans="1:4">
      <c r="B371" s="135" t="s">
        <v>108</v>
      </c>
      <c r="C371" s="245">
        <v>241045.14283725785</v>
      </c>
      <c r="D371" s="245">
        <v>495290.17286423256</v>
      </c>
    </row>
    <row r="372" spans="1:4">
      <c r="B372" s="135" t="s">
        <v>109</v>
      </c>
      <c r="C372" s="245">
        <v>241015.52062447087</v>
      </c>
      <c r="D372" s="245">
        <v>495451.61428418121</v>
      </c>
    </row>
    <row r="373" spans="1:4">
      <c r="B373" s="135" t="s">
        <v>110</v>
      </c>
      <c r="C373" s="245">
        <v>240555.75285033259</v>
      </c>
      <c r="D373" s="245">
        <v>492229.76857782708</v>
      </c>
    </row>
    <row r="374" spans="1:4">
      <c r="B374" s="135" t="s">
        <v>111</v>
      </c>
      <c r="C374" s="245">
        <v>240586.22015907255</v>
      </c>
      <c r="D374" s="245">
        <v>489627.14705940377</v>
      </c>
    </row>
    <row r="375" spans="1:4">
      <c r="B375" s="135" t="s">
        <v>112</v>
      </c>
      <c r="C375" s="245">
        <v>241121.1681092545</v>
      </c>
      <c r="D375" s="245">
        <v>488797.069267646</v>
      </c>
    </row>
    <row r="376" spans="1:4">
      <c r="B376" s="135" t="s">
        <v>113</v>
      </c>
      <c r="C376" s="245">
        <v>241545.59418973987</v>
      </c>
      <c r="D376" s="245">
        <v>488795.68655452557</v>
      </c>
    </row>
    <row r="377" spans="1:4">
      <c r="B377" s="135" t="s">
        <v>114</v>
      </c>
      <c r="C377" s="245">
        <v>241019.51240542412</v>
      </c>
      <c r="D377" s="245">
        <v>485589.27117695671</v>
      </c>
    </row>
    <row r="378" spans="1:4">
      <c r="B378" s="135" t="s">
        <v>115</v>
      </c>
      <c r="C378" s="245">
        <v>241246.08701057796</v>
      </c>
      <c r="D378" s="245">
        <v>484417.52865834243</v>
      </c>
    </row>
    <row r="379" spans="1:4">
      <c r="B379" s="135" t="s">
        <v>116</v>
      </c>
      <c r="C379" s="245">
        <v>241995.38010642939</v>
      </c>
      <c r="D379" s="245">
        <v>484803.34679520526</v>
      </c>
    </row>
    <row r="380" spans="1:4">
      <c r="B380" s="135" t="s">
        <v>117</v>
      </c>
      <c r="C380" s="245">
        <v>241680.57576330673</v>
      </c>
      <c r="D380" s="245">
        <v>481615.49786149384</v>
      </c>
    </row>
    <row r="381" spans="1:4">
      <c r="B381" s="135" t="s">
        <v>118</v>
      </c>
      <c r="C381" s="245">
        <v>240701.65500000003</v>
      </c>
      <c r="D381" s="245">
        <v>477498.3995</v>
      </c>
    </row>
    <row r="382" spans="1:4">
      <c r="A382" s="135">
        <v>2018</v>
      </c>
      <c r="B382" s="135" t="s">
        <v>107</v>
      </c>
      <c r="C382" s="245">
        <v>242574.93115923915</v>
      </c>
      <c r="D382" s="245">
        <v>483388.96999695658</v>
      </c>
    </row>
    <row r="383" spans="1:4">
      <c r="B383" s="135" t="s">
        <v>108</v>
      </c>
      <c r="C383" s="245">
        <v>241698.01560000001</v>
      </c>
      <c r="D383" s="245">
        <v>479710.08480000001</v>
      </c>
    </row>
    <row r="384" spans="1:4">
      <c r="B384" s="135" t="s">
        <v>109</v>
      </c>
      <c r="C384" s="245">
        <v>241090.22576270212</v>
      </c>
      <c r="D384" s="245">
        <v>476607.59143560904</v>
      </c>
    </row>
    <row r="385" spans="1:4">
      <c r="B385" s="135" t="s">
        <v>110</v>
      </c>
      <c r="C385" s="245">
        <v>240810.40231716126</v>
      </c>
      <c r="D385" s="245">
        <v>474642.66017525928</v>
      </c>
    </row>
    <row r="386" spans="1:4">
      <c r="B386" s="135" t="s">
        <v>111</v>
      </c>
      <c r="C386" s="245">
        <v>240075.51748012114</v>
      </c>
      <c r="D386" s="245">
        <v>472479.29405493417</v>
      </c>
    </row>
    <row r="387" spans="1:4">
      <c r="B387" s="135" t="s">
        <v>112</v>
      </c>
      <c r="C387" s="245">
        <v>240109.33327896983</v>
      </c>
      <c r="D387" s="245">
        <v>472606.97797758441</v>
      </c>
    </row>
    <row r="388" spans="1:4">
      <c r="B388" s="135" t="s">
        <v>113</v>
      </c>
      <c r="C388" s="245">
        <v>240856.88324377002</v>
      </c>
      <c r="D388" s="245">
        <v>470416.1872677317</v>
      </c>
    </row>
    <row r="389" spans="1:4">
      <c r="B389" s="135" t="s">
        <v>114</v>
      </c>
      <c r="C389" s="245">
        <v>239078.98023979593</v>
      </c>
      <c r="D389" s="245">
        <v>464329.21457976784</v>
      </c>
    </row>
    <row r="390" spans="1:4">
      <c r="B390" s="135" t="s">
        <v>115</v>
      </c>
      <c r="C390" s="245">
        <v>239491.22106430834</v>
      </c>
      <c r="D390" s="245">
        <v>462702.45178130938</v>
      </c>
    </row>
    <row r="391" spans="1:4">
      <c r="B391" s="135" t="s">
        <v>116</v>
      </c>
      <c r="C391" s="245">
        <v>239529.88559008788</v>
      </c>
      <c r="D391" s="245">
        <v>467566.04656534269</v>
      </c>
    </row>
    <row r="392" spans="1:4">
      <c r="B392" s="135" t="s">
        <v>117</v>
      </c>
      <c r="C392" s="245">
        <v>239480.56842754743</v>
      </c>
      <c r="D392" s="245">
        <v>464715.59216774424</v>
      </c>
    </row>
    <row r="393" spans="1:4">
      <c r="B393" s="135" t="s">
        <v>118</v>
      </c>
      <c r="C393" s="245">
        <v>238018.82873634453</v>
      </c>
      <c r="D393" s="245">
        <v>461342.52960693277</v>
      </c>
    </row>
    <row r="394" spans="1:4">
      <c r="A394" s="135">
        <v>2019</v>
      </c>
      <c r="B394" s="135" t="s">
        <v>107</v>
      </c>
      <c r="C394" s="245">
        <v>240136.97868159012</v>
      </c>
      <c r="D394" s="245">
        <v>462081.3702668905</v>
      </c>
    </row>
    <row r="395" spans="1:4">
      <c r="B395" s="135" t="s">
        <v>108</v>
      </c>
      <c r="C395" s="245">
        <v>238350.22009389475</v>
      </c>
      <c r="D395" s="245">
        <v>457324.16431168426</v>
      </c>
    </row>
    <row r="396" spans="1:4">
      <c r="B396" s="135" t="s">
        <v>109</v>
      </c>
      <c r="C396" s="245">
        <v>238365.08019375656</v>
      </c>
      <c r="D396" s="245">
        <v>456752.71608004213</v>
      </c>
    </row>
    <row r="397" spans="1:4">
      <c r="B397" s="135" t="s">
        <v>110</v>
      </c>
      <c r="C397" s="245">
        <v>235392.11120735604</v>
      </c>
      <c r="D397" s="245">
        <v>452593.78990107565</v>
      </c>
    </row>
    <row r="398" spans="1:4">
      <c r="B398" s="135" t="s">
        <v>111</v>
      </c>
      <c r="C398" s="245">
        <v>234656.69129533198</v>
      </c>
      <c r="D398" s="245">
        <v>444145.16132645233</v>
      </c>
    </row>
    <row r="399" spans="1:4">
      <c r="B399" s="135" t="s">
        <v>112</v>
      </c>
      <c r="C399" s="245">
        <v>234315.50703843232</v>
      </c>
      <c r="D399" s="245">
        <v>450120.21502499998</v>
      </c>
    </row>
    <row r="400" spans="1:4">
      <c r="B400" s="135" t="s">
        <v>113</v>
      </c>
      <c r="C400" s="245">
        <v>234834.33928010362</v>
      </c>
      <c r="D400" s="245">
        <v>451453.1616055959</v>
      </c>
    </row>
    <row r="401" spans="1:4">
      <c r="B401" s="135" t="s">
        <v>114</v>
      </c>
      <c r="C401" s="245">
        <v>233438.31894569768</v>
      </c>
      <c r="D401" s="245">
        <v>445618.37233832711</v>
      </c>
    </row>
    <row r="402" spans="1:4">
      <c r="B402" s="135" t="s">
        <v>115</v>
      </c>
      <c r="C402" s="245">
        <v>235161.49436721651</v>
      </c>
      <c r="D402" s="245">
        <v>452580.55134216498</v>
      </c>
    </row>
    <row r="403" spans="1:4">
      <c r="B403" s="135" t="s">
        <v>116</v>
      </c>
      <c r="C403" s="245">
        <v>235875.76250950419</v>
      </c>
      <c r="D403" s="245">
        <v>451988.18887964886</v>
      </c>
    </row>
    <row r="404" spans="1:4">
      <c r="B404" s="135" t="s">
        <v>117</v>
      </c>
      <c r="C404" s="245">
        <v>235284.86048288664</v>
      </c>
      <c r="D404" s="245">
        <v>449512.69835969072</v>
      </c>
    </row>
    <row r="405" spans="1:4">
      <c r="B405" s="135" t="s">
        <v>118</v>
      </c>
      <c r="C405" s="245">
        <v>234826.85543216858</v>
      </c>
      <c r="D405" s="245">
        <v>456578.14968776988</v>
      </c>
    </row>
    <row r="406" spans="1:4">
      <c r="A406" s="135">
        <v>2020</v>
      </c>
      <c r="B406" s="135" t="s">
        <v>107</v>
      </c>
      <c r="C406" s="245">
        <v>238152.06539132827</v>
      </c>
      <c r="D406" s="245">
        <v>458839.40695271856</v>
      </c>
    </row>
    <row r="407" spans="1:4">
      <c r="B407" s="135" t="s">
        <v>108</v>
      </c>
      <c r="C407" s="245">
        <v>236617.99760866439</v>
      </c>
      <c r="D407" s="245">
        <v>459781.08044794522</v>
      </c>
    </row>
    <row r="408" spans="1:4">
      <c r="B408" s="135" t="s">
        <v>109</v>
      </c>
      <c r="C408" s="245">
        <v>237060.04383947371</v>
      </c>
      <c r="D408" s="245">
        <v>465493.62413171562</v>
      </c>
    </row>
  </sheetData>
  <customSheetViews>
    <customSheetView guid="{9883963A-B599-466E-88D7-AE85360E0737}" topLeftCell="A324">
      <selection activeCell="N386" sqref="N386"/>
      <pageMargins left="0.7" right="0.7" top="0.75" bottom="0.75" header="0.3" footer="0.3"/>
      <pageSetup paperSize="9" orientation="portrait" r:id="rId1"/>
    </customSheetView>
    <customSheetView guid="{CDEF6930-6739-4FEE-9F65-E195F9A4F82A}" topLeftCell="A324">
      <selection activeCell="N386" sqref="N386"/>
      <pageMargins left="0.7" right="0.7" top="0.75" bottom="0.75" header="0.3" footer="0.3"/>
      <pageSetup paperSize="9" orientation="portrait" r:id="rId2"/>
    </customSheetView>
  </customSheetViews>
  <phoneticPr fontId="134" type="noConversion"/>
  <pageMargins left="0.7" right="0.7" top="0.75" bottom="0.75" header="0.3" footer="0.3"/>
  <pageSetup paperSize="9" orientation="portrait"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66">
    <tabColor rgb="FFCC6677"/>
  </sheetPr>
  <dimension ref="A1:G990"/>
  <sheetViews>
    <sheetView zoomScaleNormal="100" workbookViewId="0">
      <selection activeCell="B1" sqref="B1"/>
    </sheetView>
  </sheetViews>
  <sheetFormatPr defaultColWidth="9.140625" defaultRowHeight="15"/>
  <cols>
    <col min="1" max="1" width="14.85546875" style="21" customWidth="1"/>
    <col min="2" max="2" width="9.140625" style="6"/>
    <col min="3" max="3" width="12" style="6" bestFit="1" customWidth="1"/>
    <col min="4" max="4" width="19.42578125" style="6" customWidth="1"/>
    <col min="5" max="5" width="11" style="6" customWidth="1"/>
    <col min="6" max="6" width="14.85546875" style="6" bestFit="1" customWidth="1"/>
    <col min="7" max="16384" width="9.140625" style="6"/>
  </cols>
  <sheetData>
    <row r="1" spans="1:7">
      <c r="A1" s="198" t="s">
        <v>30</v>
      </c>
      <c r="B1" s="8">
        <v>3.3</v>
      </c>
      <c r="C1" s="257"/>
    </row>
    <row r="2" spans="1:7">
      <c r="A2" s="148" t="s">
        <v>31</v>
      </c>
      <c r="B2" s="6" t="s">
        <v>3961</v>
      </c>
    </row>
    <row r="3" spans="1:7">
      <c r="A3" s="148" t="s">
        <v>33</v>
      </c>
      <c r="B3" s="22" t="s">
        <v>3169</v>
      </c>
    </row>
    <row r="5" spans="1:7">
      <c r="A5" s="21" t="s">
        <v>2355</v>
      </c>
      <c r="B5" s="6" t="s">
        <v>2356</v>
      </c>
      <c r="C5" s="6" t="s">
        <v>2357</v>
      </c>
      <c r="D5" s="102" t="s">
        <v>2358</v>
      </c>
      <c r="E5" s="48" t="s">
        <v>2359</v>
      </c>
      <c r="F5" s="6" t="s">
        <v>3167</v>
      </c>
      <c r="G5" s="6" t="s">
        <v>35</v>
      </c>
    </row>
    <row r="6" spans="1:7">
      <c r="A6" s="21" t="s">
        <v>99</v>
      </c>
      <c r="B6" s="6" t="s">
        <v>87</v>
      </c>
      <c r="C6" s="6" t="s">
        <v>1122</v>
      </c>
      <c r="D6" s="6" t="s">
        <v>194</v>
      </c>
      <c r="E6" s="103">
        <v>923080</v>
      </c>
      <c r="F6" s="103">
        <v>865000</v>
      </c>
      <c r="G6" s="2">
        <f t="shared" ref="G6:G69" si="0">F6/E6-1</f>
        <v>-6.2919790267365827E-2</v>
      </c>
    </row>
    <row r="7" spans="1:7">
      <c r="A7" s="21" t="s">
        <v>2232</v>
      </c>
      <c r="B7" s="6" t="s">
        <v>70</v>
      </c>
      <c r="C7" s="6" t="s">
        <v>1123</v>
      </c>
      <c r="D7" s="6" t="s">
        <v>552</v>
      </c>
      <c r="E7" s="103">
        <v>322000</v>
      </c>
      <c r="F7" s="103">
        <v>345000</v>
      </c>
      <c r="G7" s="2">
        <f t="shared" si="0"/>
        <v>7.1428571428571397E-2</v>
      </c>
    </row>
    <row r="8" spans="1:7">
      <c r="A8" s="21" t="s">
        <v>2232</v>
      </c>
      <c r="B8" s="6" t="s">
        <v>70</v>
      </c>
      <c r="C8" s="6" t="s">
        <v>1124</v>
      </c>
      <c r="D8" s="6" t="s">
        <v>553</v>
      </c>
      <c r="E8" s="103">
        <v>310000</v>
      </c>
      <c r="F8" s="103">
        <v>350000</v>
      </c>
      <c r="G8" s="2">
        <f t="shared" si="0"/>
        <v>0.12903225806451624</v>
      </c>
    </row>
    <row r="9" spans="1:7">
      <c r="A9" s="21" t="s">
        <v>2232</v>
      </c>
      <c r="B9" s="6" t="s">
        <v>70</v>
      </c>
      <c r="C9" s="6" t="s">
        <v>1125</v>
      </c>
      <c r="D9" s="6" t="s">
        <v>554</v>
      </c>
      <c r="E9" s="103">
        <v>350000</v>
      </c>
      <c r="F9" s="103">
        <v>350000</v>
      </c>
      <c r="G9" s="2">
        <f t="shared" si="0"/>
        <v>0</v>
      </c>
    </row>
    <row r="10" spans="1:7">
      <c r="A10" s="21" t="s">
        <v>2232</v>
      </c>
      <c r="B10" s="6" t="s">
        <v>70</v>
      </c>
      <c r="C10" s="6" t="s">
        <v>1126</v>
      </c>
      <c r="D10" s="6" t="s">
        <v>555</v>
      </c>
      <c r="E10" s="103">
        <v>313750</v>
      </c>
      <c r="F10" s="103">
        <v>330000</v>
      </c>
      <c r="G10" s="2">
        <f t="shared" si="0"/>
        <v>5.1792828685258918E-2</v>
      </c>
    </row>
    <row r="11" spans="1:7">
      <c r="A11" s="21" t="s">
        <v>2232</v>
      </c>
      <c r="B11" s="6" t="s">
        <v>70</v>
      </c>
      <c r="C11" s="6" t="s">
        <v>1127</v>
      </c>
      <c r="D11" s="6" t="s">
        <v>556</v>
      </c>
      <c r="E11" s="103">
        <v>310000</v>
      </c>
      <c r="F11" s="103">
        <v>310000</v>
      </c>
      <c r="G11" s="2">
        <f t="shared" si="0"/>
        <v>0</v>
      </c>
    </row>
    <row r="12" spans="1:7">
      <c r="A12" s="21" t="s">
        <v>2232</v>
      </c>
      <c r="B12" s="6" t="s">
        <v>70</v>
      </c>
      <c r="C12" s="6" t="s">
        <v>1128</v>
      </c>
      <c r="D12" s="6" t="s">
        <v>557</v>
      </c>
      <c r="E12" s="103">
        <v>305000</v>
      </c>
      <c r="F12" s="103">
        <v>310000</v>
      </c>
      <c r="G12" s="2">
        <f t="shared" si="0"/>
        <v>1.6393442622950838E-2</v>
      </c>
    </row>
    <row r="13" spans="1:7">
      <c r="A13" s="21" t="s">
        <v>2232</v>
      </c>
      <c r="B13" s="6" t="s">
        <v>70</v>
      </c>
      <c r="C13" s="6" t="s">
        <v>1129</v>
      </c>
      <c r="D13" s="6" t="s">
        <v>558</v>
      </c>
      <c r="E13" s="103">
        <v>298000</v>
      </c>
      <c r="F13" s="103">
        <v>300000</v>
      </c>
      <c r="G13" s="2">
        <f t="shared" si="0"/>
        <v>6.7114093959732557E-3</v>
      </c>
    </row>
    <row r="14" spans="1:7">
      <c r="A14" s="21" t="s">
        <v>2232</v>
      </c>
      <c r="B14" s="6" t="s">
        <v>70</v>
      </c>
      <c r="C14" s="6" t="s">
        <v>1130</v>
      </c>
      <c r="D14" s="6" t="s">
        <v>559</v>
      </c>
      <c r="E14" s="103">
        <v>300000</v>
      </c>
      <c r="F14" s="103">
        <v>306750</v>
      </c>
      <c r="G14" s="2">
        <f t="shared" si="0"/>
        <v>2.2499999999999964E-2</v>
      </c>
    </row>
    <row r="15" spans="1:7">
      <c r="A15" s="21" t="s">
        <v>2232</v>
      </c>
      <c r="B15" s="6" t="s">
        <v>70</v>
      </c>
      <c r="C15" s="6" t="s">
        <v>1131</v>
      </c>
      <c r="D15" s="6" t="s">
        <v>560</v>
      </c>
      <c r="E15" s="103">
        <v>323000</v>
      </c>
      <c r="F15" s="103">
        <v>336500</v>
      </c>
      <c r="G15" s="2">
        <f t="shared" si="0"/>
        <v>4.1795665634674961E-2</v>
      </c>
    </row>
    <row r="16" spans="1:7">
      <c r="A16" s="21" t="s">
        <v>2232</v>
      </c>
      <c r="B16" s="6" t="s">
        <v>70</v>
      </c>
      <c r="C16" s="6" t="s">
        <v>1132</v>
      </c>
      <c r="D16" s="6" t="s">
        <v>561</v>
      </c>
      <c r="E16" s="103">
        <v>435000</v>
      </c>
      <c r="F16" s="103">
        <v>447750</v>
      </c>
      <c r="G16" s="2">
        <f t="shared" si="0"/>
        <v>2.931034482758621E-2</v>
      </c>
    </row>
    <row r="17" spans="1:7">
      <c r="A17" s="21" t="s">
        <v>2232</v>
      </c>
      <c r="B17" s="6" t="s">
        <v>70</v>
      </c>
      <c r="C17" s="6" t="s">
        <v>1133</v>
      </c>
      <c r="D17" s="6" t="s">
        <v>562</v>
      </c>
      <c r="E17" s="103">
        <v>302500</v>
      </c>
      <c r="F17" s="103">
        <v>311000</v>
      </c>
      <c r="G17" s="2">
        <f t="shared" si="0"/>
        <v>2.8099173553719048E-2</v>
      </c>
    </row>
    <row r="18" spans="1:7">
      <c r="A18" s="21" t="s">
        <v>2232</v>
      </c>
      <c r="B18" s="6" t="s">
        <v>70</v>
      </c>
      <c r="C18" s="6" t="s">
        <v>1134</v>
      </c>
      <c r="D18" s="6" t="s">
        <v>563</v>
      </c>
      <c r="E18" s="103">
        <v>309000</v>
      </c>
      <c r="F18" s="103">
        <v>310000</v>
      </c>
      <c r="G18" s="2">
        <f t="shared" si="0"/>
        <v>3.2362459546926292E-3</v>
      </c>
    </row>
    <row r="19" spans="1:7">
      <c r="A19" s="21" t="s">
        <v>2232</v>
      </c>
      <c r="B19" s="6" t="s">
        <v>70</v>
      </c>
      <c r="C19" s="6" t="s">
        <v>1135</v>
      </c>
      <c r="D19" s="6" t="s">
        <v>564</v>
      </c>
      <c r="E19" s="103">
        <v>270000</v>
      </c>
      <c r="F19" s="103">
        <v>295000</v>
      </c>
      <c r="G19" s="2">
        <f t="shared" si="0"/>
        <v>9.259259259259256E-2</v>
      </c>
    </row>
    <row r="20" spans="1:7">
      <c r="A20" s="21" t="s">
        <v>2232</v>
      </c>
      <c r="B20" s="6" t="s">
        <v>70</v>
      </c>
      <c r="C20" s="6" t="s">
        <v>1136</v>
      </c>
      <c r="D20" s="6" t="s">
        <v>565</v>
      </c>
      <c r="E20" s="103">
        <v>225000</v>
      </c>
      <c r="F20" s="103">
        <v>230000</v>
      </c>
      <c r="G20" s="2">
        <f t="shared" si="0"/>
        <v>2.2222222222222143E-2</v>
      </c>
    </row>
    <row r="21" spans="1:7">
      <c r="A21" s="21" t="s">
        <v>2232</v>
      </c>
      <c r="B21" s="6" t="s">
        <v>70</v>
      </c>
      <c r="C21" s="6" t="s">
        <v>1137</v>
      </c>
      <c r="D21" s="6" t="s">
        <v>566</v>
      </c>
      <c r="E21" s="103">
        <v>350000</v>
      </c>
      <c r="F21" s="103">
        <v>327000</v>
      </c>
      <c r="G21" s="2">
        <f t="shared" si="0"/>
        <v>-6.5714285714285725E-2</v>
      </c>
    </row>
    <row r="22" spans="1:7">
      <c r="A22" s="21" t="s">
        <v>2232</v>
      </c>
      <c r="B22" s="6" t="s">
        <v>70</v>
      </c>
      <c r="C22" s="6" t="s">
        <v>1138</v>
      </c>
      <c r="D22" s="6" t="s">
        <v>567</v>
      </c>
      <c r="E22" s="103">
        <v>310000</v>
      </c>
      <c r="F22" s="103">
        <v>296500</v>
      </c>
      <c r="G22" s="2">
        <f t="shared" si="0"/>
        <v>-4.3548387096774221E-2</v>
      </c>
    </row>
    <row r="23" spans="1:7">
      <c r="A23" s="21" t="s">
        <v>2232</v>
      </c>
      <c r="B23" s="6" t="s">
        <v>70</v>
      </c>
      <c r="C23" s="6" t="s">
        <v>1139</v>
      </c>
      <c r="D23" s="6" t="s">
        <v>568</v>
      </c>
      <c r="E23" s="103">
        <v>295000</v>
      </c>
      <c r="F23" s="103">
        <v>310000</v>
      </c>
      <c r="G23" s="2">
        <f t="shared" si="0"/>
        <v>5.0847457627118731E-2</v>
      </c>
    </row>
    <row r="24" spans="1:7">
      <c r="A24" s="21" t="s">
        <v>2232</v>
      </c>
      <c r="B24" s="6" t="s">
        <v>70</v>
      </c>
      <c r="C24" s="6" t="s">
        <v>1140</v>
      </c>
      <c r="D24" s="6" t="s">
        <v>569</v>
      </c>
      <c r="E24" s="103">
        <v>305000</v>
      </c>
      <c r="F24" s="103">
        <v>335500</v>
      </c>
      <c r="G24" s="2">
        <f t="shared" si="0"/>
        <v>0.10000000000000009</v>
      </c>
    </row>
    <row r="25" spans="1:7">
      <c r="A25" s="21" t="s">
        <v>2232</v>
      </c>
      <c r="B25" s="6" t="s">
        <v>70</v>
      </c>
      <c r="C25" s="6" t="s">
        <v>1141</v>
      </c>
      <c r="D25" s="6" t="s">
        <v>570</v>
      </c>
      <c r="E25" s="103">
        <v>285000</v>
      </c>
      <c r="F25" s="103">
        <v>296500</v>
      </c>
      <c r="G25" s="2">
        <f t="shared" si="0"/>
        <v>4.035087719298236E-2</v>
      </c>
    </row>
    <row r="26" spans="1:7">
      <c r="A26" s="21" t="s">
        <v>2232</v>
      </c>
      <c r="B26" s="6" t="s">
        <v>70</v>
      </c>
      <c r="C26" s="6" t="s">
        <v>1142</v>
      </c>
      <c r="D26" s="6" t="s">
        <v>571</v>
      </c>
      <c r="E26" s="103">
        <v>319000</v>
      </c>
      <c r="F26" s="103">
        <v>254000</v>
      </c>
      <c r="G26" s="2">
        <f t="shared" si="0"/>
        <v>-0.20376175548589337</v>
      </c>
    </row>
    <row r="27" spans="1:7">
      <c r="A27" s="21" t="s">
        <v>2232</v>
      </c>
      <c r="B27" s="6" t="s">
        <v>70</v>
      </c>
      <c r="C27" s="6" t="s">
        <v>1143</v>
      </c>
      <c r="D27" s="6" t="s">
        <v>572</v>
      </c>
      <c r="E27" s="103">
        <v>302500</v>
      </c>
      <c r="F27" s="103">
        <v>310497.5</v>
      </c>
      <c r="G27" s="2">
        <f t="shared" si="0"/>
        <v>2.6438016528925523E-2</v>
      </c>
    </row>
    <row r="28" spans="1:7">
      <c r="A28" s="21" t="s">
        <v>2233</v>
      </c>
      <c r="B28" s="6" t="s">
        <v>83</v>
      </c>
      <c r="C28" s="6" t="s">
        <v>1144</v>
      </c>
      <c r="D28" s="6" t="s">
        <v>573</v>
      </c>
      <c r="E28" s="103">
        <v>610000</v>
      </c>
      <c r="F28" s="103">
        <v>543000</v>
      </c>
      <c r="G28" s="2">
        <f t="shared" si="0"/>
        <v>-0.10983606557377046</v>
      </c>
    </row>
    <row r="29" spans="1:7">
      <c r="A29" s="21" t="s">
        <v>2233</v>
      </c>
      <c r="B29" s="6" t="s">
        <v>83</v>
      </c>
      <c r="C29" s="6" t="s">
        <v>1145</v>
      </c>
      <c r="D29" s="6" t="s">
        <v>574</v>
      </c>
      <c r="E29" s="103">
        <v>400000</v>
      </c>
      <c r="F29" s="103">
        <v>430000</v>
      </c>
      <c r="G29" s="2">
        <f t="shared" si="0"/>
        <v>7.4999999999999956E-2</v>
      </c>
    </row>
    <row r="30" spans="1:7">
      <c r="A30" s="21" t="s">
        <v>2233</v>
      </c>
      <c r="B30" s="6" t="s">
        <v>83</v>
      </c>
      <c r="C30" s="6" t="s">
        <v>1146</v>
      </c>
      <c r="D30" s="6" t="s">
        <v>575</v>
      </c>
      <c r="E30" s="103">
        <v>605000</v>
      </c>
      <c r="F30" s="103">
        <v>572500</v>
      </c>
      <c r="G30" s="2">
        <f t="shared" si="0"/>
        <v>-5.3719008264462853E-2</v>
      </c>
    </row>
    <row r="31" spans="1:7">
      <c r="A31" s="21" t="s">
        <v>2233</v>
      </c>
      <c r="B31" s="6" t="s">
        <v>83</v>
      </c>
      <c r="C31" s="6" t="s">
        <v>1147</v>
      </c>
      <c r="D31" s="6" t="s">
        <v>576</v>
      </c>
      <c r="E31" s="103">
        <v>515000</v>
      </c>
      <c r="F31" s="103">
        <v>553250</v>
      </c>
      <c r="G31" s="2">
        <f t="shared" si="0"/>
        <v>7.4271844660194208E-2</v>
      </c>
    </row>
    <row r="32" spans="1:7">
      <c r="A32" s="21" t="s">
        <v>2233</v>
      </c>
      <c r="B32" s="6" t="s">
        <v>83</v>
      </c>
      <c r="C32" s="6" t="s">
        <v>1148</v>
      </c>
      <c r="D32" s="6" t="s">
        <v>577</v>
      </c>
      <c r="E32" s="103">
        <v>457500</v>
      </c>
      <c r="F32" s="103">
        <v>447500</v>
      </c>
      <c r="G32" s="2">
        <f t="shared" si="0"/>
        <v>-2.1857923497267784E-2</v>
      </c>
    </row>
    <row r="33" spans="1:7">
      <c r="A33" s="21" t="s">
        <v>2233</v>
      </c>
      <c r="B33" s="6" t="s">
        <v>83</v>
      </c>
      <c r="C33" s="6" t="s">
        <v>1149</v>
      </c>
      <c r="D33" s="6" t="s">
        <v>578</v>
      </c>
      <c r="E33" s="103">
        <v>394975</v>
      </c>
      <c r="F33" s="103">
        <v>470000</v>
      </c>
      <c r="G33" s="2">
        <f t="shared" si="0"/>
        <v>0.18994873093233755</v>
      </c>
    </row>
    <row r="34" spans="1:7">
      <c r="A34" s="21" t="s">
        <v>2233</v>
      </c>
      <c r="B34" s="6" t="s">
        <v>83</v>
      </c>
      <c r="C34" s="6" t="s">
        <v>1150</v>
      </c>
      <c r="D34" s="6" t="s">
        <v>579</v>
      </c>
      <c r="E34" s="103">
        <v>640000</v>
      </c>
      <c r="F34" s="103">
        <v>825000</v>
      </c>
      <c r="G34" s="2">
        <f t="shared" si="0"/>
        <v>0.2890625</v>
      </c>
    </row>
    <row r="35" spans="1:7">
      <c r="A35" s="21" t="s">
        <v>2233</v>
      </c>
      <c r="B35" s="6" t="s">
        <v>83</v>
      </c>
      <c r="C35" s="6" t="s">
        <v>1151</v>
      </c>
      <c r="D35" s="6" t="s">
        <v>580</v>
      </c>
      <c r="E35" s="103">
        <v>636500</v>
      </c>
      <c r="F35" s="103">
        <v>638000</v>
      </c>
      <c r="G35" s="2">
        <f t="shared" si="0"/>
        <v>2.3566378633150808E-3</v>
      </c>
    </row>
    <row r="36" spans="1:7">
      <c r="A36" s="21" t="s">
        <v>2233</v>
      </c>
      <c r="B36" s="6" t="s">
        <v>83</v>
      </c>
      <c r="C36" s="6" t="s">
        <v>1152</v>
      </c>
      <c r="D36" s="6" t="s">
        <v>581</v>
      </c>
      <c r="E36" s="103">
        <v>646500</v>
      </c>
      <c r="F36" s="103">
        <v>632500</v>
      </c>
      <c r="G36" s="2">
        <f t="shared" si="0"/>
        <v>-2.1655065738592438E-2</v>
      </c>
    </row>
    <row r="37" spans="1:7">
      <c r="A37" s="21" t="s">
        <v>2233</v>
      </c>
      <c r="B37" s="6" t="s">
        <v>83</v>
      </c>
      <c r="C37" s="6" t="s">
        <v>1153</v>
      </c>
      <c r="D37" s="6" t="s">
        <v>582</v>
      </c>
      <c r="E37" s="103">
        <v>475000</v>
      </c>
      <c r="F37" s="103">
        <v>496500</v>
      </c>
      <c r="G37" s="2">
        <f t="shared" si="0"/>
        <v>4.5263157894736894E-2</v>
      </c>
    </row>
    <row r="38" spans="1:7">
      <c r="A38" s="21" t="s">
        <v>2233</v>
      </c>
      <c r="B38" s="6" t="s">
        <v>83</v>
      </c>
      <c r="C38" s="6" t="s">
        <v>1154</v>
      </c>
      <c r="D38" s="6" t="s">
        <v>583</v>
      </c>
      <c r="E38" s="103">
        <v>410000</v>
      </c>
      <c r="F38" s="103">
        <v>472500</v>
      </c>
      <c r="G38" s="2">
        <f t="shared" si="0"/>
        <v>0.15243902439024382</v>
      </c>
    </row>
    <row r="39" spans="1:7">
      <c r="A39" s="21" t="s">
        <v>2233</v>
      </c>
      <c r="B39" s="6" t="s">
        <v>83</v>
      </c>
      <c r="C39" s="6" t="s">
        <v>1155</v>
      </c>
      <c r="D39" s="6" t="s">
        <v>584</v>
      </c>
      <c r="E39" s="103">
        <v>475000</v>
      </c>
      <c r="F39" s="103">
        <v>528500</v>
      </c>
      <c r="G39" s="2">
        <f t="shared" si="0"/>
        <v>0.11263157894736842</v>
      </c>
    </row>
    <row r="40" spans="1:7">
      <c r="A40" s="21" t="s">
        <v>2233</v>
      </c>
      <c r="B40" s="6" t="s">
        <v>83</v>
      </c>
      <c r="C40" s="6" t="s">
        <v>1156</v>
      </c>
      <c r="D40" s="6" t="s">
        <v>585</v>
      </c>
      <c r="E40" s="103">
        <v>500000</v>
      </c>
      <c r="F40" s="103">
        <v>497500</v>
      </c>
      <c r="G40" s="2">
        <f t="shared" si="0"/>
        <v>-5.0000000000000044E-3</v>
      </c>
    </row>
    <row r="41" spans="1:7">
      <c r="A41" s="21" t="s">
        <v>2233</v>
      </c>
      <c r="B41" s="6" t="s">
        <v>83</v>
      </c>
      <c r="C41" s="6" t="s">
        <v>1157</v>
      </c>
      <c r="D41" s="6" t="s">
        <v>586</v>
      </c>
      <c r="E41" s="103">
        <v>660500</v>
      </c>
      <c r="F41" s="103">
        <v>665000</v>
      </c>
      <c r="G41" s="2">
        <f t="shared" si="0"/>
        <v>6.8130204390612903E-3</v>
      </c>
    </row>
    <row r="42" spans="1:7">
      <c r="A42" s="21" t="s">
        <v>2233</v>
      </c>
      <c r="B42" s="6" t="s">
        <v>83</v>
      </c>
      <c r="C42" s="6" t="s">
        <v>1158</v>
      </c>
      <c r="D42" s="6" t="s">
        <v>587</v>
      </c>
      <c r="E42" s="103">
        <v>530000</v>
      </c>
      <c r="F42" s="103">
        <v>571500</v>
      </c>
      <c r="G42" s="2">
        <f t="shared" si="0"/>
        <v>7.8301886792452757E-2</v>
      </c>
    </row>
    <row r="43" spans="1:7">
      <c r="A43" s="21" t="s">
        <v>2233</v>
      </c>
      <c r="B43" s="6" t="s">
        <v>83</v>
      </c>
      <c r="C43" s="6" t="s">
        <v>1159</v>
      </c>
      <c r="D43" s="6" t="s">
        <v>588</v>
      </c>
      <c r="E43" s="103">
        <v>930000</v>
      </c>
      <c r="F43" s="103">
        <v>592500</v>
      </c>
      <c r="G43" s="2">
        <f t="shared" si="0"/>
        <v>-0.36290322580645162</v>
      </c>
    </row>
    <row r="44" spans="1:7">
      <c r="A44" s="21" t="s">
        <v>2233</v>
      </c>
      <c r="B44" s="6" t="s">
        <v>83</v>
      </c>
      <c r="C44" s="6" t="s">
        <v>1160</v>
      </c>
      <c r="D44" s="6" t="s">
        <v>589</v>
      </c>
      <c r="E44" s="103">
        <v>620000</v>
      </c>
      <c r="F44" s="103">
        <v>585000</v>
      </c>
      <c r="G44" s="2">
        <f t="shared" si="0"/>
        <v>-5.6451612903225756E-2</v>
      </c>
    </row>
    <row r="45" spans="1:7">
      <c r="A45" s="21" t="s">
        <v>2233</v>
      </c>
      <c r="B45" s="6" t="s">
        <v>83</v>
      </c>
      <c r="C45" s="6" t="s">
        <v>1161</v>
      </c>
      <c r="D45" s="6" t="s">
        <v>590</v>
      </c>
      <c r="E45" s="103">
        <v>557500</v>
      </c>
      <c r="F45" s="103">
        <v>485890</v>
      </c>
      <c r="G45" s="2">
        <f t="shared" si="0"/>
        <v>-0.12844843049327359</v>
      </c>
    </row>
    <row r="46" spans="1:7">
      <c r="A46" s="21" t="s">
        <v>2233</v>
      </c>
      <c r="B46" s="6" t="s">
        <v>83</v>
      </c>
      <c r="C46" s="6" t="s">
        <v>1162</v>
      </c>
      <c r="D46" s="6" t="s">
        <v>591</v>
      </c>
      <c r="E46" s="103">
        <v>437500</v>
      </c>
      <c r="F46" s="103">
        <v>437000</v>
      </c>
      <c r="G46" s="2">
        <f t="shared" si="0"/>
        <v>-1.1428571428571122E-3</v>
      </c>
    </row>
    <row r="47" spans="1:7">
      <c r="A47" s="21" t="s">
        <v>2233</v>
      </c>
      <c r="B47" s="6" t="s">
        <v>83</v>
      </c>
      <c r="C47" s="6" t="s">
        <v>1163</v>
      </c>
      <c r="D47" s="6" t="s">
        <v>592</v>
      </c>
      <c r="E47" s="103">
        <v>825000</v>
      </c>
      <c r="F47" s="103">
        <v>765000</v>
      </c>
      <c r="G47" s="2">
        <f t="shared" si="0"/>
        <v>-7.2727272727272751E-2</v>
      </c>
    </row>
    <row r="48" spans="1:7">
      <c r="A48" s="21" t="s">
        <v>2233</v>
      </c>
      <c r="B48" s="6" t="s">
        <v>83</v>
      </c>
      <c r="C48" s="6" t="s">
        <v>1164</v>
      </c>
      <c r="D48" s="6" t="s">
        <v>593</v>
      </c>
      <c r="E48" s="103">
        <v>400000</v>
      </c>
      <c r="F48" s="103">
        <v>410000</v>
      </c>
      <c r="G48" s="2">
        <f t="shared" si="0"/>
        <v>2.4999999999999911E-2</v>
      </c>
    </row>
    <row r="49" spans="1:7">
      <c r="A49" s="21" t="s">
        <v>2233</v>
      </c>
      <c r="B49" s="6" t="s">
        <v>83</v>
      </c>
      <c r="C49" s="6" t="s">
        <v>1165</v>
      </c>
      <c r="D49" s="6" t="s">
        <v>594</v>
      </c>
      <c r="E49" s="103">
        <v>440000</v>
      </c>
      <c r="F49" s="103">
        <v>370000</v>
      </c>
      <c r="G49" s="2">
        <f t="shared" si="0"/>
        <v>-0.15909090909090906</v>
      </c>
    </row>
    <row r="50" spans="1:7">
      <c r="A50" s="21" t="s">
        <v>2233</v>
      </c>
      <c r="B50" s="6" t="s">
        <v>83</v>
      </c>
      <c r="C50" s="6" t="s">
        <v>1166</v>
      </c>
      <c r="D50" s="6" t="s">
        <v>595</v>
      </c>
      <c r="E50" s="103">
        <v>677500</v>
      </c>
      <c r="F50" s="103">
        <v>467000</v>
      </c>
      <c r="G50" s="2">
        <f t="shared" si="0"/>
        <v>-0.31070110701107012</v>
      </c>
    </row>
    <row r="51" spans="1:7">
      <c r="A51" s="21" t="s">
        <v>2233</v>
      </c>
      <c r="B51" s="6" t="s">
        <v>83</v>
      </c>
      <c r="C51" s="6" t="s">
        <v>1167</v>
      </c>
      <c r="D51" s="6" t="s">
        <v>596</v>
      </c>
      <c r="E51" s="103">
        <v>381000</v>
      </c>
      <c r="F51" s="103">
        <v>350000</v>
      </c>
      <c r="G51" s="2">
        <f t="shared" si="0"/>
        <v>-8.13648293963255E-2</v>
      </c>
    </row>
    <row r="52" spans="1:7">
      <c r="A52" s="21" t="s">
        <v>2233</v>
      </c>
      <c r="B52" s="6" t="s">
        <v>83</v>
      </c>
      <c r="C52" s="6" t="s">
        <v>1168</v>
      </c>
      <c r="D52" s="6" t="s">
        <v>597</v>
      </c>
      <c r="E52" s="103">
        <v>559995</v>
      </c>
      <c r="F52" s="103">
        <v>550000</v>
      </c>
      <c r="G52" s="2">
        <f t="shared" si="0"/>
        <v>-1.7848373646193294E-2</v>
      </c>
    </row>
    <row r="53" spans="1:7">
      <c r="A53" s="21" t="s">
        <v>2233</v>
      </c>
      <c r="B53" s="6" t="s">
        <v>83</v>
      </c>
      <c r="C53" s="6" t="s">
        <v>1169</v>
      </c>
      <c r="D53" s="6" t="s">
        <v>598</v>
      </c>
      <c r="E53" s="103">
        <v>430000</v>
      </c>
      <c r="F53" s="103">
        <v>433700</v>
      </c>
      <c r="G53" s="2">
        <f t="shared" si="0"/>
        <v>8.604651162790633E-3</v>
      </c>
    </row>
    <row r="54" spans="1:7">
      <c r="A54" s="21" t="s">
        <v>2233</v>
      </c>
      <c r="B54" s="6" t="s">
        <v>83</v>
      </c>
      <c r="C54" s="6" t="s">
        <v>1170</v>
      </c>
      <c r="D54" s="6" t="s">
        <v>599</v>
      </c>
      <c r="E54" s="103">
        <v>472500</v>
      </c>
      <c r="F54" s="103">
        <v>491000</v>
      </c>
      <c r="G54" s="2">
        <f t="shared" si="0"/>
        <v>3.9153439153439162E-2</v>
      </c>
    </row>
    <row r="55" spans="1:7">
      <c r="A55" s="21" t="s">
        <v>2233</v>
      </c>
      <c r="B55" s="6" t="s">
        <v>83</v>
      </c>
      <c r="C55" s="6" t="s">
        <v>1171</v>
      </c>
      <c r="D55" s="6" t="s">
        <v>600</v>
      </c>
      <c r="E55" s="103">
        <v>525000</v>
      </c>
      <c r="F55" s="103">
        <v>627500</v>
      </c>
      <c r="G55" s="2">
        <f t="shared" si="0"/>
        <v>0.19523809523809521</v>
      </c>
    </row>
    <row r="56" spans="1:7">
      <c r="A56" s="21" t="s">
        <v>2233</v>
      </c>
      <c r="B56" s="6" t="s">
        <v>83</v>
      </c>
      <c r="C56" s="6" t="s">
        <v>1172</v>
      </c>
      <c r="D56" s="6" t="s">
        <v>601</v>
      </c>
      <c r="E56" s="103">
        <v>574250</v>
      </c>
      <c r="F56" s="103">
        <v>580000</v>
      </c>
      <c r="G56" s="2">
        <f t="shared" si="0"/>
        <v>1.0013060513713645E-2</v>
      </c>
    </row>
    <row r="57" spans="1:7">
      <c r="A57" s="21" t="s">
        <v>2233</v>
      </c>
      <c r="B57" s="6" t="s">
        <v>83</v>
      </c>
      <c r="C57" s="6" t="s">
        <v>1173</v>
      </c>
      <c r="D57" s="6" t="s">
        <v>602</v>
      </c>
      <c r="E57" s="103">
        <v>452500</v>
      </c>
      <c r="F57" s="103">
        <v>484800</v>
      </c>
      <c r="G57" s="2">
        <f t="shared" si="0"/>
        <v>7.138121546961318E-2</v>
      </c>
    </row>
    <row r="58" spans="1:7">
      <c r="A58" s="21" t="s">
        <v>2233</v>
      </c>
      <c r="B58" s="6" t="s">
        <v>83</v>
      </c>
      <c r="C58" s="6" t="s">
        <v>1174</v>
      </c>
      <c r="D58" s="6" t="s">
        <v>603</v>
      </c>
      <c r="E58" s="103">
        <v>440000</v>
      </c>
      <c r="F58" s="103">
        <v>600000</v>
      </c>
      <c r="G58" s="2">
        <f t="shared" si="0"/>
        <v>0.36363636363636354</v>
      </c>
    </row>
    <row r="59" spans="1:7">
      <c r="A59" s="21" t="s">
        <v>2233</v>
      </c>
      <c r="B59" s="6" t="s">
        <v>83</v>
      </c>
      <c r="C59" s="6" t="s">
        <v>1175</v>
      </c>
      <c r="D59" s="6" t="s">
        <v>604</v>
      </c>
      <c r="E59" s="103">
        <v>510000</v>
      </c>
      <c r="F59" s="103">
        <v>505000</v>
      </c>
      <c r="G59" s="2">
        <f t="shared" si="0"/>
        <v>-9.8039215686274161E-3</v>
      </c>
    </row>
    <row r="60" spans="1:7">
      <c r="A60" s="21" t="s">
        <v>2233</v>
      </c>
      <c r="B60" s="6" t="s">
        <v>83</v>
      </c>
      <c r="C60" s="6" t="s">
        <v>1176</v>
      </c>
      <c r="D60" s="6" t="s">
        <v>605</v>
      </c>
      <c r="E60" s="103">
        <v>1165000</v>
      </c>
      <c r="F60" s="103">
        <v>1170000</v>
      </c>
      <c r="G60" s="2">
        <f t="shared" si="0"/>
        <v>4.2918454935623185E-3</v>
      </c>
    </row>
    <row r="61" spans="1:7">
      <c r="A61" s="21" t="s">
        <v>2233</v>
      </c>
      <c r="B61" s="6" t="s">
        <v>83</v>
      </c>
      <c r="C61" s="6" t="s">
        <v>1177</v>
      </c>
      <c r="D61" s="6" t="s">
        <v>606</v>
      </c>
      <c r="E61" s="103">
        <v>747500</v>
      </c>
      <c r="F61" s="103">
        <v>650000</v>
      </c>
      <c r="G61" s="2">
        <f t="shared" si="0"/>
        <v>-0.13043478260869568</v>
      </c>
    </row>
    <row r="62" spans="1:7">
      <c r="A62" s="21" t="s">
        <v>2233</v>
      </c>
      <c r="B62" s="6" t="s">
        <v>83</v>
      </c>
      <c r="C62" s="6" t="s">
        <v>1178</v>
      </c>
      <c r="D62" s="6" t="s">
        <v>607</v>
      </c>
      <c r="E62" s="103">
        <v>945000</v>
      </c>
      <c r="F62" s="103">
        <v>860000</v>
      </c>
      <c r="G62" s="2">
        <f t="shared" si="0"/>
        <v>-8.9947089947089998E-2</v>
      </c>
    </row>
    <row r="63" spans="1:7">
      <c r="A63" s="21" t="s">
        <v>2233</v>
      </c>
      <c r="B63" s="6" t="s">
        <v>83</v>
      </c>
      <c r="C63" s="6" t="s">
        <v>1179</v>
      </c>
      <c r="D63" s="6" t="s">
        <v>608</v>
      </c>
      <c r="E63" s="103">
        <v>460750</v>
      </c>
      <c r="F63" s="103">
        <v>450000</v>
      </c>
      <c r="G63" s="2">
        <f t="shared" si="0"/>
        <v>-2.3331524688008698E-2</v>
      </c>
    </row>
    <row r="64" spans="1:7">
      <c r="A64" s="21" t="s">
        <v>2233</v>
      </c>
      <c r="B64" s="6" t="s">
        <v>83</v>
      </c>
      <c r="C64" s="6" t="s">
        <v>1180</v>
      </c>
      <c r="D64" s="6" t="s">
        <v>609</v>
      </c>
      <c r="E64" s="103">
        <v>832500</v>
      </c>
      <c r="F64" s="103">
        <v>752500</v>
      </c>
      <c r="G64" s="2">
        <f t="shared" si="0"/>
        <v>-9.6096096096096151E-2</v>
      </c>
    </row>
    <row r="65" spans="1:7">
      <c r="A65" s="21" t="s">
        <v>2233</v>
      </c>
      <c r="B65" s="6" t="s">
        <v>83</v>
      </c>
      <c r="C65" s="6" t="s">
        <v>1181</v>
      </c>
      <c r="D65" s="6" t="s">
        <v>610</v>
      </c>
      <c r="E65" s="103">
        <v>1035000</v>
      </c>
      <c r="F65" s="103">
        <v>905000</v>
      </c>
      <c r="G65" s="2">
        <f t="shared" si="0"/>
        <v>-0.12560386473429952</v>
      </c>
    </row>
    <row r="66" spans="1:7">
      <c r="A66" s="21" t="s">
        <v>2233</v>
      </c>
      <c r="B66" s="6" t="s">
        <v>83</v>
      </c>
      <c r="C66" s="6" t="s">
        <v>1182</v>
      </c>
      <c r="D66" s="6" t="s">
        <v>611</v>
      </c>
      <c r="E66" s="103">
        <v>432500</v>
      </c>
      <c r="F66" s="103">
        <v>495000</v>
      </c>
      <c r="G66" s="2">
        <f t="shared" si="0"/>
        <v>0.1445086705202312</v>
      </c>
    </row>
    <row r="67" spans="1:7">
      <c r="A67" s="21" t="s">
        <v>2233</v>
      </c>
      <c r="B67" s="6" t="s">
        <v>83</v>
      </c>
      <c r="C67" s="6" t="s">
        <v>1183</v>
      </c>
      <c r="D67" s="6" t="s">
        <v>612</v>
      </c>
      <c r="E67" s="103">
        <v>511000</v>
      </c>
      <c r="F67" s="103">
        <v>590000</v>
      </c>
      <c r="G67" s="2">
        <f t="shared" si="0"/>
        <v>0.15459882583170259</v>
      </c>
    </row>
    <row r="68" spans="1:7">
      <c r="A68" s="21" t="s">
        <v>2233</v>
      </c>
      <c r="B68" s="6" t="s">
        <v>83</v>
      </c>
      <c r="C68" s="6" t="s">
        <v>1184</v>
      </c>
      <c r="D68" s="6" t="s">
        <v>613</v>
      </c>
      <c r="E68" s="103">
        <v>513750</v>
      </c>
      <c r="F68" s="103">
        <v>504000</v>
      </c>
      <c r="G68" s="2">
        <f t="shared" si="0"/>
        <v>-1.8978102189781021E-2</v>
      </c>
    </row>
    <row r="69" spans="1:7">
      <c r="A69" s="21" t="s">
        <v>2234</v>
      </c>
      <c r="B69" s="6" t="s">
        <v>69</v>
      </c>
      <c r="C69" s="6" t="s">
        <v>1185</v>
      </c>
      <c r="D69" s="6" t="s">
        <v>614</v>
      </c>
      <c r="E69" s="103">
        <v>275000</v>
      </c>
      <c r="F69" s="103">
        <v>277500</v>
      </c>
      <c r="G69" s="2">
        <f t="shared" si="0"/>
        <v>9.0909090909090384E-3</v>
      </c>
    </row>
    <row r="70" spans="1:7">
      <c r="A70" s="21" t="s">
        <v>2234</v>
      </c>
      <c r="B70" s="6" t="s">
        <v>69</v>
      </c>
      <c r="C70" s="6" t="s">
        <v>1186</v>
      </c>
      <c r="D70" s="6" t="s">
        <v>615</v>
      </c>
      <c r="E70" s="103">
        <v>320000</v>
      </c>
      <c r="F70" s="103">
        <v>305000</v>
      </c>
      <c r="G70" s="2">
        <f t="shared" ref="G70:G133" si="1">F70/E70-1</f>
        <v>-4.6875E-2</v>
      </c>
    </row>
    <row r="71" spans="1:7">
      <c r="A71" s="21" t="s">
        <v>2234</v>
      </c>
      <c r="B71" s="6" t="s">
        <v>69</v>
      </c>
      <c r="C71" s="6" t="s">
        <v>1187</v>
      </c>
      <c r="D71" s="6" t="s">
        <v>616</v>
      </c>
      <c r="E71" s="103">
        <v>265000</v>
      </c>
      <c r="F71" s="103">
        <v>280000</v>
      </c>
      <c r="G71" s="2">
        <f t="shared" si="1"/>
        <v>5.6603773584905648E-2</v>
      </c>
    </row>
    <row r="72" spans="1:7">
      <c r="A72" s="21" t="s">
        <v>2234</v>
      </c>
      <c r="B72" s="6" t="s">
        <v>69</v>
      </c>
      <c r="C72" s="6" t="s">
        <v>1188</v>
      </c>
      <c r="D72" s="6" t="s">
        <v>617</v>
      </c>
      <c r="E72" s="103">
        <v>240000</v>
      </c>
      <c r="F72" s="103">
        <v>217000</v>
      </c>
      <c r="G72" s="2">
        <f t="shared" si="1"/>
        <v>-9.5833333333333326E-2</v>
      </c>
    </row>
    <row r="73" spans="1:7">
      <c r="A73" s="21" t="s">
        <v>2234</v>
      </c>
      <c r="B73" s="6" t="s">
        <v>69</v>
      </c>
      <c r="C73" s="6" t="s">
        <v>1189</v>
      </c>
      <c r="D73" s="6" t="s">
        <v>618</v>
      </c>
      <c r="E73" s="103">
        <v>345000</v>
      </c>
      <c r="F73" s="103">
        <v>304000</v>
      </c>
      <c r="G73" s="2">
        <f t="shared" si="1"/>
        <v>-0.11884057971014494</v>
      </c>
    </row>
    <row r="74" spans="1:7">
      <c r="A74" s="21" t="s">
        <v>2234</v>
      </c>
      <c r="B74" s="6" t="s">
        <v>69</v>
      </c>
      <c r="C74" s="6" t="s">
        <v>1190</v>
      </c>
      <c r="D74" s="6" t="s">
        <v>619</v>
      </c>
      <c r="E74" s="103">
        <v>385000</v>
      </c>
      <c r="F74" s="103">
        <v>382500</v>
      </c>
      <c r="G74" s="2">
        <f t="shared" si="1"/>
        <v>-6.4935064935064402E-3</v>
      </c>
    </row>
    <row r="75" spans="1:7">
      <c r="A75" s="21" t="s">
        <v>2234</v>
      </c>
      <c r="B75" s="6" t="s">
        <v>69</v>
      </c>
      <c r="C75" s="6" t="s">
        <v>1191</v>
      </c>
      <c r="D75" s="6" t="s">
        <v>620</v>
      </c>
      <c r="E75" s="103">
        <v>340000</v>
      </c>
      <c r="F75" s="103">
        <v>325000</v>
      </c>
      <c r="G75" s="2">
        <f t="shared" si="1"/>
        <v>-4.4117647058823484E-2</v>
      </c>
    </row>
    <row r="76" spans="1:7">
      <c r="A76" s="21" t="s">
        <v>2234</v>
      </c>
      <c r="B76" s="6" t="s">
        <v>69</v>
      </c>
      <c r="C76" s="6" t="s">
        <v>1192</v>
      </c>
      <c r="D76" s="6" t="s">
        <v>621</v>
      </c>
      <c r="E76" s="103">
        <v>287950</v>
      </c>
      <c r="F76" s="103">
        <v>300000</v>
      </c>
      <c r="G76" s="2">
        <f t="shared" si="1"/>
        <v>4.1847542976211072E-2</v>
      </c>
    </row>
    <row r="77" spans="1:7">
      <c r="A77" s="21" t="s">
        <v>2234</v>
      </c>
      <c r="B77" s="6" t="s">
        <v>69</v>
      </c>
      <c r="C77" s="6" t="s">
        <v>1193</v>
      </c>
      <c r="D77" s="6" t="s">
        <v>622</v>
      </c>
      <c r="E77" s="103">
        <v>413000</v>
      </c>
      <c r="F77" s="103">
        <v>423750</v>
      </c>
      <c r="G77" s="2">
        <f t="shared" si="1"/>
        <v>2.6029055690072633E-2</v>
      </c>
    </row>
    <row r="78" spans="1:7">
      <c r="A78" s="21" t="s">
        <v>2234</v>
      </c>
      <c r="B78" s="6" t="s">
        <v>69</v>
      </c>
      <c r="C78" s="6" t="s">
        <v>1194</v>
      </c>
      <c r="D78" s="6" t="s">
        <v>623</v>
      </c>
      <c r="E78" s="103">
        <v>290000</v>
      </c>
      <c r="F78" s="103">
        <v>286500</v>
      </c>
      <c r="G78" s="2">
        <f t="shared" si="1"/>
        <v>-1.2068965517241348E-2</v>
      </c>
    </row>
    <row r="79" spans="1:7">
      <c r="A79" s="21" t="s">
        <v>2234</v>
      </c>
      <c r="B79" s="6" t="s">
        <v>69</v>
      </c>
      <c r="C79" s="6" t="s">
        <v>1195</v>
      </c>
      <c r="D79" s="6" t="s">
        <v>624</v>
      </c>
      <c r="E79" s="103">
        <v>412000</v>
      </c>
      <c r="F79" s="103">
        <v>422000</v>
      </c>
      <c r="G79" s="2">
        <f t="shared" si="1"/>
        <v>2.4271844660194164E-2</v>
      </c>
    </row>
    <row r="80" spans="1:7">
      <c r="A80" s="21" t="s">
        <v>2234</v>
      </c>
      <c r="B80" s="6" t="s">
        <v>69</v>
      </c>
      <c r="C80" s="6" t="s">
        <v>1196</v>
      </c>
      <c r="D80" s="6" t="s">
        <v>625</v>
      </c>
      <c r="E80" s="103">
        <v>400000</v>
      </c>
      <c r="F80" s="103">
        <v>385000</v>
      </c>
      <c r="G80" s="2">
        <f t="shared" si="1"/>
        <v>-3.7499999999999978E-2</v>
      </c>
    </row>
    <row r="81" spans="1:7">
      <c r="A81" s="21" t="s">
        <v>2234</v>
      </c>
      <c r="B81" s="6" t="s">
        <v>69</v>
      </c>
      <c r="C81" s="6" t="s">
        <v>1197</v>
      </c>
      <c r="D81" s="6" t="s">
        <v>626</v>
      </c>
      <c r="E81" s="103">
        <v>335000</v>
      </c>
      <c r="F81" s="103">
        <v>345500</v>
      </c>
      <c r="G81" s="2">
        <f t="shared" si="1"/>
        <v>3.1343283582089487E-2</v>
      </c>
    </row>
    <row r="82" spans="1:7">
      <c r="A82" s="21" t="s">
        <v>2234</v>
      </c>
      <c r="B82" s="6" t="s">
        <v>69</v>
      </c>
      <c r="C82" s="6" t="s">
        <v>1198</v>
      </c>
      <c r="D82" s="6" t="s">
        <v>627</v>
      </c>
      <c r="E82" s="103">
        <v>355000</v>
      </c>
      <c r="F82" s="103">
        <v>370000</v>
      </c>
      <c r="G82" s="2">
        <f t="shared" si="1"/>
        <v>4.2253521126760507E-2</v>
      </c>
    </row>
    <row r="83" spans="1:7">
      <c r="A83" s="21" t="s">
        <v>2234</v>
      </c>
      <c r="B83" s="6" t="s">
        <v>69</v>
      </c>
      <c r="C83" s="6" t="s">
        <v>1199</v>
      </c>
      <c r="D83" s="6" t="s">
        <v>628</v>
      </c>
      <c r="E83" s="103">
        <v>367500</v>
      </c>
      <c r="F83" s="103">
        <v>377500</v>
      </c>
      <c r="G83" s="2">
        <f t="shared" si="1"/>
        <v>2.7210884353741527E-2</v>
      </c>
    </row>
    <row r="84" spans="1:7">
      <c r="A84" s="21" t="s">
        <v>2234</v>
      </c>
      <c r="B84" s="6" t="s">
        <v>69</v>
      </c>
      <c r="C84" s="6" t="s">
        <v>1200</v>
      </c>
      <c r="D84" s="6" t="s">
        <v>629</v>
      </c>
      <c r="E84" s="103">
        <v>367500</v>
      </c>
      <c r="F84" s="103">
        <v>355000</v>
      </c>
      <c r="G84" s="2">
        <f t="shared" si="1"/>
        <v>-3.4013605442176909E-2</v>
      </c>
    </row>
    <row r="85" spans="1:7">
      <c r="A85" s="21" t="s">
        <v>2234</v>
      </c>
      <c r="B85" s="6" t="s">
        <v>69</v>
      </c>
      <c r="C85" s="6" t="s">
        <v>1201</v>
      </c>
      <c r="D85" s="6" t="s">
        <v>630</v>
      </c>
      <c r="E85" s="103">
        <v>375000</v>
      </c>
      <c r="F85" s="103">
        <v>378250</v>
      </c>
      <c r="G85" s="2">
        <f t="shared" si="1"/>
        <v>8.6666666666666003E-3</v>
      </c>
    </row>
    <row r="86" spans="1:7">
      <c r="A86" s="21" t="s">
        <v>2234</v>
      </c>
      <c r="B86" s="6" t="s">
        <v>69</v>
      </c>
      <c r="C86" s="6" t="s">
        <v>1202</v>
      </c>
      <c r="D86" s="6" t="s">
        <v>631</v>
      </c>
      <c r="E86" s="103">
        <v>305000</v>
      </c>
      <c r="F86" s="103">
        <v>310200</v>
      </c>
      <c r="G86" s="2">
        <f t="shared" si="1"/>
        <v>1.7049180327868951E-2</v>
      </c>
    </row>
    <row r="87" spans="1:7">
      <c r="A87" s="21" t="s">
        <v>2234</v>
      </c>
      <c r="B87" s="6" t="s">
        <v>69</v>
      </c>
      <c r="C87" s="6" t="s">
        <v>1203</v>
      </c>
      <c r="D87" s="6" t="s">
        <v>632</v>
      </c>
      <c r="E87" s="103">
        <v>412500</v>
      </c>
      <c r="F87" s="103">
        <v>429750</v>
      </c>
      <c r="G87" s="2">
        <f t="shared" si="1"/>
        <v>4.1818181818181754E-2</v>
      </c>
    </row>
    <row r="88" spans="1:7">
      <c r="A88" s="21" t="s">
        <v>2234</v>
      </c>
      <c r="B88" s="6" t="s">
        <v>69</v>
      </c>
      <c r="C88" s="6" t="s">
        <v>1204</v>
      </c>
      <c r="D88" s="6" t="s">
        <v>633</v>
      </c>
      <c r="E88" s="103">
        <v>340000</v>
      </c>
      <c r="F88" s="103">
        <v>345000</v>
      </c>
      <c r="G88" s="2">
        <f t="shared" si="1"/>
        <v>1.4705882352941124E-2</v>
      </c>
    </row>
    <row r="89" spans="1:7">
      <c r="A89" s="21" t="s">
        <v>2234</v>
      </c>
      <c r="B89" s="6" t="s">
        <v>69</v>
      </c>
      <c r="C89" s="6" t="s">
        <v>1205</v>
      </c>
      <c r="D89" s="6" t="s">
        <v>634</v>
      </c>
      <c r="E89" s="103">
        <v>376250</v>
      </c>
      <c r="F89" s="103">
        <v>404000</v>
      </c>
      <c r="G89" s="2">
        <f t="shared" si="1"/>
        <v>7.3754152823920283E-2</v>
      </c>
    </row>
    <row r="90" spans="1:7">
      <c r="A90" s="21" t="s">
        <v>2234</v>
      </c>
      <c r="B90" s="6" t="s">
        <v>69</v>
      </c>
      <c r="C90" s="6" t="s">
        <v>1206</v>
      </c>
      <c r="D90" s="6" t="s">
        <v>635</v>
      </c>
      <c r="E90" s="103">
        <v>425000</v>
      </c>
      <c r="F90" s="103">
        <v>450000</v>
      </c>
      <c r="G90" s="2">
        <f t="shared" si="1"/>
        <v>5.8823529411764719E-2</v>
      </c>
    </row>
    <row r="91" spans="1:7">
      <c r="A91" s="21" t="s">
        <v>2234</v>
      </c>
      <c r="B91" s="6" t="s">
        <v>69</v>
      </c>
      <c r="C91" s="6" t="s">
        <v>1207</v>
      </c>
      <c r="D91" s="6" t="s">
        <v>636</v>
      </c>
      <c r="E91" s="103">
        <v>406000</v>
      </c>
      <c r="F91" s="103">
        <v>425000</v>
      </c>
      <c r="G91" s="2">
        <f t="shared" si="1"/>
        <v>4.6798029556650356E-2</v>
      </c>
    </row>
    <row r="92" spans="1:7">
      <c r="A92" s="21" t="s">
        <v>2234</v>
      </c>
      <c r="B92" s="6" t="s">
        <v>69</v>
      </c>
      <c r="C92" s="6" t="s">
        <v>1208</v>
      </c>
      <c r="D92" s="6" t="s">
        <v>637</v>
      </c>
      <c r="E92" s="103">
        <v>450000</v>
      </c>
      <c r="F92" s="103">
        <v>475000</v>
      </c>
      <c r="G92" s="2">
        <f t="shared" si="1"/>
        <v>5.555555555555558E-2</v>
      </c>
    </row>
    <row r="93" spans="1:7">
      <c r="A93" s="21" t="s">
        <v>2234</v>
      </c>
      <c r="B93" s="6" t="s">
        <v>69</v>
      </c>
      <c r="C93" s="6" t="s">
        <v>1209</v>
      </c>
      <c r="D93" s="6" t="s">
        <v>638</v>
      </c>
      <c r="E93" s="103">
        <v>305000</v>
      </c>
      <c r="F93" s="103">
        <v>325250</v>
      </c>
      <c r="G93" s="2">
        <f t="shared" si="1"/>
        <v>6.6393442622950882E-2</v>
      </c>
    </row>
    <row r="94" spans="1:7">
      <c r="A94" s="21" t="s">
        <v>2234</v>
      </c>
      <c r="B94" s="6" t="s">
        <v>69</v>
      </c>
      <c r="C94" s="6" t="s">
        <v>1210</v>
      </c>
      <c r="D94" s="6" t="s">
        <v>639</v>
      </c>
      <c r="E94" s="103">
        <v>356000</v>
      </c>
      <c r="F94" s="103">
        <v>380000</v>
      </c>
      <c r="G94" s="2">
        <f t="shared" si="1"/>
        <v>6.7415730337078594E-2</v>
      </c>
    </row>
    <row r="95" spans="1:7">
      <c r="A95" s="21" t="s">
        <v>2234</v>
      </c>
      <c r="B95" s="6" t="s">
        <v>69</v>
      </c>
      <c r="C95" s="6" t="s">
        <v>1211</v>
      </c>
      <c r="D95" s="6" t="s">
        <v>640</v>
      </c>
      <c r="E95" s="103">
        <v>332000</v>
      </c>
      <c r="F95" s="103">
        <v>340000</v>
      </c>
      <c r="G95" s="2">
        <f t="shared" si="1"/>
        <v>2.4096385542168752E-2</v>
      </c>
    </row>
    <row r="96" spans="1:7">
      <c r="A96" s="21" t="s">
        <v>2235</v>
      </c>
      <c r="B96" s="6" t="s">
        <v>89</v>
      </c>
      <c r="C96" s="6" t="s">
        <v>1212</v>
      </c>
      <c r="D96" s="6" t="s">
        <v>641</v>
      </c>
      <c r="E96" s="103">
        <v>485000</v>
      </c>
      <c r="F96" s="103">
        <v>484875</v>
      </c>
      <c r="G96" s="2">
        <f t="shared" si="1"/>
        <v>-2.5773195876288568E-4</v>
      </c>
    </row>
    <row r="97" spans="1:7">
      <c r="A97" s="21" t="s">
        <v>2235</v>
      </c>
      <c r="B97" s="6" t="s">
        <v>89</v>
      </c>
      <c r="C97" s="6" t="s">
        <v>1213</v>
      </c>
      <c r="D97" s="6" t="s">
        <v>642</v>
      </c>
      <c r="E97" s="103">
        <v>450000</v>
      </c>
      <c r="F97" s="103">
        <v>495000</v>
      </c>
      <c r="G97" s="2">
        <f t="shared" si="1"/>
        <v>0.10000000000000009</v>
      </c>
    </row>
    <row r="98" spans="1:7">
      <c r="A98" s="21" t="s">
        <v>2235</v>
      </c>
      <c r="B98" s="6" t="s">
        <v>89</v>
      </c>
      <c r="C98" s="6" t="s">
        <v>1214</v>
      </c>
      <c r="D98" s="6" t="s">
        <v>643</v>
      </c>
      <c r="E98" s="103">
        <v>495000</v>
      </c>
      <c r="F98" s="103">
        <v>530000</v>
      </c>
      <c r="G98" s="2">
        <f t="shared" si="1"/>
        <v>7.0707070707070718E-2</v>
      </c>
    </row>
    <row r="99" spans="1:7">
      <c r="A99" s="21" t="s">
        <v>2235</v>
      </c>
      <c r="B99" s="6" t="s">
        <v>89</v>
      </c>
      <c r="C99" s="6" t="s">
        <v>1215</v>
      </c>
      <c r="D99" s="6" t="s">
        <v>644</v>
      </c>
      <c r="E99" s="103">
        <v>675000</v>
      </c>
      <c r="F99" s="103">
        <v>610000</v>
      </c>
      <c r="G99" s="2">
        <f t="shared" si="1"/>
        <v>-9.6296296296296324E-2</v>
      </c>
    </row>
    <row r="100" spans="1:7">
      <c r="A100" s="21" t="s">
        <v>2235</v>
      </c>
      <c r="B100" s="6" t="s">
        <v>89</v>
      </c>
      <c r="C100" s="6" t="s">
        <v>1216</v>
      </c>
      <c r="D100" s="6" t="s">
        <v>645</v>
      </c>
      <c r="E100" s="103">
        <v>490000</v>
      </c>
      <c r="F100" s="103">
        <v>440000</v>
      </c>
      <c r="G100" s="2">
        <f t="shared" si="1"/>
        <v>-0.10204081632653061</v>
      </c>
    </row>
    <row r="101" spans="1:7">
      <c r="A101" s="21" t="s">
        <v>2235</v>
      </c>
      <c r="B101" s="6" t="s">
        <v>89</v>
      </c>
      <c r="C101" s="6" t="s">
        <v>1217</v>
      </c>
      <c r="D101" s="6" t="s">
        <v>646</v>
      </c>
      <c r="E101" s="103">
        <v>617500</v>
      </c>
      <c r="F101" s="103">
        <v>568500</v>
      </c>
      <c r="G101" s="2">
        <f t="shared" si="1"/>
        <v>-7.9352226720647789E-2</v>
      </c>
    </row>
    <row r="102" spans="1:7">
      <c r="A102" s="21" t="s">
        <v>2235</v>
      </c>
      <c r="B102" s="6" t="s">
        <v>89</v>
      </c>
      <c r="C102" s="6" t="s">
        <v>1218</v>
      </c>
      <c r="D102" s="6" t="s">
        <v>647</v>
      </c>
      <c r="E102" s="103">
        <v>542500</v>
      </c>
      <c r="F102" s="103">
        <v>520000</v>
      </c>
      <c r="G102" s="2">
        <f t="shared" si="1"/>
        <v>-4.1474654377880227E-2</v>
      </c>
    </row>
    <row r="103" spans="1:7">
      <c r="A103" s="21" t="s">
        <v>2235</v>
      </c>
      <c r="B103" s="6" t="s">
        <v>89</v>
      </c>
      <c r="C103" s="6" t="s">
        <v>1219</v>
      </c>
      <c r="D103" s="6" t="s">
        <v>648</v>
      </c>
      <c r="E103" s="103">
        <v>660000</v>
      </c>
      <c r="F103" s="103">
        <v>610000</v>
      </c>
      <c r="G103" s="2">
        <f t="shared" si="1"/>
        <v>-7.5757575757575801E-2</v>
      </c>
    </row>
    <row r="104" spans="1:7">
      <c r="A104" s="21" t="s">
        <v>2235</v>
      </c>
      <c r="B104" s="6" t="s">
        <v>89</v>
      </c>
      <c r="C104" s="6" t="s">
        <v>1220</v>
      </c>
      <c r="D104" s="6" t="s">
        <v>649</v>
      </c>
      <c r="E104" s="103">
        <v>323750</v>
      </c>
      <c r="F104" s="103">
        <v>395000</v>
      </c>
      <c r="G104" s="2">
        <f t="shared" si="1"/>
        <v>0.22007722007722008</v>
      </c>
    </row>
    <row r="105" spans="1:7">
      <c r="A105" s="21" t="s">
        <v>2235</v>
      </c>
      <c r="B105" s="6" t="s">
        <v>89</v>
      </c>
      <c r="C105" s="6" t="s">
        <v>1221</v>
      </c>
      <c r="D105" s="6" t="s">
        <v>650</v>
      </c>
      <c r="E105" s="103">
        <v>375000</v>
      </c>
      <c r="F105" s="103">
        <v>350000</v>
      </c>
      <c r="G105" s="2">
        <f t="shared" si="1"/>
        <v>-6.6666666666666652E-2</v>
      </c>
    </row>
    <row r="106" spans="1:7">
      <c r="A106" s="21" t="s">
        <v>2235</v>
      </c>
      <c r="B106" s="6" t="s">
        <v>89</v>
      </c>
      <c r="C106" s="6" t="s">
        <v>1222</v>
      </c>
      <c r="D106" s="6" t="s">
        <v>651</v>
      </c>
      <c r="E106" s="103">
        <v>495000</v>
      </c>
      <c r="F106" s="103">
        <v>407500</v>
      </c>
      <c r="G106" s="2">
        <f t="shared" si="1"/>
        <v>-0.1767676767676768</v>
      </c>
    </row>
    <row r="107" spans="1:7">
      <c r="A107" s="21" t="s">
        <v>2235</v>
      </c>
      <c r="B107" s="6" t="s">
        <v>89</v>
      </c>
      <c r="C107" s="6" t="s">
        <v>1223</v>
      </c>
      <c r="D107" s="6" t="s">
        <v>652</v>
      </c>
      <c r="E107" s="103">
        <v>567500</v>
      </c>
      <c r="F107" s="103">
        <v>479500</v>
      </c>
      <c r="G107" s="2">
        <f t="shared" si="1"/>
        <v>-0.15506607929515415</v>
      </c>
    </row>
    <row r="108" spans="1:7">
      <c r="A108" s="21" t="s">
        <v>2235</v>
      </c>
      <c r="B108" s="6" t="s">
        <v>89</v>
      </c>
      <c r="C108" s="6" t="s">
        <v>1224</v>
      </c>
      <c r="D108" s="6" t="s">
        <v>653</v>
      </c>
      <c r="E108" s="103">
        <v>350000</v>
      </c>
      <c r="F108" s="103">
        <v>330000</v>
      </c>
      <c r="G108" s="2">
        <f t="shared" si="1"/>
        <v>-5.7142857142857162E-2</v>
      </c>
    </row>
    <row r="109" spans="1:7">
      <c r="A109" s="21" t="s">
        <v>2235</v>
      </c>
      <c r="B109" s="6" t="s">
        <v>89</v>
      </c>
      <c r="C109" s="6" t="s">
        <v>1225</v>
      </c>
      <c r="D109" s="6" t="s">
        <v>654</v>
      </c>
      <c r="E109" s="103">
        <v>338750</v>
      </c>
      <c r="F109" s="103">
        <v>442000</v>
      </c>
      <c r="G109" s="2">
        <f t="shared" si="1"/>
        <v>0.3047970479704798</v>
      </c>
    </row>
    <row r="110" spans="1:7">
      <c r="A110" s="21" t="s">
        <v>2235</v>
      </c>
      <c r="B110" s="6" t="s">
        <v>89</v>
      </c>
      <c r="C110" s="6" t="s">
        <v>1226</v>
      </c>
      <c r="D110" s="6" t="s">
        <v>655</v>
      </c>
      <c r="E110" s="103">
        <v>499950</v>
      </c>
      <c r="F110" s="103">
        <v>495000</v>
      </c>
      <c r="G110" s="2">
        <f t="shared" si="1"/>
        <v>-9.9009900990099098E-3</v>
      </c>
    </row>
    <row r="111" spans="1:7">
      <c r="A111" s="21" t="s">
        <v>2235</v>
      </c>
      <c r="B111" s="6" t="s">
        <v>89</v>
      </c>
      <c r="C111" s="6" t="s">
        <v>1227</v>
      </c>
      <c r="D111" s="6" t="s">
        <v>656</v>
      </c>
      <c r="E111" s="103">
        <v>360500</v>
      </c>
      <c r="F111" s="103">
        <v>416000</v>
      </c>
      <c r="G111" s="2">
        <f t="shared" si="1"/>
        <v>0.15395284327323155</v>
      </c>
    </row>
    <row r="112" spans="1:7">
      <c r="A112" s="21" t="s">
        <v>2235</v>
      </c>
      <c r="B112" s="6" t="s">
        <v>89</v>
      </c>
      <c r="C112" s="6" t="s">
        <v>1228</v>
      </c>
      <c r="D112" s="6" t="s">
        <v>657</v>
      </c>
      <c r="E112" s="103">
        <v>400000</v>
      </c>
      <c r="F112" s="103">
        <v>378750</v>
      </c>
      <c r="G112" s="2">
        <f t="shared" si="1"/>
        <v>-5.3124999999999978E-2</v>
      </c>
    </row>
    <row r="113" spans="1:7">
      <c r="A113" s="21" t="s">
        <v>2235</v>
      </c>
      <c r="B113" s="6" t="s">
        <v>89</v>
      </c>
      <c r="C113" s="6" t="s">
        <v>1229</v>
      </c>
      <c r="D113" s="6" t="s">
        <v>658</v>
      </c>
      <c r="E113" s="103">
        <v>661500</v>
      </c>
      <c r="F113" s="103">
        <v>592500</v>
      </c>
      <c r="G113" s="2">
        <f t="shared" si="1"/>
        <v>-0.10430839002267578</v>
      </c>
    </row>
    <row r="114" spans="1:7">
      <c r="A114" s="21" t="s">
        <v>2235</v>
      </c>
      <c r="B114" s="6" t="s">
        <v>89</v>
      </c>
      <c r="C114" s="6" t="s">
        <v>1230</v>
      </c>
      <c r="D114" s="6" t="s">
        <v>659</v>
      </c>
      <c r="E114" s="103">
        <v>361500</v>
      </c>
      <c r="F114" s="103">
        <v>513500</v>
      </c>
      <c r="G114" s="2">
        <f t="shared" si="1"/>
        <v>0.42047026279391431</v>
      </c>
    </row>
    <row r="115" spans="1:7">
      <c r="A115" s="21" t="s">
        <v>2235</v>
      </c>
      <c r="B115" s="6" t="s">
        <v>89</v>
      </c>
      <c r="C115" s="6" t="s">
        <v>1231</v>
      </c>
      <c r="D115" s="6" t="s">
        <v>660</v>
      </c>
      <c r="E115" s="103">
        <v>440000</v>
      </c>
      <c r="F115" s="103">
        <v>152000</v>
      </c>
      <c r="G115" s="2">
        <f t="shared" si="1"/>
        <v>-0.65454545454545454</v>
      </c>
    </row>
    <row r="116" spans="1:7">
      <c r="A116" s="21" t="s">
        <v>2235</v>
      </c>
      <c r="B116" s="6" t="s">
        <v>89</v>
      </c>
      <c r="C116" s="6" t="s">
        <v>1232</v>
      </c>
      <c r="D116" s="6" t="s">
        <v>661</v>
      </c>
      <c r="E116" s="103">
        <v>385000</v>
      </c>
      <c r="F116" s="103">
        <v>320750</v>
      </c>
      <c r="G116" s="2">
        <f t="shared" si="1"/>
        <v>-0.16688311688311686</v>
      </c>
    </row>
    <row r="117" spans="1:7">
      <c r="A117" s="21" t="s">
        <v>2235</v>
      </c>
      <c r="B117" s="6" t="s">
        <v>89</v>
      </c>
      <c r="C117" s="6" t="s">
        <v>1233</v>
      </c>
      <c r="D117" s="6" t="s">
        <v>662</v>
      </c>
      <c r="E117" s="103">
        <v>463750</v>
      </c>
      <c r="F117" s="103">
        <v>480000</v>
      </c>
      <c r="G117" s="2">
        <f t="shared" si="1"/>
        <v>3.5040431266846417E-2</v>
      </c>
    </row>
    <row r="118" spans="1:7">
      <c r="A118" s="21" t="s">
        <v>2235</v>
      </c>
      <c r="B118" s="6" t="s">
        <v>89</v>
      </c>
      <c r="C118" s="6" t="s">
        <v>1234</v>
      </c>
      <c r="D118" s="6" t="s">
        <v>663</v>
      </c>
      <c r="E118" s="103">
        <v>610000</v>
      </c>
      <c r="F118" s="103">
        <v>552000</v>
      </c>
      <c r="G118" s="2">
        <f t="shared" si="1"/>
        <v>-9.5081967213114793E-2</v>
      </c>
    </row>
    <row r="119" spans="1:7">
      <c r="A119" s="21" t="s">
        <v>2235</v>
      </c>
      <c r="B119" s="6" t="s">
        <v>89</v>
      </c>
      <c r="C119" s="6" t="s">
        <v>1235</v>
      </c>
      <c r="D119" s="6" t="s">
        <v>664</v>
      </c>
      <c r="E119" s="103">
        <v>430000</v>
      </c>
      <c r="F119" s="103">
        <v>358750</v>
      </c>
      <c r="G119" s="2">
        <f t="shared" si="1"/>
        <v>-0.16569767441860461</v>
      </c>
    </row>
    <row r="120" spans="1:7">
      <c r="A120" s="21" t="s">
        <v>2235</v>
      </c>
      <c r="B120" s="6" t="s">
        <v>89</v>
      </c>
      <c r="C120" s="6" t="s">
        <v>1236</v>
      </c>
      <c r="D120" s="6" t="s">
        <v>665</v>
      </c>
      <c r="E120" s="103">
        <v>372000</v>
      </c>
      <c r="F120" s="103">
        <v>399750</v>
      </c>
      <c r="G120" s="2">
        <f t="shared" si="1"/>
        <v>7.4596774193548487E-2</v>
      </c>
    </row>
    <row r="121" spans="1:7">
      <c r="A121" s="21" t="s">
        <v>2235</v>
      </c>
      <c r="B121" s="6" t="s">
        <v>89</v>
      </c>
      <c r="C121" s="6" t="s">
        <v>1237</v>
      </c>
      <c r="D121" s="6" t="s">
        <v>666</v>
      </c>
      <c r="E121" s="103">
        <v>420000</v>
      </c>
      <c r="F121" s="103">
        <v>398500</v>
      </c>
      <c r="G121" s="2">
        <f t="shared" si="1"/>
        <v>-5.1190476190476231E-2</v>
      </c>
    </row>
    <row r="122" spans="1:7">
      <c r="A122" s="21" t="s">
        <v>2235</v>
      </c>
      <c r="B122" s="6" t="s">
        <v>89</v>
      </c>
      <c r="C122" s="6" t="s">
        <v>1238</v>
      </c>
      <c r="D122" s="6" t="s">
        <v>667</v>
      </c>
      <c r="E122" s="103">
        <v>390000</v>
      </c>
      <c r="F122" s="103">
        <v>370000</v>
      </c>
      <c r="G122" s="2">
        <f t="shared" si="1"/>
        <v>-5.1282051282051322E-2</v>
      </c>
    </row>
    <row r="123" spans="1:7">
      <c r="A123" s="21" t="s">
        <v>2235</v>
      </c>
      <c r="B123" s="6" t="s">
        <v>89</v>
      </c>
      <c r="C123" s="6" t="s">
        <v>1239</v>
      </c>
      <c r="D123" s="6" t="s">
        <v>668</v>
      </c>
      <c r="E123" s="103">
        <v>552550</v>
      </c>
      <c r="F123" s="103">
        <v>595000</v>
      </c>
      <c r="G123" s="2">
        <f t="shared" si="1"/>
        <v>7.6825626640123046E-2</v>
      </c>
    </row>
    <row r="124" spans="1:7">
      <c r="A124" s="21" t="s">
        <v>2235</v>
      </c>
      <c r="B124" s="6" t="s">
        <v>89</v>
      </c>
      <c r="C124" s="6" t="s">
        <v>1240</v>
      </c>
      <c r="D124" s="6" t="s">
        <v>669</v>
      </c>
      <c r="E124" s="103">
        <v>335000</v>
      </c>
      <c r="F124" s="103">
        <v>372500</v>
      </c>
      <c r="G124" s="2">
        <f t="shared" si="1"/>
        <v>0.11194029850746268</v>
      </c>
    </row>
    <row r="125" spans="1:7">
      <c r="A125" s="21" t="s">
        <v>2235</v>
      </c>
      <c r="B125" s="6" t="s">
        <v>89</v>
      </c>
      <c r="C125" s="6" t="s">
        <v>1241</v>
      </c>
      <c r="D125" s="6" t="s">
        <v>670</v>
      </c>
      <c r="E125" s="103">
        <v>890962.5</v>
      </c>
      <c r="F125" s="103">
        <v>920500</v>
      </c>
      <c r="G125" s="2">
        <f t="shared" si="1"/>
        <v>3.3152349285183069E-2</v>
      </c>
    </row>
    <row r="126" spans="1:7">
      <c r="A126" s="21" t="s">
        <v>2235</v>
      </c>
      <c r="B126" s="6" t="s">
        <v>89</v>
      </c>
      <c r="C126" s="6" t="s">
        <v>1242</v>
      </c>
      <c r="D126" s="6" t="s">
        <v>671</v>
      </c>
      <c r="E126" s="103">
        <v>445000</v>
      </c>
      <c r="F126" s="103">
        <v>435000</v>
      </c>
      <c r="G126" s="2">
        <f t="shared" si="1"/>
        <v>-2.2471910112359605E-2</v>
      </c>
    </row>
    <row r="127" spans="1:7">
      <c r="A127" s="21" t="s">
        <v>2235</v>
      </c>
      <c r="B127" s="6" t="s">
        <v>89</v>
      </c>
      <c r="C127" s="6" t="s">
        <v>1243</v>
      </c>
      <c r="D127" s="6" t="s">
        <v>672</v>
      </c>
      <c r="E127" s="103">
        <v>670000</v>
      </c>
      <c r="F127" s="103">
        <v>802500</v>
      </c>
      <c r="G127" s="2">
        <f t="shared" si="1"/>
        <v>0.19776119402985071</v>
      </c>
    </row>
    <row r="128" spans="1:7">
      <c r="A128" s="21" t="s">
        <v>2235</v>
      </c>
      <c r="B128" s="6" t="s">
        <v>89</v>
      </c>
      <c r="C128" s="6" t="s">
        <v>1244</v>
      </c>
      <c r="D128" s="6" t="s">
        <v>673</v>
      </c>
      <c r="E128" s="103">
        <v>890000</v>
      </c>
      <c r="F128" s="103">
        <v>733000</v>
      </c>
      <c r="G128" s="2">
        <f t="shared" si="1"/>
        <v>-0.17640449438202244</v>
      </c>
    </row>
    <row r="129" spans="1:7">
      <c r="A129" s="21" t="s">
        <v>2235</v>
      </c>
      <c r="B129" s="6" t="s">
        <v>89</v>
      </c>
      <c r="C129" s="6" t="s">
        <v>1245</v>
      </c>
      <c r="D129" s="6" t="s">
        <v>674</v>
      </c>
      <c r="E129" s="103">
        <v>515000</v>
      </c>
      <c r="F129" s="103">
        <v>565000</v>
      </c>
      <c r="G129" s="2">
        <f t="shared" si="1"/>
        <v>9.7087378640776656E-2</v>
      </c>
    </row>
    <row r="130" spans="1:7">
      <c r="A130" s="21" t="s">
        <v>2236</v>
      </c>
      <c r="B130" s="6" t="s">
        <v>73</v>
      </c>
      <c r="C130" s="6" t="s">
        <v>1246</v>
      </c>
      <c r="D130" s="6" t="s">
        <v>675</v>
      </c>
      <c r="E130" s="103">
        <v>341000</v>
      </c>
      <c r="F130" s="103">
        <v>335000</v>
      </c>
      <c r="G130" s="2">
        <f t="shared" si="1"/>
        <v>-1.7595307917888547E-2</v>
      </c>
    </row>
    <row r="131" spans="1:7">
      <c r="A131" s="21" t="s">
        <v>2236</v>
      </c>
      <c r="B131" s="6" t="s">
        <v>73</v>
      </c>
      <c r="C131" s="6" t="s">
        <v>1247</v>
      </c>
      <c r="D131" s="6" t="s">
        <v>676</v>
      </c>
      <c r="E131" s="103">
        <v>442500</v>
      </c>
      <c r="F131" s="103">
        <v>460000</v>
      </c>
      <c r="G131" s="2">
        <f t="shared" si="1"/>
        <v>3.9548022598870025E-2</v>
      </c>
    </row>
    <row r="132" spans="1:7">
      <c r="A132" s="21" t="s">
        <v>2236</v>
      </c>
      <c r="B132" s="6" t="s">
        <v>73</v>
      </c>
      <c r="C132" s="6" t="s">
        <v>1248</v>
      </c>
      <c r="D132" s="6" t="s">
        <v>677</v>
      </c>
      <c r="E132" s="103">
        <v>489000</v>
      </c>
      <c r="F132" s="103">
        <v>508250</v>
      </c>
      <c r="G132" s="2">
        <f t="shared" si="1"/>
        <v>3.9366053169734183E-2</v>
      </c>
    </row>
    <row r="133" spans="1:7">
      <c r="A133" s="21" t="s">
        <v>2236</v>
      </c>
      <c r="B133" s="6" t="s">
        <v>73</v>
      </c>
      <c r="C133" s="6" t="s">
        <v>1249</v>
      </c>
      <c r="D133" s="6" t="s">
        <v>678</v>
      </c>
      <c r="E133" s="103">
        <v>385000</v>
      </c>
      <c r="F133" s="103">
        <v>403000</v>
      </c>
      <c r="G133" s="2">
        <f t="shared" si="1"/>
        <v>4.6753246753246769E-2</v>
      </c>
    </row>
    <row r="134" spans="1:7">
      <c r="A134" s="21" t="s">
        <v>2236</v>
      </c>
      <c r="B134" s="6" t="s">
        <v>73</v>
      </c>
      <c r="C134" s="6" t="s">
        <v>1250</v>
      </c>
      <c r="D134" s="6" t="s">
        <v>679</v>
      </c>
      <c r="E134" s="103">
        <v>393500</v>
      </c>
      <c r="F134" s="103">
        <v>390000</v>
      </c>
      <c r="G134" s="2">
        <f t="shared" ref="G134:G197" si="2">F134/E134-1</f>
        <v>-8.8945362134689177E-3</v>
      </c>
    </row>
    <row r="135" spans="1:7">
      <c r="A135" s="21" t="s">
        <v>2236</v>
      </c>
      <c r="B135" s="6" t="s">
        <v>73</v>
      </c>
      <c r="C135" s="6" t="s">
        <v>1251</v>
      </c>
      <c r="D135" s="6" t="s">
        <v>680</v>
      </c>
      <c r="E135" s="103">
        <v>662000</v>
      </c>
      <c r="F135" s="103">
        <v>685000</v>
      </c>
      <c r="G135" s="2">
        <f t="shared" si="2"/>
        <v>3.4743202416918528E-2</v>
      </c>
    </row>
    <row r="136" spans="1:7">
      <c r="A136" s="21" t="s">
        <v>2236</v>
      </c>
      <c r="B136" s="6" t="s">
        <v>73</v>
      </c>
      <c r="C136" s="6" t="s">
        <v>1252</v>
      </c>
      <c r="D136" s="6" t="s">
        <v>681</v>
      </c>
      <c r="E136" s="103">
        <v>362500</v>
      </c>
      <c r="F136" s="103">
        <v>371000</v>
      </c>
      <c r="G136" s="2">
        <f t="shared" si="2"/>
        <v>2.3448275862068879E-2</v>
      </c>
    </row>
    <row r="137" spans="1:7">
      <c r="A137" s="21" t="s">
        <v>2236</v>
      </c>
      <c r="B137" s="6" t="s">
        <v>73</v>
      </c>
      <c r="C137" s="6" t="s">
        <v>1253</v>
      </c>
      <c r="D137" s="6" t="s">
        <v>682</v>
      </c>
      <c r="E137" s="103">
        <v>311250</v>
      </c>
      <c r="F137" s="103">
        <v>325000</v>
      </c>
      <c r="G137" s="2">
        <f t="shared" si="2"/>
        <v>4.4176706827309342E-2</v>
      </c>
    </row>
    <row r="138" spans="1:7">
      <c r="A138" s="21" t="s">
        <v>2236</v>
      </c>
      <c r="B138" s="6" t="s">
        <v>73</v>
      </c>
      <c r="C138" s="6" t="s">
        <v>1254</v>
      </c>
      <c r="D138" s="6" t="s">
        <v>683</v>
      </c>
      <c r="E138" s="103">
        <v>465000</v>
      </c>
      <c r="F138" s="103">
        <v>534353</v>
      </c>
      <c r="G138" s="2">
        <f t="shared" si="2"/>
        <v>0.14914623655913983</v>
      </c>
    </row>
    <row r="139" spans="1:7">
      <c r="A139" s="21" t="s">
        <v>2236</v>
      </c>
      <c r="B139" s="6" t="s">
        <v>73</v>
      </c>
      <c r="C139" s="6" t="s">
        <v>1255</v>
      </c>
      <c r="D139" s="6" t="s">
        <v>684</v>
      </c>
      <c r="E139" s="103">
        <v>422000</v>
      </c>
      <c r="F139" s="103">
        <v>445000</v>
      </c>
      <c r="G139" s="2">
        <f t="shared" si="2"/>
        <v>5.4502369668246509E-2</v>
      </c>
    </row>
    <row r="140" spans="1:7">
      <c r="A140" s="21" t="s">
        <v>2236</v>
      </c>
      <c r="B140" s="6" t="s">
        <v>73</v>
      </c>
      <c r="C140" s="6" t="s">
        <v>1256</v>
      </c>
      <c r="D140" s="6" t="s">
        <v>685</v>
      </c>
      <c r="E140" s="103">
        <v>440000</v>
      </c>
      <c r="F140" s="103">
        <v>435000</v>
      </c>
      <c r="G140" s="2">
        <f t="shared" si="2"/>
        <v>-1.1363636363636354E-2</v>
      </c>
    </row>
    <row r="141" spans="1:7">
      <c r="A141" s="21" t="s">
        <v>2236</v>
      </c>
      <c r="B141" s="6" t="s">
        <v>73</v>
      </c>
      <c r="C141" s="6" t="s">
        <v>1257</v>
      </c>
      <c r="D141" s="6" t="s">
        <v>686</v>
      </c>
      <c r="E141" s="103">
        <v>456000</v>
      </c>
      <c r="F141" s="103">
        <v>455000</v>
      </c>
      <c r="G141" s="2">
        <f t="shared" si="2"/>
        <v>-2.1929824561403022E-3</v>
      </c>
    </row>
    <row r="142" spans="1:7">
      <c r="A142" s="21" t="s">
        <v>2236</v>
      </c>
      <c r="B142" s="6" t="s">
        <v>73</v>
      </c>
      <c r="C142" s="6" t="s">
        <v>1258</v>
      </c>
      <c r="D142" s="6" t="s">
        <v>687</v>
      </c>
      <c r="E142" s="103">
        <v>320000</v>
      </c>
      <c r="F142" s="103">
        <v>332000</v>
      </c>
      <c r="G142" s="2">
        <f t="shared" si="2"/>
        <v>3.7500000000000089E-2</v>
      </c>
    </row>
    <row r="143" spans="1:7">
      <c r="A143" s="21" t="s">
        <v>2236</v>
      </c>
      <c r="B143" s="6" t="s">
        <v>73</v>
      </c>
      <c r="C143" s="6" t="s">
        <v>1259</v>
      </c>
      <c r="D143" s="6" t="s">
        <v>688</v>
      </c>
      <c r="E143" s="103">
        <v>380000</v>
      </c>
      <c r="F143" s="103">
        <v>405000</v>
      </c>
      <c r="G143" s="2">
        <f t="shared" si="2"/>
        <v>6.578947368421062E-2</v>
      </c>
    </row>
    <row r="144" spans="1:7">
      <c r="A144" s="21" t="s">
        <v>2236</v>
      </c>
      <c r="B144" s="6" t="s">
        <v>73</v>
      </c>
      <c r="C144" s="6" t="s">
        <v>1260</v>
      </c>
      <c r="D144" s="6" t="s">
        <v>689</v>
      </c>
      <c r="E144" s="103">
        <v>455000</v>
      </c>
      <c r="F144" s="103">
        <v>497500</v>
      </c>
      <c r="G144" s="2">
        <f t="shared" si="2"/>
        <v>9.3406593406593297E-2</v>
      </c>
    </row>
    <row r="145" spans="1:7">
      <c r="A145" s="21" t="s">
        <v>2236</v>
      </c>
      <c r="B145" s="6" t="s">
        <v>73</v>
      </c>
      <c r="C145" s="6" t="s">
        <v>1261</v>
      </c>
      <c r="D145" s="6" t="s">
        <v>690</v>
      </c>
      <c r="E145" s="103">
        <v>413000</v>
      </c>
      <c r="F145" s="103">
        <v>410000</v>
      </c>
      <c r="G145" s="2">
        <f t="shared" si="2"/>
        <v>-7.2639225181597711E-3</v>
      </c>
    </row>
    <row r="146" spans="1:7">
      <c r="A146" s="21" t="s">
        <v>2236</v>
      </c>
      <c r="B146" s="6" t="s">
        <v>73</v>
      </c>
      <c r="C146" s="6" t="s">
        <v>1262</v>
      </c>
      <c r="D146" s="6" t="s">
        <v>691</v>
      </c>
      <c r="E146" s="103">
        <v>293000</v>
      </c>
      <c r="F146" s="103">
        <v>288500</v>
      </c>
      <c r="G146" s="2">
        <f t="shared" si="2"/>
        <v>-1.5358361774744034E-2</v>
      </c>
    </row>
    <row r="147" spans="1:7">
      <c r="A147" s="21" t="s">
        <v>2236</v>
      </c>
      <c r="B147" s="6" t="s">
        <v>73</v>
      </c>
      <c r="C147" s="6" t="s">
        <v>1263</v>
      </c>
      <c r="D147" s="6" t="s">
        <v>692</v>
      </c>
      <c r="E147" s="103">
        <v>415000</v>
      </c>
      <c r="F147" s="103">
        <v>440000</v>
      </c>
      <c r="G147" s="2">
        <f t="shared" si="2"/>
        <v>6.024096385542177E-2</v>
      </c>
    </row>
    <row r="148" spans="1:7">
      <c r="A148" s="21" t="s">
        <v>2236</v>
      </c>
      <c r="B148" s="6" t="s">
        <v>73</v>
      </c>
      <c r="C148" s="6" t="s">
        <v>1264</v>
      </c>
      <c r="D148" s="6" t="s">
        <v>693</v>
      </c>
      <c r="E148" s="103">
        <v>750000</v>
      </c>
      <c r="F148" s="103">
        <v>710000</v>
      </c>
      <c r="G148" s="2">
        <f t="shared" si="2"/>
        <v>-5.3333333333333344E-2</v>
      </c>
    </row>
    <row r="149" spans="1:7">
      <c r="A149" s="21" t="s">
        <v>2236</v>
      </c>
      <c r="B149" s="6" t="s">
        <v>73</v>
      </c>
      <c r="C149" s="6" t="s">
        <v>1265</v>
      </c>
      <c r="D149" s="6" t="s">
        <v>694</v>
      </c>
      <c r="E149" s="103">
        <v>537875</v>
      </c>
      <c r="F149" s="103">
        <v>580000</v>
      </c>
      <c r="G149" s="2">
        <f t="shared" si="2"/>
        <v>7.8317452939809407E-2</v>
      </c>
    </row>
    <row r="150" spans="1:7">
      <c r="A150" s="21" t="s">
        <v>2236</v>
      </c>
      <c r="B150" s="6" t="s">
        <v>73</v>
      </c>
      <c r="C150" s="6" t="s">
        <v>1266</v>
      </c>
      <c r="D150" s="6" t="s">
        <v>695</v>
      </c>
      <c r="E150" s="103">
        <v>355000</v>
      </c>
      <c r="F150" s="103">
        <v>357500</v>
      </c>
      <c r="G150" s="2">
        <f t="shared" si="2"/>
        <v>7.0422535211267512E-3</v>
      </c>
    </row>
    <row r="151" spans="1:7">
      <c r="A151" s="21" t="s">
        <v>2236</v>
      </c>
      <c r="B151" s="6" t="s">
        <v>73</v>
      </c>
      <c r="C151" s="6" t="s">
        <v>1267</v>
      </c>
      <c r="D151" s="6" t="s">
        <v>696</v>
      </c>
      <c r="E151" s="103">
        <v>527000</v>
      </c>
      <c r="F151" s="103">
        <v>522500</v>
      </c>
      <c r="G151" s="2">
        <f t="shared" si="2"/>
        <v>-8.5388994307400434E-3</v>
      </c>
    </row>
    <row r="152" spans="1:7">
      <c r="A152" s="21" t="s">
        <v>2236</v>
      </c>
      <c r="B152" s="6" t="s">
        <v>73</v>
      </c>
      <c r="C152" s="6" t="s">
        <v>1268</v>
      </c>
      <c r="D152" s="6" t="s">
        <v>697</v>
      </c>
      <c r="E152" s="103">
        <v>612500</v>
      </c>
      <c r="F152" s="103">
        <v>637250</v>
      </c>
      <c r="G152" s="2">
        <f t="shared" si="2"/>
        <v>4.0408163265306163E-2</v>
      </c>
    </row>
    <row r="153" spans="1:7">
      <c r="A153" s="21" t="s">
        <v>2236</v>
      </c>
      <c r="B153" s="6" t="s">
        <v>73</v>
      </c>
      <c r="C153" s="6" t="s">
        <v>1269</v>
      </c>
      <c r="D153" s="6" t="s">
        <v>698</v>
      </c>
      <c r="E153" s="103">
        <v>416500</v>
      </c>
      <c r="F153" s="103">
        <v>405000</v>
      </c>
      <c r="G153" s="2">
        <f t="shared" si="2"/>
        <v>-2.7611044417767072E-2</v>
      </c>
    </row>
    <row r="154" spans="1:7">
      <c r="A154" s="21" t="s">
        <v>2236</v>
      </c>
      <c r="B154" s="6" t="s">
        <v>73</v>
      </c>
      <c r="C154" s="6" t="s">
        <v>1270</v>
      </c>
      <c r="D154" s="6" t="s">
        <v>699</v>
      </c>
      <c r="E154" s="103">
        <v>597500</v>
      </c>
      <c r="F154" s="103">
        <v>561000</v>
      </c>
      <c r="G154" s="2">
        <f t="shared" si="2"/>
        <v>-6.1087866108786582E-2</v>
      </c>
    </row>
    <row r="155" spans="1:7">
      <c r="A155" s="21" t="s">
        <v>2236</v>
      </c>
      <c r="B155" s="6" t="s">
        <v>73</v>
      </c>
      <c r="C155" s="6" t="s">
        <v>1271</v>
      </c>
      <c r="D155" s="6" t="s">
        <v>700</v>
      </c>
      <c r="E155" s="103">
        <v>417250</v>
      </c>
      <c r="F155" s="103">
        <v>376000</v>
      </c>
      <c r="G155" s="2">
        <f t="shared" si="2"/>
        <v>-9.8861593768723832E-2</v>
      </c>
    </row>
    <row r="156" spans="1:7">
      <c r="A156" s="21" t="s">
        <v>2236</v>
      </c>
      <c r="B156" s="6" t="s">
        <v>73</v>
      </c>
      <c r="C156" s="6" t="s">
        <v>1272</v>
      </c>
      <c r="D156" s="6" t="s">
        <v>701</v>
      </c>
      <c r="E156" s="103">
        <v>357000</v>
      </c>
      <c r="F156" s="103">
        <v>360000</v>
      </c>
      <c r="G156" s="2">
        <f t="shared" si="2"/>
        <v>8.4033613445377853E-3</v>
      </c>
    </row>
    <row r="157" spans="1:7">
      <c r="A157" s="21" t="s">
        <v>2236</v>
      </c>
      <c r="B157" s="6" t="s">
        <v>73</v>
      </c>
      <c r="C157" s="6" t="s">
        <v>1273</v>
      </c>
      <c r="D157" s="6" t="s">
        <v>702</v>
      </c>
      <c r="E157" s="103">
        <v>555000</v>
      </c>
      <c r="F157" s="103">
        <v>555000</v>
      </c>
      <c r="G157" s="2">
        <f t="shared" si="2"/>
        <v>0</v>
      </c>
    </row>
    <row r="158" spans="1:7">
      <c r="A158" s="21" t="s">
        <v>2236</v>
      </c>
      <c r="B158" s="6" t="s">
        <v>73</v>
      </c>
      <c r="C158" s="6" t="s">
        <v>1274</v>
      </c>
      <c r="D158" s="6" t="s">
        <v>703</v>
      </c>
      <c r="E158" s="103">
        <v>545000</v>
      </c>
      <c r="F158" s="103">
        <v>522500</v>
      </c>
      <c r="G158" s="2">
        <f t="shared" si="2"/>
        <v>-4.1284403669724745E-2</v>
      </c>
    </row>
    <row r="159" spans="1:7">
      <c r="A159" s="21" t="s">
        <v>2236</v>
      </c>
      <c r="B159" s="6" t="s">
        <v>73</v>
      </c>
      <c r="C159" s="6" t="s">
        <v>1275</v>
      </c>
      <c r="D159" s="6" t="s">
        <v>704</v>
      </c>
      <c r="E159" s="103">
        <v>475000</v>
      </c>
      <c r="F159" s="103">
        <v>470000</v>
      </c>
      <c r="G159" s="2">
        <f t="shared" si="2"/>
        <v>-1.0526315789473717E-2</v>
      </c>
    </row>
    <row r="160" spans="1:7">
      <c r="A160" s="21" t="s">
        <v>2236</v>
      </c>
      <c r="B160" s="6" t="s">
        <v>73</v>
      </c>
      <c r="C160" s="6" t="s">
        <v>1276</v>
      </c>
      <c r="D160" s="6" t="s">
        <v>705</v>
      </c>
      <c r="E160" s="103">
        <v>620000</v>
      </c>
      <c r="F160" s="103">
        <v>580000</v>
      </c>
      <c r="G160" s="2">
        <f t="shared" si="2"/>
        <v>-6.4516129032258118E-2</v>
      </c>
    </row>
    <row r="161" spans="1:7">
      <c r="A161" s="21" t="s">
        <v>2236</v>
      </c>
      <c r="B161" s="6" t="s">
        <v>73</v>
      </c>
      <c r="C161" s="6" t="s">
        <v>1277</v>
      </c>
      <c r="D161" s="6" t="s">
        <v>706</v>
      </c>
      <c r="E161" s="103">
        <v>530000</v>
      </c>
      <c r="F161" s="103">
        <v>560000</v>
      </c>
      <c r="G161" s="2">
        <f t="shared" si="2"/>
        <v>5.6603773584905648E-2</v>
      </c>
    </row>
    <row r="162" spans="1:7">
      <c r="A162" s="21" t="s">
        <v>2236</v>
      </c>
      <c r="B162" s="6" t="s">
        <v>73</v>
      </c>
      <c r="C162" s="6" t="s">
        <v>1278</v>
      </c>
      <c r="D162" s="6" t="s">
        <v>707</v>
      </c>
      <c r="E162" s="103">
        <v>500000</v>
      </c>
      <c r="F162" s="103">
        <v>459000</v>
      </c>
      <c r="G162" s="2">
        <f t="shared" si="2"/>
        <v>-8.1999999999999962E-2</v>
      </c>
    </row>
    <row r="163" spans="1:7">
      <c r="A163" s="21" t="s">
        <v>2236</v>
      </c>
      <c r="B163" s="6" t="s">
        <v>73</v>
      </c>
      <c r="C163" s="6" t="s">
        <v>1279</v>
      </c>
      <c r="D163" s="6" t="s">
        <v>708</v>
      </c>
      <c r="E163" s="103">
        <v>475000</v>
      </c>
      <c r="F163" s="103">
        <v>467750</v>
      </c>
      <c r="G163" s="2">
        <f t="shared" si="2"/>
        <v>-1.5263157894736867E-2</v>
      </c>
    </row>
    <row r="164" spans="1:7">
      <c r="A164" s="21" t="s">
        <v>2236</v>
      </c>
      <c r="B164" s="6" t="s">
        <v>73</v>
      </c>
      <c r="C164" s="6" t="s">
        <v>1280</v>
      </c>
      <c r="D164" s="6" t="s">
        <v>709</v>
      </c>
      <c r="E164" s="103">
        <v>545000</v>
      </c>
      <c r="F164" s="103">
        <v>497500</v>
      </c>
      <c r="G164" s="2">
        <f t="shared" si="2"/>
        <v>-8.7155963302752326E-2</v>
      </c>
    </row>
    <row r="165" spans="1:7">
      <c r="A165" s="21" t="s">
        <v>2236</v>
      </c>
      <c r="B165" s="6" t="s">
        <v>73</v>
      </c>
      <c r="C165" s="6" t="s">
        <v>1281</v>
      </c>
      <c r="D165" s="6" t="s">
        <v>710</v>
      </c>
      <c r="E165" s="103">
        <v>365000</v>
      </c>
      <c r="F165" s="103">
        <v>355000</v>
      </c>
      <c r="G165" s="2">
        <f t="shared" si="2"/>
        <v>-2.7397260273972601E-2</v>
      </c>
    </row>
    <row r="166" spans="1:7">
      <c r="A166" s="21" t="s">
        <v>2237</v>
      </c>
      <c r="B166" s="6" t="s">
        <v>80</v>
      </c>
      <c r="C166" s="6" t="s">
        <v>1282</v>
      </c>
      <c r="D166" s="6" t="s">
        <v>166</v>
      </c>
      <c r="E166" s="103">
        <v>895000</v>
      </c>
      <c r="F166" s="103">
        <v>702500</v>
      </c>
      <c r="G166" s="2">
        <f t="shared" si="2"/>
        <v>-0.21508379888268159</v>
      </c>
    </row>
    <row r="167" spans="1:7">
      <c r="A167" s="21" t="s">
        <v>2237</v>
      </c>
      <c r="B167" s="6" t="s">
        <v>80</v>
      </c>
      <c r="C167" s="6" t="s">
        <v>1283</v>
      </c>
      <c r="D167" s="6" t="s">
        <v>167</v>
      </c>
      <c r="E167" s="103">
        <v>1336250</v>
      </c>
      <c r="F167" s="103">
        <v>1300000</v>
      </c>
      <c r="G167" s="2">
        <f t="shared" si="2"/>
        <v>-2.7128157156220745E-2</v>
      </c>
    </row>
    <row r="168" spans="1:7">
      <c r="A168" s="21" t="s">
        <v>2237</v>
      </c>
      <c r="B168" s="6" t="s">
        <v>80</v>
      </c>
      <c r="C168" s="6" t="s">
        <v>1284</v>
      </c>
      <c r="D168" s="6" t="s">
        <v>168</v>
      </c>
      <c r="E168" s="103">
        <v>813400</v>
      </c>
      <c r="F168" s="103">
        <v>1000000</v>
      </c>
      <c r="G168" s="2">
        <f t="shared" si="2"/>
        <v>0.2294074256208507</v>
      </c>
    </row>
    <row r="169" spans="1:7">
      <c r="A169" s="21" t="s">
        <v>2237</v>
      </c>
      <c r="B169" s="6" t="s">
        <v>80</v>
      </c>
      <c r="C169" s="6" t="s">
        <v>1285</v>
      </c>
      <c r="D169" s="6" t="s">
        <v>169</v>
      </c>
      <c r="E169" s="103">
        <v>1075000</v>
      </c>
      <c r="F169" s="103">
        <v>1197000</v>
      </c>
      <c r="G169" s="2">
        <f t="shared" si="2"/>
        <v>0.11348837209302332</v>
      </c>
    </row>
    <row r="170" spans="1:7">
      <c r="A170" s="21" t="s">
        <v>2237</v>
      </c>
      <c r="B170" s="6" t="s">
        <v>80</v>
      </c>
      <c r="C170" s="6" t="s">
        <v>1286</v>
      </c>
      <c r="D170" s="6" t="s">
        <v>170</v>
      </c>
      <c r="E170" s="103">
        <v>775500</v>
      </c>
      <c r="F170" s="103">
        <v>775000</v>
      </c>
      <c r="G170" s="2">
        <f t="shared" si="2"/>
        <v>-6.4474532559644082E-4</v>
      </c>
    </row>
    <row r="171" spans="1:7">
      <c r="A171" s="21" t="s">
        <v>2237</v>
      </c>
      <c r="B171" s="6" t="s">
        <v>80</v>
      </c>
      <c r="C171" s="6" t="s">
        <v>1287</v>
      </c>
      <c r="D171" s="6" t="s">
        <v>171</v>
      </c>
      <c r="E171" s="103">
        <v>788000</v>
      </c>
      <c r="F171" s="103">
        <v>720000</v>
      </c>
      <c r="G171" s="2">
        <f t="shared" si="2"/>
        <v>-8.6294416243654859E-2</v>
      </c>
    </row>
    <row r="172" spans="1:7">
      <c r="A172" s="21" t="s">
        <v>2237</v>
      </c>
      <c r="B172" s="6" t="s">
        <v>80</v>
      </c>
      <c r="C172" s="6" t="s">
        <v>1288</v>
      </c>
      <c r="D172" s="6" t="s">
        <v>172</v>
      </c>
      <c r="E172" s="103">
        <v>599762.5</v>
      </c>
      <c r="F172" s="103">
        <v>530000</v>
      </c>
      <c r="G172" s="2">
        <f t="shared" si="2"/>
        <v>-0.11631687542985769</v>
      </c>
    </row>
    <row r="173" spans="1:7">
      <c r="A173" s="21" t="s">
        <v>2237</v>
      </c>
      <c r="B173" s="6" t="s">
        <v>80</v>
      </c>
      <c r="C173" s="6" t="s">
        <v>1289</v>
      </c>
      <c r="D173" s="6" t="s">
        <v>173</v>
      </c>
      <c r="E173" s="103">
        <v>1300000</v>
      </c>
      <c r="F173" s="103">
        <v>1000000</v>
      </c>
      <c r="G173" s="2">
        <f t="shared" si="2"/>
        <v>-0.23076923076923073</v>
      </c>
    </row>
    <row r="174" spans="1:7">
      <c r="A174" s="21" t="s">
        <v>2237</v>
      </c>
      <c r="B174" s="6" t="s">
        <v>80</v>
      </c>
      <c r="C174" s="6" t="s">
        <v>1290</v>
      </c>
      <c r="D174" s="6" t="s">
        <v>174</v>
      </c>
      <c r="E174" s="103">
        <v>600000</v>
      </c>
      <c r="F174" s="103">
        <v>542500</v>
      </c>
      <c r="G174" s="2">
        <f t="shared" si="2"/>
        <v>-9.5833333333333326E-2</v>
      </c>
    </row>
    <row r="175" spans="1:7">
      <c r="A175" s="21" t="s">
        <v>2237</v>
      </c>
      <c r="B175" s="6" t="s">
        <v>80</v>
      </c>
      <c r="C175" s="6" t="s">
        <v>1291</v>
      </c>
      <c r="D175" s="6" t="s">
        <v>175</v>
      </c>
      <c r="E175" s="103">
        <v>695000</v>
      </c>
      <c r="F175" s="103">
        <v>639100</v>
      </c>
      <c r="G175" s="2">
        <f t="shared" si="2"/>
        <v>-8.0431654676259012E-2</v>
      </c>
    </row>
    <row r="176" spans="1:7">
      <c r="A176" s="21" t="s">
        <v>2237</v>
      </c>
      <c r="B176" s="6" t="s">
        <v>80</v>
      </c>
      <c r="C176" s="6" t="s">
        <v>1292</v>
      </c>
      <c r="D176" s="6" t="s">
        <v>176</v>
      </c>
      <c r="E176" s="103">
        <v>995000</v>
      </c>
      <c r="F176" s="103">
        <v>982500</v>
      </c>
      <c r="G176" s="2">
        <f t="shared" si="2"/>
        <v>-1.2562814070351758E-2</v>
      </c>
    </row>
    <row r="177" spans="1:7">
      <c r="A177" s="21" t="s">
        <v>2237</v>
      </c>
      <c r="B177" s="6" t="s">
        <v>80</v>
      </c>
      <c r="C177" s="6" t="s">
        <v>1293</v>
      </c>
      <c r="D177" s="6" t="s">
        <v>177</v>
      </c>
      <c r="E177" s="103">
        <v>602500</v>
      </c>
      <c r="F177" s="103">
        <v>600000</v>
      </c>
      <c r="G177" s="2">
        <f t="shared" si="2"/>
        <v>-4.1493775933609811E-3</v>
      </c>
    </row>
    <row r="178" spans="1:7">
      <c r="A178" s="21" t="s">
        <v>2237</v>
      </c>
      <c r="B178" s="6" t="s">
        <v>80</v>
      </c>
      <c r="C178" s="6" t="s">
        <v>1294</v>
      </c>
      <c r="D178" s="6" t="s">
        <v>178</v>
      </c>
      <c r="E178" s="103">
        <v>573750</v>
      </c>
      <c r="F178" s="103">
        <v>507500</v>
      </c>
      <c r="G178" s="2">
        <f t="shared" si="2"/>
        <v>-0.11546840958605664</v>
      </c>
    </row>
    <row r="179" spans="1:7">
      <c r="A179" s="21" t="s">
        <v>2237</v>
      </c>
      <c r="B179" s="6" t="s">
        <v>80</v>
      </c>
      <c r="C179" s="6" t="s">
        <v>1295</v>
      </c>
      <c r="D179" s="6" t="s">
        <v>179</v>
      </c>
      <c r="E179" s="103">
        <v>950000</v>
      </c>
      <c r="F179" s="103">
        <v>1040000</v>
      </c>
      <c r="G179" s="2">
        <f t="shared" si="2"/>
        <v>9.473684210526323E-2</v>
      </c>
    </row>
    <row r="180" spans="1:7">
      <c r="A180" s="21" t="s">
        <v>2237</v>
      </c>
      <c r="B180" s="6" t="s">
        <v>80</v>
      </c>
      <c r="C180" s="6" t="s">
        <v>1296</v>
      </c>
      <c r="D180" s="6" t="s">
        <v>180</v>
      </c>
      <c r="E180" s="103">
        <v>600000</v>
      </c>
      <c r="F180" s="103">
        <v>632500</v>
      </c>
      <c r="G180" s="2">
        <f t="shared" si="2"/>
        <v>5.4166666666666696E-2</v>
      </c>
    </row>
    <row r="181" spans="1:7">
      <c r="A181" s="21" t="s">
        <v>2237</v>
      </c>
      <c r="B181" s="6" t="s">
        <v>80</v>
      </c>
      <c r="C181" s="6" t="s">
        <v>1297</v>
      </c>
      <c r="D181" s="6" t="s">
        <v>181</v>
      </c>
      <c r="E181" s="103">
        <v>652500</v>
      </c>
      <c r="F181" s="103">
        <v>885000</v>
      </c>
      <c r="G181" s="2">
        <f t="shared" si="2"/>
        <v>0.35632183908045967</v>
      </c>
    </row>
    <row r="182" spans="1:7">
      <c r="A182" s="21" t="s">
        <v>2237</v>
      </c>
      <c r="B182" s="6" t="s">
        <v>80</v>
      </c>
      <c r="C182" s="6" t="s">
        <v>1298</v>
      </c>
      <c r="D182" s="6" t="s">
        <v>182</v>
      </c>
      <c r="E182" s="103">
        <v>862500</v>
      </c>
      <c r="F182" s="103">
        <v>1031000</v>
      </c>
      <c r="G182" s="2">
        <f t="shared" si="2"/>
        <v>0.19536231884057975</v>
      </c>
    </row>
    <row r="183" spans="1:7">
      <c r="A183" s="21" t="s">
        <v>2237</v>
      </c>
      <c r="B183" s="6" t="s">
        <v>80</v>
      </c>
      <c r="C183" s="6" t="s">
        <v>1299</v>
      </c>
      <c r="D183" s="6" t="s">
        <v>183</v>
      </c>
      <c r="E183" s="103">
        <v>1055000</v>
      </c>
      <c r="F183" s="103">
        <v>1042500</v>
      </c>
      <c r="G183" s="2">
        <f t="shared" si="2"/>
        <v>-1.1848341232227444E-2</v>
      </c>
    </row>
    <row r="184" spans="1:7">
      <c r="A184" s="21" t="s">
        <v>2237</v>
      </c>
      <c r="B184" s="6" t="s">
        <v>80</v>
      </c>
      <c r="C184" s="6" t="s">
        <v>1300</v>
      </c>
      <c r="D184" s="6" t="s">
        <v>184</v>
      </c>
      <c r="E184" s="103">
        <v>707500</v>
      </c>
      <c r="F184" s="103">
        <v>855125</v>
      </c>
      <c r="G184" s="2">
        <f t="shared" si="2"/>
        <v>0.20865724381625439</v>
      </c>
    </row>
    <row r="185" spans="1:7">
      <c r="A185" s="21" t="s">
        <v>2237</v>
      </c>
      <c r="B185" s="6" t="s">
        <v>80</v>
      </c>
      <c r="C185" s="6" t="s">
        <v>1301</v>
      </c>
      <c r="D185" s="6" t="s">
        <v>185</v>
      </c>
      <c r="E185" s="103">
        <v>438000</v>
      </c>
      <c r="F185" s="103">
        <v>477500</v>
      </c>
      <c r="G185" s="2">
        <f t="shared" si="2"/>
        <v>9.0182648401826437E-2</v>
      </c>
    </row>
    <row r="186" spans="1:7">
      <c r="A186" s="21" t="s">
        <v>2237</v>
      </c>
      <c r="B186" s="6" t="s">
        <v>80</v>
      </c>
      <c r="C186" s="6" t="s">
        <v>1302</v>
      </c>
      <c r="D186" s="6" t="s">
        <v>186</v>
      </c>
      <c r="E186" s="103">
        <v>900000</v>
      </c>
      <c r="F186" s="103">
        <v>775000</v>
      </c>
      <c r="G186" s="2">
        <f t="shared" si="2"/>
        <v>-0.13888888888888884</v>
      </c>
    </row>
    <row r="187" spans="1:7">
      <c r="A187" s="21" t="s">
        <v>2237</v>
      </c>
      <c r="B187" s="6" t="s">
        <v>80</v>
      </c>
      <c r="C187" s="6" t="s">
        <v>1303</v>
      </c>
      <c r="D187" s="6" t="s">
        <v>187</v>
      </c>
      <c r="E187" s="103">
        <v>1345000</v>
      </c>
      <c r="F187" s="103">
        <v>965000</v>
      </c>
      <c r="G187" s="2">
        <f t="shared" si="2"/>
        <v>-0.28252788104089221</v>
      </c>
    </row>
    <row r="188" spans="1:7">
      <c r="A188" s="21" t="s">
        <v>2237</v>
      </c>
      <c r="B188" s="6" t="s">
        <v>80</v>
      </c>
      <c r="C188" s="6" t="s">
        <v>1304</v>
      </c>
      <c r="D188" s="6" t="s">
        <v>188</v>
      </c>
      <c r="E188" s="103">
        <v>384500</v>
      </c>
      <c r="F188" s="103" t="s">
        <v>3168</v>
      </c>
      <c r="G188" s="2" t="e">
        <f t="shared" si="2"/>
        <v>#VALUE!</v>
      </c>
    </row>
    <row r="189" spans="1:7">
      <c r="A189" s="21" t="s">
        <v>2237</v>
      </c>
      <c r="B189" s="6" t="s">
        <v>80</v>
      </c>
      <c r="C189" s="6" t="s">
        <v>1305</v>
      </c>
      <c r="D189" s="6" t="s">
        <v>189</v>
      </c>
      <c r="E189" s="103">
        <v>663049</v>
      </c>
      <c r="F189" s="103">
        <v>500000</v>
      </c>
      <c r="G189" s="2">
        <f t="shared" si="2"/>
        <v>-0.24590791932421285</v>
      </c>
    </row>
    <row r="190" spans="1:7">
      <c r="A190" s="21" t="s">
        <v>2237</v>
      </c>
      <c r="B190" s="6" t="s">
        <v>80</v>
      </c>
      <c r="C190" s="6" t="s">
        <v>1306</v>
      </c>
      <c r="D190" s="6" t="s">
        <v>190</v>
      </c>
      <c r="E190" s="103">
        <v>590000</v>
      </c>
      <c r="F190" s="103">
        <v>472500</v>
      </c>
      <c r="G190" s="2">
        <f t="shared" si="2"/>
        <v>-0.19915254237288138</v>
      </c>
    </row>
    <row r="191" spans="1:7">
      <c r="A191" s="21" t="s">
        <v>2237</v>
      </c>
      <c r="B191" s="6" t="s">
        <v>80</v>
      </c>
      <c r="C191" s="6" t="s">
        <v>1307</v>
      </c>
      <c r="D191" s="6" t="s">
        <v>191</v>
      </c>
      <c r="E191" s="103">
        <v>675000</v>
      </c>
      <c r="F191" s="103">
        <v>690000</v>
      </c>
      <c r="G191" s="2">
        <f t="shared" si="2"/>
        <v>2.2222222222222143E-2</v>
      </c>
    </row>
    <row r="192" spans="1:7">
      <c r="A192" s="21" t="s">
        <v>2237</v>
      </c>
      <c r="B192" s="6" t="s">
        <v>80</v>
      </c>
      <c r="C192" s="6" t="s">
        <v>1308</v>
      </c>
      <c r="D192" s="6" t="s">
        <v>192</v>
      </c>
      <c r="E192" s="103">
        <v>899000</v>
      </c>
      <c r="F192" s="103">
        <v>620000</v>
      </c>
      <c r="G192" s="2">
        <f t="shared" si="2"/>
        <v>-0.31034482758620685</v>
      </c>
    </row>
    <row r="193" spans="1:7">
      <c r="A193" s="21" t="s">
        <v>2237</v>
      </c>
      <c r="B193" s="6" t="s">
        <v>80</v>
      </c>
      <c r="C193" s="6" t="s">
        <v>1309</v>
      </c>
      <c r="D193" s="6" t="s">
        <v>193</v>
      </c>
      <c r="E193" s="103">
        <v>880000</v>
      </c>
      <c r="F193" s="103">
        <v>620000</v>
      </c>
      <c r="G193" s="2">
        <f t="shared" si="2"/>
        <v>-0.29545454545454541</v>
      </c>
    </row>
    <row r="194" spans="1:7">
      <c r="A194" s="21" t="s">
        <v>2238</v>
      </c>
      <c r="B194" s="6" t="s">
        <v>72</v>
      </c>
      <c r="C194" s="6" t="s">
        <v>1310</v>
      </c>
      <c r="D194" s="6" t="s">
        <v>711</v>
      </c>
      <c r="E194" s="103">
        <v>452500</v>
      </c>
      <c r="F194" s="103">
        <v>386000</v>
      </c>
      <c r="G194" s="2">
        <f t="shared" si="2"/>
        <v>-0.14696132596685085</v>
      </c>
    </row>
    <row r="195" spans="1:7">
      <c r="A195" s="21" t="s">
        <v>2238</v>
      </c>
      <c r="B195" s="6" t="s">
        <v>72</v>
      </c>
      <c r="C195" s="6" t="s">
        <v>1311</v>
      </c>
      <c r="D195" s="6" t="s">
        <v>712</v>
      </c>
      <c r="E195" s="103">
        <v>490000</v>
      </c>
      <c r="F195" s="103">
        <v>505500</v>
      </c>
      <c r="G195" s="2">
        <f t="shared" si="2"/>
        <v>3.1632653061224536E-2</v>
      </c>
    </row>
    <row r="196" spans="1:7">
      <c r="A196" s="21" t="s">
        <v>2238</v>
      </c>
      <c r="B196" s="6" t="s">
        <v>72</v>
      </c>
      <c r="C196" s="6" t="s">
        <v>1312</v>
      </c>
      <c r="D196" s="6" t="s">
        <v>713</v>
      </c>
      <c r="E196" s="103">
        <v>420000</v>
      </c>
      <c r="F196" s="103">
        <v>485000</v>
      </c>
      <c r="G196" s="2">
        <f t="shared" si="2"/>
        <v>0.15476190476190466</v>
      </c>
    </row>
    <row r="197" spans="1:7">
      <c r="A197" s="21" t="s">
        <v>2238</v>
      </c>
      <c r="B197" s="6" t="s">
        <v>72</v>
      </c>
      <c r="C197" s="6" t="s">
        <v>1313</v>
      </c>
      <c r="D197" s="6" t="s">
        <v>714</v>
      </c>
      <c r="E197" s="103">
        <v>423750</v>
      </c>
      <c r="F197" s="103">
        <v>450000</v>
      </c>
      <c r="G197" s="2">
        <f t="shared" si="2"/>
        <v>6.1946902654867353E-2</v>
      </c>
    </row>
    <row r="198" spans="1:7">
      <c r="A198" s="21" t="s">
        <v>2238</v>
      </c>
      <c r="B198" s="6" t="s">
        <v>72</v>
      </c>
      <c r="C198" s="6" t="s">
        <v>1314</v>
      </c>
      <c r="D198" s="6" t="s">
        <v>715</v>
      </c>
      <c r="E198" s="103">
        <v>305000</v>
      </c>
      <c r="F198" s="103">
        <v>352500</v>
      </c>
      <c r="G198" s="2">
        <f t="shared" ref="G198:G261" si="3">F198/E198-1</f>
        <v>0.15573770491803285</v>
      </c>
    </row>
    <row r="199" spans="1:7">
      <c r="A199" s="21" t="s">
        <v>2238</v>
      </c>
      <c r="B199" s="6" t="s">
        <v>72</v>
      </c>
      <c r="C199" s="6" t="s">
        <v>1315</v>
      </c>
      <c r="D199" s="6" t="s">
        <v>716</v>
      </c>
      <c r="E199" s="103">
        <v>360000</v>
      </c>
      <c r="F199" s="103">
        <v>376250</v>
      </c>
      <c r="G199" s="2">
        <f t="shared" si="3"/>
        <v>4.513888888888884E-2</v>
      </c>
    </row>
    <row r="200" spans="1:7">
      <c r="A200" s="21" t="s">
        <v>2238</v>
      </c>
      <c r="B200" s="6" t="s">
        <v>72</v>
      </c>
      <c r="C200" s="6" t="s">
        <v>1316</v>
      </c>
      <c r="D200" s="6" t="s">
        <v>717</v>
      </c>
      <c r="E200" s="103">
        <v>317500</v>
      </c>
      <c r="F200" s="103">
        <v>325000</v>
      </c>
      <c r="G200" s="2">
        <f t="shared" si="3"/>
        <v>2.3622047244094446E-2</v>
      </c>
    </row>
    <row r="201" spans="1:7">
      <c r="A201" s="21" t="s">
        <v>2238</v>
      </c>
      <c r="B201" s="6" t="s">
        <v>72</v>
      </c>
      <c r="C201" s="6" t="s">
        <v>1317</v>
      </c>
      <c r="D201" s="6" t="s">
        <v>718</v>
      </c>
      <c r="E201" s="103">
        <v>322500</v>
      </c>
      <c r="F201" s="103">
        <v>351500</v>
      </c>
      <c r="G201" s="2">
        <f t="shared" si="3"/>
        <v>8.9922480620155065E-2</v>
      </c>
    </row>
    <row r="202" spans="1:7">
      <c r="A202" s="21" t="s">
        <v>2238</v>
      </c>
      <c r="B202" s="6" t="s">
        <v>72</v>
      </c>
      <c r="C202" s="6" t="s">
        <v>1318</v>
      </c>
      <c r="D202" s="6" t="s">
        <v>719</v>
      </c>
      <c r="E202" s="103">
        <v>378500</v>
      </c>
      <c r="F202" s="103">
        <v>357000</v>
      </c>
      <c r="G202" s="2">
        <f t="shared" si="3"/>
        <v>-5.6803170409511217E-2</v>
      </c>
    </row>
    <row r="203" spans="1:7">
      <c r="A203" s="21" t="s">
        <v>2238</v>
      </c>
      <c r="B203" s="6" t="s">
        <v>72</v>
      </c>
      <c r="C203" s="6" t="s">
        <v>1319</v>
      </c>
      <c r="D203" s="6" t="s">
        <v>720</v>
      </c>
      <c r="E203" s="103">
        <v>322500</v>
      </c>
      <c r="F203" s="103">
        <v>365000</v>
      </c>
      <c r="G203" s="2">
        <f t="shared" si="3"/>
        <v>0.13178294573643412</v>
      </c>
    </row>
    <row r="204" spans="1:7">
      <c r="A204" s="21" t="s">
        <v>2238</v>
      </c>
      <c r="B204" s="6" t="s">
        <v>72</v>
      </c>
      <c r="C204" s="6" t="s">
        <v>1320</v>
      </c>
      <c r="D204" s="6" t="s">
        <v>721</v>
      </c>
      <c r="E204" s="103">
        <v>372500</v>
      </c>
      <c r="F204" s="103">
        <v>350000</v>
      </c>
      <c r="G204" s="2">
        <f t="shared" si="3"/>
        <v>-6.0402684563758413E-2</v>
      </c>
    </row>
    <row r="205" spans="1:7">
      <c r="A205" s="21" t="s">
        <v>2238</v>
      </c>
      <c r="B205" s="6" t="s">
        <v>72</v>
      </c>
      <c r="C205" s="6" t="s">
        <v>1321</v>
      </c>
      <c r="D205" s="6" t="s">
        <v>722</v>
      </c>
      <c r="E205" s="103">
        <v>285000</v>
      </c>
      <c r="F205" s="103">
        <v>305000</v>
      </c>
      <c r="G205" s="2">
        <f t="shared" si="3"/>
        <v>7.0175438596491224E-2</v>
      </c>
    </row>
    <row r="206" spans="1:7">
      <c r="A206" s="21" t="s">
        <v>2238</v>
      </c>
      <c r="B206" s="6" t="s">
        <v>72</v>
      </c>
      <c r="C206" s="6" t="s">
        <v>1322</v>
      </c>
      <c r="D206" s="6" t="s">
        <v>723</v>
      </c>
      <c r="E206" s="103">
        <v>350000</v>
      </c>
      <c r="F206" s="103">
        <v>347500</v>
      </c>
      <c r="G206" s="2">
        <f t="shared" si="3"/>
        <v>-7.1428571428571175E-3</v>
      </c>
    </row>
    <row r="207" spans="1:7">
      <c r="A207" s="21" t="s">
        <v>2238</v>
      </c>
      <c r="B207" s="6" t="s">
        <v>72</v>
      </c>
      <c r="C207" s="6" t="s">
        <v>1323</v>
      </c>
      <c r="D207" s="6" t="s">
        <v>724</v>
      </c>
      <c r="E207" s="103">
        <v>270000</v>
      </c>
      <c r="F207" s="103">
        <v>286000</v>
      </c>
      <c r="G207" s="2">
        <f t="shared" si="3"/>
        <v>5.9259259259259345E-2</v>
      </c>
    </row>
    <row r="208" spans="1:7">
      <c r="A208" s="21" t="s">
        <v>2238</v>
      </c>
      <c r="B208" s="6" t="s">
        <v>72</v>
      </c>
      <c r="C208" s="6" t="s">
        <v>1324</v>
      </c>
      <c r="D208" s="6" t="s">
        <v>725</v>
      </c>
      <c r="E208" s="103">
        <v>333000</v>
      </c>
      <c r="F208" s="103">
        <v>351250</v>
      </c>
      <c r="G208" s="2">
        <f t="shared" si="3"/>
        <v>5.4804804804804874E-2</v>
      </c>
    </row>
    <row r="209" spans="1:7">
      <c r="A209" s="21" t="s">
        <v>2238</v>
      </c>
      <c r="B209" s="6" t="s">
        <v>72</v>
      </c>
      <c r="C209" s="6" t="s">
        <v>1325</v>
      </c>
      <c r="D209" s="6" t="s">
        <v>726</v>
      </c>
      <c r="E209" s="103">
        <v>369950</v>
      </c>
      <c r="F209" s="103">
        <v>386000</v>
      </c>
      <c r="G209" s="2">
        <f t="shared" si="3"/>
        <v>4.3384241113664013E-2</v>
      </c>
    </row>
    <row r="210" spans="1:7">
      <c r="A210" s="21" t="s">
        <v>2238</v>
      </c>
      <c r="B210" s="6" t="s">
        <v>72</v>
      </c>
      <c r="C210" s="6" t="s">
        <v>1326</v>
      </c>
      <c r="D210" s="6" t="s">
        <v>727</v>
      </c>
      <c r="E210" s="103">
        <v>410000</v>
      </c>
      <c r="F210" s="103">
        <v>410000</v>
      </c>
      <c r="G210" s="2">
        <f t="shared" si="3"/>
        <v>0</v>
      </c>
    </row>
    <row r="211" spans="1:7">
      <c r="A211" s="21" t="s">
        <v>2238</v>
      </c>
      <c r="B211" s="6" t="s">
        <v>72</v>
      </c>
      <c r="C211" s="6" t="s">
        <v>1327</v>
      </c>
      <c r="D211" s="6" t="s">
        <v>728</v>
      </c>
      <c r="E211" s="103">
        <v>305000</v>
      </c>
      <c r="F211" s="103">
        <v>322000</v>
      </c>
      <c r="G211" s="2">
        <f t="shared" si="3"/>
        <v>5.573770491803276E-2</v>
      </c>
    </row>
    <row r="212" spans="1:7">
      <c r="A212" s="21" t="s">
        <v>2238</v>
      </c>
      <c r="B212" s="6" t="s">
        <v>72</v>
      </c>
      <c r="C212" s="6" t="s">
        <v>1328</v>
      </c>
      <c r="D212" s="6" t="s">
        <v>729</v>
      </c>
      <c r="E212" s="103">
        <v>298000</v>
      </c>
      <c r="F212" s="103">
        <v>290000</v>
      </c>
      <c r="G212" s="2">
        <f t="shared" si="3"/>
        <v>-2.6845637583892579E-2</v>
      </c>
    </row>
    <row r="213" spans="1:7">
      <c r="A213" s="21" t="s">
        <v>2238</v>
      </c>
      <c r="B213" s="6" t="s">
        <v>72</v>
      </c>
      <c r="C213" s="6" t="s">
        <v>1329</v>
      </c>
      <c r="D213" s="6" t="s">
        <v>730</v>
      </c>
      <c r="E213" s="103">
        <v>485000</v>
      </c>
      <c r="F213" s="103">
        <v>451000</v>
      </c>
      <c r="G213" s="2">
        <f t="shared" si="3"/>
        <v>-7.0103092783505128E-2</v>
      </c>
    </row>
    <row r="214" spans="1:7">
      <c r="A214" s="21" t="s">
        <v>2238</v>
      </c>
      <c r="B214" s="6" t="s">
        <v>72</v>
      </c>
      <c r="C214" s="6" t="s">
        <v>1330</v>
      </c>
      <c r="D214" s="6" t="s">
        <v>731</v>
      </c>
      <c r="E214" s="103">
        <v>359250</v>
      </c>
      <c r="F214" s="103">
        <v>307000</v>
      </c>
      <c r="G214" s="2">
        <f t="shared" si="3"/>
        <v>-0.14544189283228948</v>
      </c>
    </row>
    <row r="215" spans="1:7">
      <c r="A215" s="21" t="s">
        <v>2238</v>
      </c>
      <c r="B215" s="6" t="s">
        <v>72</v>
      </c>
      <c r="C215" s="6" t="s">
        <v>1331</v>
      </c>
      <c r="D215" s="6" t="s">
        <v>732</v>
      </c>
      <c r="E215" s="103">
        <v>415000</v>
      </c>
      <c r="F215" s="103">
        <v>432500</v>
      </c>
      <c r="G215" s="2">
        <f t="shared" si="3"/>
        <v>4.2168674698795261E-2</v>
      </c>
    </row>
    <row r="216" spans="1:7">
      <c r="A216" s="21" t="s">
        <v>2238</v>
      </c>
      <c r="B216" s="6" t="s">
        <v>72</v>
      </c>
      <c r="C216" s="6" t="s">
        <v>1332</v>
      </c>
      <c r="D216" s="6" t="s">
        <v>733</v>
      </c>
      <c r="E216" s="103">
        <v>311250</v>
      </c>
      <c r="F216" s="103">
        <v>309000</v>
      </c>
      <c r="G216" s="2">
        <f t="shared" si="3"/>
        <v>-7.2289156626506035E-3</v>
      </c>
    </row>
    <row r="217" spans="1:7">
      <c r="A217" s="21" t="s">
        <v>2238</v>
      </c>
      <c r="B217" s="6" t="s">
        <v>72</v>
      </c>
      <c r="C217" s="6" t="s">
        <v>1333</v>
      </c>
      <c r="D217" s="6" t="s">
        <v>734</v>
      </c>
      <c r="E217" s="103">
        <v>507300</v>
      </c>
      <c r="F217" s="103">
        <v>482500</v>
      </c>
      <c r="G217" s="2">
        <f t="shared" si="3"/>
        <v>-4.8886260595308539E-2</v>
      </c>
    </row>
    <row r="218" spans="1:7">
      <c r="A218" s="21" t="s">
        <v>2238</v>
      </c>
      <c r="B218" s="6" t="s">
        <v>72</v>
      </c>
      <c r="C218" s="6" t="s">
        <v>1334</v>
      </c>
      <c r="D218" s="6" t="s">
        <v>735</v>
      </c>
      <c r="E218" s="103">
        <v>535000</v>
      </c>
      <c r="F218" s="103">
        <v>478455</v>
      </c>
      <c r="G218" s="2">
        <f t="shared" si="3"/>
        <v>-0.1056915887850467</v>
      </c>
    </row>
    <row r="219" spans="1:7">
      <c r="A219" s="21" t="s">
        <v>2238</v>
      </c>
      <c r="B219" s="6" t="s">
        <v>72</v>
      </c>
      <c r="C219" s="6" t="s">
        <v>1335</v>
      </c>
      <c r="D219" s="6" t="s">
        <v>736</v>
      </c>
      <c r="E219" s="103">
        <v>322000</v>
      </c>
      <c r="F219" s="103">
        <v>310000</v>
      </c>
      <c r="G219" s="2">
        <f t="shared" si="3"/>
        <v>-3.7267080745341574E-2</v>
      </c>
    </row>
    <row r="220" spans="1:7">
      <c r="A220" s="21" t="s">
        <v>2238</v>
      </c>
      <c r="B220" s="6" t="s">
        <v>72</v>
      </c>
      <c r="C220" s="6" t="s">
        <v>1336</v>
      </c>
      <c r="D220" s="6" t="s">
        <v>737</v>
      </c>
      <c r="E220" s="103">
        <v>325000</v>
      </c>
      <c r="F220" s="103">
        <v>372500</v>
      </c>
      <c r="G220" s="2">
        <f t="shared" si="3"/>
        <v>0.14615384615384608</v>
      </c>
    </row>
    <row r="221" spans="1:7">
      <c r="A221" s="21" t="s">
        <v>2238</v>
      </c>
      <c r="B221" s="6" t="s">
        <v>72</v>
      </c>
      <c r="C221" s="6" t="s">
        <v>1337</v>
      </c>
      <c r="D221" s="6" t="s">
        <v>738</v>
      </c>
      <c r="E221" s="103">
        <v>365000</v>
      </c>
      <c r="F221" s="103">
        <v>352000</v>
      </c>
      <c r="G221" s="2">
        <f t="shared" si="3"/>
        <v>-3.5616438356164348E-2</v>
      </c>
    </row>
    <row r="222" spans="1:7">
      <c r="A222" s="21" t="s">
        <v>2238</v>
      </c>
      <c r="B222" s="6" t="s">
        <v>72</v>
      </c>
      <c r="C222" s="6" t="s">
        <v>1338</v>
      </c>
      <c r="D222" s="6" t="s">
        <v>739</v>
      </c>
      <c r="E222" s="103">
        <v>283500</v>
      </c>
      <c r="F222" s="103">
        <v>290000</v>
      </c>
      <c r="G222" s="2">
        <f t="shared" si="3"/>
        <v>2.2927689594356204E-2</v>
      </c>
    </row>
    <row r="223" spans="1:7">
      <c r="A223" s="21" t="s">
        <v>2238</v>
      </c>
      <c r="B223" s="6" t="s">
        <v>72</v>
      </c>
      <c r="C223" s="6" t="s">
        <v>1339</v>
      </c>
      <c r="D223" s="6" t="s">
        <v>740</v>
      </c>
      <c r="E223" s="103">
        <v>331000</v>
      </c>
      <c r="F223" s="103">
        <v>340000</v>
      </c>
      <c r="G223" s="2">
        <f t="shared" si="3"/>
        <v>2.7190332326284095E-2</v>
      </c>
    </row>
    <row r="224" spans="1:7">
      <c r="A224" s="21" t="s">
        <v>2238</v>
      </c>
      <c r="B224" s="6" t="s">
        <v>72</v>
      </c>
      <c r="C224" s="6" t="s">
        <v>1340</v>
      </c>
      <c r="D224" s="6" t="s">
        <v>741</v>
      </c>
      <c r="E224" s="103">
        <v>343500</v>
      </c>
      <c r="F224" s="103">
        <v>310500</v>
      </c>
      <c r="G224" s="2">
        <f t="shared" si="3"/>
        <v>-9.606986899563319E-2</v>
      </c>
    </row>
    <row r="225" spans="1:7">
      <c r="A225" s="21" t="s">
        <v>2238</v>
      </c>
      <c r="B225" s="6" t="s">
        <v>72</v>
      </c>
      <c r="C225" s="6" t="s">
        <v>1341</v>
      </c>
      <c r="D225" s="6" t="s">
        <v>742</v>
      </c>
      <c r="E225" s="103">
        <v>525000</v>
      </c>
      <c r="F225" s="103">
        <v>484500</v>
      </c>
      <c r="G225" s="2">
        <f t="shared" si="3"/>
        <v>-7.714285714285718E-2</v>
      </c>
    </row>
    <row r="226" spans="1:7">
      <c r="A226" s="21" t="s">
        <v>2238</v>
      </c>
      <c r="B226" s="6" t="s">
        <v>72</v>
      </c>
      <c r="C226" s="6" t="s">
        <v>1342</v>
      </c>
      <c r="D226" s="6" t="s">
        <v>743</v>
      </c>
      <c r="E226" s="103">
        <v>337000</v>
      </c>
      <c r="F226" s="103">
        <v>336250</v>
      </c>
      <c r="G226" s="2">
        <f t="shared" si="3"/>
        <v>-2.225519287833877E-3</v>
      </c>
    </row>
    <row r="227" spans="1:7">
      <c r="A227" s="21" t="s">
        <v>2238</v>
      </c>
      <c r="B227" s="6" t="s">
        <v>72</v>
      </c>
      <c r="C227" s="6" t="s">
        <v>1343</v>
      </c>
      <c r="D227" s="6" t="s">
        <v>744</v>
      </c>
      <c r="E227" s="103">
        <v>619000</v>
      </c>
      <c r="F227" s="103">
        <v>555000</v>
      </c>
      <c r="G227" s="2">
        <f t="shared" si="3"/>
        <v>-0.1033925686591276</v>
      </c>
    </row>
    <row r="228" spans="1:7">
      <c r="A228" s="21" t="s">
        <v>2238</v>
      </c>
      <c r="B228" s="6" t="s">
        <v>72</v>
      </c>
      <c r="C228" s="6" t="s">
        <v>1344</v>
      </c>
      <c r="D228" s="6" t="s">
        <v>745</v>
      </c>
      <c r="E228" s="103">
        <v>325000</v>
      </c>
      <c r="F228" s="103">
        <v>307500</v>
      </c>
      <c r="G228" s="2">
        <f t="shared" si="3"/>
        <v>-5.3846153846153877E-2</v>
      </c>
    </row>
    <row r="229" spans="1:7">
      <c r="A229" s="21" t="s">
        <v>2238</v>
      </c>
      <c r="B229" s="6" t="s">
        <v>72</v>
      </c>
      <c r="C229" s="6" t="s">
        <v>1345</v>
      </c>
      <c r="D229" s="6" t="s">
        <v>746</v>
      </c>
      <c r="E229" s="103">
        <v>389500</v>
      </c>
      <c r="F229" s="103">
        <v>465000</v>
      </c>
      <c r="G229" s="2">
        <f t="shared" si="3"/>
        <v>0.19383825417201539</v>
      </c>
    </row>
    <row r="230" spans="1:7">
      <c r="A230" s="21" t="s">
        <v>2238</v>
      </c>
      <c r="B230" s="6" t="s">
        <v>72</v>
      </c>
      <c r="C230" s="6" t="s">
        <v>1346</v>
      </c>
      <c r="D230" s="6" t="s">
        <v>747</v>
      </c>
      <c r="E230" s="103">
        <v>718000</v>
      </c>
      <c r="F230" s="103">
        <v>682500</v>
      </c>
      <c r="G230" s="2">
        <f t="shared" si="3"/>
        <v>-4.9442896935933178E-2</v>
      </c>
    </row>
    <row r="231" spans="1:7">
      <c r="A231" s="21" t="s">
        <v>2238</v>
      </c>
      <c r="B231" s="6" t="s">
        <v>72</v>
      </c>
      <c r="C231" s="6" t="s">
        <v>1347</v>
      </c>
      <c r="D231" s="6" t="s">
        <v>748</v>
      </c>
      <c r="E231" s="103">
        <v>473250</v>
      </c>
      <c r="F231" s="103">
        <v>480000</v>
      </c>
      <c r="G231" s="2">
        <f t="shared" si="3"/>
        <v>1.4263074484944571E-2</v>
      </c>
    </row>
    <row r="232" spans="1:7">
      <c r="A232" s="21" t="s">
        <v>2238</v>
      </c>
      <c r="B232" s="6" t="s">
        <v>72</v>
      </c>
      <c r="C232" s="6" t="s">
        <v>1348</v>
      </c>
      <c r="D232" s="6" t="s">
        <v>749</v>
      </c>
      <c r="E232" s="103">
        <v>417500</v>
      </c>
      <c r="F232" s="103">
        <v>385000</v>
      </c>
      <c r="G232" s="2">
        <f t="shared" si="3"/>
        <v>-7.7844311377245456E-2</v>
      </c>
    </row>
    <row r="233" spans="1:7">
      <c r="A233" s="21" t="s">
        <v>2238</v>
      </c>
      <c r="B233" s="6" t="s">
        <v>72</v>
      </c>
      <c r="C233" s="6" t="s">
        <v>1349</v>
      </c>
      <c r="D233" s="6" t="s">
        <v>750</v>
      </c>
      <c r="E233" s="103">
        <v>455000</v>
      </c>
      <c r="F233" s="103">
        <v>490000</v>
      </c>
      <c r="G233" s="2">
        <f t="shared" si="3"/>
        <v>7.6923076923076872E-2</v>
      </c>
    </row>
    <row r="234" spans="1:7">
      <c r="A234" s="21" t="s">
        <v>2238</v>
      </c>
      <c r="B234" s="6" t="s">
        <v>72</v>
      </c>
      <c r="C234" s="6" t="s">
        <v>1350</v>
      </c>
      <c r="D234" s="6" t="s">
        <v>751</v>
      </c>
      <c r="E234" s="103">
        <v>526500</v>
      </c>
      <c r="F234" s="103">
        <v>477500</v>
      </c>
      <c r="G234" s="2">
        <f t="shared" si="3"/>
        <v>-9.3067426400759712E-2</v>
      </c>
    </row>
    <row r="235" spans="1:7">
      <c r="A235" s="21" t="s">
        <v>2238</v>
      </c>
      <c r="B235" s="6" t="s">
        <v>72</v>
      </c>
      <c r="C235" s="6" t="s">
        <v>1351</v>
      </c>
      <c r="D235" s="6" t="s">
        <v>752</v>
      </c>
      <c r="E235" s="103">
        <v>526000</v>
      </c>
      <c r="F235" s="103">
        <v>584995</v>
      </c>
      <c r="G235" s="2">
        <f t="shared" si="3"/>
        <v>0.11215779467680598</v>
      </c>
    </row>
    <row r="236" spans="1:7">
      <c r="A236" s="21" t="s">
        <v>2238</v>
      </c>
      <c r="B236" s="6" t="s">
        <v>72</v>
      </c>
      <c r="C236" s="6" t="s">
        <v>1352</v>
      </c>
      <c r="D236" s="6" t="s">
        <v>753</v>
      </c>
      <c r="E236" s="103">
        <v>465000</v>
      </c>
      <c r="F236" s="103">
        <v>442500</v>
      </c>
      <c r="G236" s="2">
        <f t="shared" si="3"/>
        <v>-4.8387096774193505E-2</v>
      </c>
    </row>
    <row r="237" spans="1:7">
      <c r="A237" s="21" t="s">
        <v>2239</v>
      </c>
      <c r="B237" s="6" t="s">
        <v>77</v>
      </c>
      <c r="C237" s="6" t="s">
        <v>1353</v>
      </c>
      <c r="D237" s="6" t="s">
        <v>754</v>
      </c>
      <c r="E237" s="103">
        <v>425962</v>
      </c>
      <c r="F237" s="103">
        <v>434000</v>
      </c>
      <c r="G237" s="2">
        <f t="shared" si="3"/>
        <v>1.8870227860701139E-2</v>
      </c>
    </row>
    <row r="238" spans="1:7">
      <c r="A238" s="21" t="s">
        <v>2239</v>
      </c>
      <c r="B238" s="6" t="s">
        <v>77</v>
      </c>
      <c r="C238" s="6" t="s">
        <v>1354</v>
      </c>
      <c r="D238" s="6" t="s">
        <v>755</v>
      </c>
      <c r="E238" s="103">
        <v>425000</v>
      </c>
      <c r="F238" s="103">
        <v>499000</v>
      </c>
      <c r="G238" s="2">
        <f t="shared" si="3"/>
        <v>0.17411764705882349</v>
      </c>
    </row>
    <row r="239" spans="1:7">
      <c r="A239" s="21" t="s">
        <v>2239</v>
      </c>
      <c r="B239" s="6" t="s">
        <v>77</v>
      </c>
      <c r="C239" s="6" t="s">
        <v>1355</v>
      </c>
      <c r="D239" s="6" t="s">
        <v>756</v>
      </c>
      <c r="E239" s="103">
        <v>390000</v>
      </c>
      <c r="F239" s="103">
        <v>394000</v>
      </c>
      <c r="G239" s="2">
        <f t="shared" si="3"/>
        <v>1.025641025641022E-2</v>
      </c>
    </row>
    <row r="240" spans="1:7">
      <c r="A240" s="21" t="s">
        <v>2239</v>
      </c>
      <c r="B240" s="6" t="s">
        <v>77</v>
      </c>
      <c r="C240" s="6" t="s">
        <v>1356</v>
      </c>
      <c r="D240" s="6" t="s">
        <v>757</v>
      </c>
      <c r="E240" s="103">
        <v>440250</v>
      </c>
      <c r="F240" s="103">
        <v>410000</v>
      </c>
      <c r="G240" s="2">
        <f t="shared" si="3"/>
        <v>-6.8710959681998918E-2</v>
      </c>
    </row>
    <row r="241" spans="1:7">
      <c r="A241" s="21" t="s">
        <v>2239</v>
      </c>
      <c r="B241" s="6" t="s">
        <v>77</v>
      </c>
      <c r="C241" s="6" t="s">
        <v>1357</v>
      </c>
      <c r="D241" s="6" t="s">
        <v>758</v>
      </c>
      <c r="E241" s="103">
        <v>390000</v>
      </c>
      <c r="F241" s="103">
        <v>430000</v>
      </c>
      <c r="G241" s="2">
        <f t="shared" si="3"/>
        <v>0.10256410256410264</v>
      </c>
    </row>
    <row r="242" spans="1:7">
      <c r="A242" s="21" t="s">
        <v>2239</v>
      </c>
      <c r="B242" s="6" t="s">
        <v>77</v>
      </c>
      <c r="C242" s="6" t="s">
        <v>1358</v>
      </c>
      <c r="D242" s="6" t="s">
        <v>759</v>
      </c>
      <c r="E242" s="103">
        <v>450000</v>
      </c>
      <c r="F242" s="103">
        <v>437000</v>
      </c>
      <c r="G242" s="2">
        <f t="shared" si="3"/>
        <v>-2.8888888888888853E-2</v>
      </c>
    </row>
    <row r="243" spans="1:7">
      <c r="A243" s="21" t="s">
        <v>2239</v>
      </c>
      <c r="B243" s="6" t="s">
        <v>77</v>
      </c>
      <c r="C243" s="6" t="s">
        <v>1359</v>
      </c>
      <c r="D243" s="6" t="s">
        <v>760</v>
      </c>
      <c r="E243" s="103">
        <v>422500</v>
      </c>
      <c r="F243" s="103">
        <v>455251</v>
      </c>
      <c r="G243" s="2">
        <f t="shared" si="3"/>
        <v>7.7517159763313526E-2</v>
      </c>
    </row>
    <row r="244" spans="1:7">
      <c r="A244" s="21" t="s">
        <v>2239</v>
      </c>
      <c r="B244" s="6" t="s">
        <v>77</v>
      </c>
      <c r="C244" s="6" t="s">
        <v>1360</v>
      </c>
      <c r="D244" s="6" t="s">
        <v>761</v>
      </c>
      <c r="E244" s="103">
        <v>278000</v>
      </c>
      <c r="F244" s="103">
        <v>293000</v>
      </c>
      <c r="G244" s="2">
        <f t="shared" si="3"/>
        <v>5.3956834532374209E-2</v>
      </c>
    </row>
    <row r="245" spans="1:7">
      <c r="A245" s="21" t="s">
        <v>2239</v>
      </c>
      <c r="B245" s="6" t="s">
        <v>77</v>
      </c>
      <c r="C245" s="6" t="s">
        <v>1361</v>
      </c>
      <c r="D245" s="6" t="s">
        <v>762</v>
      </c>
      <c r="E245" s="103">
        <v>398500</v>
      </c>
      <c r="F245" s="103">
        <v>397000</v>
      </c>
      <c r="G245" s="2">
        <f t="shared" si="3"/>
        <v>-3.7641154328732496E-3</v>
      </c>
    </row>
    <row r="246" spans="1:7">
      <c r="A246" s="21" t="s">
        <v>2239</v>
      </c>
      <c r="B246" s="6" t="s">
        <v>77</v>
      </c>
      <c r="C246" s="6" t="s">
        <v>1362</v>
      </c>
      <c r="D246" s="6" t="s">
        <v>763</v>
      </c>
      <c r="E246" s="103">
        <v>310000</v>
      </c>
      <c r="F246" s="103">
        <v>352000</v>
      </c>
      <c r="G246" s="2">
        <f t="shared" si="3"/>
        <v>0.13548387096774195</v>
      </c>
    </row>
    <row r="247" spans="1:7">
      <c r="A247" s="21" t="s">
        <v>2239</v>
      </c>
      <c r="B247" s="6" t="s">
        <v>77</v>
      </c>
      <c r="C247" s="6" t="s">
        <v>1363</v>
      </c>
      <c r="D247" s="6" t="s">
        <v>764</v>
      </c>
      <c r="E247" s="103">
        <v>527500</v>
      </c>
      <c r="F247" s="103">
        <v>485000</v>
      </c>
      <c r="G247" s="2">
        <f t="shared" si="3"/>
        <v>-8.0568720379146974E-2</v>
      </c>
    </row>
    <row r="248" spans="1:7">
      <c r="A248" s="21" t="s">
        <v>2239</v>
      </c>
      <c r="B248" s="6" t="s">
        <v>77</v>
      </c>
      <c r="C248" s="6" t="s">
        <v>1364</v>
      </c>
      <c r="D248" s="6" t="s">
        <v>765</v>
      </c>
      <c r="E248" s="103">
        <v>419500</v>
      </c>
      <c r="F248" s="103">
        <v>411250</v>
      </c>
      <c r="G248" s="2">
        <f t="shared" si="3"/>
        <v>-1.966626936829563E-2</v>
      </c>
    </row>
    <row r="249" spans="1:7">
      <c r="A249" s="21" t="s">
        <v>2239</v>
      </c>
      <c r="B249" s="6" t="s">
        <v>77</v>
      </c>
      <c r="C249" s="6" t="s">
        <v>1365</v>
      </c>
      <c r="D249" s="6" t="s">
        <v>766</v>
      </c>
      <c r="E249" s="103">
        <v>820000</v>
      </c>
      <c r="F249" s="103">
        <v>800000</v>
      </c>
      <c r="G249" s="2">
        <f t="shared" si="3"/>
        <v>-2.4390243902439046E-2</v>
      </c>
    </row>
    <row r="250" spans="1:7">
      <c r="A250" s="21" t="s">
        <v>2239</v>
      </c>
      <c r="B250" s="6" t="s">
        <v>77</v>
      </c>
      <c r="C250" s="6" t="s">
        <v>1366</v>
      </c>
      <c r="D250" s="6" t="s">
        <v>767</v>
      </c>
      <c r="E250" s="103">
        <v>447500</v>
      </c>
      <c r="F250" s="103">
        <v>407500</v>
      </c>
      <c r="G250" s="2">
        <f t="shared" si="3"/>
        <v>-8.9385474860335212E-2</v>
      </c>
    </row>
    <row r="251" spans="1:7">
      <c r="A251" s="21" t="s">
        <v>2239</v>
      </c>
      <c r="B251" s="6" t="s">
        <v>77</v>
      </c>
      <c r="C251" s="6" t="s">
        <v>1367</v>
      </c>
      <c r="D251" s="6" t="s">
        <v>768</v>
      </c>
      <c r="E251" s="103">
        <v>379762</v>
      </c>
      <c r="F251" s="103">
        <v>393750</v>
      </c>
      <c r="G251" s="2">
        <f t="shared" si="3"/>
        <v>3.6833595778408501E-2</v>
      </c>
    </row>
    <row r="252" spans="1:7">
      <c r="A252" s="21" t="s">
        <v>2239</v>
      </c>
      <c r="B252" s="6" t="s">
        <v>77</v>
      </c>
      <c r="C252" s="6" t="s">
        <v>1368</v>
      </c>
      <c r="D252" s="6" t="s">
        <v>769</v>
      </c>
      <c r="E252" s="103">
        <v>450000</v>
      </c>
      <c r="F252" s="103">
        <v>447500</v>
      </c>
      <c r="G252" s="2">
        <f t="shared" si="3"/>
        <v>-5.5555555555555358E-3</v>
      </c>
    </row>
    <row r="253" spans="1:7">
      <c r="A253" s="21" t="s">
        <v>2239</v>
      </c>
      <c r="B253" s="6" t="s">
        <v>77</v>
      </c>
      <c r="C253" s="6" t="s">
        <v>1369</v>
      </c>
      <c r="D253" s="6" t="s">
        <v>770</v>
      </c>
      <c r="E253" s="103">
        <v>410000</v>
      </c>
      <c r="F253" s="103">
        <v>399250</v>
      </c>
      <c r="G253" s="2">
        <f t="shared" si="3"/>
        <v>-2.6219512195121975E-2</v>
      </c>
    </row>
    <row r="254" spans="1:7">
      <c r="A254" s="21" t="s">
        <v>2239</v>
      </c>
      <c r="B254" s="6" t="s">
        <v>77</v>
      </c>
      <c r="C254" s="6" t="s">
        <v>1370</v>
      </c>
      <c r="D254" s="6" t="s">
        <v>771</v>
      </c>
      <c r="E254" s="103">
        <v>565000</v>
      </c>
      <c r="F254" s="103">
        <v>735000</v>
      </c>
      <c r="G254" s="2">
        <f t="shared" si="3"/>
        <v>0.30088495575221241</v>
      </c>
    </row>
    <row r="255" spans="1:7">
      <c r="A255" s="21" t="s">
        <v>2239</v>
      </c>
      <c r="B255" s="6" t="s">
        <v>77</v>
      </c>
      <c r="C255" s="6" t="s">
        <v>1371</v>
      </c>
      <c r="D255" s="6" t="s">
        <v>772</v>
      </c>
      <c r="E255" s="103">
        <v>471250</v>
      </c>
      <c r="F255" s="103">
        <v>470000</v>
      </c>
      <c r="G255" s="2">
        <f t="shared" si="3"/>
        <v>-2.6525198938992522E-3</v>
      </c>
    </row>
    <row r="256" spans="1:7">
      <c r="A256" s="21" t="s">
        <v>2239</v>
      </c>
      <c r="B256" s="6" t="s">
        <v>77</v>
      </c>
      <c r="C256" s="6" t="s">
        <v>1372</v>
      </c>
      <c r="D256" s="6" t="s">
        <v>773</v>
      </c>
      <c r="E256" s="103">
        <v>749000</v>
      </c>
      <c r="F256" s="103">
        <v>588500</v>
      </c>
      <c r="G256" s="2">
        <f t="shared" si="3"/>
        <v>-0.2142857142857143</v>
      </c>
    </row>
    <row r="257" spans="1:7">
      <c r="A257" s="21" t="s">
        <v>2239</v>
      </c>
      <c r="B257" s="6" t="s">
        <v>77</v>
      </c>
      <c r="C257" s="6" t="s">
        <v>1373</v>
      </c>
      <c r="D257" s="6" t="s">
        <v>774</v>
      </c>
      <c r="E257" s="103">
        <v>527500</v>
      </c>
      <c r="F257" s="103">
        <v>690000</v>
      </c>
      <c r="G257" s="2">
        <f t="shared" si="3"/>
        <v>0.30805687203791465</v>
      </c>
    </row>
    <row r="258" spans="1:7">
      <c r="A258" s="21" t="s">
        <v>2239</v>
      </c>
      <c r="B258" s="6" t="s">
        <v>77</v>
      </c>
      <c r="C258" s="6" t="s">
        <v>1374</v>
      </c>
      <c r="D258" s="6" t="s">
        <v>775</v>
      </c>
      <c r="E258" s="103">
        <v>535000</v>
      </c>
      <c r="F258" s="103">
        <v>526000</v>
      </c>
      <c r="G258" s="2">
        <f t="shared" si="3"/>
        <v>-1.6822429906542036E-2</v>
      </c>
    </row>
    <row r="259" spans="1:7">
      <c r="A259" s="21" t="s">
        <v>2239</v>
      </c>
      <c r="B259" s="6" t="s">
        <v>77</v>
      </c>
      <c r="C259" s="6" t="s">
        <v>1375</v>
      </c>
      <c r="D259" s="6" t="s">
        <v>776</v>
      </c>
      <c r="E259" s="103">
        <v>410000</v>
      </c>
      <c r="F259" s="103">
        <v>450000</v>
      </c>
      <c r="G259" s="2">
        <f t="shared" si="3"/>
        <v>9.7560975609756184E-2</v>
      </c>
    </row>
    <row r="260" spans="1:7">
      <c r="A260" s="21" t="s">
        <v>2239</v>
      </c>
      <c r="B260" s="6" t="s">
        <v>77</v>
      </c>
      <c r="C260" s="6" t="s">
        <v>1376</v>
      </c>
      <c r="D260" s="6" t="s">
        <v>777</v>
      </c>
      <c r="E260" s="103">
        <v>500000</v>
      </c>
      <c r="F260" s="103">
        <v>507250</v>
      </c>
      <c r="G260" s="2">
        <f t="shared" si="3"/>
        <v>1.4499999999999957E-2</v>
      </c>
    </row>
    <row r="261" spans="1:7">
      <c r="A261" s="21" t="s">
        <v>2239</v>
      </c>
      <c r="B261" s="6" t="s">
        <v>77</v>
      </c>
      <c r="C261" s="6" t="s">
        <v>1377</v>
      </c>
      <c r="D261" s="6" t="s">
        <v>778</v>
      </c>
      <c r="E261" s="103">
        <v>498725</v>
      </c>
      <c r="F261" s="103">
        <v>519062.5</v>
      </c>
      <c r="G261" s="2">
        <f t="shared" si="3"/>
        <v>4.0778986415359153E-2</v>
      </c>
    </row>
    <row r="262" spans="1:7">
      <c r="A262" s="21" t="s">
        <v>2239</v>
      </c>
      <c r="B262" s="6" t="s">
        <v>77</v>
      </c>
      <c r="C262" s="6" t="s">
        <v>1378</v>
      </c>
      <c r="D262" s="6" t="s">
        <v>779</v>
      </c>
      <c r="E262" s="103">
        <v>350000</v>
      </c>
      <c r="F262" s="103">
        <v>398000</v>
      </c>
      <c r="G262" s="2">
        <f t="shared" ref="G262:G325" si="4">F262/E262-1</f>
        <v>0.13714285714285723</v>
      </c>
    </row>
    <row r="263" spans="1:7">
      <c r="A263" s="21" t="s">
        <v>2239</v>
      </c>
      <c r="B263" s="6" t="s">
        <v>77</v>
      </c>
      <c r="C263" s="6" t="s">
        <v>1379</v>
      </c>
      <c r="D263" s="6" t="s">
        <v>780</v>
      </c>
      <c r="E263" s="103">
        <v>555000</v>
      </c>
      <c r="F263" s="103">
        <v>670000</v>
      </c>
      <c r="G263" s="2">
        <f t="shared" si="4"/>
        <v>0.20720720720720731</v>
      </c>
    </row>
    <row r="264" spans="1:7">
      <c r="A264" s="21" t="s">
        <v>2239</v>
      </c>
      <c r="B264" s="6" t="s">
        <v>77</v>
      </c>
      <c r="C264" s="6" t="s">
        <v>1380</v>
      </c>
      <c r="D264" s="6" t="s">
        <v>781</v>
      </c>
      <c r="E264" s="103">
        <v>520000</v>
      </c>
      <c r="F264" s="103">
        <v>580000</v>
      </c>
      <c r="G264" s="2">
        <f t="shared" si="4"/>
        <v>0.11538461538461542</v>
      </c>
    </row>
    <row r="265" spans="1:7">
      <c r="A265" s="21" t="s">
        <v>2239</v>
      </c>
      <c r="B265" s="6" t="s">
        <v>77</v>
      </c>
      <c r="C265" s="6" t="s">
        <v>1381</v>
      </c>
      <c r="D265" s="6" t="s">
        <v>782</v>
      </c>
      <c r="E265" s="103">
        <v>402500</v>
      </c>
      <c r="F265" s="103">
        <v>394975</v>
      </c>
      <c r="G265" s="2">
        <f t="shared" si="4"/>
        <v>-1.8695652173913002E-2</v>
      </c>
    </row>
    <row r="266" spans="1:7">
      <c r="A266" s="21" t="s">
        <v>2239</v>
      </c>
      <c r="B266" s="6" t="s">
        <v>77</v>
      </c>
      <c r="C266" s="6" t="s">
        <v>1382</v>
      </c>
      <c r="D266" s="6" t="s">
        <v>783</v>
      </c>
      <c r="E266" s="103">
        <v>555500</v>
      </c>
      <c r="F266" s="103">
        <v>594000</v>
      </c>
      <c r="G266" s="2">
        <f t="shared" si="4"/>
        <v>6.9306930693069368E-2</v>
      </c>
    </row>
    <row r="267" spans="1:7">
      <c r="A267" s="21" t="s">
        <v>2239</v>
      </c>
      <c r="B267" s="6" t="s">
        <v>77</v>
      </c>
      <c r="C267" s="6" t="s">
        <v>1383</v>
      </c>
      <c r="D267" s="6" t="s">
        <v>784</v>
      </c>
      <c r="E267" s="103">
        <v>580000</v>
      </c>
      <c r="F267" s="103">
        <v>605000</v>
      </c>
      <c r="G267" s="2">
        <f t="shared" si="4"/>
        <v>4.31034482758621E-2</v>
      </c>
    </row>
    <row r="268" spans="1:7">
      <c r="A268" s="21" t="s">
        <v>2239</v>
      </c>
      <c r="B268" s="6" t="s">
        <v>77</v>
      </c>
      <c r="C268" s="6" t="s">
        <v>1384</v>
      </c>
      <c r="D268" s="6" t="s">
        <v>785</v>
      </c>
      <c r="E268" s="103">
        <v>725000</v>
      </c>
      <c r="F268" s="103">
        <v>735000</v>
      </c>
      <c r="G268" s="2">
        <f t="shared" si="4"/>
        <v>1.379310344827589E-2</v>
      </c>
    </row>
    <row r="269" spans="1:7">
      <c r="A269" s="21" t="s">
        <v>2239</v>
      </c>
      <c r="B269" s="6" t="s">
        <v>77</v>
      </c>
      <c r="C269" s="6" t="s">
        <v>1385</v>
      </c>
      <c r="D269" s="6" t="s">
        <v>786</v>
      </c>
      <c r="E269" s="103">
        <v>595000</v>
      </c>
      <c r="F269" s="103">
        <v>460000</v>
      </c>
      <c r="G269" s="2">
        <f t="shared" si="4"/>
        <v>-0.22689075630252098</v>
      </c>
    </row>
    <row r="270" spans="1:7">
      <c r="A270" s="21" t="s">
        <v>2239</v>
      </c>
      <c r="B270" s="6" t="s">
        <v>77</v>
      </c>
      <c r="C270" s="6" t="s">
        <v>1386</v>
      </c>
      <c r="D270" s="6" t="s">
        <v>787</v>
      </c>
      <c r="E270" s="103">
        <v>955000</v>
      </c>
      <c r="F270" s="103">
        <v>1007500</v>
      </c>
      <c r="G270" s="2">
        <f t="shared" si="4"/>
        <v>5.4973821989528826E-2</v>
      </c>
    </row>
    <row r="271" spans="1:7">
      <c r="A271" s="21" t="s">
        <v>2239</v>
      </c>
      <c r="B271" s="6" t="s">
        <v>77</v>
      </c>
      <c r="C271" s="6" t="s">
        <v>1387</v>
      </c>
      <c r="D271" s="6" t="s">
        <v>788</v>
      </c>
      <c r="E271" s="103">
        <v>737500</v>
      </c>
      <c r="F271" s="103">
        <v>730000</v>
      </c>
      <c r="G271" s="2">
        <f t="shared" si="4"/>
        <v>-1.016949152542368E-2</v>
      </c>
    </row>
    <row r="272" spans="1:7">
      <c r="A272" s="21" t="s">
        <v>2239</v>
      </c>
      <c r="B272" s="6" t="s">
        <v>77</v>
      </c>
      <c r="C272" s="6" t="s">
        <v>1388</v>
      </c>
      <c r="D272" s="6" t="s">
        <v>789</v>
      </c>
      <c r="E272" s="103">
        <v>322500</v>
      </c>
      <c r="F272" s="103">
        <v>330500</v>
      </c>
      <c r="G272" s="2">
        <f t="shared" si="4"/>
        <v>2.4806201550387597E-2</v>
      </c>
    </row>
    <row r="273" spans="1:7">
      <c r="A273" s="21" t="s">
        <v>2239</v>
      </c>
      <c r="B273" s="6" t="s">
        <v>77</v>
      </c>
      <c r="C273" s="6" t="s">
        <v>1389</v>
      </c>
      <c r="D273" s="6" t="s">
        <v>790</v>
      </c>
      <c r="E273" s="103">
        <v>420000</v>
      </c>
      <c r="F273" s="103">
        <v>288000</v>
      </c>
      <c r="G273" s="2">
        <f t="shared" si="4"/>
        <v>-0.31428571428571428</v>
      </c>
    </row>
    <row r="274" spans="1:7">
      <c r="A274" s="21" t="s">
        <v>2239</v>
      </c>
      <c r="B274" s="6" t="s">
        <v>77</v>
      </c>
      <c r="C274" s="6" t="s">
        <v>1390</v>
      </c>
      <c r="D274" s="6" t="s">
        <v>791</v>
      </c>
      <c r="E274" s="103">
        <v>520000</v>
      </c>
      <c r="F274" s="103">
        <v>575000</v>
      </c>
      <c r="G274" s="2">
        <f t="shared" si="4"/>
        <v>0.10576923076923084</v>
      </c>
    </row>
    <row r="275" spans="1:7">
      <c r="A275" s="21" t="s">
        <v>2240</v>
      </c>
      <c r="B275" s="6" t="s">
        <v>82</v>
      </c>
      <c r="C275" s="6" t="s">
        <v>1391</v>
      </c>
      <c r="D275" s="6" t="s">
        <v>792</v>
      </c>
      <c r="E275" s="103">
        <v>346500</v>
      </c>
      <c r="F275" s="103">
        <v>364000</v>
      </c>
      <c r="G275" s="2">
        <f t="shared" si="4"/>
        <v>5.0505050505050608E-2</v>
      </c>
    </row>
    <row r="276" spans="1:7">
      <c r="A276" s="21" t="s">
        <v>2240</v>
      </c>
      <c r="B276" s="6" t="s">
        <v>82</v>
      </c>
      <c r="C276" s="6" t="s">
        <v>1392</v>
      </c>
      <c r="D276" s="6" t="s">
        <v>793</v>
      </c>
      <c r="E276" s="103">
        <v>350000</v>
      </c>
      <c r="F276" s="103">
        <v>370000</v>
      </c>
      <c r="G276" s="2">
        <f t="shared" si="4"/>
        <v>5.7142857142857162E-2</v>
      </c>
    </row>
    <row r="277" spans="1:7">
      <c r="A277" s="21" t="s">
        <v>2240</v>
      </c>
      <c r="B277" s="6" t="s">
        <v>82</v>
      </c>
      <c r="C277" s="6" t="s">
        <v>1393</v>
      </c>
      <c r="D277" s="6" t="s">
        <v>794</v>
      </c>
      <c r="E277" s="103">
        <v>271000</v>
      </c>
      <c r="F277" s="103">
        <v>290000</v>
      </c>
      <c r="G277" s="2">
        <f t="shared" si="4"/>
        <v>7.0110701107011009E-2</v>
      </c>
    </row>
    <row r="278" spans="1:7">
      <c r="A278" s="21" t="s">
        <v>2240</v>
      </c>
      <c r="B278" s="6" t="s">
        <v>82</v>
      </c>
      <c r="C278" s="6" t="s">
        <v>1394</v>
      </c>
      <c r="D278" s="6" t="s">
        <v>795</v>
      </c>
      <c r="E278" s="103">
        <v>450000</v>
      </c>
      <c r="F278" s="103">
        <v>440508</v>
      </c>
      <c r="G278" s="2">
        <f t="shared" si="4"/>
        <v>-2.1093333333333297E-2</v>
      </c>
    </row>
    <row r="279" spans="1:7">
      <c r="A279" s="21" t="s">
        <v>2240</v>
      </c>
      <c r="B279" s="6" t="s">
        <v>82</v>
      </c>
      <c r="C279" s="6" t="s">
        <v>1395</v>
      </c>
      <c r="D279" s="6" t="s">
        <v>796</v>
      </c>
      <c r="E279" s="103">
        <v>385000</v>
      </c>
      <c r="F279" s="103">
        <v>382500</v>
      </c>
      <c r="G279" s="2">
        <f t="shared" si="4"/>
        <v>-6.4935064935064402E-3</v>
      </c>
    </row>
    <row r="280" spans="1:7">
      <c r="A280" s="21" t="s">
        <v>2240</v>
      </c>
      <c r="B280" s="6" t="s">
        <v>82</v>
      </c>
      <c r="C280" s="6" t="s">
        <v>1396</v>
      </c>
      <c r="D280" s="6" t="s">
        <v>797</v>
      </c>
      <c r="E280" s="103">
        <v>335000</v>
      </c>
      <c r="F280" s="103">
        <v>345000</v>
      </c>
      <c r="G280" s="2">
        <f t="shared" si="4"/>
        <v>2.9850746268656803E-2</v>
      </c>
    </row>
    <row r="281" spans="1:7">
      <c r="A281" s="21" t="s">
        <v>2240</v>
      </c>
      <c r="B281" s="6" t="s">
        <v>82</v>
      </c>
      <c r="C281" s="6" t="s">
        <v>1397</v>
      </c>
      <c r="D281" s="6" t="s">
        <v>798</v>
      </c>
      <c r="E281" s="103">
        <v>376500</v>
      </c>
      <c r="F281" s="103">
        <v>370000</v>
      </c>
      <c r="G281" s="2">
        <f t="shared" si="4"/>
        <v>-1.7264276228419639E-2</v>
      </c>
    </row>
    <row r="282" spans="1:7">
      <c r="A282" s="21" t="s">
        <v>2240</v>
      </c>
      <c r="B282" s="6" t="s">
        <v>82</v>
      </c>
      <c r="C282" s="6" t="s">
        <v>1398</v>
      </c>
      <c r="D282" s="6" t="s">
        <v>799</v>
      </c>
      <c r="E282" s="103">
        <v>397000</v>
      </c>
      <c r="F282" s="103">
        <v>467110</v>
      </c>
      <c r="G282" s="2">
        <f t="shared" si="4"/>
        <v>0.17659949622166238</v>
      </c>
    </row>
    <row r="283" spans="1:7">
      <c r="A283" s="21" t="s">
        <v>2240</v>
      </c>
      <c r="B283" s="6" t="s">
        <v>82</v>
      </c>
      <c r="C283" s="6" t="s">
        <v>1399</v>
      </c>
      <c r="D283" s="6" t="s">
        <v>800</v>
      </c>
      <c r="E283" s="103">
        <v>506000</v>
      </c>
      <c r="F283" s="103">
        <v>520000</v>
      </c>
      <c r="G283" s="2">
        <f t="shared" si="4"/>
        <v>2.7667984189723382E-2</v>
      </c>
    </row>
    <row r="284" spans="1:7">
      <c r="A284" s="21" t="s">
        <v>2240</v>
      </c>
      <c r="B284" s="6" t="s">
        <v>82</v>
      </c>
      <c r="C284" s="6" t="s">
        <v>1400</v>
      </c>
      <c r="D284" s="6" t="s">
        <v>801</v>
      </c>
      <c r="E284" s="103">
        <v>415000</v>
      </c>
      <c r="F284" s="103">
        <v>405000</v>
      </c>
      <c r="G284" s="2">
        <f t="shared" si="4"/>
        <v>-2.4096385542168641E-2</v>
      </c>
    </row>
    <row r="285" spans="1:7">
      <c r="A285" s="21" t="s">
        <v>2240</v>
      </c>
      <c r="B285" s="6" t="s">
        <v>82</v>
      </c>
      <c r="C285" s="6" t="s">
        <v>1401</v>
      </c>
      <c r="D285" s="6" t="s">
        <v>802</v>
      </c>
      <c r="E285" s="103">
        <v>865000</v>
      </c>
      <c r="F285" s="103">
        <v>1055000</v>
      </c>
      <c r="G285" s="2">
        <f t="shared" si="4"/>
        <v>0.21965317919075145</v>
      </c>
    </row>
    <row r="286" spans="1:7">
      <c r="A286" s="21" t="s">
        <v>2240</v>
      </c>
      <c r="B286" s="6" t="s">
        <v>82</v>
      </c>
      <c r="C286" s="6" t="s">
        <v>1402</v>
      </c>
      <c r="D286" s="6" t="s">
        <v>803</v>
      </c>
      <c r="E286" s="103">
        <v>395000</v>
      </c>
      <c r="F286" s="103">
        <v>363000</v>
      </c>
      <c r="G286" s="2">
        <f t="shared" si="4"/>
        <v>-8.1012658227848089E-2</v>
      </c>
    </row>
    <row r="287" spans="1:7">
      <c r="A287" s="21" t="s">
        <v>2240</v>
      </c>
      <c r="B287" s="6" t="s">
        <v>82</v>
      </c>
      <c r="C287" s="6" t="s">
        <v>1403</v>
      </c>
      <c r="D287" s="6" t="s">
        <v>804</v>
      </c>
      <c r="E287" s="103">
        <v>675000</v>
      </c>
      <c r="F287" s="103">
        <v>683750</v>
      </c>
      <c r="G287" s="2">
        <f t="shared" si="4"/>
        <v>1.2962962962963065E-2</v>
      </c>
    </row>
    <row r="288" spans="1:7">
      <c r="A288" s="21" t="s">
        <v>2240</v>
      </c>
      <c r="B288" s="6" t="s">
        <v>82</v>
      </c>
      <c r="C288" s="6" t="s">
        <v>1404</v>
      </c>
      <c r="D288" s="6" t="s">
        <v>805</v>
      </c>
      <c r="E288" s="103">
        <v>312500</v>
      </c>
      <c r="F288" s="103">
        <v>350000</v>
      </c>
      <c r="G288" s="2">
        <f t="shared" si="4"/>
        <v>0.12000000000000011</v>
      </c>
    </row>
    <row r="289" spans="1:7">
      <c r="A289" s="21" t="s">
        <v>2240</v>
      </c>
      <c r="B289" s="6" t="s">
        <v>82</v>
      </c>
      <c r="C289" s="6" t="s">
        <v>1405</v>
      </c>
      <c r="D289" s="6" t="s">
        <v>806</v>
      </c>
      <c r="E289" s="103">
        <v>326000</v>
      </c>
      <c r="F289" s="103">
        <v>367500</v>
      </c>
      <c r="G289" s="2">
        <f t="shared" si="4"/>
        <v>0.12730061349693256</v>
      </c>
    </row>
    <row r="290" spans="1:7">
      <c r="A290" s="21" t="s">
        <v>2240</v>
      </c>
      <c r="B290" s="6" t="s">
        <v>82</v>
      </c>
      <c r="C290" s="6" t="s">
        <v>1406</v>
      </c>
      <c r="D290" s="6" t="s">
        <v>807</v>
      </c>
      <c r="E290" s="103">
        <v>413000</v>
      </c>
      <c r="F290" s="103">
        <v>409000</v>
      </c>
      <c r="G290" s="2">
        <f t="shared" si="4"/>
        <v>-9.6852300242130651E-3</v>
      </c>
    </row>
    <row r="291" spans="1:7">
      <c r="A291" s="21" t="s">
        <v>2240</v>
      </c>
      <c r="B291" s="6" t="s">
        <v>82</v>
      </c>
      <c r="C291" s="6" t="s">
        <v>1407</v>
      </c>
      <c r="D291" s="6" t="s">
        <v>808</v>
      </c>
      <c r="E291" s="103">
        <v>783000</v>
      </c>
      <c r="F291" s="103">
        <v>755000</v>
      </c>
      <c r="G291" s="2">
        <f t="shared" si="4"/>
        <v>-3.5759897828863352E-2</v>
      </c>
    </row>
    <row r="292" spans="1:7">
      <c r="A292" s="21" t="s">
        <v>2240</v>
      </c>
      <c r="B292" s="6" t="s">
        <v>82</v>
      </c>
      <c r="C292" s="6" t="s">
        <v>1408</v>
      </c>
      <c r="D292" s="6" t="s">
        <v>809</v>
      </c>
      <c r="E292" s="103">
        <v>367500</v>
      </c>
      <c r="F292" s="103">
        <v>365000</v>
      </c>
      <c r="G292" s="2">
        <f t="shared" si="4"/>
        <v>-6.8027210884353817E-3</v>
      </c>
    </row>
    <row r="293" spans="1:7">
      <c r="A293" s="21" t="s">
        <v>2240</v>
      </c>
      <c r="B293" s="6" t="s">
        <v>82</v>
      </c>
      <c r="C293" s="6" t="s">
        <v>1409</v>
      </c>
      <c r="D293" s="6" t="s">
        <v>810</v>
      </c>
      <c r="E293" s="103">
        <v>477500</v>
      </c>
      <c r="F293" s="103">
        <v>540000</v>
      </c>
      <c r="G293" s="2">
        <f t="shared" si="4"/>
        <v>0.13089005235602102</v>
      </c>
    </row>
    <row r="294" spans="1:7">
      <c r="A294" s="21" t="s">
        <v>2240</v>
      </c>
      <c r="B294" s="6" t="s">
        <v>82</v>
      </c>
      <c r="C294" s="6" t="s">
        <v>1410</v>
      </c>
      <c r="D294" s="6" t="s">
        <v>811</v>
      </c>
      <c r="E294" s="103">
        <v>430000</v>
      </c>
      <c r="F294" s="103">
        <v>457500</v>
      </c>
      <c r="G294" s="2">
        <f t="shared" si="4"/>
        <v>6.3953488372092915E-2</v>
      </c>
    </row>
    <row r="295" spans="1:7">
      <c r="A295" s="21" t="s">
        <v>2240</v>
      </c>
      <c r="B295" s="6" t="s">
        <v>82</v>
      </c>
      <c r="C295" s="6" t="s">
        <v>1411</v>
      </c>
      <c r="D295" s="6" t="s">
        <v>812</v>
      </c>
      <c r="E295" s="103">
        <v>535000</v>
      </c>
      <c r="F295" s="103">
        <v>556500</v>
      </c>
      <c r="G295" s="2">
        <f t="shared" si="4"/>
        <v>4.0186915887850505E-2</v>
      </c>
    </row>
    <row r="296" spans="1:7">
      <c r="A296" s="21" t="s">
        <v>2240</v>
      </c>
      <c r="B296" s="6" t="s">
        <v>82</v>
      </c>
      <c r="C296" s="6" t="s">
        <v>1412</v>
      </c>
      <c r="D296" s="6" t="s">
        <v>813</v>
      </c>
      <c r="E296" s="103">
        <v>786250</v>
      </c>
      <c r="F296" s="103">
        <v>800000</v>
      </c>
      <c r="G296" s="2">
        <f t="shared" si="4"/>
        <v>1.7488076311605649E-2</v>
      </c>
    </row>
    <row r="297" spans="1:7">
      <c r="A297" s="21" t="s">
        <v>2240</v>
      </c>
      <c r="B297" s="6" t="s">
        <v>82</v>
      </c>
      <c r="C297" s="6" t="s">
        <v>1413</v>
      </c>
      <c r="D297" s="6" t="s">
        <v>814</v>
      </c>
      <c r="E297" s="103">
        <v>336500</v>
      </c>
      <c r="F297" s="103">
        <v>337500</v>
      </c>
      <c r="G297" s="2">
        <f t="shared" si="4"/>
        <v>2.9717682020802272E-3</v>
      </c>
    </row>
    <row r="298" spans="1:7">
      <c r="A298" s="21" t="s">
        <v>2240</v>
      </c>
      <c r="B298" s="6" t="s">
        <v>82</v>
      </c>
      <c r="C298" s="6" t="s">
        <v>1414</v>
      </c>
      <c r="D298" s="6" t="s">
        <v>815</v>
      </c>
      <c r="E298" s="103">
        <v>370000</v>
      </c>
      <c r="F298" s="103">
        <v>359000</v>
      </c>
      <c r="G298" s="2">
        <f t="shared" si="4"/>
        <v>-2.9729729729729759E-2</v>
      </c>
    </row>
    <row r="299" spans="1:7">
      <c r="A299" s="21" t="s">
        <v>2240</v>
      </c>
      <c r="B299" s="6" t="s">
        <v>82</v>
      </c>
      <c r="C299" s="6" t="s">
        <v>1415</v>
      </c>
      <c r="D299" s="6" t="s">
        <v>816</v>
      </c>
      <c r="E299" s="103">
        <v>336000</v>
      </c>
      <c r="F299" s="103">
        <v>325000</v>
      </c>
      <c r="G299" s="2">
        <f t="shared" si="4"/>
        <v>-3.2738095238095233E-2</v>
      </c>
    </row>
    <row r="300" spans="1:7">
      <c r="A300" s="21" t="s">
        <v>2240</v>
      </c>
      <c r="B300" s="6" t="s">
        <v>82</v>
      </c>
      <c r="C300" s="6" t="s">
        <v>1416</v>
      </c>
      <c r="D300" s="6" t="s">
        <v>817</v>
      </c>
      <c r="E300" s="103">
        <v>517500</v>
      </c>
      <c r="F300" s="103">
        <v>506250</v>
      </c>
      <c r="G300" s="2">
        <f t="shared" si="4"/>
        <v>-2.1739130434782594E-2</v>
      </c>
    </row>
    <row r="301" spans="1:7">
      <c r="A301" s="21" t="s">
        <v>2240</v>
      </c>
      <c r="B301" s="6" t="s">
        <v>82</v>
      </c>
      <c r="C301" s="6" t="s">
        <v>1417</v>
      </c>
      <c r="D301" s="6" t="s">
        <v>818</v>
      </c>
      <c r="E301" s="103">
        <v>337500</v>
      </c>
      <c r="F301" s="103">
        <v>367500</v>
      </c>
      <c r="G301" s="2">
        <f t="shared" si="4"/>
        <v>8.8888888888888795E-2</v>
      </c>
    </row>
    <row r="302" spans="1:7">
      <c r="A302" s="21" t="s">
        <v>2240</v>
      </c>
      <c r="B302" s="6" t="s">
        <v>82</v>
      </c>
      <c r="C302" s="6" t="s">
        <v>1418</v>
      </c>
      <c r="D302" s="6" t="s">
        <v>819</v>
      </c>
      <c r="E302" s="103">
        <v>757000</v>
      </c>
      <c r="F302" s="103">
        <v>781000</v>
      </c>
      <c r="G302" s="2">
        <f t="shared" si="4"/>
        <v>3.1704095112285335E-2</v>
      </c>
    </row>
    <row r="303" spans="1:7">
      <c r="A303" s="21" t="s">
        <v>2240</v>
      </c>
      <c r="B303" s="6" t="s">
        <v>82</v>
      </c>
      <c r="C303" s="6" t="s">
        <v>1419</v>
      </c>
      <c r="D303" s="6" t="s">
        <v>820</v>
      </c>
      <c r="E303" s="103">
        <v>417500</v>
      </c>
      <c r="F303" s="103">
        <v>433250</v>
      </c>
      <c r="G303" s="2">
        <f t="shared" si="4"/>
        <v>3.772455089820359E-2</v>
      </c>
    </row>
    <row r="304" spans="1:7">
      <c r="A304" s="21" t="s">
        <v>2240</v>
      </c>
      <c r="B304" s="6" t="s">
        <v>82</v>
      </c>
      <c r="C304" s="6" t="s">
        <v>1420</v>
      </c>
      <c r="D304" s="6" t="s">
        <v>821</v>
      </c>
      <c r="E304" s="103">
        <v>252500</v>
      </c>
      <c r="F304" s="103">
        <v>248000</v>
      </c>
      <c r="G304" s="2">
        <f t="shared" si="4"/>
        <v>-1.7821782178217838E-2</v>
      </c>
    </row>
    <row r="305" spans="1:7">
      <c r="A305" s="21" t="s">
        <v>2240</v>
      </c>
      <c r="B305" s="6" t="s">
        <v>82</v>
      </c>
      <c r="C305" s="6" t="s">
        <v>1421</v>
      </c>
      <c r="D305" s="6" t="s">
        <v>822</v>
      </c>
      <c r="E305" s="103">
        <v>385000</v>
      </c>
      <c r="F305" s="103">
        <v>412500</v>
      </c>
      <c r="G305" s="2">
        <f t="shared" si="4"/>
        <v>7.1428571428571397E-2</v>
      </c>
    </row>
    <row r="306" spans="1:7">
      <c r="A306" s="21" t="s">
        <v>2240</v>
      </c>
      <c r="B306" s="6" t="s">
        <v>82</v>
      </c>
      <c r="C306" s="6" t="s">
        <v>1422</v>
      </c>
      <c r="D306" s="6" t="s">
        <v>823</v>
      </c>
      <c r="E306" s="103">
        <v>552500</v>
      </c>
      <c r="F306" s="103">
        <v>520000</v>
      </c>
      <c r="G306" s="2">
        <f t="shared" si="4"/>
        <v>-5.8823529411764719E-2</v>
      </c>
    </row>
    <row r="307" spans="1:7">
      <c r="A307" s="21" t="s">
        <v>2240</v>
      </c>
      <c r="B307" s="6" t="s">
        <v>82</v>
      </c>
      <c r="C307" s="6" t="s">
        <v>1423</v>
      </c>
      <c r="D307" s="6" t="s">
        <v>824</v>
      </c>
      <c r="E307" s="103">
        <v>340000</v>
      </c>
      <c r="F307" s="103">
        <v>350000</v>
      </c>
      <c r="G307" s="2">
        <f t="shared" si="4"/>
        <v>2.9411764705882248E-2</v>
      </c>
    </row>
    <row r="308" spans="1:7">
      <c r="A308" s="21" t="s">
        <v>2240</v>
      </c>
      <c r="B308" s="6" t="s">
        <v>82</v>
      </c>
      <c r="C308" s="6" t="s">
        <v>1424</v>
      </c>
      <c r="D308" s="6" t="s">
        <v>825</v>
      </c>
      <c r="E308" s="103">
        <v>448750</v>
      </c>
      <c r="F308" s="103">
        <v>420000</v>
      </c>
      <c r="G308" s="2">
        <f t="shared" si="4"/>
        <v>-6.4066852367688054E-2</v>
      </c>
    </row>
    <row r="309" spans="1:7">
      <c r="A309" s="21" t="s">
        <v>2240</v>
      </c>
      <c r="B309" s="6" t="s">
        <v>82</v>
      </c>
      <c r="C309" s="6" t="s">
        <v>1425</v>
      </c>
      <c r="D309" s="6" t="s">
        <v>826</v>
      </c>
      <c r="E309" s="103">
        <v>415000</v>
      </c>
      <c r="F309" s="103">
        <v>435000</v>
      </c>
      <c r="G309" s="2">
        <f t="shared" si="4"/>
        <v>4.8192771084337283E-2</v>
      </c>
    </row>
    <row r="310" spans="1:7">
      <c r="A310" s="21" t="s">
        <v>2241</v>
      </c>
      <c r="B310" s="6" t="s">
        <v>86</v>
      </c>
      <c r="C310" s="6" t="s">
        <v>1426</v>
      </c>
      <c r="D310" s="6" t="s">
        <v>827</v>
      </c>
      <c r="E310" s="103">
        <v>251250</v>
      </c>
      <c r="F310" s="103">
        <v>300000</v>
      </c>
      <c r="G310" s="2">
        <f t="shared" si="4"/>
        <v>0.19402985074626855</v>
      </c>
    </row>
    <row r="311" spans="1:7">
      <c r="A311" s="21" t="s">
        <v>2241</v>
      </c>
      <c r="B311" s="6" t="s">
        <v>86</v>
      </c>
      <c r="C311" s="6" t="s">
        <v>1427</v>
      </c>
      <c r="D311" s="6" t="s">
        <v>828</v>
      </c>
      <c r="E311" s="103">
        <v>283750</v>
      </c>
      <c r="F311" s="103">
        <v>284000</v>
      </c>
      <c r="G311" s="2">
        <f t="shared" si="4"/>
        <v>8.8105726872256263E-4</v>
      </c>
    </row>
    <row r="312" spans="1:7">
      <c r="A312" s="21" t="s">
        <v>2241</v>
      </c>
      <c r="B312" s="6" t="s">
        <v>86</v>
      </c>
      <c r="C312" s="6" t="s">
        <v>1428</v>
      </c>
      <c r="D312" s="6" t="s">
        <v>829</v>
      </c>
      <c r="E312" s="103">
        <v>324000</v>
      </c>
      <c r="F312" s="103">
        <v>320000</v>
      </c>
      <c r="G312" s="2">
        <f t="shared" si="4"/>
        <v>-1.2345679012345734E-2</v>
      </c>
    </row>
    <row r="313" spans="1:7">
      <c r="A313" s="21" t="s">
        <v>2241</v>
      </c>
      <c r="B313" s="6" t="s">
        <v>86</v>
      </c>
      <c r="C313" s="6" t="s">
        <v>1429</v>
      </c>
      <c r="D313" s="6" t="s">
        <v>830</v>
      </c>
      <c r="E313" s="103">
        <v>510570</v>
      </c>
      <c r="F313" s="103">
        <v>490000</v>
      </c>
      <c r="G313" s="2">
        <f t="shared" si="4"/>
        <v>-4.0288305227490828E-2</v>
      </c>
    </row>
    <row r="314" spans="1:7">
      <c r="A314" s="21" t="s">
        <v>2241</v>
      </c>
      <c r="B314" s="6" t="s">
        <v>86</v>
      </c>
      <c r="C314" s="6" t="s">
        <v>1430</v>
      </c>
      <c r="D314" s="6" t="s">
        <v>831</v>
      </c>
      <c r="E314" s="103">
        <v>297500</v>
      </c>
      <c r="F314" s="103">
        <v>360000</v>
      </c>
      <c r="G314" s="2">
        <f t="shared" si="4"/>
        <v>0.2100840336134453</v>
      </c>
    </row>
    <row r="315" spans="1:7">
      <c r="A315" s="21" t="s">
        <v>2241</v>
      </c>
      <c r="B315" s="6" t="s">
        <v>86</v>
      </c>
      <c r="C315" s="6" t="s">
        <v>1431</v>
      </c>
      <c r="D315" s="6" t="s">
        <v>832</v>
      </c>
      <c r="E315" s="103">
        <v>332500</v>
      </c>
      <c r="F315" s="103">
        <v>335000</v>
      </c>
      <c r="G315" s="2">
        <f t="shared" si="4"/>
        <v>7.5187969924812581E-3</v>
      </c>
    </row>
    <row r="316" spans="1:7">
      <c r="A316" s="21" t="s">
        <v>2241</v>
      </c>
      <c r="B316" s="6" t="s">
        <v>86</v>
      </c>
      <c r="C316" s="6" t="s">
        <v>1432</v>
      </c>
      <c r="D316" s="6" t="s">
        <v>833</v>
      </c>
      <c r="E316" s="103">
        <v>355000</v>
      </c>
      <c r="F316" s="103">
        <v>336500</v>
      </c>
      <c r="G316" s="2">
        <f t="shared" si="4"/>
        <v>-5.211267605633807E-2</v>
      </c>
    </row>
    <row r="317" spans="1:7">
      <c r="A317" s="21" t="s">
        <v>2241</v>
      </c>
      <c r="B317" s="6" t="s">
        <v>86</v>
      </c>
      <c r="C317" s="6" t="s">
        <v>1433</v>
      </c>
      <c r="D317" s="6" t="s">
        <v>834</v>
      </c>
      <c r="E317" s="103">
        <v>372500</v>
      </c>
      <c r="F317" s="103">
        <v>354000</v>
      </c>
      <c r="G317" s="2">
        <f t="shared" si="4"/>
        <v>-4.9664429530201337E-2</v>
      </c>
    </row>
    <row r="318" spans="1:7">
      <c r="A318" s="21" t="s">
        <v>2241</v>
      </c>
      <c r="B318" s="6" t="s">
        <v>86</v>
      </c>
      <c r="C318" s="6" t="s">
        <v>1434</v>
      </c>
      <c r="D318" s="6" t="s">
        <v>835</v>
      </c>
      <c r="E318" s="103">
        <v>330000</v>
      </c>
      <c r="F318" s="103">
        <v>315000</v>
      </c>
      <c r="G318" s="2">
        <f t="shared" si="4"/>
        <v>-4.5454545454545414E-2</v>
      </c>
    </row>
    <row r="319" spans="1:7">
      <c r="A319" s="21" t="s">
        <v>2241</v>
      </c>
      <c r="B319" s="6" t="s">
        <v>86</v>
      </c>
      <c r="C319" s="6" t="s">
        <v>1435</v>
      </c>
      <c r="D319" s="6" t="s">
        <v>836</v>
      </c>
      <c r="E319" s="103">
        <v>361500</v>
      </c>
      <c r="F319" s="103">
        <v>414000</v>
      </c>
      <c r="G319" s="2">
        <f t="shared" si="4"/>
        <v>0.14522821576763478</v>
      </c>
    </row>
    <row r="320" spans="1:7">
      <c r="A320" s="21" t="s">
        <v>2241</v>
      </c>
      <c r="B320" s="6" t="s">
        <v>86</v>
      </c>
      <c r="C320" s="6" t="s">
        <v>1436</v>
      </c>
      <c r="D320" s="6" t="s">
        <v>837</v>
      </c>
      <c r="E320" s="103">
        <v>425000</v>
      </c>
      <c r="F320" s="103">
        <v>495000</v>
      </c>
      <c r="G320" s="2">
        <f t="shared" si="4"/>
        <v>0.16470588235294126</v>
      </c>
    </row>
    <row r="321" spans="1:7">
      <c r="A321" s="21" t="s">
        <v>2241</v>
      </c>
      <c r="B321" s="6" t="s">
        <v>86</v>
      </c>
      <c r="C321" s="6" t="s">
        <v>1437</v>
      </c>
      <c r="D321" s="6" t="s">
        <v>838</v>
      </c>
      <c r="E321" s="103">
        <v>486000</v>
      </c>
      <c r="F321" s="103">
        <v>516250</v>
      </c>
      <c r="G321" s="2">
        <f t="shared" si="4"/>
        <v>6.2242798353909556E-2</v>
      </c>
    </row>
    <row r="322" spans="1:7">
      <c r="A322" s="21" t="s">
        <v>2241</v>
      </c>
      <c r="B322" s="6" t="s">
        <v>86</v>
      </c>
      <c r="C322" s="6" t="s">
        <v>1438</v>
      </c>
      <c r="D322" s="6" t="s">
        <v>839</v>
      </c>
      <c r="E322" s="103">
        <v>430000</v>
      </c>
      <c r="F322" s="103">
        <v>357000</v>
      </c>
      <c r="G322" s="2">
        <f t="shared" si="4"/>
        <v>-0.16976744186046511</v>
      </c>
    </row>
    <row r="323" spans="1:7">
      <c r="A323" s="21" t="s">
        <v>2241</v>
      </c>
      <c r="B323" s="6" t="s">
        <v>86</v>
      </c>
      <c r="C323" s="6" t="s">
        <v>1439</v>
      </c>
      <c r="D323" s="6" t="s">
        <v>840</v>
      </c>
      <c r="E323" s="103">
        <v>461250</v>
      </c>
      <c r="F323" s="103">
        <v>502500</v>
      </c>
      <c r="G323" s="2">
        <f t="shared" si="4"/>
        <v>8.9430894308943021E-2</v>
      </c>
    </row>
    <row r="324" spans="1:7">
      <c r="A324" s="21" t="s">
        <v>2241</v>
      </c>
      <c r="B324" s="6" t="s">
        <v>86</v>
      </c>
      <c r="C324" s="6" t="s">
        <v>1440</v>
      </c>
      <c r="D324" s="6" t="s">
        <v>841</v>
      </c>
      <c r="E324" s="103">
        <v>360000</v>
      </c>
      <c r="F324" s="103">
        <v>350000</v>
      </c>
      <c r="G324" s="2">
        <f t="shared" si="4"/>
        <v>-2.777777777777779E-2</v>
      </c>
    </row>
    <row r="325" spans="1:7">
      <c r="A325" s="21" t="s">
        <v>2241</v>
      </c>
      <c r="B325" s="6" t="s">
        <v>86</v>
      </c>
      <c r="C325" s="6" t="s">
        <v>1441</v>
      </c>
      <c r="D325" s="6" t="s">
        <v>842</v>
      </c>
      <c r="E325" s="103">
        <v>321500</v>
      </c>
      <c r="F325" s="103">
        <v>354500</v>
      </c>
      <c r="G325" s="2">
        <f t="shared" si="4"/>
        <v>0.10264385692068423</v>
      </c>
    </row>
    <row r="326" spans="1:7">
      <c r="A326" s="21" t="s">
        <v>2241</v>
      </c>
      <c r="B326" s="6" t="s">
        <v>86</v>
      </c>
      <c r="C326" s="6" t="s">
        <v>1442</v>
      </c>
      <c r="D326" s="6" t="s">
        <v>843</v>
      </c>
      <c r="E326" s="103">
        <v>405000</v>
      </c>
      <c r="F326" s="103">
        <v>405000</v>
      </c>
      <c r="G326" s="2">
        <f t="shared" ref="G326:G389" si="5">F326/E326-1</f>
        <v>0</v>
      </c>
    </row>
    <row r="327" spans="1:7">
      <c r="A327" s="21" t="s">
        <v>2241</v>
      </c>
      <c r="B327" s="6" t="s">
        <v>86</v>
      </c>
      <c r="C327" s="6" t="s">
        <v>1443</v>
      </c>
      <c r="D327" s="6" t="s">
        <v>844</v>
      </c>
      <c r="E327" s="103">
        <v>557000</v>
      </c>
      <c r="F327" s="103">
        <v>592500</v>
      </c>
      <c r="G327" s="2">
        <f t="shared" si="5"/>
        <v>6.3734290843806107E-2</v>
      </c>
    </row>
    <row r="328" spans="1:7">
      <c r="A328" s="21" t="s">
        <v>2241</v>
      </c>
      <c r="B328" s="6" t="s">
        <v>86</v>
      </c>
      <c r="C328" s="6" t="s">
        <v>1444</v>
      </c>
      <c r="D328" s="6" t="s">
        <v>845</v>
      </c>
      <c r="E328" s="103">
        <v>430000</v>
      </c>
      <c r="F328" s="103">
        <v>405000</v>
      </c>
      <c r="G328" s="2">
        <f t="shared" si="5"/>
        <v>-5.8139534883720922E-2</v>
      </c>
    </row>
    <row r="329" spans="1:7">
      <c r="A329" s="21" t="s">
        <v>2241</v>
      </c>
      <c r="B329" s="6" t="s">
        <v>86</v>
      </c>
      <c r="C329" s="6" t="s">
        <v>1445</v>
      </c>
      <c r="D329" s="6" t="s">
        <v>846</v>
      </c>
      <c r="E329" s="103">
        <v>438000</v>
      </c>
      <c r="F329" s="103">
        <v>435000</v>
      </c>
      <c r="G329" s="2">
        <f t="shared" si="5"/>
        <v>-6.8493150684931781E-3</v>
      </c>
    </row>
    <row r="330" spans="1:7">
      <c r="A330" s="21" t="s">
        <v>2241</v>
      </c>
      <c r="B330" s="6" t="s">
        <v>86</v>
      </c>
      <c r="C330" s="6" t="s">
        <v>1446</v>
      </c>
      <c r="D330" s="6" t="s">
        <v>847</v>
      </c>
      <c r="E330" s="103">
        <v>380000</v>
      </c>
      <c r="F330" s="103">
        <v>350000</v>
      </c>
      <c r="G330" s="2">
        <f t="shared" si="5"/>
        <v>-7.8947368421052655E-2</v>
      </c>
    </row>
    <row r="331" spans="1:7">
      <c r="A331" s="21" t="s">
        <v>2241</v>
      </c>
      <c r="B331" s="6" t="s">
        <v>86</v>
      </c>
      <c r="C331" s="6" t="s">
        <v>1447</v>
      </c>
      <c r="D331" s="6" t="s">
        <v>848</v>
      </c>
      <c r="E331" s="103">
        <v>547500</v>
      </c>
      <c r="F331" s="103">
        <v>572500</v>
      </c>
      <c r="G331" s="2">
        <f t="shared" si="5"/>
        <v>4.5662100456621113E-2</v>
      </c>
    </row>
    <row r="332" spans="1:7">
      <c r="A332" s="21" t="s">
        <v>2241</v>
      </c>
      <c r="B332" s="6" t="s">
        <v>86</v>
      </c>
      <c r="C332" s="6" t="s">
        <v>1448</v>
      </c>
      <c r="D332" s="6" t="s">
        <v>849</v>
      </c>
      <c r="E332" s="103">
        <v>390000</v>
      </c>
      <c r="F332" s="103">
        <v>380453</v>
      </c>
      <c r="G332" s="2">
        <f t="shared" si="5"/>
        <v>-2.4479487179487225E-2</v>
      </c>
    </row>
    <row r="333" spans="1:7">
      <c r="A333" s="21" t="s">
        <v>2241</v>
      </c>
      <c r="B333" s="6" t="s">
        <v>86</v>
      </c>
      <c r="C333" s="6" t="s">
        <v>1449</v>
      </c>
      <c r="D333" s="6" t="s">
        <v>850</v>
      </c>
      <c r="E333" s="103">
        <v>329000</v>
      </c>
      <c r="F333" s="103">
        <v>337500</v>
      </c>
      <c r="G333" s="2">
        <f t="shared" si="5"/>
        <v>2.5835866261398222E-2</v>
      </c>
    </row>
    <row r="334" spans="1:7">
      <c r="A334" s="21" t="s">
        <v>2241</v>
      </c>
      <c r="B334" s="6" t="s">
        <v>86</v>
      </c>
      <c r="C334" s="6" t="s">
        <v>1450</v>
      </c>
      <c r="D334" s="6" t="s">
        <v>851</v>
      </c>
      <c r="E334" s="103">
        <v>430000</v>
      </c>
      <c r="F334" s="103">
        <v>422000</v>
      </c>
      <c r="G334" s="2">
        <f t="shared" si="5"/>
        <v>-1.8604651162790753E-2</v>
      </c>
    </row>
    <row r="335" spans="1:7">
      <c r="A335" s="21" t="s">
        <v>2241</v>
      </c>
      <c r="B335" s="6" t="s">
        <v>86</v>
      </c>
      <c r="C335" s="6" t="s">
        <v>1451</v>
      </c>
      <c r="D335" s="6" t="s">
        <v>852</v>
      </c>
      <c r="E335" s="103">
        <v>380000</v>
      </c>
      <c r="F335" s="103">
        <v>428750</v>
      </c>
      <c r="G335" s="2">
        <f t="shared" si="5"/>
        <v>0.12828947368421062</v>
      </c>
    </row>
    <row r="336" spans="1:7">
      <c r="A336" s="21" t="s">
        <v>2241</v>
      </c>
      <c r="B336" s="6" t="s">
        <v>86</v>
      </c>
      <c r="C336" s="6" t="s">
        <v>1452</v>
      </c>
      <c r="D336" s="6" t="s">
        <v>853</v>
      </c>
      <c r="E336" s="103">
        <v>457500</v>
      </c>
      <c r="F336" s="103">
        <v>473500</v>
      </c>
      <c r="G336" s="2">
        <f t="shared" si="5"/>
        <v>3.4972677595628499E-2</v>
      </c>
    </row>
    <row r="337" spans="1:7">
      <c r="A337" s="21" t="s">
        <v>2242</v>
      </c>
      <c r="B337" s="6" t="s">
        <v>97</v>
      </c>
      <c r="C337" s="6" t="s">
        <v>1453</v>
      </c>
      <c r="D337" s="6" t="s">
        <v>195</v>
      </c>
      <c r="E337" s="103">
        <v>450000</v>
      </c>
      <c r="F337" s="103">
        <v>495000</v>
      </c>
      <c r="G337" s="2">
        <f t="shared" si="5"/>
        <v>0.10000000000000009</v>
      </c>
    </row>
    <row r="338" spans="1:7">
      <c r="A338" s="21" t="s">
        <v>2242</v>
      </c>
      <c r="B338" s="6" t="s">
        <v>97</v>
      </c>
      <c r="C338" s="6" t="s">
        <v>1454</v>
      </c>
      <c r="D338" s="6" t="s">
        <v>196</v>
      </c>
      <c r="E338" s="103">
        <v>509300</v>
      </c>
      <c r="F338" s="103">
        <v>640000</v>
      </c>
      <c r="G338" s="2">
        <f t="shared" si="5"/>
        <v>0.25662674258786566</v>
      </c>
    </row>
    <row r="339" spans="1:7">
      <c r="A339" s="21" t="s">
        <v>2242</v>
      </c>
      <c r="B339" s="6" t="s">
        <v>97</v>
      </c>
      <c r="C339" s="6" t="s">
        <v>1455</v>
      </c>
      <c r="D339" s="6" t="s">
        <v>197</v>
      </c>
      <c r="E339" s="103">
        <v>470000</v>
      </c>
      <c r="F339" s="103">
        <v>432500</v>
      </c>
      <c r="G339" s="2">
        <f t="shared" si="5"/>
        <v>-7.9787234042553168E-2</v>
      </c>
    </row>
    <row r="340" spans="1:7">
      <c r="A340" s="21" t="s">
        <v>2242</v>
      </c>
      <c r="B340" s="6" t="s">
        <v>97</v>
      </c>
      <c r="C340" s="6" t="s">
        <v>1456</v>
      </c>
      <c r="D340" s="6" t="s">
        <v>198</v>
      </c>
      <c r="E340" s="103">
        <v>500000</v>
      </c>
      <c r="F340" s="103">
        <v>395000</v>
      </c>
      <c r="G340" s="2">
        <f t="shared" si="5"/>
        <v>-0.20999999999999996</v>
      </c>
    </row>
    <row r="341" spans="1:7">
      <c r="A341" s="21" t="s">
        <v>2242</v>
      </c>
      <c r="B341" s="6" t="s">
        <v>97</v>
      </c>
      <c r="C341" s="6" t="s">
        <v>1457</v>
      </c>
      <c r="D341" s="6" t="s">
        <v>199</v>
      </c>
      <c r="E341" s="103">
        <v>460000</v>
      </c>
      <c r="F341" s="103">
        <v>475000</v>
      </c>
      <c r="G341" s="2">
        <f t="shared" si="5"/>
        <v>3.2608695652173836E-2</v>
      </c>
    </row>
    <row r="342" spans="1:7">
      <c r="A342" s="21" t="s">
        <v>2242</v>
      </c>
      <c r="B342" s="6" t="s">
        <v>97</v>
      </c>
      <c r="C342" s="6" t="s">
        <v>1458</v>
      </c>
      <c r="D342" s="6" t="s">
        <v>200</v>
      </c>
      <c r="E342" s="103">
        <v>567500</v>
      </c>
      <c r="F342" s="103">
        <v>505000</v>
      </c>
      <c r="G342" s="2">
        <f t="shared" si="5"/>
        <v>-0.11013215859030834</v>
      </c>
    </row>
    <row r="343" spans="1:7">
      <c r="A343" s="21" t="s">
        <v>2242</v>
      </c>
      <c r="B343" s="6" t="s">
        <v>97</v>
      </c>
      <c r="C343" s="6" t="s">
        <v>1459</v>
      </c>
      <c r="D343" s="6" t="s">
        <v>201</v>
      </c>
      <c r="E343" s="103">
        <v>490000</v>
      </c>
      <c r="F343" s="103">
        <v>480000</v>
      </c>
      <c r="G343" s="2">
        <f t="shared" si="5"/>
        <v>-2.0408163265306145E-2</v>
      </c>
    </row>
    <row r="344" spans="1:7">
      <c r="A344" s="21" t="s">
        <v>2242</v>
      </c>
      <c r="B344" s="6" t="s">
        <v>97</v>
      </c>
      <c r="C344" s="6" t="s">
        <v>1460</v>
      </c>
      <c r="D344" s="6" t="s">
        <v>202</v>
      </c>
      <c r="E344" s="103">
        <v>887500</v>
      </c>
      <c r="F344" s="103">
        <v>924000</v>
      </c>
      <c r="G344" s="2">
        <f t="shared" si="5"/>
        <v>4.1126760563380271E-2</v>
      </c>
    </row>
    <row r="345" spans="1:7">
      <c r="A345" s="21" t="s">
        <v>2242</v>
      </c>
      <c r="B345" s="6" t="s">
        <v>97</v>
      </c>
      <c r="C345" s="6" t="s">
        <v>1461</v>
      </c>
      <c r="D345" s="6" t="s">
        <v>203</v>
      </c>
      <c r="E345" s="103">
        <v>475000</v>
      </c>
      <c r="F345" s="103">
        <v>527000</v>
      </c>
      <c r="G345" s="2">
        <f t="shared" si="5"/>
        <v>0.10947368421052639</v>
      </c>
    </row>
    <row r="346" spans="1:7">
      <c r="A346" s="21" t="s">
        <v>2242</v>
      </c>
      <c r="B346" s="6" t="s">
        <v>97</v>
      </c>
      <c r="C346" s="6" t="s">
        <v>1462</v>
      </c>
      <c r="D346" s="6" t="s">
        <v>204</v>
      </c>
      <c r="E346" s="103">
        <v>722500</v>
      </c>
      <c r="F346" s="103">
        <v>727000</v>
      </c>
      <c r="G346" s="2">
        <f t="shared" si="5"/>
        <v>6.2283737024222408E-3</v>
      </c>
    </row>
    <row r="347" spans="1:7">
      <c r="A347" s="21" t="s">
        <v>2242</v>
      </c>
      <c r="B347" s="6" t="s">
        <v>97</v>
      </c>
      <c r="C347" s="6" t="s">
        <v>1463</v>
      </c>
      <c r="D347" s="6" t="s">
        <v>205</v>
      </c>
      <c r="E347" s="103">
        <v>621250</v>
      </c>
      <c r="F347" s="103">
        <v>687500</v>
      </c>
      <c r="G347" s="2">
        <f t="shared" si="5"/>
        <v>0.10663983903420515</v>
      </c>
    </row>
    <row r="348" spans="1:7">
      <c r="A348" s="21" t="s">
        <v>2242</v>
      </c>
      <c r="B348" s="6" t="s">
        <v>97</v>
      </c>
      <c r="C348" s="6" t="s">
        <v>1464</v>
      </c>
      <c r="D348" s="6" t="s">
        <v>206</v>
      </c>
      <c r="E348" s="103">
        <v>468750</v>
      </c>
      <c r="F348" s="103">
        <v>387500</v>
      </c>
      <c r="G348" s="2">
        <f t="shared" si="5"/>
        <v>-0.17333333333333334</v>
      </c>
    </row>
    <row r="349" spans="1:7">
      <c r="A349" s="21" t="s">
        <v>2242</v>
      </c>
      <c r="B349" s="6" t="s">
        <v>97</v>
      </c>
      <c r="C349" s="6" t="s">
        <v>1465</v>
      </c>
      <c r="D349" s="6" t="s">
        <v>207</v>
      </c>
      <c r="E349" s="103">
        <v>590000</v>
      </c>
      <c r="F349" s="103">
        <v>545000</v>
      </c>
      <c r="G349" s="2">
        <f t="shared" si="5"/>
        <v>-7.6271186440677985E-2</v>
      </c>
    </row>
    <row r="350" spans="1:7">
      <c r="A350" s="21" t="s">
        <v>2242</v>
      </c>
      <c r="B350" s="6" t="s">
        <v>97</v>
      </c>
      <c r="C350" s="6" t="s">
        <v>1466</v>
      </c>
      <c r="D350" s="6" t="s">
        <v>208</v>
      </c>
      <c r="E350" s="103">
        <v>785000</v>
      </c>
      <c r="F350" s="103">
        <v>765000</v>
      </c>
      <c r="G350" s="2">
        <f t="shared" si="5"/>
        <v>-2.5477707006369421E-2</v>
      </c>
    </row>
    <row r="351" spans="1:7">
      <c r="A351" s="21" t="s">
        <v>2242</v>
      </c>
      <c r="B351" s="6" t="s">
        <v>97</v>
      </c>
      <c r="C351" s="6" t="s">
        <v>1467</v>
      </c>
      <c r="D351" s="6" t="s">
        <v>209</v>
      </c>
      <c r="E351" s="103">
        <v>475000</v>
      </c>
      <c r="F351" s="103">
        <v>485000</v>
      </c>
      <c r="G351" s="2">
        <f t="shared" si="5"/>
        <v>2.1052631578947434E-2</v>
      </c>
    </row>
    <row r="352" spans="1:7">
      <c r="A352" s="21" t="s">
        <v>2242</v>
      </c>
      <c r="B352" s="6" t="s">
        <v>97</v>
      </c>
      <c r="C352" s="6" t="s">
        <v>1468</v>
      </c>
      <c r="D352" s="6" t="s">
        <v>210</v>
      </c>
      <c r="E352" s="103">
        <v>506500</v>
      </c>
      <c r="F352" s="103">
        <v>573500</v>
      </c>
      <c r="G352" s="2">
        <f t="shared" si="5"/>
        <v>0.13228035538005933</v>
      </c>
    </row>
    <row r="353" spans="1:7">
      <c r="A353" s="21" t="s">
        <v>2242</v>
      </c>
      <c r="B353" s="6" t="s">
        <v>97</v>
      </c>
      <c r="C353" s="6" t="s">
        <v>1469</v>
      </c>
      <c r="D353" s="6" t="s">
        <v>211</v>
      </c>
      <c r="E353" s="103">
        <v>387500</v>
      </c>
      <c r="F353" s="103">
        <v>415000</v>
      </c>
      <c r="G353" s="2">
        <f t="shared" si="5"/>
        <v>7.0967741935483941E-2</v>
      </c>
    </row>
    <row r="354" spans="1:7">
      <c r="A354" s="21" t="s">
        <v>2242</v>
      </c>
      <c r="B354" s="6" t="s">
        <v>97</v>
      </c>
      <c r="C354" s="6" t="s">
        <v>1470</v>
      </c>
      <c r="D354" s="6" t="s">
        <v>212</v>
      </c>
      <c r="E354" s="103">
        <v>425000</v>
      </c>
      <c r="F354" s="103">
        <v>404000</v>
      </c>
      <c r="G354" s="2">
        <f t="shared" si="5"/>
        <v>-4.9411764705882377E-2</v>
      </c>
    </row>
    <row r="355" spans="1:7">
      <c r="A355" s="21" t="s">
        <v>2242</v>
      </c>
      <c r="B355" s="6" t="s">
        <v>97</v>
      </c>
      <c r="C355" s="6" t="s">
        <v>1471</v>
      </c>
      <c r="D355" s="6" t="s">
        <v>213</v>
      </c>
      <c r="E355" s="103">
        <v>615000</v>
      </c>
      <c r="F355" s="103">
        <v>590000</v>
      </c>
      <c r="G355" s="2">
        <f t="shared" si="5"/>
        <v>-4.065040650406504E-2</v>
      </c>
    </row>
    <row r="356" spans="1:7">
      <c r="A356" s="21" t="s">
        <v>2242</v>
      </c>
      <c r="B356" s="6" t="s">
        <v>97</v>
      </c>
      <c r="C356" s="6" t="s">
        <v>1472</v>
      </c>
      <c r="D356" s="6" t="s">
        <v>214</v>
      </c>
      <c r="E356" s="103">
        <v>630000</v>
      </c>
      <c r="F356" s="103">
        <v>612500</v>
      </c>
      <c r="G356" s="2">
        <f t="shared" si="5"/>
        <v>-2.777777777777779E-2</v>
      </c>
    </row>
    <row r="357" spans="1:7">
      <c r="A357" s="21" t="s">
        <v>2242</v>
      </c>
      <c r="B357" s="6" t="s">
        <v>97</v>
      </c>
      <c r="C357" s="6" t="s">
        <v>1473</v>
      </c>
      <c r="D357" s="6" t="s">
        <v>215</v>
      </c>
      <c r="E357" s="103">
        <v>638250</v>
      </c>
      <c r="F357" s="103">
        <v>642000</v>
      </c>
      <c r="G357" s="2">
        <f t="shared" si="5"/>
        <v>5.8754406580494578E-3</v>
      </c>
    </row>
    <row r="358" spans="1:7">
      <c r="A358" s="21" t="s">
        <v>2242</v>
      </c>
      <c r="B358" s="6" t="s">
        <v>97</v>
      </c>
      <c r="C358" s="6" t="s">
        <v>1474</v>
      </c>
      <c r="D358" s="6" t="s">
        <v>216</v>
      </c>
      <c r="E358" s="103">
        <v>635000</v>
      </c>
      <c r="F358" s="103">
        <v>585000</v>
      </c>
      <c r="G358" s="2">
        <f t="shared" si="5"/>
        <v>-7.8740157480314932E-2</v>
      </c>
    </row>
    <row r="359" spans="1:7">
      <c r="A359" s="21" t="s">
        <v>2242</v>
      </c>
      <c r="B359" s="6" t="s">
        <v>97</v>
      </c>
      <c r="C359" s="6" t="s">
        <v>1475</v>
      </c>
      <c r="D359" s="6" t="s">
        <v>217</v>
      </c>
      <c r="E359" s="103">
        <v>535000</v>
      </c>
      <c r="F359" s="103">
        <v>525000</v>
      </c>
      <c r="G359" s="2">
        <f t="shared" si="5"/>
        <v>-1.8691588785046731E-2</v>
      </c>
    </row>
    <row r="360" spans="1:7">
      <c r="A360" s="21" t="s">
        <v>2242</v>
      </c>
      <c r="B360" s="6" t="s">
        <v>97</v>
      </c>
      <c r="C360" s="6" t="s">
        <v>1476</v>
      </c>
      <c r="D360" s="6" t="s">
        <v>218</v>
      </c>
      <c r="E360" s="103">
        <v>550000</v>
      </c>
      <c r="F360" s="103">
        <v>545000</v>
      </c>
      <c r="G360" s="2">
        <f t="shared" si="5"/>
        <v>-9.0909090909090384E-3</v>
      </c>
    </row>
    <row r="361" spans="1:7">
      <c r="A361" s="21" t="s">
        <v>2242</v>
      </c>
      <c r="B361" s="6" t="s">
        <v>97</v>
      </c>
      <c r="C361" s="6" t="s">
        <v>1477</v>
      </c>
      <c r="D361" s="6" t="s">
        <v>219</v>
      </c>
      <c r="E361" s="103">
        <v>557500</v>
      </c>
      <c r="F361" s="103">
        <v>575000</v>
      </c>
      <c r="G361" s="2">
        <f t="shared" si="5"/>
        <v>3.1390134529148073E-2</v>
      </c>
    </row>
    <row r="362" spans="1:7">
      <c r="A362" s="21" t="s">
        <v>2242</v>
      </c>
      <c r="B362" s="6" t="s">
        <v>97</v>
      </c>
      <c r="C362" s="6" t="s">
        <v>1478</v>
      </c>
      <c r="D362" s="6" t="s">
        <v>220</v>
      </c>
      <c r="E362" s="103">
        <v>520000</v>
      </c>
      <c r="F362" s="103">
        <v>853980</v>
      </c>
      <c r="G362" s="2">
        <f t="shared" si="5"/>
        <v>0.64226923076923081</v>
      </c>
    </row>
    <row r="363" spans="1:7">
      <c r="A363" s="21" t="s">
        <v>2243</v>
      </c>
      <c r="B363" s="6" t="s">
        <v>79</v>
      </c>
      <c r="C363" s="6" t="s">
        <v>1479</v>
      </c>
      <c r="D363" s="6" t="s">
        <v>221</v>
      </c>
      <c r="E363" s="103">
        <v>480000</v>
      </c>
      <c r="F363" s="103">
        <v>478500</v>
      </c>
      <c r="G363" s="2">
        <f t="shared" si="5"/>
        <v>-3.1250000000000444E-3</v>
      </c>
    </row>
    <row r="364" spans="1:7">
      <c r="A364" s="21" t="s">
        <v>2243</v>
      </c>
      <c r="B364" s="6" t="s">
        <v>79</v>
      </c>
      <c r="C364" s="6" t="s">
        <v>1480</v>
      </c>
      <c r="D364" s="6" t="s">
        <v>222</v>
      </c>
      <c r="E364" s="103">
        <v>380000</v>
      </c>
      <c r="F364" s="103">
        <v>370000</v>
      </c>
      <c r="G364" s="2">
        <f t="shared" si="5"/>
        <v>-2.6315789473684181E-2</v>
      </c>
    </row>
    <row r="365" spans="1:7">
      <c r="A365" s="21" t="s">
        <v>2243</v>
      </c>
      <c r="B365" s="6" t="s">
        <v>79</v>
      </c>
      <c r="C365" s="6" t="s">
        <v>1481</v>
      </c>
      <c r="D365" s="6" t="s">
        <v>223</v>
      </c>
      <c r="E365" s="103">
        <v>672500</v>
      </c>
      <c r="F365" s="103">
        <v>660000</v>
      </c>
      <c r="G365" s="2">
        <f t="shared" si="5"/>
        <v>-1.8587360594795488E-2</v>
      </c>
    </row>
    <row r="366" spans="1:7">
      <c r="A366" s="21" t="s">
        <v>2243</v>
      </c>
      <c r="B366" s="6" t="s">
        <v>79</v>
      </c>
      <c r="C366" s="6" t="s">
        <v>1482</v>
      </c>
      <c r="D366" s="6" t="s">
        <v>224</v>
      </c>
      <c r="E366" s="103">
        <v>1015000</v>
      </c>
      <c r="F366" s="103">
        <v>982500</v>
      </c>
      <c r="G366" s="2">
        <f t="shared" si="5"/>
        <v>-3.2019704433497553E-2</v>
      </c>
    </row>
    <row r="367" spans="1:7">
      <c r="A367" s="21" t="s">
        <v>2243</v>
      </c>
      <c r="B367" s="6" t="s">
        <v>79</v>
      </c>
      <c r="C367" s="6" t="s">
        <v>1483</v>
      </c>
      <c r="D367" s="6" t="s">
        <v>225</v>
      </c>
      <c r="E367" s="103">
        <v>485000</v>
      </c>
      <c r="F367" s="103">
        <v>440000</v>
      </c>
      <c r="G367" s="2">
        <f t="shared" si="5"/>
        <v>-9.2783505154639179E-2</v>
      </c>
    </row>
    <row r="368" spans="1:7">
      <c r="A368" s="21" t="s">
        <v>2243</v>
      </c>
      <c r="B368" s="6" t="s">
        <v>79</v>
      </c>
      <c r="C368" s="6" t="s">
        <v>1484</v>
      </c>
      <c r="D368" s="6" t="s">
        <v>226</v>
      </c>
      <c r="E368" s="103">
        <v>602500</v>
      </c>
      <c r="F368" s="103">
        <v>622500</v>
      </c>
      <c r="G368" s="2">
        <f t="shared" si="5"/>
        <v>3.3195020746888071E-2</v>
      </c>
    </row>
    <row r="369" spans="1:7">
      <c r="A369" s="21" t="s">
        <v>2243</v>
      </c>
      <c r="B369" s="6" t="s">
        <v>79</v>
      </c>
      <c r="C369" s="6" t="s">
        <v>1485</v>
      </c>
      <c r="D369" s="6" t="s">
        <v>227</v>
      </c>
      <c r="E369" s="103">
        <v>542500</v>
      </c>
      <c r="F369" s="103">
        <v>560000</v>
      </c>
      <c r="G369" s="2">
        <f t="shared" si="5"/>
        <v>3.2258064516129004E-2</v>
      </c>
    </row>
    <row r="370" spans="1:7">
      <c r="A370" s="21" t="s">
        <v>2243</v>
      </c>
      <c r="B370" s="6" t="s">
        <v>79</v>
      </c>
      <c r="C370" s="6" t="s">
        <v>1486</v>
      </c>
      <c r="D370" s="6" t="s">
        <v>228</v>
      </c>
      <c r="E370" s="103">
        <v>649000</v>
      </c>
      <c r="F370" s="103">
        <v>610000</v>
      </c>
      <c r="G370" s="2">
        <f t="shared" si="5"/>
        <v>-6.0092449922958369E-2</v>
      </c>
    </row>
    <row r="371" spans="1:7">
      <c r="A371" s="21" t="s">
        <v>2243</v>
      </c>
      <c r="B371" s="6" t="s">
        <v>79</v>
      </c>
      <c r="C371" s="6" t="s">
        <v>1487</v>
      </c>
      <c r="D371" s="6" t="s">
        <v>229</v>
      </c>
      <c r="E371" s="103">
        <v>951000</v>
      </c>
      <c r="F371" s="103">
        <v>1103387</v>
      </c>
      <c r="G371" s="2">
        <f t="shared" si="5"/>
        <v>0.16023869610935848</v>
      </c>
    </row>
    <row r="372" spans="1:7">
      <c r="A372" s="21" t="s">
        <v>2243</v>
      </c>
      <c r="B372" s="6" t="s">
        <v>79</v>
      </c>
      <c r="C372" s="6" t="s">
        <v>1488</v>
      </c>
      <c r="D372" s="6" t="s">
        <v>230</v>
      </c>
      <c r="E372" s="103">
        <v>825000</v>
      </c>
      <c r="F372" s="103">
        <v>1002500</v>
      </c>
      <c r="G372" s="2">
        <f t="shared" si="5"/>
        <v>0.21515151515151509</v>
      </c>
    </row>
    <row r="373" spans="1:7">
      <c r="A373" s="21" t="s">
        <v>2243</v>
      </c>
      <c r="B373" s="6" t="s">
        <v>79</v>
      </c>
      <c r="C373" s="6" t="s">
        <v>1489</v>
      </c>
      <c r="D373" s="6" t="s">
        <v>231</v>
      </c>
      <c r="E373" s="103">
        <v>643000</v>
      </c>
      <c r="F373" s="103">
        <v>650000</v>
      </c>
      <c r="G373" s="2">
        <f t="shared" si="5"/>
        <v>1.0886469673405896E-2</v>
      </c>
    </row>
    <row r="374" spans="1:7">
      <c r="A374" s="21" t="s">
        <v>2243</v>
      </c>
      <c r="B374" s="6" t="s">
        <v>79</v>
      </c>
      <c r="C374" s="6" t="s">
        <v>1490</v>
      </c>
      <c r="D374" s="6" t="s">
        <v>232</v>
      </c>
      <c r="E374" s="103">
        <v>593750</v>
      </c>
      <c r="F374" s="103">
        <v>575000</v>
      </c>
      <c r="G374" s="2">
        <f t="shared" si="5"/>
        <v>-3.157894736842104E-2</v>
      </c>
    </row>
    <row r="375" spans="1:7">
      <c r="A375" s="21" t="s">
        <v>2243</v>
      </c>
      <c r="B375" s="6" t="s">
        <v>79</v>
      </c>
      <c r="C375" s="6" t="s">
        <v>1491</v>
      </c>
      <c r="D375" s="6" t="s">
        <v>233</v>
      </c>
      <c r="E375" s="103">
        <v>839950</v>
      </c>
      <c r="F375" s="103">
        <v>626000</v>
      </c>
      <c r="G375" s="2">
        <f t="shared" si="5"/>
        <v>-0.25471754271087566</v>
      </c>
    </row>
    <row r="376" spans="1:7">
      <c r="A376" s="21" t="s">
        <v>2243</v>
      </c>
      <c r="B376" s="6" t="s">
        <v>79</v>
      </c>
      <c r="C376" s="6" t="s">
        <v>1492</v>
      </c>
      <c r="D376" s="6" t="s">
        <v>234</v>
      </c>
      <c r="E376" s="103">
        <v>577500</v>
      </c>
      <c r="F376" s="103">
        <v>607500</v>
      </c>
      <c r="G376" s="2">
        <f t="shared" si="5"/>
        <v>5.1948051948051965E-2</v>
      </c>
    </row>
    <row r="377" spans="1:7">
      <c r="A377" s="21" t="s">
        <v>2243</v>
      </c>
      <c r="B377" s="6" t="s">
        <v>79</v>
      </c>
      <c r="C377" s="6" t="s">
        <v>1493</v>
      </c>
      <c r="D377" s="6" t="s">
        <v>235</v>
      </c>
      <c r="E377" s="103">
        <v>540750</v>
      </c>
      <c r="F377" s="103">
        <v>608000</v>
      </c>
      <c r="G377" s="2">
        <f t="shared" si="5"/>
        <v>0.12436430883032834</v>
      </c>
    </row>
    <row r="378" spans="1:7">
      <c r="A378" s="21" t="s">
        <v>2243</v>
      </c>
      <c r="B378" s="6" t="s">
        <v>79</v>
      </c>
      <c r="C378" s="6" t="s">
        <v>1494</v>
      </c>
      <c r="D378" s="6" t="s">
        <v>236</v>
      </c>
      <c r="E378" s="103">
        <v>645000</v>
      </c>
      <c r="F378" s="103">
        <v>710000</v>
      </c>
      <c r="G378" s="2">
        <f t="shared" si="5"/>
        <v>0.10077519379844957</v>
      </c>
    </row>
    <row r="379" spans="1:7">
      <c r="A379" s="21" t="s">
        <v>2243</v>
      </c>
      <c r="B379" s="6" t="s">
        <v>79</v>
      </c>
      <c r="C379" s="6" t="s">
        <v>1495</v>
      </c>
      <c r="D379" s="6" t="s">
        <v>237</v>
      </c>
      <c r="E379" s="103">
        <v>750000</v>
      </c>
      <c r="F379" s="103">
        <v>700000</v>
      </c>
      <c r="G379" s="2">
        <f t="shared" si="5"/>
        <v>-6.6666666666666652E-2</v>
      </c>
    </row>
    <row r="380" spans="1:7">
      <c r="A380" s="21" t="s">
        <v>2243</v>
      </c>
      <c r="B380" s="6" t="s">
        <v>79</v>
      </c>
      <c r="C380" s="6" t="s">
        <v>1496</v>
      </c>
      <c r="D380" s="6" t="s">
        <v>238</v>
      </c>
      <c r="E380" s="103">
        <v>988750</v>
      </c>
      <c r="F380" s="103">
        <v>940298</v>
      </c>
      <c r="G380" s="2">
        <f t="shared" si="5"/>
        <v>-4.9003286978508198E-2</v>
      </c>
    </row>
    <row r="381" spans="1:7">
      <c r="A381" s="21" t="s">
        <v>2243</v>
      </c>
      <c r="B381" s="6" t="s">
        <v>79</v>
      </c>
      <c r="C381" s="6" t="s">
        <v>1497</v>
      </c>
      <c r="D381" s="6" t="s">
        <v>239</v>
      </c>
      <c r="E381" s="103">
        <v>820000</v>
      </c>
      <c r="F381" s="103">
        <v>800000</v>
      </c>
      <c r="G381" s="2">
        <f t="shared" si="5"/>
        <v>-2.4390243902439046E-2</v>
      </c>
    </row>
    <row r="382" spans="1:7">
      <c r="A382" s="21" t="s">
        <v>2243</v>
      </c>
      <c r="B382" s="6" t="s">
        <v>79</v>
      </c>
      <c r="C382" s="6" t="s">
        <v>1498</v>
      </c>
      <c r="D382" s="6" t="s">
        <v>240</v>
      </c>
      <c r="E382" s="103">
        <v>985000</v>
      </c>
      <c r="F382" s="103">
        <v>1437500</v>
      </c>
      <c r="G382" s="2">
        <f t="shared" si="5"/>
        <v>0.45939086294416254</v>
      </c>
    </row>
    <row r="383" spans="1:7">
      <c r="A383" s="21" t="s">
        <v>2243</v>
      </c>
      <c r="B383" s="6" t="s">
        <v>79</v>
      </c>
      <c r="C383" s="6" t="s">
        <v>1499</v>
      </c>
      <c r="D383" s="6" t="s">
        <v>241</v>
      </c>
      <c r="E383" s="103">
        <v>899950</v>
      </c>
      <c r="F383" s="103">
        <v>825000</v>
      </c>
      <c r="G383" s="2">
        <f t="shared" si="5"/>
        <v>-8.3282404578032154E-2</v>
      </c>
    </row>
    <row r="384" spans="1:7">
      <c r="A384" s="21" t="s">
        <v>2243</v>
      </c>
      <c r="B384" s="6" t="s">
        <v>79</v>
      </c>
      <c r="C384" s="6" t="s">
        <v>1500</v>
      </c>
      <c r="D384" s="6" t="s">
        <v>242</v>
      </c>
      <c r="E384" s="103">
        <v>780000</v>
      </c>
      <c r="F384" s="103">
        <v>765000</v>
      </c>
      <c r="G384" s="2">
        <f t="shared" si="5"/>
        <v>-1.9230769230769273E-2</v>
      </c>
    </row>
    <row r="385" spans="1:7">
      <c r="A385" s="21" t="s">
        <v>2243</v>
      </c>
      <c r="B385" s="6" t="s">
        <v>79</v>
      </c>
      <c r="C385" s="6" t="s">
        <v>1501</v>
      </c>
      <c r="D385" s="6" t="s">
        <v>243</v>
      </c>
      <c r="E385" s="103">
        <v>920000</v>
      </c>
      <c r="F385" s="103">
        <v>750000</v>
      </c>
      <c r="G385" s="2">
        <f t="shared" si="5"/>
        <v>-0.18478260869565222</v>
      </c>
    </row>
    <row r="386" spans="1:7">
      <c r="A386" s="21" t="s">
        <v>2243</v>
      </c>
      <c r="B386" s="6" t="s">
        <v>79</v>
      </c>
      <c r="C386" s="6" t="s">
        <v>1502</v>
      </c>
      <c r="D386" s="6" t="s">
        <v>244</v>
      </c>
      <c r="E386" s="103">
        <v>948300</v>
      </c>
      <c r="F386" s="103">
        <v>925000</v>
      </c>
      <c r="G386" s="2">
        <f t="shared" si="5"/>
        <v>-2.4570283665506731E-2</v>
      </c>
    </row>
    <row r="387" spans="1:7">
      <c r="A387" s="21" t="s">
        <v>2243</v>
      </c>
      <c r="B387" s="6" t="s">
        <v>79</v>
      </c>
      <c r="C387" s="6" t="s">
        <v>1503</v>
      </c>
      <c r="D387" s="6" t="s">
        <v>245</v>
      </c>
      <c r="E387" s="103">
        <v>800000</v>
      </c>
      <c r="F387" s="103">
        <v>860000</v>
      </c>
      <c r="G387" s="2">
        <f t="shared" si="5"/>
        <v>7.4999999999999956E-2</v>
      </c>
    </row>
    <row r="388" spans="1:7">
      <c r="A388" s="21" t="s">
        <v>2244</v>
      </c>
      <c r="B388" s="6" t="s">
        <v>92</v>
      </c>
      <c r="C388" s="6" t="s">
        <v>1504</v>
      </c>
      <c r="D388" s="6" t="s">
        <v>246</v>
      </c>
      <c r="E388" s="103">
        <v>477500</v>
      </c>
      <c r="F388" s="103">
        <v>410000</v>
      </c>
      <c r="G388" s="2">
        <f t="shared" si="5"/>
        <v>-0.1413612565445026</v>
      </c>
    </row>
    <row r="389" spans="1:7">
      <c r="A389" s="21" t="s">
        <v>2244</v>
      </c>
      <c r="B389" s="6" t="s">
        <v>92</v>
      </c>
      <c r="C389" s="6" t="s">
        <v>1505</v>
      </c>
      <c r="D389" s="6" t="s">
        <v>247</v>
      </c>
      <c r="E389" s="103">
        <v>386000</v>
      </c>
      <c r="F389" s="103">
        <v>345000</v>
      </c>
      <c r="G389" s="2">
        <f t="shared" si="5"/>
        <v>-0.10621761658031093</v>
      </c>
    </row>
    <row r="390" spans="1:7">
      <c r="A390" s="21" t="s">
        <v>2244</v>
      </c>
      <c r="B390" s="6" t="s">
        <v>92</v>
      </c>
      <c r="C390" s="6" t="s">
        <v>1506</v>
      </c>
      <c r="D390" s="6" t="s">
        <v>248</v>
      </c>
      <c r="E390" s="103">
        <v>580500</v>
      </c>
      <c r="F390" s="103">
        <v>571000</v>
      </c>
      <c r="G390" s="2">
        <f t="shared" ref="G390:G453" si="6">F390/E390-1</f>
        <v>-1.6365202411714019E-2</v>
      </c>
    </row>
    <row r="391" spans="1:7">
      <c r="A391" s="21" t="s">
        <v>2244</v>
      </c>
      <c r="B391" s="6" t="s">
        <v>92</v>
      </c>
      <c r="C391" s="6" t="s">
        <v>1507</v>
      </c>
      <c r="D391" s="6" t="s">
        <v>249</v>
      </c>
      <c r="E391" s="103">
        <v>435000</v>
      </c>
      <c r="F391" s="103">
        <v>430000</v>
      </c>
      <c r="G391" s="2">
        <f t="shared" si="6"/>
        <v>-1.1494252873563204E-2</v>
      </c>
    </row>
    <row r="392" spans="1:7">
      <c r="A392" s="21" t="s">
        <v>2244</v>
      </c>
      <c r="B392" s="6" t="s">
        <v>92</v>
      </c>
      <c r="C392" s="6" t="s">
        <v>1508</v>
      </c>
      <c r="D392" s="6" t="s">
        <v>250</v>
      </c>
      <c r="E392" s="103">
        <v>370000</v>
      </c>
      <c r="F392" s="103">
        <v>418761</v>
      </c>
      <c r="G392" s="2">
        <f t="shared" si="6"/>
        <v>0.13178648648648639</v>
      </c>
    </row>
    <row r="393" spans="1:7">
      <c r="A393" s="21" t="s">
        <v>2244</v>
      </c>
      <c r="B393" s="6" t="s">
        <v>92</v>
      </c>
      <c r="C393" s="6" t="s">
        <v>1509</v>
      </c>
      <c r="D393" s="6" t="s">
        <v>251</v>
      </c>
      <c r="E393" s="103">
        <v>470000</v>
      </c>
      <c r="F393" s="103">
        <v>496125</v>
      </c>
      <c r="G393" s="2">
        <f t="shared" si="6"/>
        <v>5.5585106382978644E-2</v>
      </c>
    </row>
    <row r="394" spans="1:7">
      <c r="A394" s="21" t="s">
        <v>2244</v>
      </c>
      <c r="B394" s="6" t="s">
        <v>92</v>
      </c>
      <c r="C394" s="6" t="s">
        <v>1510</v>
      </c>
      <c r="D394" s="6" t="s">
        <v>252</v>
      </c>
      <c r="E394" s="103">
        <v>542500</v>
      </c>
      <c r="F394" s="103">
        <v>442500</v>
      </c>
      <c r="G394" s="2">
        <f t="shared" si="6"/>
        <v>-0.18433179723502302</v>
      </c>
    </row>
    <row r="395" spans="1:7">
      <c r="A395" s="21" t="s">
        <v>2244</v>
      </c>
      <c r="B395" s="6" t="s">
        <v>92</v>
      </c>
      <c r="C395" s="6" t="s">
        <v>1511</v>
      </c>
      <c r="D395" s="6" t="s">
        <v>253</v>
      </c>
      <c r="E395" s="103">
        <v>1038000</v>
      </c>
      <c r="F395" s="103">
        <v>922500</v>
      </c>
      <c r="G395" s="2">
        <f t="shared" si="6"/>
        <v>-0.11127167630057799</v>
      </c>
    </row>
    <row r="396" spans="1:7">
      <c r="A396" s="21" t="s">
        <v>2244</v>
      </c>
      <c r="B396" s="6" t="s">
        <v>92</v>
      </c>
      <c r="C396" s="6" t="s">
        <v>1512</v>
      </c>
      <c r="D396" s="6" t="s">
        <v>254</v>
      </c>
      <c r="E396" s="103">
        <v>502500</v>
      </c>
      <c r="F396" s="103">
        <v>500000</v>
      </c>
      <c r="G396" s="2">
        <f t="shared" si="6"/>
        <v>-4.9751243781094301E-3</v>
      </c>
    </row>
    <row r="397" spans="1:7">
      <c r="A397" s="21" t="s">
        <v>2244</v>
      </c>
      <c r="B397" s="6" t="s">
        <v>92</v>
      </c>
      <c r="C397" s="6" t="s">
        <v>1513</v>
      </c>
      <c r="D397" s="6" t="s">
        <v>255</v>
      </c>
      <c r="E397" s="103">
        <v>372500</v>
      </c>
      <c r="F397" s="103">
        <v>400000</v>
      </c>
      <c r="G397" s="2">
        <f t="shared" si="6"/>
        <v>7.3825503355704702E-2</v>
      </c>
    </row>
    <row r="398" spans="1:7">
      <c r="A398" s="21" t="s">
        <v>2244</v>
      </c>
      <c r="B398" s="6" t="s">
        <v>92</v>
      </c>
      <c r="C398" s="6" t="s">
        <v>1514</v>
      </c>
      <c r="D398" s="6" t="s">
        <v>256</v>
      </c>
      <c r="E398" s="103">
        <v>440000</v>
      </c>
      <c r="F398" s="103">
        <v>421750</v>
      </c>
      <c r="G398" s="2">
        <f t="shared" si="6"/>
        <v>-4.1477272727272751E-2</v>
      </c>
    </row>
    <row r="399" spans="1:7">
      <c r="A399" s="21" t="s">
        <v>2244</v>
      </c>
      <c r="B399" s="6" t="s">
        <v>92</v>
      </c>
      <c r="C399" s="6" t="s">
        <v>1515</v>
      </c>
      <c r="D399" s="6" t="s">
        <v>257</v>
      </c>
      <c r="E399" s="103">
        <v>595000</v>
      </c>
      <c r="F399" s="103">
        <v>414500</v>
      </c>
      <c r="G399" s="2">
        <f t="shared" si="6"/>
        <v>-0.30336134453781516</v>
      </c>
    </row>
    <row r="400" spans="1:7">
      <c r="A400" s="21" t="s">
        <v>2244</v>
      </c>
      <c r="B400" s="6" t="s">
        <v>92</v>
      </c>
      <c r="C400" s="6" t="s">
        <v>1516</v>
      </c>
      <c r="D400" s="6" t="s">
        <v>258</v>
      </c>
      <c r="E400" s="103">
        <v>635000</v>
      </c>
      <c r="F400" s="103">
        <v>655000</v>
      </c>
      <c r="G400" s="2">
        <f t="shared" si="6"/>
        <v>3.1496062992125928E-2</v>
      </c>
    </row>
    <row r="401" spans="1:7">
      <c r="A401" s="21" t="s">
        <v>2244</v>
      </c>
      <c r="B401" s="6" t="s">
        <v>92</v>
      </c>
      <c r="C401" s="6" t="s">
        <v>1517</v>
      </c>
      <c r="D401" s="6" t="s">
        <v>259</v>
      </c>
      <c r="E401" s="103">
        <v>420000</v>
      </c>
      <c r="F401" s="103">
        <v>405000</v>
      </c>
      <c r="G401" s="2">
        <f t="shared" si="6"/>
        <v>-3.5714285714285698E-2</v>
      </c>
    </row>
    <row r="402" spans="1:7">
      <c r="A402" s="21" t="s">
        <v>2244</v>
      </c>
      <c r="B402" s="6" t="s">
        <v>92</v>
      </c>
      <c r="C402" s="6" t="s">
        <v>1518</v>
      </c>
      <c r="D402" s="6" t="s">
        <v>260</v>
      </c>
      <c r="E402" s="103">
        <v>445000</v>
      </c>
      <c r="F402" s="103">
        <v>428750</v>
      </c>
      <c r="G402" s="2">
        <f t="shared" si="6"/>
        <v>-3.6516853932584303E-2</v>
      </c>
    </row>
    <row r="403" spans="1:7">
      <c r="A403" s="21" t="s">
        <v>2244</v>
      </c>
      <c r="B403" s="6" t="s">
        <v>92</v>
      </c>
      <c r="C403" s="6" t="s">
        <v>1519</v>
      </c>
      <c r="D403" s="6" t="s">
        <v>261</v>
      </c>
      <c r="E403" s="103">
        <v>770000</v>
      </c>
      <c r="F403" s="103">
        <v>746250</v>
      </c>
      <c r="G403" s="2">
        <f t="shared" si="6"/>
        <v>-3.0844155844155896E-2</v>
      </c>
    </row>
    <row r="404" spans="1:7">
      <c r="A404" s="21" t="s">
        <v>2244</v>
      </c>
      <c r="B404" s="6" t="s">
        <v>92</v>
      </c>
      <c r="C404" s="6" t="s">
        <v>1520</v>
      </c>
      <c r="D404" s="6" t="s">
        <v>262</v>
      </c>
      <c r="E404" s="103">
        <v>518000</v>
      </c>
      <c r="F404" s="103">
        <v>522500</v>
      </c>
      <c r="G404" s="2">
        <f t="shared" si="6"/>
        <v>8.6872586872586144E-3</v>
      </c>
    </row>
    <row r="405" spans="1:7">
      <c r="A405" s="21" t="s">
        <v>2244</v>
      </c>
      <c r="B405" s="6" t="s">
        <v>92</v>
      </c>
      <c r="C405" s="6" t="s">
        <v>1521</v>
      </c>
      <c r="D405" s="6" t="s">
        <v>263</v>
      </c>
      <c r="E405" s="103">
        <v>467000</v>
      </c>
      <c r="F405" s="103">
        <v>500000</v>
      </c>
      <c r="G405" s="2">
        <f t="shared" si="6"/>
        <v>7.0663811563169254E-2</v>
      </c>
    </row>
    <row r="406" spans="1:7">
      <c r="A406" s="21" t="s">
        <v>2244</v>
      </c>
      <c r="B406" s="6" t="s">
        <v>92</v>
      </c>
      <c r="C406" s="6" t="s">
        <v>1522</v>
      </c>
      <c r="D406" s="6" t="s">
        <v>264</v>
      </c>
      <c r="E406" s="103">
        <v>475000</v>
      </c>
      <c r="F406" s="103">
        <v>450000</v>
      </c>
      <c r="G406" s="2">
        <f t="shared" si="6"/>
        <v>-5.2631578947368474E-2</v>
      </c>
    </row>
    <row r="407" spans="1:7">
      <c r="A407" s="21" t="s">
        <v>2244</v>
      </c>
      <c r="B407" s="6" t="s">
        <v>92</v>
      </c>
      <c r="C407" s="6" t="s">
        <v>1523</v>
      </c>
      <c r="D407" s="6" t="s">
        <v>265</v>
      </c>
      <c r="E407" s="103">
        <v>735000</v>
      </c>
      <c r="F407" s="103">
        <v>850000</v>
      </c>
      <c r="G407" s="2">
        <f t="shared" si="6"/>
        <v>0.15646258503401356</v>
      </c>
    </row>
    <row r="408" spans="1:7">
      <c r="A408" s="21" t="s">
        <v>2244</v>
      </c>
      <c r="B408" s="6" t="s">
        <v>92</v>
      </c>
      <c r="C408" s="6" t="s">
        <v>1524</v>
      </c>
      <c r="D408" s="6" t="s">
        <v>266</v>
      </c>
      <c r="E408" s="103">
        <v>730000</v>
      </c>
      <c r="F408" s="103">
        <v>910000</v>
      </c>
      <c r="G408" s="2">
        <f t="shared" si="6"/>
        <v>0.24657534246575352</v>
      </c>
    </row>
    <row r="409" spans="1:7">
      <c r="A409" s="21" t="s">
        <v>2244</v>
      </c>
      <c r="B409" s="6" t="s">
        <v>92</v>
      </c>
      <c r="C409" s="6" t="s">
        <v>1525</v>
      </c>
      <c r="D409" s="6" t="s">
        <v>267</v>
      </c>
      <c r="E409" s="103">
        <v>525000</v>
      </c>
      <c r="F409" s="103">
        <v>499000</v>
      </c>
      <c r="G409" s="2">
        <f t="shared" si="6"/>
        <v>-4.9523809523809526E-2</v>
      </c>
    </row>
    <row r="410" spans="1:7">
      <c r="A410" s="21" t="s">
        <v>2244</v>
      </c>
      <c r="B410" s="6" t="s">
        <v>92</v>
      </c>
      <c r="C410" s="6" t="s">
        <v>1526</v>
      </c>
      <c r="D410" s="6" t="s">
        <v>268</v>
      </c>
      <c r="E410" s="103">
        <v>480000</v>
      </c>
      <c r="F410" s="103">
        <v>472500</v>
      </c>
      <c r="G410" s="2">
        <f t="shared" si="6"/>
        <v>-1.5625E-2</v>
      </c>
    </row>
    <row r="411" spans="1:7">
      <c r="A411" s="21" t="s">
        <v>2244</v>
      </c>
      <c r="B411" s="6" t="s">
        <v>92</v>
      </c>
      <c r="C411" s="6" t="s">
        <v>1527</v>
      </c>
      <c r="D411" s="6" t="s">
        <v>269</v>
      </c>
      <c r="E411" s="103">
        <v>345000</v>
      </c>
      <c r="F411" s="103">
        <v>350000</v>
      </c>
      <c r="G411" s="2">
        <f t="shared" si="6"/>
        <v>1.449275362318847E-2</v>
      </c>
    </row>
    <row r="412" spans="1:7">
      <c r="A412" s="21" t="s">
        <v>2244</v>
      </c>
      <c r="B412" s="6" t="s">
        <v>92</v>
      </c>
      <c r="C412" s="6" t="s">
        <v>1528</v>
      </c>
      <c r="D412" s="6" t="s">
        <v>270</v>
      </c>
      <c r="E412" s="103">
        <v>460000</v>
      </c>
      <c r="F412" s="103">
        <v>498200</v>
      </c>
      <c r="G412" s="2">
        <f t="shared" si="6"/>
        <v>8.3043478260869552E-2</v>
      </c>
    </row>
    <row r="413" spans="1:7">
      <c r="A413" s="21" t="s">
        <v>2244</v>
      </c>
      <c r="B413" s="6" t="s">
        <v>92</v>
      </c>
      <c r="C413" s="6" t="s">
        <v>1529</v>
      </c>
      <c r="D413" s="6" t="s">
        <v>271</v>
      </c>
      <c r="E413" s="103">
        <v>585000</v>
      </c>
      <c r="F413" s="103">
        <v>567500</v>
      </c>
      <c r="G413" s="2">
        <f t="shared" si="6"/>
        <v>-2.9914529914529919E-2</v>
      </c>
    </row>
    <row r="414" spans="1:7">
      <c r="A414" s="21" t="s">
        <v>2244</v>
      </c>
      <c r="B414" s="6" t="s">
        <v>92</v>
      </c>
      <c r="C414" s="6" t="s">
        <v>1530</v>
      </c>
      <c r="D414" s="6" t="s">
        <v>272</v>
      </c>
      <c r="E414" s="103">
        <v>602000</v>
      </c>
      <c r="F414" s="103">
        <v>570000</v>
      </c>
      <c r="G414" s="2">
        <f t="shared" si="6"/>
        <v>-5.3156146179402008E-2</v>
      </c>
    </row>
    <row r="415" spans="1:7">
      <c r="A415" s="21" t="s">
        <v>2244</v>
      </c>
      <c r="B415" s="6" t="s">
        <v>92</v>
      </c>
      <c r="C415" s="6" t="s">
        <v>1531</v>
      </c>
      <c r="D415" s="6" t="s">
        <v>273</v>
      </c>
      <c r="E415" s="103">
        <v>800000</v>
      </c>
      <c r="F415" s="103">
        <v>765000</v>
      </c>
      <c r="G415" s="2">
        <f t="shared" si="6"/>
        <v>-4.3749999999999956E-2</v>
      </c>
    </row>
    <row r="416" spans="1:7">
      <c r="A416" s="21" t="s">
        <v>2244</v>
      </c>
      <c r="B416" s="6" t="s">
        <v>92</v>
      </c>
      <c r="C416" s="6" t="s">
        <v>1532</v>
      </c>
      <c r="D416" s="6" t="s">
        <v>274</v>
      </c>
      <c r="E416" s="103">
        <v>869000</v>
      </c>
      <c r="F416" s="103">
        <v>910000</v>
      </c>
      <c r="G416" s="2">
        <f t="shared" si="6"/>
        <v>4.718066743383198E-2</v>
      </c>
    </row>
    <row r="417" spans="1:7">
      <c r="A417" s="21" t="s">
        <v>2244</v>
      </c>
      <c r="B417" s="6" t="s">
        <v>92</v>
      </c>
      <c r="C417" s="6" t="s">
        <v>1533</v>
      </c>
      <c r="D417" s="6" t="s">
        <v>275</v>
      </c>
      <c r="E417" s="103">
        <v>575000</v>
      </c>
      <c r="F417" s="103">
        <v>533500</v>
      </c>
      <c r="G417" s="2">
        <f t="shared" si="6"/>
        <v>-7.217391304347831E-2</v>
      </c>
    </row>
    <row r="418" spans="1:7">
      <c r="A418" s="21" t="s">
        <v>2244</v>
      </c>
      <c r="B418" s="6" t="s">
        <v>92</v>
      </c>
      <c r="C418" s="6" t="s">
        <v>1534</v>
      </c>
      <c r="D418" s="6" t="s">
        <v>276</v>
      </c>
      <c r="E418" s="103">
        <v>403000</v>
      </c>
      <c r="F418" s="103">
        <v>466000</v>
      </c>
      <c r="G418" s="2">
        <f t="shared" si="6"/>
        <v>0.15632754342431765</v>
      </c>
    </row>
    <row r="419" spans="1:7">
      <c r="A419" s="21" t="s">
        <v>2244</v>
      </c>
      <c r="B419" s="6" t="s">
        <v>92</v>
      </c>
      <c r="C419" s="6" t="s">
        <v>1535</v>
      </c>
      <c r="D419" s="6" t="s">
        <v>277</v>
      </c>
      <c r="E419" s="103">
        <v>626500</v>
      </c>
      <c r="F419" s="103">
        <v>601500</v>
      </c>
      <c r="G419" s="2">
        <f t="shared" si="6"/>
        <v>-3.9904229848363948E-2</v>
      </c>
    </row>
    <row r="420" spans="1:7">
      <c r="A420" s="21" t="s">
        <v>2244</v>
      </c>
      <c r="B420" s="6" t="s">
        <v>92</v>
      </c>
      <c r="C420" s="6" t="s">
        <v>1536</v>
      </c>
      <c r="D420" s="6" t="s">
        <v>278</v>
      </c>
      <c r="E420" s="103">
        <v>550000</v>
      </c>
      <c r="F420" s="103">
        <v>525000</v>
      </c>
      <c r="G420" s="2">
        <f t="shared" si="6"/>
        <v>-4.5454545454545414E-2</v>
      </c>
    </row>
    <row r="421" spans="1:7">
      <c r="A421" s="21" t="s">
        <v>2244</v>
      </c>
      <c r="B421" s="6" t="s">
        <v>92</v>
      </c>
      <c r="C421" s="6" t="s">
        <v>1537</v>
      </c>
      <c r="D421" s="6" t="s">
        <v>279</v>
      </c>
      <c r="E421" s="103">
        <v>700000</v>
      </c>
      <c r="F421" s="103">
        <v>787500</v>
      </c>
      <c r="G421" s="2">
        <f t="shared" si="6"/>
        <v>0.125</v>
      </c>
    </row>
    <row r="422" spans="1:7">
      <c r="A422" s="21" t="s">
        <v>2244</v>
      </c>
      <c r="B422" s="6" t="s">
        <v>92</v>
      </c>
      <c r="C422" s="6" t="s">
        <v>1538</v>
      </c>
      <c r="D422" s="6" t="s">
        <v>280</v>
      </c>
      <c r="E422" s="103">
        <v>523000</v>
      </c>
      <c r="F422" s="103">
        <v>500000</v>
      </c>
      <c r="G422" s="2">
        <f t="shared" si="6"/>
        <v>-4.3977055449330837E-2</v>
      </c>
    </row>
    <row r="423" spans="1:7">
      <c r="A423" s="21" t="s">
        <v>2245</v>
      </c>
      <c r="B423" s="6" t="s">
        <v>81</v>
      </c>
      <c r="C423" s="6" t="s">
        <v>1539</v>
      </c>
      <c r="D423" s="6" t="s">
        <v>854</v>
      </c>
      <c r="E423" s="103">
        <v>495000</v>
      </c>
      <c r="F423" s="103">
        <v>442500</v>
      </c>
      <c r="G423" s="2">
        <f t="shared" si="6"/>
        <v>-0.10606060606060608</v>
      </c>
    </row>
    <row r="424" spans="1:7">
      <c r="A424" s="21" t="s">
        <v>2245</v>
      </c>
      <c r="B424" s="6" t="s">
        <v>81</v>
      </c>
      <c r="C424" s="6" t="s">
        <v>1540</v>
      </c>
      <c r="D424" s="6" t="s">
        <v>855</v>
      </c>
      <c r="E424" s="103">
        <v>499950</v>
      </c>
      <c r="F424" s="103">
        <v>560000</v>
      </c>
      <c r="G424" s="2">
        <f t="shared" si="6"/>
        <v>0.12011201120112003</v>
      </c>
    </row>
    <row r="425" spans="1:7">
      <c r="A425" s="21" t="s">
        <v>2245</v>
      </c>
      <c r="B425" s="6" t="s">
        <v>81</v>
      </c>
      <c r="C425" s="6" t="s">
        <v>1541</v>
      </c>
      <c r="D425" s="6" t="s">
        <v>856</v>
      </c>
      <c r="E425" s="103">
        <v>560000</v>
      </c>
      <c r="F425" s="103">
        <v>550000</v>
      </c>
      <c r="G425" s="2">
        <f t="shared" si="6"/>
        <v>-1.7857142857142905E-2</v>
      </c>
    </row>
    <row r="426" spans="1:7">
      <c r="A426" s="21" t="s">
        <v>2245</v>
      </c>
      <c r="B426" s="6" t="s">
        <v>81</v>
      </c>
      <c r="C426" s="6" t="s">
        <v>1542</v>
      </c>
      <c r="D426" s="6" t="s">
        <v>857</v>
      </c>
      <c r="E426" s="103">
        <v>740000</v>
      </c>
      <c r="F426" s="103">
        <v>725000</v>
      </c>
      <c r="G426" s="2">
        <f t="shared" si="6"/>
        <v>-2.0270270270270285E-2</v>
      </c>
    </row>
    <row r="427" spans="1:7">
      <c r="A427" s="21" t="s">
        <v>2245</v>
      </c>
      <c r="B427" s="6" t="s">
        <v>81</v>
      </c>
      <c r="C427" s="6" t="s">
        <v>1543</v>
      </c>
      <c r="D427" s="6" t="s">
        <v>858</v>
      </c>
      <c r="E427" s="103">
        <v>475000</v>
      </c>
      <c r="F427" s="103">
        <v>500000</v>
      </c>
      <c r="G427" s="2">
        <f t="shared" si="6"/>
        <v>5.2631578947368363E-2</v>
      </c>
    </row>
    <row r="428" spans="1:7">
      <c r="A428" s="21" t="s">
        <v>2245</v>
      </c>
      <c r="B428" s="6" t="s">
        <v>81</v>
      </c>
      <c r="C428" s="6" t="s">
        <v>1544</v>
      </c>
      <c r="D428" s="6" t="s">
        <v>859</v>
      </c>
      <c r="E428" s="103">
        <v>432800.5</v>
      </c>
      <c r="F428" s="103">
        <v>367500</v>
      </c>
      <c r="G428" s="2">
        <f t="shared" si="6"/>
        <v>-0.15087898465921368</v>
      </c>
    </row>
    <row r="429" spans="1:7">
      <c r="A429" s="21" t="s">
        <v>2245</v>
      </c>
      <c r="B429" s="6" t="s">
        <v>81</v>
      </c>
      <c r="C429" s="6" t="s">
        <v>1545</v>
      </c>
      <c r="D429" s="6" t="s">
        <v>860</v>
      </c>
      <c r="E429" s="103">
        <v>452500</v>
      </c>
      <c r="F429" s="103">
        <v>457500</v>
      </c>
      <c r="G429" s="2">
        <f t="shared" si="6"/>
        <v>1.1049723756906049E-2</v>
      </c>
    </row>
    <row r="430" spans="1:7">
      <c r="A430" s="21" t="s">
        <v>2245</v>
      </c>
      <c r="B430" s="6" t="s">
        <v>81</v>
      </c>
      <c r="C430" s="6" t="s">
        <v>1546</v>
      </c>
      <c r="D430" s="6" t="s">
        <v>861</v>
      </c>
      <c r="E430" s="103">
        <v>621500</v>
      </c>
      <c r="F430" s="103">
        <v>570000</v>
      </c>
      <c r="G430" s="2">
        <f t="shared" si="6"/>
        <v>-8.2864038616251023E-2</v>
      </c>
    </row>
    <row r="431" spans="1:7">
      <c r="A431" s="21" t="s">
        <v>2245</v>
      </c>
      <c r="B431" s="6" t="s">
        <v>81</v>
      </c>
      <c r="C431" s="6" t="s">
        <v>1547</v>
      </c>
      <c r="D431" s="6" t="s">
        <v>862</v>
      </c>
      <c r="E431" s="103">
        <v>456000</v>
      </c>
      <c r="F431" s="103">
        <v>587500</v>
      </c>
      <c r="G431" s="2">
        <f t="shared" si="6"/>
        <v>0.28837719298245612</v>
      </c>
    </row>
    <row r="432" spans="1:7">
      <c r="A432" s="21" t="s">
        <v>2245</v>
      </c>
      <c r="B432" s="6" t="s">
        <v>81</v>
      </c>
      <c r="C432" s="6" t="s">
        <v>1548</v>
      </c>
      <c r="D432" s="6" t="s">
        <v>863</v>
      </c>
      <c r="E432" s="103">
        <v>452500</v>
      </c>
      <c r="F432" s="103">
        <v>452500</v>
      </c>
      <c r="G432" s="2">
        <f t="shared" si="6"/>
        <v>0</v>
      </c>
    </row>
    <row r="433" spans="1:7">
      <c r="A433" s="21" t="s">
        <v>2245</v>
      </c>
      <c r="B433" s="6" t="s">
        <v>81</v>
      </c>
      <c r="C433" s="6" t="s">
        <v>1549</v>
      </c>
      <c r="D433" s="6" t="s">
        <v>864</v>
      </c>
      <c r="E433" s="103">
        <v>412500</v>
      </c>
      <c r="F433" s="103">
        <v>400000</v>
      </c>
      <c r="G433" s="2">
        <f t="shared" si="6"/>
        <v>-3.0303030303030276E-2</v>
      </c>
    </row>
    <row r="434" spans="1:7">
      <c r="A434" s="21" t="s">
        <v>2245</v>
      </c>
      <c r="B434" s="6" t="s">
        <v>81</v>
      </c>
      <c r="C434" s="6" t="s">
        <v>1550</v>
      </c>
      <c r="D434" s="6" t="s">
        <v>865</v>
      </c>
      <c r="E434" s="103">
        <v>530000</v>
      </c>
      <c r="F434" s="103">
        <v>520000</v>
      </c>
      <c r="G434" s="2">
        <f t="shared" si="6"/>
        <v>-1.8867924528301883E-2</v>
      </c>
    </row>
    <row r="435" spans="1:7">
      <c r="A435" s="21" t="s">
        <v>2245</v>
      </c>
      <c r="B435" s="6" t="s">
        <v>81</v>
      </c>
      <c r="C435" s="6" t="s">
        <v>1551</v>
      </c>
      <c r="D435" s="6" t="s">
        <v>866</v>
      </c>
      <c r="E435" s="103">
        <v>397250</v>
      </c>
      <c r="F435" s="103">
        <v>385000</v>
      </c>
      <c r="G435" s="2">
        <f t="shared" si="6"/>
        <v>-3.0837004405286361E-2</v>
      </c>
    </row>
    <row r="436" spans="1:7">
      <c r="A436" s="21" t="s">
        <v>2245</v>
      </c>
      <c r="B436" s="6" t="s">
        <v>81</v>
      </c>
      <c r="C436" s="6" t="s">
        <v>1552</v>
      </c>
      <c r="D436" s="6" t="s">
        <v>867</v>
      </c>
      <c r="E436" s="103">
        <v>567500</v>
      </c>
      <c r="F436" s="103">
        <v>600000</v>
      </c>
      <c r="G436" s="2">
        <f t="shared" si="6"/>
        <v>5.7268722466960353E-2</v>
      </c>
    </row>
    <row r="437" spans="1:7">
      <c r="A437" s="21" t="s">
        <v>2245</v>
      </c>
      <c r="B437" s="6" t="s">
        <v>81</v>
      </c>
      <c r="C437" s="6" t="s">
        <v>1553</v>
      </c>
      <c r="D437" s="6" t="s">
        <v>868</v>
      </c>
      <c r="E437" s="103">
        <v>751950</v>
      </c>
      <c r="F437" s="103">
        <v>590000</v>
      </c>
      <c r="G437" s="2">
        <f t="shared" si="6"/>
        <v>-0.21537336259059781</v>
      </c>
    </row>
    <row r="438" spans="1:7">
      <c r="A438" s="21" t="s">
        <v>2245</v>
      </c>
      <c r="B438" s="6" t="s">
        <v>81</v>
      </c>
      <c r="C438" s="6" t="s">
        <v>1554</v>
      </c>
      <c r="D438" s="6" t="s">
        <v>869</v>
      </c>
      <c r="E438" s="103">
        <v>408000</v>
      </c>
      <c r="F438" s="103">
        <v>495000</v>
      </c>
      <c r="G438" s="2">
        <f t="shared" si="6"/>
        <v>0.21323529411764697</v>
      </c>
    </row>
    <row r="439" spans="1:7">
      <c r="A439" s="21" t="s">
        <v>2245</v>
      </c>
      <c r="B439" s="6" t="s">
        <v>81</v>
      </c>
      <c r="C439" s="6" t="s">
        <v>1555</v>
      </c>
      <c r="D439" s="6" t="s">
        <v>870</v>
      </c>
      <c r="E439" s="103">
        <v>606000</v>
      </c>
      <c r="F439" s="103">
        <v>604500</v>
      </c>
      <c r="G439" s="2">
        <f t="shared" si="6"/>
        <v>-2.4752475247524774E-3</v>
      </c>
    </row>
    <row r="440" spans="1:7">
      <c r="A440" s="21" t="s">
        <v>2245</v>
      </c>
      <c r="B440" s="6" t="s">
        <v>81</v>
      </c>
      <c r="C440" s="6" t="s">
        <v>1556</v>
      </c>
      <c r="D440" s="6" t="s">
        <v>871</v>
      </c>
      <c r="E440" s="103">
        <v>350500</v>
      </c>
      <c r="F440" s="103">
        <v>385000</v>
      </c>
      <c r="G440" s="2">
        <f t="shared" si="6"/>
        <v>9.8430813124108507E-2</v>
      </c>
    </row>
    <row r="441" spans="1:7">
      <c r="A441" s="21" t="s">
        <v>2245</v>
      </c>
      <c r="B441" s="6" t="s">
        <v>81</v>
      </c>
      <c r="C441" s="6" t="s">
        <v>1557</v>
      </c>
      <c r="D441" s="6" t="s">
        <v>872</v>
      </c>
      <c r="E441" s="103">
        <v>395000</v>
      </c>
      <c r="F441" s="103">
        <v>440000</v>
      </c>
      <c r="G441" s="2">
        <f t="shared" si="6"/>
        <v>0.11392405063291133</v>
      </c>
    </row>
    <row r="442" spans="1:7">
      <c r="A442" s="21" t="s">
        <v>2245</v>
      </c>
      <c r="B442" s="6" t="s">
        <v>81</v>
      </c>
      <c r="C442" s="6" t="s">
        <v>1558</v>
      </c>
      <c r="D442" s="6" t="s">
        <v>873</v>
      </c>
      <c r="E442" s="103">
        <v>665000</v>
      </c>
      <c r="F442" s="103">
        <v>642500</v>
      </c>
      <c r="G442" s="2">
        <f t="shared" si="6"/>
        <v>-3.3834586466165439E-2</v>
      </c>
    </row>
    <row r="443" spans="1:7">
      <c r="A443" s="21" t="s">
        <v>2245</v>
      </c>
      <c r="B443" s="6" t="s">
        <v>81</v>
      </c>
      <c r="C443" s="6" t="s">
        <v>1559</v>
      </c>
      <c r="D443" s="6" t="s">
        <v>874</v>
      </c>
      <c r="E443" s="103">
        <v>405000</v>
      </c>
      <c r="F443" s="103">
        <v>430000</v>
      </c>
      <c r="G443" s="2">
        <f t="shared" si="6"/>
        <v>6.1728395061728447E-2</v>
      </c>
    </row>
    <row r="444" spans="1:7">
      <c r="A444" s="21" t="s">
        <v>2245</v>
      </c>
      <c r="B444" s="6" t="s">
        <v>81</v>
      </c>
      <c r="C444" s="6" t="s">
        <v>1560</v>
      </c>
      <c r="D444" s="6" t="s">
        <v>875</v>
      </c>
      <c r="E444" s="103">
        <v>490000</v>
      </c>
      <c r="F444" s="103">
        <v>490000</v>
      </c>
      <c r="G444" s="2">
        <f t="shared" si="6"/>
        <v>0</v>
      </c>
    </row>
    <row r="445" spans="1:7">
      <c r="A445" s="21" t="s">
        <v>2245</v>
      </c>
      <c r="B445" s="6" t="s">
        <v>81</v>
      </c>
      <c r="C445" s="6" t="s">
        <v>1561</v>
      </c>
      <c r="D445" s="6" t="s">
        <v>876</v>
      </c>
      <c r="E445" s="103">
        <v>496250</v>
      </c>
      <c r="F445" s="103">
        <v>470000</v>
      </c>
      <c r="G445" s="2">
        <f t="shared" si="6"/>
        <v>-5.2896725440806036E-2</v>
      </c>
    </row>
    <row r="446" spans="1:7">
      <c r="A446" s="21" t="s">
        <v>2245</v>
      </c>
      <c r="B446" s="6" t="s">
        <v>81</v>
      </c>
      <c r="C446" s="6" t="s">
        <v>1562</v>
      </c>
      <c r="D446" s="6" t="s">
        <v>877</v>
      </c>
      <c r="E446" s="103">
        <v>350000</v>
      </c>
      <c r="F446" s="103">
        <v>349000</v>
      </c>
      <c r="G446" s="2">
        <f t="shared" si="6"/>
        <v>-2.8571428571428914E-3</v>
      </c>
    </row>
    <row r="447" spans="1:7">
      <c r="A447" s="21" t="s">
        <v>2245</v>
      </c>
      <c r="B447" s="6" t="s">
        <v>81</v>
      </c>
      <c r="C447" s="6" t="s">
        <v>1563</v>
      </c>
      <c r="D447" s="6" t="s">
        <v>878</v>
      </c>
      <c r="E447" s="103">
        <v>385000</v>
      </c>
      <c r="F447" s="103">
        <v>415000</v>
      </c>
      <c r="G447" s="2">
        <f t="shared" si="6"/>
        <v>7.7922077922077948E-2</v>
      </c>
    </row>
    <row r="448" spans="1:7">
      <c r="A448" s="21" t="s">
        <v>2245</v>
      </c>
      <c r="B448" s="6" t="s">
        <v>81</v>
      </c>
      <c r="C448" s="6" t="s">
        <v>1564</v>
      </c>
      <c r="D448" s="6" t="s">
        <v>879</v>
      </c>
      <c r="E448" s="103">
        <v>465000</v>
      </c>
      <c r="F448" s="103">
        <v>407500</v>
      </c>
      <c r="G448" s="2">
        <f t="shared" si="6"/>
        <v>-0.12365591397849462</v>
      </c>
    </row>
    <row r="449" spans="1:7">
      <c r="A449" s="21" t="s">
        <v>2245</v>
      </c>
      <c r="B449" s="6" t="s">
        <v>81</v>
      </c>
      <c r="C449" s="6" t="s">
        <v>1565</v>
      </c>
      <c r="D449" s="6" t="s">
        <v>880</v>
      </c>
      <c r="E449" s="103">
        <v>419000</v>
      </c>
      <c r="F449" s="103">
        <v>440000</v>
      </c>
      <c r="G449" s="2">
        <f t="shared" si="6"/>
        <v>5.0119331742243478E-2</v>
      </c>
    </row>
    <row r="450" spans="1:7">
      <c r="A450" s="21" t="s">
        <v>2245</v>
      </c>
      <c r="B450" s="6" t="s">
        <v>81</v>
      </c>
      <c r="C450" s="6" t="s">
        <v>1566</v>
      </c>
      <c r="D450" s="6" t="s">
        <v>881</v>
      </c>
      <c r="E450" s="103">
        <v>450000</v>
      </c>
      <c r="F450" s="103">
        <v>440500</v>
      </c>
      <c r="G450" s="2">
        <f t="shared" si="6"/>
        <v>-2.1111111111111081E-2</v>
      </c>
    </row>
    <row r="451" spans="1:7">
      <c r="A451" s="21" t="s">
        <v>2246</v>
      </c>
      <c r="B451" s="6" t="s">
        <v>75</v>
      </c>
      <c r="C451" s="6" t="s">
        <v>1567</v>
      </c>
      <c r="D451" s="6" t="s">
        <v>882</v>
      </c>
      <c r="E451" s="103">
        <v>315000</v>
      </c>
      <c r="F451" s="103">
        <v>325000</v>
      </c>
      <c r="G451" s="2">
        <f t="shared" si="6"/>
        <v>3.1746031746031855E-2</v>
      </c>
    </row>
    <row r="452" spans="1:7">
      <c r="A452" s="21" t="s">
        <v>2246</v>
      </c>
      <c r="B452" s="6" t="s">
        <v>75</v>
      </c>
      <c r="C452" s="6" t="s">
        <v>1568</v>
      </c>
      <c r="D452" s="6" t="s">
        <v>883</v>
      </c>
      <c r="E452" s="103">
        <v>316000</v>
      </c>
      <c r="F452" s="103">
        <v>325000</v>
      </c>
      <c r="G452" s="2">
        <f t="shared" si="6"/>
        <v>2.8481012658227778E-2</v>
      </c>
    </row>
    <row r="453" spans="1:7">
      <c r="A453" s="21" t="s">
        <v>2246</v>
      </c>
      <c r="B453" s="6" t="s">
        <v>75</v>
      </c>
      <c r="C453" s="6" t="s">
        <v>1569</v>
      </c>
      <c r="D453" s="6" t="s">
        <v>884</v>
      </c>
      <c r="E453" s="103">
        <v>350000</v>
      </c>
      <c r="F453" s="103">
        <v>350000</v>
      </c>
      <c r="G453" s="2">
        <f t="shared" si="6"/>
        <v>0</v>
      </c>
    </row>
    <row r="454" spans="1:7">
      <c r="A454" s="21" t="s">
        <v>2246</v>
      </c>
      <c r="B454" s="6" t="s">
        <v>75</v>
      </c>
      <c r="C454" s="6" t="s">
        <v>1570</v>
      </c>
      <c r="D454" s="6" t="s">
        <v>885</v>
      </c>
      <c r="E454" s="103">
        <v>296250</v>
      </c>
      <c r="F454" s="103">
        <v>280000</v>
      </c>
      <c r="G454" s="2">
        <f t="shared" ref="G454:G517" si="7">F454/E454-1</f>
        <v>-5.4852320675105481E-2</v>
      </c>
    </row>
    <row r="455" spans="1:7">
      <c r="A455" s="21" t="s">
        <v>2246</v>
      </c>
      <c r="B455" s="6" t="s">
        <v>75</v>
      </c>
      <c r="C455" s="6" t="s">
        <v>1571</v>
      </c>
      <c r="D455" s="6" t="s">
        <v>886</v>
      </c>
      <c r="E455" s="103">
        <v>345000</v>
      </c>
      <c r="F455" s="103">
        <v>360000</v>
      </c>
      <c r="G455" s="2">
        <f t="shared" si="7"/>
        <v>4.3478260869565188E-2</v>
      </c>
    </row>
    <row r="456" spans="1:7">
      <c r="A456" s="21" t="s">
        <v>2246</v>
      </c>
      <c r="B456" s="6" t="s">
        <v>75</v>
      </c>
      <c r="C456" s="6" t="s">
        <v>1572</v>
      </c>
      <c r="D456" s="6" t="s">
        <v>887</v>
      </c>
      <c r="E456" s="103">
        <v>311000</v>
      </c>
      <c r="F456" s="103">
        <v>320000</v>
      </c>
      <c r="G456" s="2">
        <f t="shared" si="7"/>
        <v>2.8938906752411508E-2</v>
      </c>
    </row>
    <row r="457" spans="1:7">
      <c r="A457" s="21" t="s">
        <v>2246</v>
      </c>
      <c r="B457" s="6" t="s">
        <v>75</v>
      </c>
      <c r="C457" s="6" t="s">
        <v>1573</v>
      </c>
      <c r="D457" s="6" t="s">
        <v>888</v>
      </c>
      <c r="E457" s="103">
        <v>380000</v>
      </c>
      <c r="F457" s="103">
        <v>384950</v>
      </c>
      <c r="G457" s="2">
        <f t="shared" si="7"/>
        <v>1.3026315789473664E-2</v>
      </c>
    </row>
    <row r="458" spans="1:7">
      <c r="A458" s="21" t="s">
        <v>2246</v>
      </c>
      <c r="B458" s="6" t="s">
        <v>75</v>
      </c>
      <c r="C458" s="6" t="s">
        <v>1574</v>
      </c>
      <c r="D458" s="6" t="s">
        <v>889</v>
      </c>
      <c r="E458" s="103">
        <v>430000</v>
      </c>
      <c r="F458" s="103">
        <v>425000</v>
      </c>
      <c r="G458" s="2">
        <f t="shared" si="7"/>
        <v>-1.1627906976744207E-2</v>
      </c>
    </row>
    <row r="459" spans="1:7">
      <c r="A459" s="21" t="s">
        <v>2246</v>
      </c>
      <c r="B459" s="6" t="s">
        <v>75</v>
      </c>
      <c r="C459" s="6" t="s">
        <v>1575</v>
      </c>
      <c r="D459" s="6" t="s">
        <v>890</v>
      </c>
      <c r="E459" s="103">
        <v>365000</v>
      </c>
      <c r="F459" s="103">
        <v>376500</v>
      </c>
      <c r="G459" s="2">
        <f t="shared" si="7"/>
        <v>3.150684931506853E-2</v>
      </c>
    </row>
    <row r="460" spans="1:7">
      <c r="A460" s="21" t="s">
        <v>2246</v>
      </c>
      <c r="B460" s="6" t="s">
        <v>75</v>
      </c>
      <c r="C460" s="6" t="s">
        <v>1576</v>
      </c>
      <c r="D460" s="6" t="s">
        <v>891</v>
      </c>
      <c r="E460" s="103">
        <v>390000</v>
      </c>
      <c r="F460" s="103">
        <v>395000</v>
      </c>
      <c r="G460" s="2">
        <f t="shared" si="7"/>
        <v>1.2820512820512775E-2</v>
      </c>
    </row>
    <row r="461" spans="1:7">
      <c r="A461" s="21" t="s">
        <v>2246</v>
      </c>
      <c r="B461" s="6" t="s">
        <v>75</v>
      </c>
      <c r="C461" s="6" t="s">
        <v>1577</v>
      </c>
      <c r="D461" s="6" t="s">
        <v>892</v>
      </c>
      <c r="E461" s="103">
        <v>360000</v>
      </c>
      <c r="F461" s="103">
        <v>345000</v>
      </c>
      <c r="G461" s="2">
        <f t="shared" si="7"/>
        <v>-4.166666666666663E-2</v>
      </c>
    </row>
    <row r="462" spans="1:7">
      <c r="A462" s="21" t="s">
        <v>2246</v>
      </c>
      <c r="B462" s="6" t="s">
        <v>75</v>
      </c>
      <c r="C462" s="6" t="s">
        <v>1578</v>
      </c>
      <c r="D462" s="6" t="s">
        <v>893</v>
      </c>
      <c r="E462" s="103">
        <v>461250</v>
      </c>
      <c r="F462" s="103">
        <v>495000</v>
      </c>
      <c r="G462" s="2">
        <f t="shared" si="7"/>
        <v>7.3170731707317138E-2</v>
      </c>
    </row>
    <row r="463" spans="1:7">
      <c r="A463" s="21" t="s">
        <v>2246</v>
      </c>
      <c r="B463" s="6" t="s">
        <v>75</v>
      </c>
      <c r="C463" s="6" t="s">
        <v>1579</v>
      </c>
      <c r="D463" s="6" t="s">
        <v>894</v>
      </c>
      <c r="E463" s="103">
        <v>270000</v>
      </c>
      <c r="F463" s="103">
        <v>255000</v>
      </c>
      <c r="G463" s="2">
        <f t="shared" si="7"/>
        <v>-5.555555555555558E-2</v>
      </c>
    </row>
    <row r="464" spans="1:7">
      <c r="A464" s="21" t="s">
        <v>2246</v>
      </c>
      <c r="B464" s="6" t="s">
        <v>75</v>
      </c>
      <c r="C464" s="6" t="s">
        <v>1580</v>
      </c>
      <c r="D464" s="6" t="s">
        <v>895</v>
      </c>
      <c r="E464" s="103">
        <v>440000</v>
      </c>
      <c r="F464" s="103">
        <v>459500</v>
      </c>
      <c r="G464" s="2">
        <f t="shared" si="7"/>
        <v>4.4318181818181923E-2</v>
      </c>
    </row>
    <row r="465" spans="1:7">
      <c r="A465" s="21" t="s">
        <v>2246</v>
      </c>
      <c r="B465" s="6" t="s">
        <v>75</v>
      </c>
      <c r="C465" s="6" t="s">
        <v>1581</v>
      </c>
      <c r="D465" s="6" t="s">
        <v>896</v>
      </c>
      <c r="E465" s="103">
        <v>806000</v>
      </c>
      <c r="F465" s="103">
        <v>724000</v>
      </c>
      <c r="G465" s="2">
        <f t="shared" si="7"/>
        <v>-0.1017369727047146</v>
      </c>
    </row>
    <row r="466" spans="1:7">
      <c r="A466" s="21" t="s">
        <v>2246</v>
      </c>
      <c r="B466" s="6" t="s">
        <v>75</v>
      </c>
      <c r="C466" s="6" t="s">
        <v>1582</v>
      </c>
      <c r="D466" s="6" t="s">
        <v>897</v>
      </c>
      <c r="E466" s="103">
        <v>325000</v>
      </c>
      <c r="F466" s="103">
        <v>340000</v>
      </c>
      <c r="G466" s="2">
        <f t="shared" si="7"/>
        <v>4.6153846153846212E-2</v>
      </c>
    </row>
    <row r="467" spans="1:7">
      <c r="A467" s="21" t="s">
        <v>2246</v>
      </c>
      <c r="B467" s="6" t="s">
        <v>75</v>
      </c>
      <c r="C467" s="6" t="s">
        <v>1583</v>
      </c>
      <c r="D467" s="6" t="s">
        <v>898</v>
      </c>
      <c r="E467" s="103">
        <v>317000</v>
      </c>
      <c r="F467" s="103">
        <v>327500</v>
      </c>
      <c r="G467" s="2">
        <f t="shared" si="7"/>
        <v>3.3123028391167209E-2</v>
      </c>
    </row>
    <row r="468" spans="1:7">
      <c r="A468" s="21" t="s">
        <v>2246</v>
      </c>
      <c r="B468" s="6" t="s">
        <v>75</v>
      </c>
      <c r="C468" s="6" t="s">
        <v>1584</v>
      </c>
      <c r="D468" s="6" t="s">
        <v>899</v>
      </c>
      <c r="E468" s="103">
        <v>403750</v>
      </c>
      <c r="F468" s="103">
        <v>405000</v>
      </c>
      <c r="G468" s="2">
        <f t="shared" si="7"/>
        <v>3.0959752321981782E-3</v>
      </c>
    </row>
    <row r="469" spans="1:7">
      <c r="A469" s="21" t="s">
        <v>2246</v>
      </c>
      <c r="B469" s="6" t="s">
        <v>75</v>
      </c>
      <c r="C469" s="6" t="s">
        <v>1585</v>
      </c>
      <c r="D469" s="6" t="s">
        <v>900</v>
      </c>
      <c r="E469" s="103">
        <v>530000</v>
      </c>
      <c r="F469" s="103">
        <v>513500</v>
      </c>
      <c r="G469" s="2">
        <f t="shared" si="7"/>
        <v>-3.1132075471698162E-2</v>
      </c>
    </row>
    <row r="470" spans="1:7">
      <c r="A470" s="21" t="s">
        <v>2246</v>
      </c>
      <c r="B470" s="6" t="s">
        <v>75</v>
      </c>
      <c r="C470" s="6" t="s">
        <v>1586</v>
      </c>
      <c r="D470" s="6" t="s">
        <v>901</v>
      </c>
      <c r="E470" s="103">
        <v>380000</v>
      </c>
      <c r="F470" s="103">
        <v>422500</v>
      </c>
      <c r="G470" s="2">
        <f t="shared" si="7"/>
        <v>0.11184210526315796</v>
      </c>
    </row>
    <row r="471" spans="1:7">
      <c r="A471" s="21" t="s">
        <v>2246</v>
      </c>
      <c r="B471" s="6" t="s">
        <v>75</v>
      </c>
      <c r="C471" s="6" t="s">
        <v>1587</v>
      </c>
      <c r="D471" s="6" t="s">
        <v>902</v>
      </c>
      <c r="E471" s="103">
        <v>396000</v>
      </c>
      <c r="F471" s="103">
        <v>382000</v>
      </c>
      <c r="G471" s="2">
        <f t="shared" si="7"/>
        <v>-3.5353535353535359E-2</v>
      </c>
    </row>
    <row r="472" spans="1:7">
      <c r="A472" s="21" t="s">
        <v>2246</v>
      </c>
      <c r="B472" s="6" t="s">
        <v>75</v>
      </c>
      <c r="C472" s="6" t="s">
        <v>1588</v>
      </c>
      <c r="D472" s="6" t="s">
        <v>903</v>
      </c>
      <c r="E472" s="103">
        <v>390000</v>
      </c>
      <c r="F472" s="103">
        <v>419000</v>
      </c>
      <c r="G472" s="2">
        <f t="shared" si="7"/>
        <v>7.4358974358974317E-2</v>
      </c>
    </row>
    <row r="473" spans="1:7">
      <c r="A473" s="21" t="s">
        <v>2246</v>
      </c>
      <c r="B473" s="6" t="s">
        <v>75</v>
      </c>
      <c r="C473" s="6" t="s">
        <v>1589</v>
      </c>
      <c r="D473" s="6" t="s">
        <v>904</v>
      </c>
      <c r="E473" s="103">
        <v>385000</v>
      </c>
      <c r="F473" s="103">
        <v>404000</v>
      </c>
      <c r="G473" s="2">
        <f t="shared" si="7"/>
        <v>4.9350649350649256E-2</v>
      </c>
    </row>
    <row r="474" spans="1:7">
      <c r="A474" s="21" t="s">
        <v>2246</v>
      </c>
      <c r="B474" s="6" t="s">
        <v>75</v>
      </c>
      <c r="C474" s="6" t="s">
        <v>1590</v>
      </c>
      <c r="D474" s="6" t="s">
        <v>905</v>
      </c>
      <c r="E474" s="103">
        <v>614000</v>
      </c>
      <c r="F474" s="103">
        <v>617500</v>
      </c>
      <c r="G474" s="2">
        <f t="shared" si="7"/>
        <v>5.7003257328989143E-3</v>
      </c>
    </row>
    <row r="475" spans="1:7">
      <c r="A475" s="21" t="s">
        <v>2246</v>
      </c>
      <c r="B475" s="6" t="s">
        <v>75</v>
      </c>
      <c r="C475" s="6" t="s">
        <v>1591</v>
      </c>
      <c r="D475" s="6" t="s">
        <v>906</v>
      </c>
      <c r="E475" s="103">
        <v>415000</v>
      </c>
      <c r="F475" s="103">
        <v>425000</v>
      </c>
      <c r="G475" s="2">
        <f t="shared" si="7"/>
        <v>2.4096385542168752E-2</v>
      </c>
    </row>
    <row r="476" spans="1:7">
      <c r="A476" s="21" t="s">
        <v>2246</v>
      </c>
      <c r="B476" s="6" t="s">
        <v>75</v>
      </c>
      <c r="C476" s="6" t="s">
        <v>1592</v>
      </c>
      <c r="D476" s="6" t="s">
        <v>907</v>
      </c>
      <c r="E476" s="103">
        <v>360000</v>
      </c>
      <c r="F476" s="103">
        <v>360000</v>
      </c>
      <c r="G476" s="2">
        <f t="shared" si="7"/>
        <v>0</v>
      </c>
    </row>
    <row r="477" spans="1:7">
      <c r="A477" s="21" t="s">
        <v>2246</v>
      </c>
      <c r="B477" s="6" t="s">
        <v>75</v>
      </c>
      <c r="C477" s="6" t="s">
        <v>1593</v>
      </c>
      <c r="D477" s="6" t="s">
        <v>908</v>
      </c>
      <c r="E477" s="103">
        <v>340000</v>
      </c>
      <c r="F477" s="103">
        <v>340000</v>
      </c>
      <c r="G477" s="2">
        <f t="shared" si="7"/>
        <v>0</v>
      </c>
    </row>
    <row r="478" spans="1:7">
      <c r="A478" s="21" t="s">
        <v>2246</v>
      </c>
      <c r="B478" s="6" t="s">
        <v>75</v>
      </c>
      <c r="C478" s="6" t="s">
        <v>1594</v>
      </c>
      <c r="D478" s="6" t="s">
        <v>909</v>
      </c>
      <c r="E478" s="103">
        <v>335000</v>
      </c>
      <c r="F478" s="103">
        <v>332500</v>
      </c>
      <c r="G478" s="2">
        <f t="shared" si="7"/>
        <v>-7.4626865671642006E-3</v>
      </c>
    </row>
    <row r="479" spans="1:7">
      <c r="A479" s="21" t="s">
        <v>2246</v>
      </c>
      <c r="B479" s="6" t="s">
        <v>75</v>
      </c>
      <c r="C479" s="6" t="s">
        <v>1595</v>
      </c>
      <c r="D479" s="6" t="s">
        <v>910</v>
      </c>
      <c r="E479" s="103">
        <v>360000</v>
      </c>
      <c r="F479" s="103">
        <v>343000</v>
      </c>
      <c r="G479" s="2">
        <f t="shared" si="7"/>
        <v>-4.7222222222222276E-2</v>
      </c>
    </row>
    <row r="480" spans="1:7">
      <c r="A480" s="21" t="s">
        <v>2246</v>
      </c>
      <c r="B480" s="6" t="s">
        <v>75</v>
      </c>
      <c r="C480" s="6" t="s">
        <v>1596</v>
      </c>
      <c r="D480" s="6" t="s">
        <v>911</v>
      </c>
      <c r="E480" s="103">
        <v>305000</v>
      </c>
      <c r="F480" s="103">
        <v>315000</v>
      </c>
      <c r="G480" s="2">
        <f t="shared" si="7"/>
        <v>3.2786885245901676E-2</v>
      </c>
    </row>
    <row r="481" spans="1:7">
      <c r="A481" s="21" t="s">
        <v>2247</v>
      </c>
      <c r="B481" s="6" t="s">
        <v>76</v>
      </c>
      <c r="C481" s="6" t="s">
        <v>1597</v>
      </c>
      <c r="D481" s="6" t="s">
        <v>912</v>
      </c>
      <c r="E481" s="103">
        <v>845000</v>
      </c>
      <c r="F481" s="103">
        <v>766500</v>
      </c>
      <c r="G481" s="2">
        <f t="shared" si="7"/>
        <v>-9.2899408284023655E-2</v>
      </c>
    </row>
    <row r="482" spans="1:7">
      <c r="A482" s="21" t="s">
        <v>2247</v>
      </c>
      <c r="B482" s="6" t="s">
        <v>76</v>
      </c>
      <c r="C482" s="6" t="s">
        <v>1598</v>
      </c>
      <c r="D482" s="6" t="s">
        <v>913</v>
      </c>
      <c r="E482" s="103">
        <v>485000</v>
      </c>
      <c r="F482" s="103">
        <v>490000</v>
      </c>
      <c r="G482" s="2">
        <f t="shared" si="7"/>
        <v>1.0309278350515427E-2</v>
      </c>
    </row>
    <row r="483" spans="1:7">
      <c r="A483" s="21" t="s">
        <v>2247</v>
      </c>
      <c r="B483" s="6" t="s">
        <v>76</v>
      </c>
      <c r="C483" s="6" t="s">
        <v>1599</v>
      </c>
      <c r="D483" s="6" t="s">
        <v>914</v>
      </c>
      <c r="E483" s="103">
        <v>355000</v>
      </c>
      <c r="F483" s="103">
        <v>395000</v>
      </c>
      <c r="G483" s="2">
        <f t="shared" si="7"/>
        <v>0.11267605633802824</v>
      </c>
    </row>
    <row r="484" spans="1:7">
      <c r="A484" s="21" t="s">
        <v>2247</v>
      </c>
      <c r="B484" s="6" t="s">
        <v>76</v>
      </c>
      <c r="C484" s="6" t="s">
        <v>1600</v>
      </c>
      <c r="D484" s="6" t="s">
        <v>915</v>
      </c>
      <c r="E484" s="103">
        <v>510000</v>
      </c>
      <c r="F484" s="103">
        <v>500000</v>
      </c>
      <c r="G484" s="2">
        <f t="shared" si="7"/>
        <v>-1.9607843137254943E-2</v>
      </c>
    </row>
    <row r="485" spans="1:7">
      <c r="A485" s="21" t="s">
        <v>2247</v>
      </c>
      <c r="B485" s="6" t="s">
        <v>76</v>
      </c>
      <c r="C485" s="6" t="s">
        <v>1601</v>
      </c>
      <c r="D485" s="6" t="s">
        <v>916</v>
      </c>
      <c r="E485" s="103">
        <v>459950</v>
      </c>
      <c r="F485" s="103">
        <v>526000</v>
      </c>
      <c r="G485" s="2">
        <f t="shared" si="7"/>
        <v>0.14360256549624961</v>
      </c>
    </row>
    <row r="486" spans="1:7">
      <c r="A486" s="21" t="s">
        <v>2247</v>
      </c>
      <c r="B486" s="6" t="s">
        <v>76</v>
      </c>
      <c r="C486" s="6" t="s">
        <v>1602</v>
      </c>
      <c r="D486" s="6" t="s">
        <v>917</v>
      </c>
      <c r="E486" s="103">
        <v>615000</v>
      </c>
      <c r="F486" s="103">
        <v>550000</v>
      </c>
      <c r="G486" s="2">
        <f t="shared" si="7"/>
        <v>-0.10569105691056913</v>
      </c>
    </row>
    <row r="487" spans="1:7">
      <c r="A487" s="21" t="s">
        <v>2247</v>
      </c>
      <c r="B487" s="6" t="s">
        <v>76</v>
      </c>
      <c r="C487" s="6" t="s">
        <v>1603</v>
      </c>
      <c r="D487" s="6" t="s">
        <v>918</v>
      </c>
      <c r="E487" s="103">
        <v>630000</v>
      </c>
      <c r="F487" s="103">
        <v>692500</v>
      </c>
      <c r="G487" s="2">
        <f t="shared" si="7"/>
        <v>9.9206349206349298E-2</v>
      </c>
    </row>
    <row r="488" spans="1:7">
      <c r="A488" s="21" t="s">
        <v>2247</v>
      </c>
      <c r="B488" s="6" t="s">
        <v>76</v>
      </c>
      <c r="C488" s="6" t="s">
        <v>1604</v>
      </c>
      <c r="D488" s="6" t="s">
        <v>919</v>
      </c>
      <c r="E488" s="103">
        <v>507000</v>
      </c>
      <c r="F488" s="103">
        <v>460000</v>
      </c>
      <c r="G488" s="2">
        <f t="shared" si="7"/>
        <v>-9.2702169625246578E-2</v>
      </c>
    </row>
    <row r="489" spans="1:7">
      <c r="A489" s="21" t="s">
        <v>2247</v>
      </c>
      <c r="B489" s="6" t="s">
        <v>76</v>
      </c>
      <c r="C489" s="6" t="s">
        <v>1605</v>
      </c>
      <c r="D489" s="6" t="s">
        <v>920</v>
      </c>
      <c r="E489" s="103">
        <v>420000</v>
      </c>
      <c r="F489" s="103">
        <v>406000</v>
      </c>
      <c r="G489" s="2">
        <f t="shared" si="7"/>
        <v>-3.3333333333333326E-2</v>
      </c>
    </row>
    <row r="490" spans="1:7">
      <c r="A490" s="21" t="s">
        <v>2247</v>
      </c>
      <c r="B490" s="6" t="s">
        <v>76</v>
      </c>
      <c r="C490" s="6" t="s">
        <v>1606</v>
      </c>
      <c r="D490" s="6" t="s">
        <v>921</v>
      </c>
      <c r="E490" s="103">
        <v>475000</v>
      </c>
      <c r="F490" s="103">
        <v>465000</v>
      </c>
      <c r="G490" s="2">
        <f t="shared" si="7"/>
        <v>-2.1052631578947323E-2</v>
      </c>
    </row>
    <row r="491" spans="1:7">
      <c r="A491" s="21" t="s">
        <v>2247</v>
      </c>
      <c r="B491" s="6" t="s">
        <v>76</v>
      </c>
      <c r="C491" s="6" t="s">
        <v>1607</v>
      </c>
      <c r="D491" s="6" t="s">
        <v>922</v>
      </c>
      <c r="E491" s="103">
        <v>589613</v>
      </c>
      <c r="F491" s="103">
        <v>605000</v>
      </c>
      <c r="G491" s="2">
        <f t="shared" si="7"/>
        <v>2.6096778734525872E-2</v>
      </c>
    </row>
    <row r="492" spans="1:7">
      <c r="A492" s="21" t="s">
        <v>2247</v>
      </c>
      <c r="B492" s="6" t="s">
        <v>76</v>
      </c>
      <c r="C492" s="6" t="s">
        <v>1608</v>
      </c>
      <c r="D492" s="6" t="s">
        <v>923</v>
      </c>
      <c r="E492" s="103">
        <v>675000</v>
      </c>
      <c r="F492" s="103">
        <v>685000</v>
      </c>
      <c r="G492" s="2">
        <f t="shared" si="7"/>
        <v>1.4814814814814836E-2</v>
      </c>
    </row>
    <row r="493" spans="1:7">
      <c r="A493" s="21" t="s">
        <v>2247</v>
      </c>
      <c r="B493" s="6" t="s">
        <v>76</v>
      </c>
      <c r="C493" s="6" t="s">
        <v>1609</v>
      </c>
      <c r="D493" s="6" t="s">
        <v>924</v>
      </c>
      <c r="E493" s="103">
        <v>410000</v>
      </c>
      <c r="F493" s="103">
        <v>430000</v>
      </c>
      <c r="G493" s="2">
        <f t="shared" si="7"/>
        <v>4.8780487804878092E-2</v>
      </c>
    </row>
    <row r="494" spans="1:7">
      <c r="A494" s="21" t="s">
        <v>2247</v>
      </c>
      <c r="B494" s="6" t="s">
        <v>76</v>
      </c>
      <c r="C494" s="6" t="s">
        <v>1610</v>
      </c>
      <c r="D494" s="6" t="s">
        <v>925</v>
      </c>
      <c r="E494" s="103">
        <v>470000</v>
      </c>
      <c r="F494" s="103">
        <v>380000</v>
      </c>
      <c r="G494" s="2">
        <f t="shared" si="7"/>
        <v>-0.19148936170212771</v>
      </c>
    </row>
    <row r="495" spans="1:7">
      <c r="A495" s="21" t="s">
        <v>2247</v>
      </c>
      <c r="B495" s="6" t="s">
        <v>76</v>
      </c>
      <c r="C495" s="6" t="s">
        <v>1611</v>
      </c>
      <c r="D495" s="6" t="s">
        <v>926</v>
      </c>
      <c r="E495" s="103">
        <v>310000</v>
      </c>
      <c r="F495" s="103">
        <v>334995</v>
      </c>
      <c r="G495" s="2">
        <f t="shared" si="7"/>
        <v>8.0629032258064504E-2</v>
      </c>
    </row>
    <row r="496" spans="1:7">
      <c r="A496" s="21" t="s">
        <v>2247</v>
      </c>
      <c r="B496" s="6" t="s">
        <v>76</v>
      </c>
      <c r="C496" s="6" t="s">
        <v>1612</v>
      </c>
      <c r="D496" s="6" t="s">
        <v>927</v>
      </c>
      <c r="E496" s="103">
        <v>431250</v>
      </c>
      <c r="F496" s="103">
        <v>420000</v>
      </c>
      <c r="G496" s="2">
        <f t="shared" si="7"/>
        <v>-2.6086956521739091E-2</v>
      </c>
    </row>
    <row r="497" spans="1:7">
      <c r="A497" s="21" t="s">
        <v>2247</v>
      </c>
      <c r="B497" s="6" t="s">
        <v>76</v>
      </c>
      <c r="C497" s="6" t="s">
        <v>1613</v>
      </c>
      <c r="D497" s="6" t="s">
        <v>928</v>
      </c>
      <c r="E497" s="103">
        <v>410000</v>
      </c>
      <c r="F497" s="103">
        <v>420000</v>
      </c>
      <c r="G497" s="2">
        <f t="shared" si="7"/>
        <v>2.4390243902439046E-2</v>
      </c>
    </row>
    <row r="498" spans="1:7">
      <c r="A498" s="21" t="s">
        <v>2247</v>
      </c>
      <c r="B498" s="6" t="s">
        <v>76</v>
      </c>
      <c r="C498" s="6" t="s">
        <v>1614</v>
      </c>
      <c r="D498" s="6" t="s">
        <v>929</v>
      </c>
      <c r="E498" s="103">
        <v>390000</v>
      </c>
      <c r="F498" s="103">
        <v>392500</v>
      </c>
      <c r="G498" s="2">
        <f t="shared" si="7"/>
        <v>6.4102564102563875E-3</v>
      </c>
    </row>
    <row r="499" spans="1:7">
      <c r="A499" s="21" t="s">
        <v>2247</v>
      </c>
      <c r="B499" s="6" t="s">
        <v>76</v>
      </c>
      <c r="C499" s="6" t="s">
        <v>1615</v>
      </c>
      <c r="D499" s="6" t="s">
        <v>930</v>
      </c>
      <c r="E499" s="103">
        <v>344000</v>
      </c>
      <c r="F499" s="103">
        <v>360000</v>
      </c>
      <c r="G499" s="2">
        <f t="shared" si="7"/>
        <v>4.6511627906976827E-2</v>
      </c>
    </row>
    <row r="500" spans="1:7">
      <c r="A500" s="21" t="s">
        <v>2247</v>
      </c>
      <c r="B500" s="6" t="s">
        <v>76</v>
      </c>
      <c r="C500" s="6" t="s">
        <v>1616</v>
      </c>
      <c r="D500" s="6" t="s">
        <v>931</v>
      </c>
      <c r="E500" s="103">
        <v>380000</v>
      </c>
      <c r="F500" s="103">
        <v>385000</v>
      </c>
      <c r="G500" s="2">
        <f t="shared" si="7"/>
        <v>1.3157894736842035E-2</v>
      </c>
    </row>
    <row r="501" spans="1:7">
      <c r="A501" s="21" t="s">
        <v>2247</v>
      </c>
      <c r="B501" s="6" t="s">
        <v>76</v>
      </c>
      <c r="C501" s="6" t="s">
        <v>1617</v>
      </c>
      <c r="D501" s="6" t="s">
        <v>932</v>
      </c>
      <c r="E501" s="103">
        <v>327995</v>
      </c>
      <c r="F501" s="103">
        <v>355000</v>
      </c>
      <c r="G501" s="2">
        <f t="shared" si="7"/>
        <v>8.2333572158112212E-2</v>
      </c>
    </row>
    <row r="502" spans="1:7">
      <c r="A502" s="21" t="s">
        <v>2247</v>
      </c>
      <c r="B502" s="6" t="s">
        <v>76</v>
      </c>
      <c r="C502" s="6" t="s">
        <v>1618</v>
      </c>
      <c r="D502" s="6" t="s">
        <v>933</v>
      </c>
      <c r="E502" s="103">
        <v>353000</v>
      </c>
      <c r="F502" s="103">
        <v>370000</v>
      </c>
      <c r="G502" s="2">
        <f t="shared" si="7"/>
        <v>4.8158640226628968E-2</v>
      </c>
    </row>
    <row r="503" spans="1:7">
      <c r="A503" s="21" t="s">
        <v>2247</v>
      </c>
      <c r="B503" s="6" t="s">
        <v>76</v>
      </c>
      <c r="C503" s="6" t="s">
        <v>1619</v>
      </c>
      <c r="D503" s="6" t="s">
        <v>934</v>
      </c>
      <c r="E503" s="103">
        <v>360000</v>
      </c>
      <c r="F503" s="103">
        <v>337000</v>
      </c>
      <c r="G503" s="2">
        <f t="shared" si="7"/>
        <v>-6.3888888888888884E-2</v>
      </c>
    </row>
    <row r="504" spans="1:7">
      <c r="A504" s="21" t="s">
        <v>2247</v>
      </c>
      <c r="B504" s="6" t="s">
        <v>76</v>
      </c>
      <c r="C504" s="6" t="s">
        <v>1620</v>
      </c>
      <c r="D504" s="6" t="s">
        <v>935</v>
      </c>
      <c r="E504" s="103">
        <v>392500</v>
      </c>
      <c r="F504" s="103">
        <v>406000</v>
      </c>
      <c r="G504" s="2">
        <f t="shared" si="7"/>
        <v>3.4394904458598718E-2</v>
      </c>
    </row>
    <row r="505" spans="1:7">
      <c r="A505" s="21" t="s">
        <v>2247</v>
      </c>
      <c r="B505" s="6" t="s">
        <v>76</v>
      </c>
      <c r="C505" s="6" t="s">
        <v>1621</v>
      </c>
      <c r="D505" s="6" t="s">
        <v>936</v>
      </c>
      <c r="E505" s="103">
        <v>440000</v>
      </c>
      <c r="F505" s="103">
        <v>425000</v>
      </c>
      <c r="G505" s="2">
        <f t="shared" si="7"/>
        <v>-3.4090909090909061E-2</v>
      </c>
    </row>
    <row r="506" spans="1:7">
      <c r="A506" s="21" t="s">
        <v>2247</v>
      </c>
      <c r="B506" s="6" t="s">
        <v>76</v>
      </c>
      <c r="C506" s="6" t="s">
        <v>1622</v>
      </c>
      <c r="D506" s="6" t="s">
        <v>937</v>
      </c>
      <c r="E506" s="103">
        <v>356000</v>
      </c>
      <c r="F506" s="103">
        <v>380000</v>
      </c>
      <c r="G506" s="2">
        <f t="shared" si="7"/>
        <v>6.7415730337078594E-2</v>
      </c>
    </row>
    <row r="507" spans="1:7">
      <c r="A507" s="21" t="s">
        <v>2247</v>
      </c>
      <c r="B507" s="6" t="s">
        <v>76</v>
      </c>
      <c r="C507" s="6" t="s">
        <v>1623</v>
      </c>
      <c r="D507" s="6" t="s">
        <v>938</v>
      </c>
      <c r="E507" s="103">
        <v>360000</v>
      </c>
      <c r="F507" s="103">
        <v>366500</v>
      </c>
      <c r="G507" s="2">
        <f t="shared" si="7"/>
        <v>1.8055555555555491E-2</v>
      </c>
    </row>
    <row r="508" spans="1:7">
      <c r="A508" s="21" t="s">
        <v>2247</v>
      </c>
      <c r="B508" s="6" t="s">
        <v>76</v>
      </c>
      <c r="C508" s="6" t="s">
        <v>1624</v>
      </c>
      <c r="D508" s="6" t="s">
        <v>939</v>
      </c>
      <c r="E508" s="103">
        <v>410000</v>
      </c>
      <c r="F508" s="103">
        <v>395000</v>
      </c>
      <c r="G508" s="2">
        <f t="shared" si="7"/>
        <v>-3.6585365853658569E-2</v>
      </c>
    </row>
    <row r="509" spans="1:7">
      <c r="A509" s="21" t="s">
        <v>2247</v>
      </c>
      <c r="B509" s="6" t="s">
        <v>76</v>
      </c>
      <c r="C509" s="6" t="s">
        <v>1625</v>
      </c>
      <c r="D509" s="6" t="s">
        <v>940</v>
      </c>
      <c r="E509" s="103">
        <v>368975</v>
      </c>
      <c r="F509" s="103">
        <v>420000</v>
      </c>
      <c r="G509" s="2">
        <f t="shared" si="7"/>
        <v>0.13828850193102515</v>
      </c>
    </row>
    <row r="510" spans="1:7">
      <c r="A510" s="21" t="s">
        <v>2247</v>
      </c>
      <c r="B510" s="6" t="s">
        <v>76</v>
      </c>
      <c r="C510" s="6" t="s">
        <v>1626</v>
      </c>
      <c r="D510" s="6" t="s">
        <v>941</v>
      </c>
      <c r="E510" s="103">
        <v>245500</v>
      </c>
      <c r="F510" s="103">
        <v>382500</v>
      </c>
      <c r="G510" s="2">
        <f t="shared" si="7"/>
        <v>0.55804480651731159</v>
      </c>
    </row>
    <row r="511" spans="1:7">
      <c r="A511" s="21" t="s">
        <v>2247</v>
      </c>
      <c r="B511" s="6" t="s">
        <v>76</v>
      </c>
      <c r="C511" s="6" t="s">
        <v>1627</v>
      </c>
      <c r="D511" s="6" t="s">
        <v>942</v>
      </c>
      <c r="E511" s="103">
        <v>325000</v>
      </c>
      <c r="F511" s="103">
        <v>283500</v>
      </c>
      <c r="G511" s="2">
        <f t="shared" si="7"/>
        <v>-0.12769230769230766</v>
      </c>
    </row>
    <row r="512" spans="1:7">
      <c r="A512" s="21" t="s">
        <v>2248</v>
      </c>
      <c r="B512" s="6" t="s">
        <v>93</v>
      </c>
      <c r="C512" s="6" t="s">
        <v>1628</v>
      </c>
      <c r="D512" s="6" t="s">
        <v>943</v>
      </c>
      <c r="E512" s="103">
        <v>915000</v>
      </c>
      <c r="F512" s="103">
        <v>965000</v>
      </c>
      <c r="G512" s="2">
        <f t="shared" si="7"/>
        <v>5.464480874316946E-2</v>
      </c>
    </row>
    <row r="513" spans="1:7">
      <c r="A513" s="21" t="s">
        <v>2248</v>
      </c>
      <c r="B513" s="6" t="s">
        <v>93</v>
      </c>
      <c r="C513" s="6" t="s">
        <v>1629</v>
      </c>
      <c r="D513" s="6" t="s">
        <v>944</v>
      </c>
      <c r="E513" s="103">
        <v>446250</v>
      </c>
      <c r="F513" s="103">
        <v>440000</v>
      </c>
      <c r="G513" s="2">
        <f t="shared" si="7"/>
        <v>-1.4005602240896309E-2</v>
      </c>
    </row>
    <row r="514" spans="1:7">
      <c r="A514" s="21" t="s">
        <v>2248</v>
      </c>
      <c r="B514" s="6" t="s">
        <v>93</v>
      </c>
      <c r="C514" s="6" t="s">
        <v>1630</v>
      </c>
      <c r="D514" s="6" t="s">
        <v>945</v>
      </c>
      <c r="E514" s="103">
        <v>399950</v>
      </c>
      <c r="F514" s="103">
        <v>403250</v>
      </c>
      <c r="G514" s="2">
        <f t="shared" si="7"/>
        <v>8.2510313789223577E-3</v>
      </c>
    </row>
    <row r="515" spans="1:7">
      <c r="A515" s="21" t="s">
        <v>2248</v>
      </c>
      <c r="B515" s="6" t="s">
        <v>93</v>
      </c>
      <c r="C515" s="6" t="s">
        <v>1631</v>
      </c>
      <c r="D515" s="6" t="s">
        <v>946</v>
      </c>
      <c r="E515" s="103">
        <v>373500</v>
      </c>
      <c r="F515" s="103">
        <v>375000</v>
      </c>
      <c r="G515" s="2">
        <f t="shared" si="7"/>
        <v>4.0160642570281624E-3</v>
      </c>
    </row>
    <row r="516" spans="1:7">
      <c r="A516" s="21" t="s">
        <v>2248</v>
      </c>
      <c r="B516" s="6" t="s">
        <v>93</v>
      </c>
      <c r="C516" s="6" t="s">
        <v>1632</v>
      </c>
      <c r="D516" s="6" t="s">
        <v>947</v>
      </c>
      <c r="E516" s="103">
        <v>499999.5</v>
      </c>
      <c r="F516" s="103">
        <v>517500</v>
      </c>
      <c r="G516" s="2">
        <f t="shared" si="7"/>
        <v>3.5001035001035019E-2</v>
      </c>
    </row>
    <row r="517" spans="1:7">
      <c r="A517" s="21" t="s">
        <v>2248</v>
      </c>
      <c r="B517" s="6" t="s">
        <v>93</v>
      </c>
      <c r="C517" s="6" t="s">
        <v>1633</v>
      </c>
      <c r="D517" s="6" t="s">
        <v>948</v>
      </c>
      <c r="E517" s="103">
        <v>832500</v>
      </c>
      <c r="F517" s="103">
        <v>945000</v>
      </c>
      <c r="G517" s="2">
        <f t="shared" si="7"/>
        <v>0.13513513513513509</v>
      </c>
    </row>
    <row r="518" spans="1:7">
      <c r="A518" s="21" t="s">
        <v>2248</v>
      </c>
      <c r="B518" s="6" t="s">
        <v>93</v>
      </c>
      <c r="C518" s="6" t="s">
        <v>1634</v>
      </c>
      <c r="D518" s="6" t="s">
        <v>949</v>
      </c>
      <c r="E518" s="103">
        <v>690000</v>
      </c>
      <c r="F518" s="103">
        <v>787475</v>
      </c>
      <c r="G518" s="2">
        <f t="shared" ref="G518:G581" si="8">F518/E518-1</f>
        <v>0.14126811594202904</v>
      </c>
    </row>
    <row r="519" spans="1:7">
      <c r="A519" s="21" t="s">
        <v>2248</v>
      </c>
      <c r="B519" s="6" t="s">
        <v>93</v>
      </c>
      <c r="C519" s="6" t="s">
        <v>1635</v>
      </c>
      <c r="D519" s="6" t="s">
        <v>950</v>
      </c>
      <c r="E519" s="103">
        <v>556000</v>
      </c>
      <c r="F519" s="103">
        <v>360000</v>
      </c>
      <c r="G519" s="2">
        <f t="shared" si="8"/>
        <v>-0.35251798561151082</v>
      </c>
    </row>
    <row r="520" spans="1:7">
      <c r="A520" s="21" t="s">
        <v>2248</v>
      </c>
      <c r="B520" s="6" t="s">
        <v>93</v>
      </c>
      <c r="C520" s="6" t="s">
        <v>1636</v>
      </c>
      <c r="D520" s="6" t="s">
        <v>951</v>
      </c>
      <c r="E520" s="103">
        <v>475000</v>
      </c>
      <c r="F520" s="103">
        <v>475000</v>
      </c>
      <c r="G520" s="2">
        <f t="shared" si="8"/>
        <v>0</v>
      </c>
    </row>
    <row r="521" spans="1:7">
      <c r="A521" s="21" t="s">
        <v>2248</v>
      </c>
      <c r="B521" s="6" t="s">
        <v>93</v>
      </c>
      <c r="C521" s="6" t="s">
        <v>1637</v>
      </c>
      <c r="D521" s="6" t="s">
        <v>952</v>
      </c>
      <c r="E521" s="103">
        <v>420000</v>
      </c>
      <c r="F521" s="103">
        <v>450000</v>
      </c>
      <c r="G521" s="2">
        <f t="shared" si="8"/>
        <v>7.1428571428571397E-2</v>
      </c>
    </row>
    <row r="522" spans="1:7">
      <c r="A522" s="21" t="s">
        <v>2248</v>
      </c>
      <c r="B522" s="6" t="s">
        <v>93</v>
      </c>
      <c r="C522" s="6" t="s">
        <v>1638</v>
      </c>
      <c r="D522" s="6" t="s">
        <v>953</v>
      </c>
      <c r="E522" s="103">
        <v>465000</v>
      </c>
      <c r="F522" s="103">
        <v>415000</v>
      </c>
      <c r="G522" s="2">
        <f t="shared" si="8"/>
        <v>-0.10752688172043012</v>
      </c>
    </row>
    <row r="523" spans="1:7">
      <c r="A523" s="21" t="s">
        <v>2248</v>
      </c>
      <c r="B523" s="6" t="s">
        <v>93</v>
      </c>
      <c r="C523" s="6" t="s">
        <v>1639</v>
      </c>
      <c r="D523" s="6" t="s">
        <v>954</v>
      </c>
      <c r="E523" s="103">
        <v>398250</v>
      </c>
      <c r="F523" s="103">
        <v>399950</v>
      </c>
      <c r="G523" s="2">
        <f t="shared" si="8"/>
        <v>4.268675455116222E-3</v>
      </c>
    </row>
    <row r="524" spans="1:7">
      <c r="A524" s="21" t="s">
        <v>2248</v>
      </c>
      <c r="B524" s="6" t="s">
        <v>93</v>
      </c>
      <c r="C524" s="6" t="s">
        <v>1640</v>
      </c>
      <c r="D524" s="6" t="s">
        <v>955</v>
      </c>
      <c r="E524" s="103">
        <v>450000</v>
      </c>
      <c r="F524" s="103">
        <v>400000</v>
      </c>
      <c r="G524" s="2">
        <f t="shared" si="8"/>
        <v>-0.11111111111111116</v>
      </c>
    </row>
    <row r="525" spans="1:7">
      <c r="A525" s="21" t="s">
        <v>2248</v>
      </c>
      <c r="B525" s="6" t="s">
        <v>93</v>
      </c>
      <c r="C525" s="6" t="s">
        <v>1641</v>
      </c>
      <c r="D525" s="6" t="s">
        <v>956</v>
      </c>
      <c r="E525" s="103">
        <v>384000</v>
      </c>
      <c r="F525" s="103">
        <v>384000</v>
      </c>
      <c r="G525" s="2">
        <f t="shared" si="8"/>
        <v>0</v>
      </c>
    </row>
    <row r="526" spans="1:7">
      <c r="A526" s="21" t="s">
        <v>2248</v>
      </c>
      <c r="B526" s="6" t="s">
        <v>93</v>
      </c>
      <c r="C526" s="6" t="s">
        <v>1642</v>
      </c>
      <c r="D526" s="6" t="s">
        <v>957</v>
      </c>
      <c r="E526" s="103">
        <v>417000</v>
      </c>
      <c r="F526" s="103">
        <v>420000</v>
      </c>
      <c r="G526" s="2">
        <f t="shared" si="8"/>
        <v>7.194244604316502E-3</v>
      </c>
    </row>
    <row r="527" spans="1:7">
      <c r="A527" s="21" t="s">
        <v>2248</v>
      </c>
      <c r="B527" s="6" t="s">
        <v>93</v>
      </c>
      <c r="C527" s="6" t="s">
        <v>1643</v>
      </c>
      <c r="D527" s="6" t="s">
        <v>958</v>
      </c>
      <c r="E527" s="103">
        <v>315000</v>
      </c>
      <c r="F527" s="103">
        <v>272500</v>
      </c>
      <c r="G527" s="2">
        <f t="shared" si="8"/>
        <v>-0.13492063492063489</v>
      </c>
    </row>
    <row r="528" spans="1:7">
      <c r="A528" s="21" t="s">
        <v>2248</v>
      </c>
      <c r="B528" s="6" t="s">
        <v>93</v>
      </c>
      <c r="C528" s="6" t="s">
        <v>1644</v>
      </c>
      <c r="D528" s="6" t="s">
        <v>959</v>
      </c>
      <c r="E528" s="103">
        <v>290000</v>
      </c>
      <c r="F528" s="103">
        <v>327400</v>
      </c>
      <c r="G528" s="2">
        <f t="shared" si="8"/>
        <v>0.12896551724137928</v>
      </c>
    </row>
    <row r="529" spans="1:7">
      <c r="A529" s="21" t="s">
        <v>2248</v>
      </c>
      <c r="B529" s="6" t="s">
        <v>93</v>
      </c>
      <c r="C529" s="6" t="s">
        <v>1645</v>
      </c>
      <c r="D529" s="6" t="s">
        <v>960</v>
      </c>
      <c r="E529" s="103">
        <v>457000</v>
      </c>
      <c r="F529" s="103">
        <v>467500</v>
      </c>
      <c r="G529" s="2">
        <f t="shared" si="8"/>
        <v>2.2975929978118259E-2</v>
      </c>
    </row>
    <row r="530" spans="1:7">
      <c r="A530" s="21" t="s">
        <v>2248</v>
      </c>
      <c r="B530" s="6" t="s">
        <v>93</v>
      </c>
      <c r="C530" s="6" t="s">
        <v>1646</v>
      </c>
      <c r="D530" s="6" t="s">
        <v>961</v>
      </c>
      <c r="E530" s="103">
        <v>570000</v>
      </c>
      <c r="F530" s="103">
        <v>535000</v>
      </c>
      <c r="G530" s="2">
        <f t="shared" si="8"/>
        <v>-6.1403508771929793E-2</v>
      </c>
    </row>
    <row r="531" spans="1:7">
      <c r="A531" s="21" t="s">
        <v>2248</v>
      </c>
      <c r="B531" s="6" t="s">
        <v>93</v>
      </c>
      <c r="C531" s="6" t="s">
        <v>1647</v>
      </c>
      <c r="D531" s="6" t="s">
        <v>962</v>
      </c>
      <c r="E531" s="103">
        <v>350000</v>
      </c>
      <c r="F531" s="103">
        <v>360000</v>
      </c>
      <c r="G531" s="2">
        <f t="shared" si="8"/>
        <v>2.857142857142847E-2</v>
      </c>
    </row>
    <row r="532" spans="1:7">
      <c r="A532" s="21" t="s">
        <v>2248</v>
      </c>
      <c r="B532" s="6" t="s">
        <v>93</v>
      </c>
      <c r="C532" s="6" t="s">
        <v>1648</v>
      </c>
      <c r="D532" s="6" t="s">
        <v>963</v>
      </c>
      <c r="E532" s="103">
        <v>349000</v>
      </c>
      <c r="F532" s="103">
        <v>370000</v>
      </c>
      <c r="G532" s="2">
        <f t="shared" si="8"/>
        <v>6.0171919770773741E-2</v>
      </c>
    </row>
    <row r="533" spans="1:7">
      <c r="A533" s="21" t="s">
        <v>2248</v>
      </c>
      <c r="B533" s="6" t="s">
        <v>93</v>
      </c>
      <c r="C533" s="6" t="s">
        <v>1649</v>
      </c>
      <c r="D533" s="6" t="s">
        <v>964</v>
      </c>
      <c r="E533" s="103">
        <v>270000</v>
      </c>
      <c r="F533" s="103">
        <v>290000</v>
      </c>
      <c r="G533" s="2">
        <f t="shared" si="8"/>
        <v>7.4074074074074181E-2</v>
      </c>
    </row>
    <row r="534" spans="1:7">
      <c r="A534" s="21" t="s">
        <v>2248</v>
      </c>
      <c r="B534" s="6" t="s">
        <v>93</v>
      </c>
      <c r="C534" s="6" t="s">
        <v>1650</v>
      </c>
      <c r="D534" s="6" t="s">
        <v>965</v>
      </c>
      <c r="E534" s="103">
        <v>384500</v>
      </c>
      <c r="F534" s="103">
        <v>382250</v>
      </c>
      <c r="G534" s="2">
        <f t="shared" si="8"/>
        <v>-5.8517555266579535E-3</v>
      </c>
    </row>
    <row r="535" spans="1:7">
      <c r="A535" s="21" t="s">
        <v>2248</v>
      </c>
      <c r="B535" s="6" t="s">
        <v>93</v>
      </c>
      <c r="C535" s="6" t="s">
        <v>1651</v>
      </c>
      <c r="D535" s="6" t="s">
        <v>966</v>
      </c>
      <c r="E535" s="103">
        <v>321000</v>
      </c>
      <c r="F535" s="103">
        <v>319975</v>
      </c>
      <c r="G535" s="2">
        <f t="shared" si="8"/>
        <v>-3.1931464174455026E-3</v>
      </c>
    </row>
    <row r="536" spans="1:7">
      <c r="A536" s="21" t="s">
        <v>2248</v>
      </c>
      <c r="B536" s="6" t="s">
        <v>93</v>
      </c>
      <c r="C536" s="6" t="s">
        <v>1652</v>
      </c>
      <c r="D536" s="6" t="s">
        <v>967</v>
      </c>
      <c r="E536" s="103">
        <v>315000</v>
      </c>
      <c r="F536" s="103">
        <v>325000</v>
      </c>
      <c r="G536" s="2">
        <f t="shared" si="8"/>
        <v>3.1746031746031855E-2</v>
      </c>
    </row>
    <row r="537" spans="1:7">
      <c r="A537" s="21" t="s">
        <v>2248</v>
      </c>
      <c r="B537" s="6" t="s">
        <v>93</v>
      </c>
      <c r="C537" s="6" t="s">
        <v>1653</v>
      </c>
      <c r="D537" s="6" t="s">
        <v>968</v>
      </c>
      <c r="E537" s="103">
        <v>299500</v>
      </c>
      <c r="F537" s="103">
        <v>347000</v>
      </c>
      <c r="G537" s="2">
        <f t="shared" si="8"/>
        <v>0.15859766277128551</v>
      </c>
    </row>
    <row r="538" spans="1:7">
      <c r="A538" s="21" t="s">
        <v>2248</v>
      </c>
      <c r="B538" s="6" t="s">
        <v>93</v>
      </c>
      <c r="C538" s="6" t="s">
        <v>1654</v>
      </c>
      <c r="D538" s="6" t="s">
        <v>969</v>
      </c>
      <c r="E538" s="103">
        <v>360000</v>
      </c>
      <c r="F538" s="103">
        <v>376500</v>
      </c>
      <c r="G538" s="2">
        <f t="shared" si="8"/>
        <v>4.5833333333333393E-2</v>
      </c>
    </row>
    <row r="539" spans="1:7">
      <c r="A539" s="21" t="s">
        <v>2249</v>
      </c>
      <c r="B539" s="6" t="s">
        <v>96</v>
      </c>
      <c r="C539" s="6" t="s">
        <v>1655</v>
      </c>
      <c r="D539" s="6" t="s">
        <v>281</v>
      </c>
      <c r="E539" s="103">
        <v>460000</v>
      </c>
      <c r="F539" s="103">
        <v>488000</v>
      </c>
      <c r="G539" s="2">
        <f t="shared" si="8"/>
        <v>6.0869565217391397E-2</v>
      </c>
    </row>
    <row r="540" spans="1:7">
      <c r="A540" s="21" t="s">
        <v>2249</v>
      </c>
      <c r="B540" s="6" t="s">
        <v>96</v>
      </c>
      <c r="C540" s="6" t="s">
        <v>1656</v>
      </c>
      <c r="D540" s="6" t="s">
        <v>282</v>
      </c>
      <c r="E540" s="103">
        <v>480000</v>
      </c>
      <c r="F540" s="103">
        <v>527000</v>
      </c>
      <c r="G540" s="2">
        <f t="shared" si="8"/>
        <v>9.7916666666666652E-2</v>
      </c>
    </row>
    <row r="541" spans="1:7">
      <c r="A541" s="21" t="s">
        <v>2249</v>
      </c>
      <c r="B541" s="6" t="s">
        <v>96</v>
      </c>
      <c r="C541" s="6" t="s">
        <v>1657</v>
      </c>
      <c r="D541" s="6" t="s">
        <v>283</v>
      </c>
      <c r="E541" s="103">
        <v>548750</v>
      </c>
      <c r="F541" s="103">
        <v>531500</v>
      </c>
      <c r="G541" s="2">
        <f t="shared" si="8"/>
        <v>-3.1435079726651494E-2</v>
      </c>
    </row>
    <row r="542" spans="1:7">
      <c r="A542" s="21" t="s">
        <v>2249</v>
      </c>
      <c r="B542" s="6" t="s">
        <v>96</v>
      </c>
      <c r="C542" s="6" t="s">
        <v>1658</v>
      </c>
      <c r="D542" s="6" t="s">
        <v>284</v>
      </c>
      <c r="E542" s="103">
        <v>440000</v>
      </c>
      <c r="F542" s="103">
        <v>477500</v>
      </c>
      <c r="G542" s="2">
        <f t="shared" si="8"/>
        <v>8.5227272727272707E-2</v>
      </c>
    </row>
    <row r="543" spans="1:7">
      <c r="A543" s="21" t="s">
        <v>2249</v>
      </c>
      <c r="B543" s="6" t="s">
        <v>96</v>
      </c>
      <c r="C543" s="6" t="s">
        <v>1659</v>
      </c>
      <c r="D543" s="6" t="s">
        <v>285</v>
      </c>
      <c r="E543" s="103">
        <v>431000</v>
      </c>
      <c r="F543" s="103">
        <v>483000</v>
      </c>
      <c r="G543" s="2">
        <f t="shared" si="8"/>
        <v>0.12064965197215782</v>
      </c>
    </row>
    <row r="544" spans="1:7">
      <c r="A544" s="21" t="s">
        <v>2249</v>
      </c>
      <c r="B544" s="6" t="s">
        <v>96</v>
      </c>
      <c r="C544" s="6" t="s">
        <v>1660</v>
      </c>
      <c r="D544" s="6" t="s">
        <v>286</v>
      </c>
      <c r="E544" s="103">
        <v>670000</v>
      </c>
      <c r="F544" s="103">
        <v>750000</v>
      </c>
      <c r="G544" s="2">
        <f t="shared" si="8"/>
        <v>0.11940298507462677</v>
      </c>
    </row>
    <row r="545" spans="1:7">
      <c r="A545" s="21" t="s">
        <v>2249</v>
      </c>
      <c r="B545" s="6" t="s">
        <v>96</v>
      </c>
      <c r="C545" s="6" t="s">
        <v>1661</v>
      </c>
      <c r="D545" s="6" t="s">
        <v>287</v>
      </c>
      <c r="E545" s="103">
        <v>505000</v>
      </c>
      <c r="F545" s="103">
        <v>475000</v>
      </c>
      <c r="G545" s="2">
        <f t="shared" si="8"/>
        <v>-5.9405940594059459E-2</v>
      </c>
    </row>
    <row r="546" spans="1:7">
      <c r="A546" s="21" t="s">
        <v>2249</v>
      </c>
      <c r="B546" s="6" t="s">
        <v>96</v>
      </c>
      <c r="C546" s="6" t="s">
        <v>1662</v>
      </c>
      <c r="D546" s="6" t="s">
        <v>288</v>
      </c>
      <c r="E546" s="103">
        <v>680000</v>
      </c>
      <c r="F546" s="103">
        <v>720000</v>
      </c>
      <c r="G546" s="2">
        <f t="shared" si="8"/>
        <v>5.8823529411764719E-2</v>
      </c>
    </row>
    <row r="547" spans="1:7">
      <c r="A547" s="21" t="s">
        <v>2249</v>
      </c>
      <c r="B547" s="6" t="s">
        <v>96</v>
      </c>
      <c r="C547" s="6" t="s">
        <v>1663</v>
      </c>
      <c r="D547" s="6" t="s">
        <v>289</v>
      </c>
      <c r="E547" s="103">
        <v>625000</v>
      </c>
      <c r="F547" s="103">
        <v>625000</v>
      </c>
      <c r="G547" s="2">
        <f t="shared" si="8"/>
        <v>0</v>
      </c>
    </row>
    <row r="548" spans="1:7">
      <c r="A548" s="21" t="s">
        <v>2249</v>
      </c>
      <c r="B548" s="6" t="s">
        <v>96</v>
      </c>
      <c r="C548" s="6" t="s">
        <v>1664</v>
      </c>
      <c r="D548" s="6" t="s">
        <v>290</v>
      </c>
      <c r="E548" s="103">
        <v>455000</v>
      </c>
      <c r="F548" s="103">
        <v>490000</v>
      </c>
      <c r="G548" s="2">
        <f t="shared" si="8"/>
        <v>7.6923076923076872E-2</v>
      </c>
    </row>
    <row r="549" spans="1:7">
      <c r="A549" s="21" t="s">
        <v>2249</v>
      </c>
      <c r="B549" s="6" t="s">
        <v>96</v>
      </c>
      <c r="C549" s="6" t="s">
        <v>1665</v>
      </c>
      <c r="D549" s="6" t="s">
        <v>291</v>
      </c>
      <c r="E549" s="103">
        <v>500000</v>
      </c>
      <c r="F549" s="103">
        <v>475000</v>
      </c>
      <c r="G549" s="2">
        <f t="shared" si="8"/>
        <v>-5.0000000000000044E-2</v>
      </c>
    </row>
    <row r="550" spans="1:7">
      <c r="A550" s="21" t="s">
        <v>2249</v>
      </c>
      <c r="B550" s="6" t="s">
        <v>96</v>
      </c>
      <c r="C550" s="6" t="s">
        <v>1666</v>
      </c>
      <c r="D550" s="6" t="s">
        <v>292</v>
      </c>
      <c r="E550" s="103">
        <v>560000</v>
      </c>
      <c r="F550" s="103">
        <v>553750</v>
      </c>
      <c r="G550" s="2">
        <f t="shared" si="8"/>
        <v>-1.1160714285714302E-2</v>
      </c>
    </row>
    <row r="551" spans="1:7">
      <c r="A551" s="21" t="s">
        <v>2249</v>
      </c>
      <c r="B551" s="6" t="s">
        <v>96</v>
      </c>
      <c r="C551" s="6" t="s">
        <v>1667</v>
      </c>
      <c r="D551" s="6" t="s">
        <v>293</v>
      </c>
      <c r="E551" s="103">
        <v>771100</v>
      </c>
      <c r="F551" s="103">
        <v>680000</v>
      </c>
      <c r="G551" s="2">
        <f t="shared" si="8"/>
        <v>-0.11814291272208532</v>
      </c>
    </row>
    <row r="552" spans="1:7">
      <c r="A552" s="21" t="s">
        <v>2249</v>
      </c>
      <c r="B552" s="6" t="s">
        <v>96</v>
      </c>
      <c r="C552" s="6" t="s">
        <v>1668</v>
      </c>
      <c r="D552" s="6" t="s">
        <v>294</v>
      </c>
      <c r="E552" s="103">
        <v>600000</v>
      </c>
      <c r="F552" s="103">
        <v>575749.5</v>
      </c>
      <c r="G552" s="2">
        <f t="shared" si="8"/>
        <v>-4.0417499999999995E-2</v>
      </c>
    </row>
    <row r="553" spans="1:7">
      <c r="A553" s="21" t="s">
        <v>2249</v>
      </c>
      <c r="B553" s="6" t="s">
        <v>96</v>
      </c>
      <c r="C553" s="6" t="s">
        <v>1669</v>
      </c>
      <c r="D553" s="6" t="s">
        <v>295</v>
      </c>
      <c r="E553" s="103">
        <v>421250</v>
      </c>
      <c r="F553" s="103">
        <v>621000</v>
      </c>
      <c r="G553" s="2">
        <f t="shared" si="8"/>
        <v>0.47418397626112752</v>
      </c>
    </row>
    <row r="554" spans="1:7">
      <c r="A554" s="21" t="s">
        <v>2249</v>
      </c>
      <c r="B554" s="6" t="s">
        <v>96</v>
      </c>
      <c r="C554" s="6" t="s">
        <v>1670</v>
      </c>
      <c r="D554" s="6" t="s">
        <v>296</v>
      </c>
      <c r="E554" s="103">
        <v>635000</v>
      </c>
      <c r="F554" s="103">
        <v>656500</v>
      </c>
      <c r="G554" s="2">
        <f t="shared" si="8"/>
        <v>3.3858267716535329E-2</v>
      </c>
    </row>
    <row r="555" spans="1:7">
      <c r="A555" s="21" t="s">
        <v>2249</v>
      </c>
      <c r="B555" s="6" t="s">
        <v>96</v>
      </c>
      <c r="C555" s="6" t="s">
        <v>1671</v>
      </c>
      <c r="D555" s="6" t="s">
        <v>297</v>
      </c>
      <c r="E555" s="103">
        <v>850000</v>
      </c>
      <c r="F555" s="103">
        <v>759000</v>
      </c>
      <c r="G555" s="2">
        <f t="shared" si="8"/>
        <v>-0.10705882352941176</v>
      </c>
    </row>
    <row r="556" spans="1:7">
      <c r="A556" s="21" t="s">
        <v>2249</v>
      </c>
      <c r="B556" s="6" t="s">
        <v>96</v>
      </c>
      <c r="C556" s="6" t="s">
        <v>1672</v>
      </c>
      <c r="D556" s="6" t="s">
        <v>298</v>
      </c>
      <c r="E556" s="103">
        <v>670000</v>
      </c>
      <c r="F556" s="103">
        <v>562000</v>
      </c>
      <c r="G556" s="2">
        <f t="shared" si="8"/>
        <v>-0.16119402985074627</v>
      </c>
    </row>
    <row r="557" spans="1:7">
      <c r="A557" s="21" t="s">
        <v>2249</v>
      </c>
      <c r="B557" s="6" t="s">
        <v>96</v>
      </c>
      <c r="C557" s="6" t="s">
        <v>1673</v>
      </c>
      <c r="D557" s="6" t="s">
        <v>299</v>
      </c>
      <c r="E557" s="103">
        <v>851700</v>
      </c>
      <c r="F557" s="103">
        <v>537500</v>
      </c>
      <c r="G557" s="2">
        <f t="shared" si="8"/>
        <v>-0.36890924034284367</v>
      </c>
    </row>
    <row r="558" spans="1:7">
      <c r="A558" s="21" t="s">
        <v>2249</v>
      </c>
      <c r="B558" s="6" t="s">
        <v>96</v>
      </c>
      <c r="C558" s="6" t="s">
        <v>1674</v>
      </c>
      <c r="D558" s="6" t="s">
        <v>300</v>
      </c>
      <c r="E558" s="103">
        <v>853921.5</v>
      </c>
      <c r="F558" s="103">
        <v>980000</v>
      </c>
      <c r="G558" s="2">
        <f t="shared" si="8"/>
        <v>0.14764647570063527</v>
      </c>
    </row>
    <row r="559" spans="1:7">
      <c r="A559" s="21" t="s">
        <v>2249</v>
      </c>
      <c r="B559" s="6" t="s">
        <v>96</v>
      </c>
      <c r="C559" s="6" t="s">
        <v>1675</v>
      </c>
      <c r="D559" s="6" t="s">
        <v>301</v>
      </c>
      <c r="E559" s="103">
        <v>715500</v>
      </c>
      <c r="F559" s="103">
        <v>675000</v>
      </c>
      <c r="G559" s="2">
        <f t="shared" si="8"/>
        <v>-5.6603773584905648E-2</v>
      </c>
    </row>
    <row r="560" spans="1:7">
      <c r="A560" s="21" t="s">
        <v>2249</v>
      </c>
      <c r="B560" s="6" t="s">
        <v>96</v>
      </c>
      <c r="C560" s="6" t="s">
        <v>1676</v>
      </c>
      <c r="D560" s="6" t="s">
        <v>302</v>
      </c>
      <c r="E560" s="103">
        <v>727500</v>
      </c>
      <c r="F560" s="103">
        <v>645000</v>
      </c>
      <c r="G560" s="2">
        <f t="shared" si="8"/>
        <v>-0.11340206185567014</v>
      </c>
    </row>
    <row r="561" spans="1:7">
      <c r="A561" s="21" t="s">
        <v>2249</v>
      </c>
      <c r="B561" s="6" t="s">
        <v>96</v>
      </c>
      <c r="C561" s="6" t="s">
        <v>1677</v>
      </c>
      <c r="D561" s="6" t="s">
        <v>303</v>
      </c>
      <c r="E561" s="103">
        <v>680000</v>
      </c>
      <c r="F561" s="103">
        <v>776000</v>
      </c>
      <c r="G561" s="2">
        <f t="shared" si="8"/>
        <v>0.14117647058823524</v>
      </c>
    </row>
    <row r="562" spans="1:7">
      <c r="A562" s="21" t="s">
        <v>2250</v>
      </c>
      <c r="B562" s="6" t="s">
        <v>67</v>
      </c>
      <c r="C562" s="6" t="s">
        <v>1678</v>
      </c>
      <c r="D562" s="6" t="s">
        <v>304</v>
      </c>
      <c r="E562" s="103">
        <v>537500</v>
      </c>
      <c r="F562" s="103">
        <v>489125</v>
      </c>
      <c r="G562" s="2">
        <f t="shared" si="8"/>
        <v>-8.9999999999999969E-2</v>
      </c>
    </row>
    <row r="563" spans="1:7">
      <c r="A563" s="21" t="s">
        <v>2250</v>
      </c>
      <c r="B563" s="6" t="s">
        <v>67</v>
      </c>
      <c r="C563" s="6" t="s">
        <v>1679</v>
      </c>
      <c r="D563" s="6" t="s">
        <v>305</v>
      </c>
      <c r="E563" s="103">
        <v>398000</v>
      </c>
      <c r="F563" s="103" t="s">
        <v>3168</v>
      </c>
      <c r="G563" s="2" t="e">
        <f t="shared" si="8"/>
        <v>#VALUE!</v>
      </c>
    </row>
    <row r="564" spans="1:7">
      <c r="A564" s="21" t="s">
        <v>2250</v>
      </c>
      <c r="B564" s="6" t="s">
        <v>67</v>
      </c>
      <c r="C564" s="6" t="s">
        <v>1680</v>
      </c>
      <c r="D564" s="6" t="s">
        <v>306</v>
      </c>
      <c r="E564" s="103">
        <v>1305000</v>
      </c>
      <c r="F564" s="103">
        <v>627500</v>
      </c>
      <c r="G564" s="2">
        <f t="shared" si="8"/>
        <v>-0.5191570881226053</v>
      </c>
    </row>
    <row r="565" spans="1:7">
      <c r="A565" s="21" t="s">
        <v>2250</v>
      </c>
      <c r="B565" s="6" t="s">
        <v>67</v>
      </c>
      <c r="C565" s="6" t="s">
        <v>1681</v>
      </c>
      <c r="D565" s="6" t="s">
        <v>307</v>
      </c>
      <c r="E565" s="103">
        <v>967500</v>
      </c>
      <c r="F565" s="103">
        <v>799500</v>
      </c>
      <c r="G565" s="2">
        <f t="shared" si="8"/>
        <v>-0.17364341085271318</v>
      </c>
    </row>
    <row r="566" spans="1:7">
      <c r="A566" s="21" t="s">
        <v>2250</v>
      </c>
      <c r="B566" s="6" t="s">
        <v>67</v>
      </c>
      <c r="C566" s="6" t="s">
        <v>1682</v>
      </c>
      <c r="D566" s="6" t="s">
        <v>308</v>
      </c>
      <c r="E566" s="103">
        <v>472500</v>
      </c>
      <c r="F566" s="103">
        <v>508000</v>
      </c>
      <c r="G566" s="2">
        <f t="shared" si="8"/>
        <v>7.5132275132275161E-2</v>
      </c>
    </row>
    <row r="567" spans="1:7">
      <c r="A567" s="21" t="s">
        <v>2250</v>
      </c>
      <c r="B567" s="6" t="s">
        <v>67</v>
      </c>
      <c r="C567" s="6" t="s">
        <v>1683</v>
      </c>
      <c r="D567" s="6" t="s">
        <v>309</v>
      </c>
      <c r="E567" s="103">
        <v>1455000</v>
      </c>
      <c r="F567" s="103">
        <v>1250000</v>
      </c>
      <c r="G567" s="2">
        <f t="shared" si="8"/>
        <v>-0.14089347079037806</v>
      </c>
    </row>
    <row r="568" spans="1:7">
      <c r="A568" s="21" t="s">
        <v>2250</v>
      </c>
      <c r="B568" s="6" t="s">
        <v>67</v>
      </c>
      <c r="C568" s="6" t="s">
        <v>1684</v>
      </c>
      <c r="D568" s="6" t="s">
        <v>310</v>
      </c>
      <c r="E568" s="103">
        <v>1775000</v>
      </c>
      <c r="F568" s="103">
        <v>1400000</v>
      </c>
      <c r="G568" s="2">
        <f t="shared" si="8"/>
        <v>-0.21126760563380287</v>
      </c>
    </row>
    <row r="569" spans="1:7">
      <c r="A569" s="21" t="s">
        <v>2250</v>
      </c>
      <c r="B569" s="6" t="s">
        <v>67</v>
      </c>
      <c r="C569" s="6" t="s">
        <v>1685</v>
      </c>
      <c r="D569" s="6" t="s">
        <v>311</v>
      </c>
      <c r="E569" s="103">
        <v>2244000</v>
      </c>
      <c r="F569" s="103">
        <v>2075000</v>
      </c>
      <c r="G569" s="2">
        <f t="shared" si="8"/>
        <v>-7.5311942959001787E-2</v>
      </c>
    </row>
    <row r="570" spans="1:7">
      <c r="A570" s="21" t="s">
        <v>2250</v>
      </c>
      <c r="B570" s="6" t="s">
        <v>67</v>
      </c>
      <c r="C570" s="6" t="s">
        <v>1686</v>
      </c>
      <c r="D570" s="6" t="s">
        <v>312</v>
      </c>
      <c r="E570" s="103">
        <v>1032500</v>
      </c>
      <c r="F570" s="103">
        <v>1287500</v>
      </c>
      <c r="G570" s="2">
        <f t="shared" si="8"/>
        <v>0.24697336561743333</v>
      </c>
    </row>
    <row r="571" spans="1:7">
      <c r="A571" s="21" t="s">
        <v>2250</v>
      </c>
      <c r="B571" s="6" t="s">
        <v>67</v>
      </c>
      <c r="C571" s="6" t="s">
        <v>1687</v>
      </c>
      <c r="D571" s="6" t="s">
        <v>313</v>
      </c>
      <c r="E571" s="103">
        <v>2290000</v>
      </c>
      <c r="F571" s="103">
        <v>1760000</v>
      </c>
      <c r="G571" s="2">
        <f t="shared" si="8"/>
        <v>-0.23144104803493448</v>
      </c>
    </row>
    <row r="572" spans="1:7">
      <c r="A572" s="21" t="s">
        <v>2250</v>
      </c>
      <c r="B572" s="6" t="s">
        <v>67</v>
      </c>
      <c r="C572" s="6" t="s">
        <v>1688</v>
      </c>
      <c r="D572" s="6" t="s">
        <v>314</v>
      </c>
      <c r="E572" s="103">
        <v>1375000</v>
      </c>
      <c r="F572" s="103">
        <v>1575000</v>
      </c>
      <c r="G572" s="2">
        <f t="shared" si="8"/>
        <v>0.1454545454545455</v>
      </c>
    </row>
    <row r="573" spans="1:7">
      <c r="A573" s="21" t="s">
        <v>2250</v>
      </c>
      <c r="B573" s="6" t="s">
        <v>67</v>
      </c>
      <c r="C573" s="6" t="s">
        <v>1689</v>
      </c>
      <c r="D573" s="6" t="s">
        <v>315</v>
      </c>
      <c r="E573" s="103">
        <v>2250000</v>
      </c>
      <c r="F573" s="103">
        <v>2050000</v>
      </c>
      <c r="G573" s="2">
        <f t="shared" si="8"/>
        <v>-8.8888888888888906E-2</v>
      </c>
    </row>
    <row r="574" spans="1:7">
      <c r="A574" s="21" t="s">
        <v>2250</v>
      </c>
      <c r="B574" s="6" t="s">
        <v>67</v>
      </c>
      <c r="C574" s="6" t="s">
        <v>1690</v>
      </c>
      <c r="D574" s="6" t="s">
        <v>316</v>
      </c>
      <c r="E574" s="103">
        <v>1012500</v>
      </c>
      <c r="F574" s="103">
        <v>1100000</v>
      </c>
      <c r="G574" s="2">
        <f t="shared" si="8"/>
        <v>8.6419753086419693E-2</v>
      </c>
    </row>
    <row r="575" spans="1:7">
      <c r="A575" s="21" t="s">
        <v>2250</v>
      </c>
      <c r="B575" s="6" t="s">
        <v>67</v>
      </c>
      <c r="C575" s="6" t="s">
        <v>1691</v>
      </c>
      <c r="D575" s="6" t="s">
        <v>317</v>
      </c>
      <c r="E575" s="103">
        <v>1095000</v>
      </c>
      <c r="F575" s="103">
        <v>812150</v>
      </c>
      <c r="G575" s="2">
        <f t="shared" si="8"/>
        <v>-0.25831050228310504</v>
      </c>
    </row>
    <row r="576" spans="1:7">
      <c r="A576" s="21" t="s">
        <v>2250</v>
      </c>
      <c r="B576" s="6" t="s">
        <v>67</v>
      </c>
      <c r="C576" s="6" t="s">
        <v>1692</v>
      </c>
      <c r="D576" s="6" t="s">
        <v>318</v>
      </c>
      <c r="E576" s="103">
        <v>1809875</v>
      </c>
      <c r="F576" s="103">
        <v>1150000</v>
      </c>
      <c r="G576" s="2">
        <f t="shared" si="8"/>
        <v>-0.36459700255542515</v>
      </c>
    </row>
    <row r="577" spans="1:7">
      <c r="A577" s="21" t="s">
        <v>2250</v>
      </c>
      <c r="B577" s="6" t="s">
        <v>67</v>
      </c>
      <c r="C577" s="6" t="s">
        <v>1693</v>
      </c>
      <c r="D577" s="6" t="s">
        <v>319</v>
      </c>
      <c r="E577" s="103">
        <v>1692500</v>
      </c>
      <c r="F577" s="103">
        <v>1475000</v>
      </c>
      <c r="G577" s="2">
        <f t="shared" si="8"/>
        <v>-0.12850812407680945</v>
      </c>
    </row>
    <row r="578" spans="1:7">
      <c r="A578" s="21" t="s">
        <v>2250</v>
      </c>
      <c r="B578" s="6" t="s">
        <v>67</v>
      </c>
      <c r="C578" s="6" t="s">
        <v>1694</v>
      </c>
      <c r="D578" s="6" t="s">
        <v>320</v>
      </c>
      <c r="E578" s="103">
        <v>937500</v>
      </c>
      <c r="F578" s="103">
        <v>720000</v>
      </c>
      <c r="G578" s="2">
        <f t="shared" si="8"/>
        <v>-0.23199999999999998</v>
      </c>
    </row>
    <row r="579" spans="1:7">
      <c r="A579" s="21" t="s">
        <v>2250</v>
      </c>
      <c r="B579" s="6" t="s">
        <v>67</v>
      </c>
      <c r="C579" s="6" t="s">
        <v>1695</v>
      </c>
      <c r="D579" s="6" t="s">
        <v>321</v>
      </c>
      <c r="E579" s="103">
        <v>1800000</v>
      </c>
      <c r="F579" s="103">
        <v>1412500</v>
      </c>
      <c r="G579" s="2">
        <f t="shared" si="8"/>
        <v>-0.21527777777777779</v>
      </c>
    </row>
    <row r="580" spans="1:7">
      <c r="A580" s="21" t="s">
        <v>2250</v>
      </c>
      <c r="B580" s="6" t="s">
        <v>67</v>
      </c>
      <c r="C580" s="6" t="s">
        <v>1696</v>
      </c>
      <c r="D580" s="6" t="s">
        <v>322</v>
      </c>
      <c r="E580" s="103">
        <v>1294444.5</v>
      </c>
      <c r="F580" s="103">
        <v>1387500</v>
      </c>
      <c r="G580" s="2">
        <f t="shared" si="8"/>
        <v>7.1888366013374894E-2</v>
      </c>
    </row>
    <row r="581" spans="1:7">
      <c r="A581" s="21" t="s">
        <v>2250</v>
      </c>
      <c r="B581" s="6" t="s">
        <v>67</v>
      </c>
      <c r="C581" s="6" t="s">
        <v>1697</v>
      </c>
      <c r="D581" s="6" t="s">
        <v>323</v>
      </c>
      <c r="E581" s="103">
        <v>1160000</v>
      </c>
      <c r="F581" s="103">
        <v>1050000</v>
      </c>
      <c r="G581" s="2">
        <f t="shared" si="8"/>
        <v>-9.4827586206896575E-2</v>
      </c>
    </row>
    <row r="582" spans="1:7">
      <c r="A582" s="21" t="s">
        <v>2250</v>
      </c>
      <c r="B582" s="6" t="s">
        <v>67</v>
      </c>
      <c r="C582" s="6" t="s">
        <v>1698</v>
      </c>
      <c r="D582" s="6" t="s">
        <v>324</v>
      </c>
      <c r="E582" s="103">
        <v>795000</v>
      </c>
      <c r="F582" s="103">
        <v>845000</v>
      </c>
      <c r="G582" s="2">
        <f t="shared" ref="G582:G645" si="9">F582/E582-1</f>
        <v>6.2893081761006275E-2</v>
      </c>
    </row>
    <row r="583" spans="1:7">
      <c r="A583" s="21" t="s">
        <v>2251</v>
      </c>
      <c r="B583" s="6" t="s">
        <v>71</v>
      </c>
      <c r="C583" s="6" t="s">
        <v>1699</v>
      </c>
      <c r="D583" s="6" t="s">
        <v>970</v>
      </c>
      <c r="E583" s="103">
        <v>680000</v>
      </c>
      <c r="F583" s="103">
        <v>705000</v>
      </c>
      <c r="G583" s="2">
        <f t="shared" si="9"/>
        <v>3.6764705882353033E-2</v>
      </c>
    </row>
    <row r="584" spans="1:7">
      <c r="A584" s="21" t="s">
        <v>2251</v>
      </c>
      <c r="B584" s="6" t="s">
        <v>71</v>
      </c>
      <c r="C584" s="6" t="s">
        <v>1700</v>
      </c>
      <c r="D584" s="6" t="s">
        <v>971</v>
      </c>
      <c r="E584" s="103">
        <v>1143750</v>
      </c>
      <c r="F584" s="103">
        <v>945000</v>
      </c>
      <c r="G584" s="2">
        <f t="shared" si="9"/>
        <v>-0.17377049180327864</v>
      </c>
    </row>
    <row r="585" spans="1:7">
      <c r="A585" s="21" t="s">
        <v>2251</v>
      </c>
      <c r="B585" s="6" t="s">
        <v>71</v>
      </c>
      <c r="C585" s="6" t="s">
        <v>1701</v>
      </c>
      <c r="D585" s="6" t="s">
        <v>972</v>
      </c>
      <c r="E585" s="103">
        <v>500000</v>
      </c>
      <c r="F585" s="103">
        <v>590000</v>
      </c>
      <c r="G585" s="2">
        <f t="shared" si="9"/>
        <v>0.17999999999999994</v>
      </c>
    </row>
    <row r="586" spans="1:7">
      <c r="A586" s="21" t="s">
        <v>2251</v>
      </c>
      <c r="B586" s="6" t="s">
        <v>71</v>
      </c>
      <c r="C586" s="6" t="s">
        <v>1702</v>
      </c>
      <c r="D586" s="6" t="s">
        <v>973</v>
      </c>
      <c r="E586" s="103">
        <v>576550</v>
      </c>
      <c r="F586" s="103">
        <v>600000</v>
      </c>
      <c r="G586" s="2">
        <f t="shared" si="9"/>
        <v>4.0672968519642749E-2</v>
      </c>
    </row>
    <row r="587" spans="1:7">
      <c r="A587" s="21" t="s">
        <v>2251</v>
      </c>
      <c r="B587" s="6" t="s">
        <v>71</v>
      </c>
      <c r="C587" s="6" t="s">
        <v>1703</v>
      </c>
      <c r="D587" s="6" t="s">
        <v>974</v>
      </c>
      <c r="E587" s="103">
        <v>499950</v>
      </c>
      <c r="F587" s="103">
        <v>460500</v>
      </c>
      <c r="G587" s="2">
        <f t="shared" si="9"/>
        <v>-7.8907890789078894E-2</v>
      </c>
    </row>
    <row r="588" spans="1:7">
      <c r="A588" s="21" t="s">
        <v>2251</v>
      </c>
      <c r="B588" s="6" t="s">
        <v>71</v>
      </c>
      <c r="C588" s="6" t="s">
        <v>1704</v>
      </c>
      <c r="D588" s="6" t="s">
        <v>975</v>
      </c>
      <c r="E588" s="103">
        <v>455000</v>
      </c>
      <c r="F588" s="103">
        <v>471750</v>
      </c>
      <c r="G588" s="2">
        <f t="shared" si="9"/>
        <v>3.6813186813186904E-2</v>
      </c>
    </row>
    <row r="589" spans="1:7">
      <c r="A589" s="21" t="s">
        <v>2251</v>
      </c>
      <c r="B589" s="6" t="s">
        <v>71</v>
      </c>
      <c r="C589" s="6" t="s">
        <v>1705</v>
      </c>
      <c r="D589" s="6" t="s">
        <v>976</v>
      </c>
      <c r="E589" s="103">
        <v>597500</v>
      </c>
      <c r="F589" s="103">
        <v>497500</v>
      </c>
      <c r="G589" s="2">
        <f t="shared" si="9"/>
        <v>-0.16736401673640167</v>
      </c>
    </row>
    <row r="590" spans="1:7">
      <c r="A590" s="21" t="s">
        <v>2251</v>
      </c>
      <c r="B590" s="6" t="s">
        <v>71</v>
      </c>
      <c r="C590" s="6" t="s">
        <v>1706</v>
      </c>
      <c r="D590" s="6" t="s">
        <v>977</v>
      </c>
      <c r="E590" s="103">
        <v>605000</v>
      </c>
      <c r="F590" s="103">
        <v>575000</v>
      </c>
      <c r="G590" s="2">
        <f t="shared" si="9"/>
        <v>-4.9586776859504078E-2</v>
      </c>
    </row>
    <row r="591" spans="1:7">
      <c r="A591" s="21" t="s">
        <v>2251</v>
      </c>
      <c r="B591" s="6" t="s">
        <v>71</v>
      </c>
      <c r="C591" s="6" t="s">
        <v>1707</v>
      </c>
      <c r="D591" s="6" t="s">
        <v>978</v>
      </c>
      <c r="E591" s="103">
        <v>447500</v>
      </c>
      <c r="F591" s="103">
        <v>447500</v>
      </c>
      <c r="G591" s="2">
        <f t="shared" si="9"/>
        <v>0</v>
      </c>
    </row>
    <row r="592" spans="1:7">
      <c r="A592" s="21" t="s">
        <v>2251</v>
      </c>
      <c r="B592" s="6" t="s">
        <v>71</v>
      </c>
      <c r="C592" s="6" t="s">
        <v>1708</v>
      </c>
      <c r="D592" s="6" t="s">
        <v>979</v>
      </c>
      <c r="E592" s="103">
        <v>575000</v>
      </c>
      <c r="F592" s="103">
        <v>570000</v>
      </c>
      <c r="G592" s="2">
        <f t="shared" si="9"/>
        <v>-8.6956521739129933E-3</v>
      </c>
    </row>
    <row r="593" spans="1:7">
      <c r="A593" s="21" t="s">
        <v>2251</v>
      </c>
      <c r="B593" s="6" t="s">
        <v>71</v>
      </c>
      <c r="C593" s="6" t="s">
        <v>1709</v>
      </c>
      <c r="D593" s="6" t="s">
        <v>980</v>
      </c>
      <c r="E593" s="103">
        <v>440000</v>
      </c>
      <c r="F593" s="103">
        <v>435000</v>
      </c>
      <c r="G593" s="2">
        <f t="shared" si="9"/>
        <v>-1.1363636363636354E-2</v>
      </c>
    </row>
    <row r="594" spans="1:7">
      <c r="A594" s="21" t="s">
        <v>2251</v>
      </c>
      <c r="B594" s="6" t="s">
        <v>71</v>
      </c>
      <c r="C594" s="6" t="s">
        <v>1710</v>
      </c>
      <c r="D594" s="6" t="s">
        <v>981</v>
      </c>
      <c r="E594" s="103">
        <v>522500</v>
      </c>
      <c r="F594" s="103">
        <v>550000</v>
      </c>
      <c r="G594" s="2">
        <f t="shared" si="9"/>
        <v>5.2631578947368363E-2</v>
      </c>
    </row>
    <row r="595" spans="1:7">
      <c r="A595" s="21" t="s">
        <v>2251</v>
      </c>
      <c r="B595" s="6" t="s">
        <v>71</v>
      </c>
      <c r="C595" s="6" t="s">
        <v>1711</v>
      </c>
      <c r="D595" s="6" t="s">
        <v>982</v>
      </c>
      <c r="E595" s="103">
        <v>428000</v>
      </c>
      <c r="F595" s="103">
        <v>386500</v>
      </c>
      <c r="G595" s="2">
        <f t="shared" si="9"/>
        <v>-9.6962616822429903E-2</v>
      </c>
    </row>
    <row r="596" spans="1:7">
      <c r="A596" s="21" t="s">
        <v>2251</v>
      </c>
      <c r="B596" s="6" t="s">
        <v>71</v>
      </c>
      <c r="C596" s="6" t="s">
        <v>1712</v>
      </c>
      <c r="D596" s="6" t="s">
        <v>983</v>
      </c>
      <c r="E596" s="103">
        <v>643475</v>
      </c>
      <c r="F596" s="103">
        <v>636250</v>
      </c>
      <c r="G596" s="2">
        <f t="shared" si="9"/>
        <v>-1.1228097439683005E-2</v>
      </c>
    </row>
    <row r="597" spans="1:7">
      <c r="A597" s="21" t="s">
        <v>2251</v>
      </c>
      <c r="B597" s="6" t="s">
        <v>71</v>
      </c>
      <c r="C597" s="6" t="s">
        <v>1713</v>
      </c>
      <c r="D597" s="6" t="s">
        <v>984</v>
      </c>
      <c r="E597" s="103">
        <v>560000</v>
      </c>
      <c r="F597" s="103">
        <v>558500</v>
      </c>
      <c r="G597" s="2">
        <f t="shared" si="9"/>
        <v>-2.6785714285714191E-3</v>
      </c>
    </row>
    <row r="598" spans="1:7">
      <c r="A598" s="21" t="s">
        <v>2251</v>
      </c>
      <c r="B598" s="6" t="s">
        <v>71</v>
      </c>
      <c r="C598" s="6" t="s">
        <v>1714</v>
      </c>
      <c r="D598" s="6" t="s">
        <v>985</v>
      </c>
      <c r="E598" s="103">
        <v>445000</v>
      </c>
      <c r="F598" s="103">
        <v>495000</v>
      </c>
      <c r="G598" s="2">
        <f t="shared" si="9"/>
        <v>0.11235955056179781</v>
      </c>
    </row>
    <row r="599" spans="1:7">
      <c r="A599" s="21" t="s">
        <v>2251</v>
      </c>
      <c r="B599" s="6" t="s">
        <v>71</v>
      </c>
      <c r="C599" s="6" t="s">
        <v>1715</v>
      </c>
      <c r="D599" s="6" t="s">
        <v>986</v>
      </c>
      <c r="E599" s="103">
        <v>495000</v>
      </c>
      <c r="F599" s="103">
        <v>422475</v>
      </c>
      <c r="G599" s="2">
        <f t="shared" si="9"/>
        <v>-0.14651515151515149</v>
      </c>
    </row>
    <row r="600" spans="1:7">
      <c r="A600" s="21" t="s">
        <v>2251</v>
      </c>
      <c r="B600" s="6" t="s">
        <v>71</v>
      </c>
      <c r="C600" s="6" t="s">
        <v>1716</v>
      </c>
      <c r="D600" s="6" t="s">
        <v>987</v>
      </c>
      <c r="E600" s="103">
        <v>420000</v>
      </c>
      <c r="F600" s="103">
        <v>406500</v>
      </c>
      <c r="G600" s="2">
        <f t="shared" si="9"/>
        <v>-3.214285714285714E-2</v>
      </c>
    </row>
    <row r="601" spans="1:7">
      <c r="A601" s="21" t="s">
        <v>2251</v>
      </c>
      <c r="B601" s="6" t="s">
        <v>71</v>
      </c>
      <c r="C601" s="6" t="s">
        <v>1717</v>
      </c>
      <c r="D601" s="6" t="s">
        <v>988</v>
      </c>
      <c r="E601" s="103">
        <v>374250</v>
      </c>
      <c r="F601" s="103">
        <v>380000</v>
      </c>
      <c r="G601" s="2">
        <f t="shared" si="9"/>
        <v>1.5364061456245803E-2</v>
      </c>
    </row>
    <row r="602" spans="1:7">
      <c r="A602" s="21" t="s">
        <v>2251</v>
      </c>
      <c r="B602" s="6" t="s">
        <v>71</v>
      </c>
      <c r="C602" s="6" t="s">
        <v>1718</v>
      </c>
      <c r="D602" s="6" t="s">
        <v>989</v>
      </c>
      <c r="E602" s="103">
        <v>381000</v>
      </c>
      <c r="F602" s="103">
        <v>390000</v>
      </c>
      <c r="G602" s="2">
        <f t="shared" si="9"/>
        <v>2.3622047244094446E-2</v>
      </c>
    </row>
    <row r="603" spans="1:7">
      <c r="A603" s="21" t="s">
        <v>2252</v>
      </c>
      <c r="B603" s="6" t="s">
        <v>88</v>
      </c>
      <c r="C603" s="6" t="s">
        <v>1719</v>
      </c>
      <c r="D603" s="6" t="s">
        <v>325</v>
      </c>
      <c r="E603" s="103">
        <v>532500</v>
      </c>
      <c r="F603" s="103">
        <v>500000</v>
      </c>
      <c r="G603" s="2">
        <f t="shared" si="9"/>
        <v>-6.1032863849765251E-2</v>
      </c>
    </row>
    <row r="604" spans="1:7">
      <c r="A604" s="21" t="s">
        <v>2252</v>
      </c>
      <c r="B604" s="6" t="s">
        <v>88</v>
      </c>
      <c r="C604" s="6" t="s">
        <v>1720</v>
      </c>
      <c r="D604" s="6" t="s">
        <v>326</v>
      </c>
      <c r="E604" s="103">
        <v>930000</v>
      </c>
      <c r="F604" s="103">
        <v>580000</v>
      </c>
      <c r="G604" s="2">
        <f t="shared" si="9"/>
        <v>-0.37634408602150538</v>
      </c>
    </row>
    <row r="605" spans="1:7">
      <c r="A605" s="21" t="s">
        <v>2252</v>
      </c>
      <c r="B605" s="6" t="s">
        <v>88</v>
      </c>
      <c r="C605" s="6" t="s">
        <v>1721</v>
      </c>
      <c r="D605" s="6" t="s">
        <v>327</v>
      </c>
      <c r="E605" s="103">
        <v>637875</v>
      </c>
      <c r="F605" s="103">
        <v>764750</v>
      </c>
      <c r="G605" s="2">
        <f t="shared" si="9"/>
        <v>0.19890260631001366</v>
      </c>
    </row>
    <row r="606" spans="1:7">
      <c r="A606" s="21" t="s">
        <v>2252</v>
      </c>
      <c r="B606" s="6" t="s">
        <v>88</v>
      </c>
      <c r="C606" s="6" t="s">
        <v>1722</v>
      </c>
      <c r="D606" s="6" t="s">
        <v>328</v>
      </c>
      <c r="E606" s="103">
        <v>514500</v>
      </c>
      <c r="F606" s="103">
        <v>512500</v>
      </c>
      <c r="G606" s="2">
        <f t="shared" si="9"/>
        <v>-3.8872691933916625E-3</v>
      </c>
    </row>
    <row r="607" spans="1:7">
      <c r="A607" s="21" t="s">
        <v>2252</v>
      </c>
      <c r="B607" s="6" t="s">
        <v>88</v>
      </c>
      <c r="C607" s="6" t="s">
        <v>1723</v>
      </c>
      <c r="D607" s="6" t="s">
        <v>329</v>
      </c>
      <c r="E607" s="103">
        <v>435000</v>
      </c>
      <c r="F607" s="103">
        <v>400000</v>
      </c>
      <c r="G607" s="2">
        <f t="shared" si="9"/>
        <v>-8.0459770114942541E-2</v>
      </c>
    </row>
    <row r="608" spans="1:7">
      <c r="A608" s="21" t="s">
        <v>2252</v>
      </c>
      <c r="B608" s="6" t="s">
        <v>88</v>
      </c>
      <c r="C608" s="6" t="s">
        <v>1724</v>
      </c>
      <c r="D608" s="6" t="s">
        <v>330</v>
      </c>
      <c r="E608" s="103">
        <v>464000</v>
      </c>
      <c r="F608" s="103">
        <v>426500</v>
      </c>
      <c r="G608" s="2">
        <f t="shared" si="9"/>
        <v>-8.0818965517241326E-2</v>
      </c>
    </row>
    <row r="609" spans="1:7">
      <c r="A609" s="21" t="s">
        <v>2252</v>
      </c>
      <c r="B609" s="6" t="s">
        <v>88</v>
      </c>
      <c r="C609" s="6" t="s">
        <v>1725</v>
      </c>
      <c r="D609" s="6" t="s">
        <v>331</v>
      </c>
      <c r="E609" s="103">
        <v>420925</v>
      </c>
      <c r="F609" s="103">
        <v>451250</v>
      </c>
      <c r="G609" s="2">
        <f t="shared" si="9"/>
        <v>7.2043713250579122E-2</v>
      </c>
    </row>
    <row r="610" spans="1:7">
      <c r="A610" s="21" t="s">
        <v>2252</v>
      </c>
      <c r="B610" s="6" t="s">
        <v>88</v>
      </c>
      <c r="C610" s="6" t="s">
        <v>1726</v>
      </c>
      <c r="D610" s="6" t="s">
        <v>332</v>
      </c>
      <c r="E610" s="103">
        <v>372500</v>
      </c>
      <c r="F610" s="103">
        <v>454000</v>
      </c>
      <c r="G610" s="2">
        <f t="shared" si="9"/>
        <v>0.21879194630872489</v>
      </c>
    </row>
    <row r="611" spans="1:7">
      <c r="A611" s="21" t="s">
        <v>2252</v>
      </c>
      <c r="B611" s="6" t="s">
        <v>88</v>
      </c>
      <c r="C611" s="6" t="s">
        <v>1727</v>
      </c>
      <c r="D611" s="6" t="s">
        <v>333</v>
      </c>
      <c r="E611" s="103">
        <v>532500</v>
      </c>
      <c r="F611" s="103">
        <v>506250</v>
      </c>
      <c r="G611" s="2">
        <f t="shared" si="9"/>
        <v>-4.9295774647887369E-2</v>
      </c>
    </row>
    <row r="612" spans="1:7">
      <c r="A612" s="21" t="s">
        <v>2252</v>
      </c>
      <c r="B612" s="6" t="s">
        <v>88</v>
      </c>
      <c r="C612" s="6" t="s">
        <v>1728</v>
      </c>
      <c r="D612" s="6" t="s">
        <v>334</v>
      </c>
      <c r="E612" s="103">
        <v>461249.5</v>
      </c>
      <c r="F612" s="103">
        <v>418000</v>
      </c>
      <c r="G612" s="2">
        <f t="shared" si="9"/>
        <v>-9.3765955301848614E-2</v>
      </c>
    </row>
    <row r="613" spans="1:7">
      <c r="A613" s="21" t="s">
        <v>2252</v>
      </c>
      <c r="B613" s="6" t="s">
        <v>88</v>
      </c>
      <c r="C613" s="6" t="s">
        <v>1729</v>
      </c>
      <c r="D613" s="6" t="s">
        <v>335</v>
      </c>
      <c r="E613" s="103">
        <v>600000</v>
      </c>
      <c r="F613" s="103">
        <v>537500</v>
      </c>
      <c r="G613" s="2">
        <f t="shared" si="9"/>
        <v>-0.10416666666666663</v>
      </c>
    </row>
    <row r="614" spans="1:7">
      <c r="A614" s="21" t="s">
        <v>2252</v>
      </c>
      <c r="B614" s="6" t="s">
        <v>88</v>
      </c>
      <c r="C614" s="6" t="s">
        <v>1730</v>
      </c>
      <c r="D614" s="6" t="s">
        <v>336</v>
      </c>
      <c r="E614" s="103">
        <v>619000</v>
      </c>
      <c r="F614" s="103">
        <v>597500</v>
      </c>
      <c r="G614" s="2">
        <f t="shared" si="9"/>
        <v>-3.4733441033925727E-2</v>
      </c>
    </row>
    <row r="615" spans="1:7">
      <c r="A615" s="21" t="s">
        <v>2252</v>
      </c>
      <c r="B615" s="6" t="s">
        <v>88</v>
      </c>
      <c r="C615" s="6" t="s">
        <v>1731</v>
      </c>
      <c r="D615" s="6" t="s">
        <v>337</v>
      </c>
      <c r="E615" s="103">
        <v>545000</v>
      </c>
      <c r="F615" s="103">
        <v>570000</v>
      </c>
      <c r="G615" s="2">
        <f t="shared" si="9"/>
        <v>4.587155963302747E-2</v>
      </c>
    </row>
    <row r="616" spans="1:7">
      <c r="A616" s="21" t="s">
        <v>2252</v>
      </c>
      <c r="B616" s="6" t="s">
        <v>88</v>
      </c>
      <c r="C616" s="6" t="s">
        <v>1732</v>
      </c>
      <c r="D616" s="6" t="s">
        <v>338</v>
      </c>
      <c r="E616" s="103">
        <v>600000</v>
      </c>
      <c r="F616" s="103">
        <v>577500</v>
      </c>
      <c r="G616" s="2">
        <f t="shared" si="9"/>
        <v>-3.7499999999999978E-2</v>
      </c>
    </row>
    <row r="617" spans="1:7">
      <c r="A617" s="21" t="s">
        <v>2252</v>
      </c>
      <c r="B617" s="6" t="s">
        <v>88</v>
      </c>
      <c r="C617" s="6" t="s">
        <v>1733</v>
      </c>
      <c r="D617" s="6" t="s">
        <v>339</v>
      </c>
      <c r="E617" s="103">
        <v>485000</v>
      </c>
      <c r="F617" s="103">
        <v>555000</v>
      </c>
      <c r="G617" s="2">
        <f t="shared" si="9"/>
        <v>0.14432989690721643</v>
      </c>
    </row>
    <row r="618" spans="1:7">
      <c r="A618" s="21" t="s">
        <v>2252</v>
      </c>
      <c r="B618" s="6" t="s">
        <v>88</v>
      </c>
      <c r="C618" s="6" t="s">
        <v>1734</v>
      </c>
      <c r="D618" s="6" t="s">
        <v>340</v>
      </c>
      <c r="E618" s="103">
        <v>500000</v>
      </c>
      <c r="F618" s="103">
        <v>510000</v>
      </c>
      <c r="G618" s="2">
        <f t="shared" si="9"/>
        <v>2.0000000000000018E-2</v>
      </c>
    </row>
    <row r="619" spans="1:7">
      <c r="A619" s="21" t="s">
        <v>2252</v>
      </c>
      <c r="B619" s="6" t="s">
        <v>88</v>
      </c>
      <c r="C619" s="6" t="s">
        <v>1735</v>
      </c>
      <c r="D619" s="6" t="s">
        <v>341</v>
      </c>
      <c r="E619" s="103">
        <v>515000</v>
      </c>
      <c r="F619" s="103">
        <v>572625</v>
      </c>
      <c r="G619" s="2">
        <f t="shared" si="9"/>
        <v>0.11189320388349522</v>
      </c>
    </row>
    <row r="620" spans="1:7">
      <c r="A620" s="21" t="s">
        <v>2252</v>
      </c>
      <c r="B620" s="6" t="s">
        <v>88</v>
      </c>
      <c r="C620" s="6" t="s">
        <v>1736</v>
      </c>
      <c r="D620" s="6" t="s">
        <v>342</v>
      </c>
      <c r="E620" s="103">
        <v>740000</v>
      </c>
      <c r="F620" s="103">
        <v>815000</v>
      </c>
      <c r="G620" s="2">
        <f t="shared" si="9"/>
        <v>0.10135135135135132</v>
      </c>
    </row>
    <row r="621" spans="1:7">
      <c r="A621" s="21" t="s">
        <v>2252</v>
      </c>
      <c r="B621" s="6" t="s">
        <v>88</v>
      </c>
      <c r="C621" s="6" t="s">
        <v>1737</v>
      </c>
      <c r="D621" s="6" t="s">
        <v>343</v>
      </c>
      <c r="E621" s="103">
        <v>594575</v>
      </c>
      <c r="F621" s="103">
        <v>533000</v>
      </c>
      <c r="G621" s="2">
        <f t="shared" si="9"/>
        <v>-0.10356136736324262</v>
      </c>
    </row>
    <row r="622" spans="1:7">
      <c r="A622" s="21" t="s">
        <v>2252</v>
      </c>
      <c r="B622" s="6" t="s">
        <v>88</v>
      </c>
      <c r="C622" s="6" t="s">
        <v>1738</v>
      </c>
      <c r="D622" s="6" t="s">
        <v>344</v>
      </c>
      <c r="E622" s="103">
        <v>490000</v>
      </c>
      <c r="F622" s="103">
        <v>470000</v>
      </c>
      <c r="G622" s="2">
        <f t="shared" si="9"/>
        <v>-4.081632653061229E-2</v>
      </c>
    </row>
    <row r="623" spans="1:7">
      <c r="A623" s="21" t="s">
        <v>2252</v>
      </c>
      <c r="B623" s="6" t="s">
        <v>88</v>
      </c>
      <c r="C623" s="6" t="s">
        <v>1739</v>
      </c>
      <c r="D623" s="6" t="s">
        <v>345</v>
      </c>
      <c r="E623" s="103">
        <v>406000</v>
      </c>
      <c r="F623" s="103">
        <v>390000</v>
      </c>
      <c r="G623" s="2">
        <f t="shared" si="9"/>
        <v>-3.9408866995073843E-2</v>
      </c>
    </row>
    <row r="624" spans="1:7">
      <c r="A624" s="21" t="s">
        <v>2252</v>
      </c>
      <c r="B624" s="6" t="s">
        <v>88</v>
      </c>
      <c r="C624" s="6" t="s">
        <v>1740</v>
      </c>
      <c r="D624" s="6" t="s">
        <v>346</v>
      </c>
      <c r="E624" s="103">
        <v>650000</v>
      </c>
      <c r="F624" s="103">
        <v>660000</v>
      </c>
      <c r="G624" s="2">
        <f t="shared" si="9"/>
        <v>1.538461538461533E-2</v>
      </c>
    </row>
    <row r="625" spans="1:7">
      <c r="A625" s="21" t="s">
        <v>2252</v>
      </c>
      <c r="B625" s="6" t="s">
        <v>88</v>
      </c>
      <c r="C625" s="6" t="s">
        <v>1741</v>
      </c>
      <c r="D625" s="6" t="s">
        <v>347</v>
      </c>
      <c r="E625" s="103">
        <v>399000</v>
      </c>
      <c r="F625" s="103">
        <v>425000</v>
      </c>
      <c r="G625" s="2">
        <f t="shared" si="9"/>
        <v>6.5162907268170533E-2</v>
      </c>
    </row>
    <row r="626" spans="1:7">
      <c r="A626" s="21" t="s">
        <v>2252</v>
      </c>
      <c r="B626" s="6" t="s">
        <v>88</v>
      </c>
      <c r="C626" s="6" t="s">
        <v>1742</v>
      </c>
      <c r="D626" s="6" t="s">
        <v>348</v>
      </c>
      <c r="E626" s="103">
        <v>555000</v>
      </c>
      <c r="F626" s="103">
        <v>500000</v>
      </c>
      <c r="G626" s="2">
        <f t="shared" si="9"/>
        <v>-9.9099099099099086E-2</v>
      </c>
    </row>
    <row r="627" spans="1:7">
      <c r="A627" s="21" t="s">
        <v>2252</v>
      </c>
      <c r="B627" s="6" t="s">
        <v>88</v>
      </c>
      <c r="C627" s="6" t="s">
        <v>1743</v>
      </c>
      <c r="D627" s="6" t="s">
        <v>349</v>
      </c>
      <c r="E627" s="103">
        <v>530000</v>
      </c>
      <c r="F627" s="103">
        <v>499975</v>
      </c>
      <c r="G627" s="2">
        <f t="shared" si="9"/>
        <v>-5.665094339622645E-2</v>
      </c>
    </row>
    <row r="628" spans="1:7">
      <c r="A628" s="21" t="s">
        <v>2252</v>
      </c>
      <c r="B628" s="6" t="s">
        <v>88</v>
      </c>
      <c r="C628" s="6" t="s">
        <v>1744</v>
      </c>
      <c r="D628" s="6" t="s">
        <v>350</v>
      </c>
      <c r="E628" s="103">
        <v>418000</v>
      </c>
      <c r="F628" s="103">
        <v>522500</v>
      </c>
      <c r="G628" s="2">
        <f t="shared" si="9"/>
        <v>0.25</v>
      </c>
    </row>
    <row r="629" spans="1:7">
      <c r="A629" s="21" t="s">
        <v>2252</v>
      </c>
      <c r="B629" s="6" t="s">
        <v>88</v>
      </c>
      <c r="C629" s="6" t="s">
        <v>1745</v>
      </c>
      <c r="D629" s="6" t="s">
        <v>351</v>
      </c>
      <c r="E629" s="103">
        <v>455600</v>
      </c>
      <c r="F629" s="103">
        <v>470000</v>
      </c>
      <c r="G629" s="2">
        <f t="shared" si="9"/>
        <v>3.1606672519754131E-2</v>
      </c>
    </row>
    <row r="630" spans="1:7">
      <c r="A630" s="21" t="s">
        <v>2252</v>
      </c>
      <c r="B630" s="6" t="s">
        <v>88</v>
      </c>
      <c r="C630" s="6" t="s">
        <v>1746</v>
      </c>
      <c r="D630" s="6" t="s">
        <v>352</v>
      </c>
      <c r="E630" s="103">
        <v>446000</v>
      </c>
      <c r="F630" s="103">
        <v>440100</v>
      </c>
      <c r="G630" s="2">
        <f t="shared" si="9"/>
        <v>-1.3228699551569467E-2</v>
      </c>
    </row>
    <row r="631" spans="1:7">
      <c r="A631" s="21" t="s">
        <v>2252</v>
      </c>
      <c r="B631" s="6" t="s">
        <v>88</v>
      </c>
      <c r="C631" s="6" t="s">
        <v>1747</v>
      </c>
      <c r="D631" s="6" t="s">
        <v>353</v>
      </c>
      <c r="E631" s="103">
        <v>490000</v>
      </c>
      <c r="F631" s="103">
        <v>550000</v>
      </c>
      <c r="G631" s="2">
        <f t="shared" si="9"/>
        <v>0.12244897959183665</v>
      </c>
    </row>
    <row r="632" spans="1:7">
      <c r="A632" s="21" t="s">
        <v>2252</v>
      </c>
      <c r="B632" s="6" t="s">
        <v>88</v>
      </c>
      <c r="C632" s="6" t="s">
        <v>1748</v>
      </c>
      <c r="D632" s="6" t="s">
        <v>354</v>
      </c>
      <c r="E632" s="103">
        <v>375000</v>
      </c>
      <c r="F632" s="103">
        <v>425000</v>
      </c>
      <c r="G632" s="2">
        <f t="shared" si="9"/>
        <v>0.1333333333333333</v>
      </c>
    </row>
    <row r="633" spans="1:7">
      <c r="A633" s="21" t="s">
        <v>2252</v>
      </c>
      <c r="B633" s="6" t="s">
        <v>88</v>
      </c>
      <c r="C633" s="6" t="s">
        <v>1749</v>
      </c>
      <c r="D633" s="6" t="s">
        <v>355</v>
      </c>
      <c r="E633" s="103">
        <v>435000</v>
      </c>
      <c r="F633" s="103">
        <v>430000</v>
      </c>
      <c r="G633" s="2">
        <f t="shared" si="9"/>
        <v>-1.1494252873563204E-2</v>
      </c>
    </row>
    <row r="634" spans="1:7">
      <c r="A634" s="21" t="s">
        <v>2252</v>
      </c>
      <c r="B634" s="6" t="s">
        <v>88</v>
      </c>
      <c r="C634" s="6" t="s">
        <v>1750</v>
      </c>
      <c r="D634" s="6" t="s">
        <v>356</v>
      </c>
      <c r="E634" s="103">
        <v>450025</v>
      </c>
      <c r="F634" s="103">
        <v>470000</v>
      </c>
      <c r="G634" s="2">
        <f t="shared" si="9"/>
        <v>4.4386422976501416E-2</v>
      </c>
    </row>
    <row r="635" spans="1:7">
      <c r="A635" s="21" t="s">
        <v>2252</v>
      </c>
      <c r="B635" s="6" t="s">
        <v>88</v>
      </c>
      <c r="C635" s="6" t="s">
        <v>1751</v>
      </c>
      <c r="D635" s="6" t="s">
        <v>357</v>
      </c>
      <c r="E635" s="103">
        <v>425000</v>
      </c>
      <c r="F635" s="103">
        <v>485000</v>
      </c>
      <c r="G635" s="2">
        <f t="shared" si="9"/>
        <v>0.14117647058823524</v>
      </c>
    </row>
    <row r="636" spans="1:7">
      <c r="A636" s="21" t="s">
        <v>2252</v>
      </c>
      <c r="B636" s="6" t="s">
        <v>88</v>
      </c>
      <c r="C636" s="6" t="s">
        <v>1752</v>
      </c>
      <c r="D636" s="6" t="s">
        <v>358</v>
      </c>
      <c r="E636" s="103">
        <v>470000</v>
      </c>
      <c r="F636" s="103">
        <v>457500</v>
      </c>
      <c r="G636" s="2">
        <f t="shared" si="9"/>
        <v>-2.6595744680851019E-2</v>
      </c>
    </row>
    <row r="637" spans="1:7">
      <c r="A637" s="21" t="s">
        <v>2253</v>
      </c>
      <c r="B637" s="6" t="s">
        <v>85</v>
      </c>
      <c r="C637" s="6" t="s">
        <v>1753</v>
      </c>
      <c r="D637" s="6" t="s">
        <v>359</v>
      </c>
      <c r="E637" s="103">
        <v>450000</v>
      </c>
      <c r="F637" s="103">
        <v>413000</v>
      </c>
      <c r="G637" s="2">
        <f t="shared" si="9"/>
        <v>-8.2222222222222197E-2</v>
      </c>
    </row>
    <row r="638" spans="1:7">
      <c r="A638" s="21" t="s">
        <v>2253</v>
      </c>
      <c r="B638" s="6" t="s">
        <v>85</v>
      </c>
      <c r="C638" s="6" t="s">
        <v>1754</v>
      </c>
      <c r="D638" s="6" t="s">
        <v>360</v>
      </c>
      <c r="E638" s="103">
        <v>295000</v>
      </c>
      <c r="F638" s="103">
        <v>440000</v>
      </c>
      <c r="G638" s="2">
        <f t="shared" si="9"/>
        <v>0.49152542372881358</v>
      </c>
    </row>
    <row r="639" spans="1:7">
      <c r="A639" s="21" t="s">
        <v>2253</v>
      </c>
      <c r="B639" s="6" t="s">
        <v>85</v>
      </c>
      <c r="C639" s="6" t="s">
        <v>1755</v>
      </c>
      <c r="D639" s="6" t="s">
        <v>361</v>
      </c>
      <c r="E639" s="103">
        <v>325000</v>
      </c>
      <c r="F639" s="103">
        <v>437500</v>
      </c>
      <c r="G639" s="2">
        <f t="shared" si="9"/>
        <v>0.34615384615384626</v>
      </c>
    </row>
    <row r="640" spans="1:7">
      <c r="A640" s="21" t="s">
        <v>2253</v>
      </c>
      <c r="B640" s="6" t="s">
        <v>85</v>
      </c>
      <c r="C640" s="6" t="s">
        <v>1756</v>
      </c>
      <c r="D640" s="6" t="s">
        <v>362</v>
      </c>
      <c r="E640" s="103">
        <v>390000</v>
      </c>
      <c r="F640" s="103">
        <v>429250</v>
      </c>
      <c r="G640" s="2">
        <f t="shared" si="9"/>
        <v>0.10064102564102573</v>
      </c>
    </row>
    <row r="641" spans="1:7">
      <c r="A641" s="21" t="s">
        <v>2253</v>
      </c>
      <c r="B641" s="6" t="s">
        <v>85</v>
      </c>
      <c r="C641" s="6" t="s">
        <v>1757</v>
      </c>
      <c r="D641" s="6" t="s">
        <v>363</v>
      </c>
      <c r="E641" s="103">
        <v>425000</v>
      </c>
      <c r="F641" s="103">
        <v>432500</v>
      </c>
      <c r="G641" s="2">
        <f t="shared" si="9"/>
        <v>1.7647058823529349E-2</v>
      </c>
    </row>
    <row r="642" spans="1:7">
      <c r="A642" s="21" t="s">
        <v>2253</v>
      </c>
      <c r="B642" s="6" t="s">
        <v>85</v>
      </c>
      <c r="C642" s="6" t="s">
        <v>1758</v>
      </c>
      <c r="D642" s="6" t="s">
        <v>364</v>
      </c>
      <c r="E642" s="103">
        <v>406000</v>
      </c>
      <c r="F642" s="103">
        <v>500000</v>
      </c>
      <c r="G642" s="2">
        <f t="shared" si="9"/>
        <v>0.23152709359605916</v>
      </c>
    </row>
    <row r="643" spans="1:7">
      <c r="A643" s="21" t="s">
        <v>2253</v>
      </c>
      <c r="B643" s="6" t="s">
        <v>85</v>
      </c>
      <c r="C643" s="6" t="s">
        <v>1759</v>
      </c>
      <c r="D643" s="6" t="s">
        <v>365</v>
      </c>
      <c r="E643" s="103">
        <v>450000</v>
      </c>
      <c r="F643" s="103">
        <v>443000</v>
      </c>
      <c r="G643" s="2">
        <f t="shared" si="9"/>
        <v>-1.5555555555555545E-2</v>
      </c>
    </row>
    <row r="644" spans="1:7">
      <c r="A644" s="21" t="s">
        <v>2253</v>
      </c>
      <c r="B644" s="6" t="s">
        <v>85</v>
      </c>
      <c r="C644" s="6" t="s">
        <v>1760</v>
      </c>
      <c r="D644" s="6" t="s">
        <v>366</v>
      </c>
      <c r="E644" s="103">
        <v>545250</v>
      </c>
      <c r="F644" s="103">
        <v>520000</v>
      </c>
      <c r="G644" s="2">
        <f t="shared" si="9"/>
        <v>-4.6309032553874419E-2</v>
      </c>
    </row>
    <row r="645" spans="1:7">
      <c r="A645" s="21" t="s">
        <v>2253</v>
      </c>
      <c r="B645" s="6" t="s">
        <v>85</v>
      </c>
      <c r="C645" s="6" t="s">
        <v>1761</v>
      </c>
      <c r="D645" s="6" t="s">
        <v>367</v>
      </c>
      <c r="E645" s="103">
        <v>435000</v>
      </c>
      <c r="F645" s="103">
        <v>460000</v>
      </c>
      <c r="G645" s="2">
        <f t="shared" si="9"/>
        <v>5.7471264367816133E-2</v>
      </c>
    </row>
    <row r="646" spans="1:7">
      <c r="A646" s="21" t="s">
        <v>2253</v>
      </c>
      <c r="B646" s="6" t="s">
        <v>85</v>
      </c>
      <c r="C646" s="6" t="s">
        <v>1762</v>
      </c>
      <c r="D646" s="6" t="s">
        <v>368</v>
      </c>
      <c r="E646" s="103">
        <v>507500</v>
      </c>
      <c r="F646" s="103">
        <v>552500</v>
      </c>
      <c r="G646" s="2">
        <f t="shared" ref="G646:G709" si="10">F646/E646-1</f>
        <v>8.8669950738916148E-2</v>
      </c>
    </row>
    <row r="647" spans="1:7">
      <c r="A647" s="21" t="s">
        <v>2253</v>
      </c>
      <c r="B647" s="6" t="s">
        <v>85</v>
      </c>
      <c r="C647" s="6" t="s">
        <v>1763</v>
      </c>
      <c r="D647" s="6" t="s">
        <v>369</v>
      </c>
      <c r="E647" s="103">
        <v>380000</v>
      </c>
      <c r="F647" s="103">
        <v>390000</v>
      </c>
      <c r="G647" s="2">
        <f t="shared" si="10"/>
        <v>2.6315789473684292E-2</v>
      </c>
    </row>
    <row r="648" spans="1:7">
      <c r="A648" s="21" t="s">
        <v>2253</v>
      </c>
      <c r="B648" s="6" t="s">
        <v>85</v>
      </c>
      <c r="C648" s="6" t="s">
        <v>1764</v>
      </c>
      <c r="D648" s="6" t="s">
        <v>370</v>
      </c>
      <c r="E648" s="103">
        <v>486000</v>
      </c>
      <c r="F648" s="103">
        <v>599997.5</v>
      </c>
      <c r="G648" s="2">
        <f t="shared" si="10"/>
        <v>0.23456275720164599</v>
      </c>
    </row>
    <row r="649" spans="1:7">
      <c r="A649" s="21" t="s">
        <v>2253</v>
      </c>
      <c r="B649" s="6" t="s">
        <v>85</v>
      </c>
      <c r="C649" s="6" t="s">
        <v>1765</v>
      </c>
      <c r="D649" s="6" t="s">
        <v>371</v>
      </c>
      <c r="E649" s="103">
        <v>499999</v>
      </c>
      <c r="F649" s="103">
        <v>570500</v>
      </c>
      <c r="G649" s="2">
        <f t="shared" si="10"/>
        <v>0.14100228200456399</v>
      </c>
    </row>
    <row r="650" spans="1:7">
      <c r="A650" s="21" t="s">
        <v>2253</v>
      </c>
      <c r="B650" s="6" t="s">
        <v>85</v>
      </c>
      <c r="C650" s="6" t="s">
        <v>1766</v>
      </c>
      <c r="D650" s="6" t="s">
        <v>372</v>
      </c>
      <c r="E650" s="103">
        <v>566000</v>
      </c>
      <c r="F650" s="103">
        <v>600000</v>
      </c>
      <c r="G650" s="2">
        <f t="shared" si="10"/>
        <v>6.0070671378091856E-2</v>
      </c>
    </row>
    <row r="651" spans="1:7">
      <c r="A651" s="21" t="s">
        <v>2253</v>
      </c>
      <c r="B651" s="6" t="s">
        <v>85</v>
      </c>
      <c r="C651" s="6" t="s">
        <v>1767</v>
      </c>
      <c r="D651" s="6" t="s">
        <v>373</v>
      </c>
      <c r="E651" s="103">
        <v>550000</v>
      </c>
      <c r="F651" s="103">
        <v>480000</v>
      </c>
      <c r="G651" s="2">
        <f t="shared" si="10"/>
        <v>-0.12727272727272732</v>
      </c>
    </row>
    <row r="652" spans="1:7">
      <c r="A652" s="21" t="s">
        <v>2253</v>
      </c>
      <c r="B652" s="6" t="s">
        <v>85</v>
      </c>
      <c r="C652" s="6" t="s">
        <v>1768</v>
      </c>
      <c r="D652" s="6" t="s">
        <v>374</v>
      </c>
      <c r="E652" s="103">
        <v>380000</v>
      </c>
      <c r="F652" s="103">
        <v>413750</v>
      </c>
      <c r="G652" s="2">
        <f t="shared" si="10"/>
        <v>8.8815789473684292E-2</v>
      </c>
    </row>
    <row r="653" spans="1:7">
      <c r="A653" s="21" t="s">
        <v>2253</v>
      </c>
      <c r="B653" s="6" t="s">
        <v>85</v>
      </c>
      <c r="C653" s="6" t="s">
        <v>1769</v>
      </c>
      <c r="D653" s="6" t="s">
        <v>375</v>
      </c>
      <c r="E653" s="103">
        <v>358500</v>
      </c>
      <c r="F653" s="103">
        <v>380000</v>
      </c>
      <c r="G653" s="2">
        <f t="shared" si="10"/>
        <v>5.9972105997210701E-2</v>
      </c>
    </row>
    <row r="654" spans="1:7">
      <c r="A654" s="21" t="s">
        <v>2253</v>
      </c>
      <c r="B654" s="6" t="s">
        <v>85</v>
      </c>
      <c r="C654" s="6" t="s">
        <v>1770</v>
      </c>
      <c r="D654" s="6" t="s">
        <v>376</v>
      </c>
      <c r="E654" s="103">
        <v>522500</v>
      </c>
      <c r="F654" s="103">
        <v>518000</v>
      </c>
      <c r="G654" s="2">
        <f t="shared" si="10"/>
        <v>-8.6124401913875159E-3</v>
      </c>
    </row>
    <row r="655" spans="1:7">
      <c r="A655" s="21" t="s">
        <v>2253</v>
      </c>
      <c r="B655" s="6" t="s">
        <v>85</v>
      </c>
      <c r="C655" s="6" t="s">
        <v>1771</v>
      </c>
      <c r="D655" s="6" t="s">
        <v>377</v>
      </c>
      <c r="E655" s="103">
        <v>383995</v>
      </c>
      <c r="F655" s="103">
        <v>375000</v>
      </c>
      <c r="G655" s="2">
        <f t="shared" si="10"/>
        <v>-2.3424784176877322E-2</v>
      </c>
    </row>
    <row r="656" spans="1:7">
      <c r="A656" s="21" t="s">
        <v>2253</v>
      </c>
      <c r="B656" s="6" t="s">
        <v>85</v>
      </c>
      <c r="C656" s="6" t="s">
        <v>1772</v>
      </c>
      <c r="D656" s="6" t="s">
        <v>378</v>
      </c>
      <c r="E656" s="103">
        <v>430000</v>
      </c>
      <c r="F656" s="103">
        <v>485000</v>
      </c>
      <c r="G656" s="2">
        <f t="shared" si="10"/>
        <v>0.12790697674418605</v>
      </c>
    </row>
    <row r="657" spans="1:7">
      <c r="A657" s="21" t="s">
        <v>2253</v>
      </c>
      <c r="B657" s="6" t="s">
        <v>85</v>
      </c>
      <c r="C657" s="6" t="s">
        <v>1773</v>
      </c>
      <c r="D657" s="6" t="s">
        <v>379</v>
      </c>
      <c r="E657" s="103">
        <v>475000</v>
      </c>
      <c r="F657" s="103">
        <v>512500</v>
      </c>
      <c r="G657" s="2">
        <f t="shared" si="10"/>
        <v>7.8947368421052655E-2</v>
      </c>
    </row>
    <row r="658" spans="1:7">
      <c r="A658" s="21" t="s">
        <v>2253</v>
      </c>
      <c r="B658" s="6" t="s">
        <v>85</v>
      </c>
      <c r="C658" s="6" t="s">
        <v>1774</v>
      </c>
      <c r="D658" s="6" t="s">
        <v>380</v>
      </c>
      <c r="E658" s="103">
        <v>425000</v>
      </c>
      <c r="F658" s="103">
        <v>400000</v>
      </c>
      <c r="G658" s="2">
        <f t="shared" si="10"/>
        <v>-5.8823529411764719E-2</v>
      </c>
    </row>
    <row r="659" spans="1:7">
      <c r="A659" s="21" t="s">
        <v>2253</v>
      </c>
      <c r="B659" s="6" t="s">
        <v>85</v>
      </c>
      <c r="C659" s="6" t="s">
        <v>1775</v>
      </c>
      <c r="D659" s="6" t="s">
        <v>381</v>
      </c>
      <c r="E659" s="103">
        <v>471000</v>
      </c>
      <c r="F659" s="103">
        <v>499995</v>
      </c>
      <c r="G659" s="2">
        <f t="shared" si="10"/>
        <v>6.1560509554140053E-2</v>
      </c>
    </row>
    <row r="660" spans="1:7">
      <c r="A660" s="21" t="s">
        <v>2253</v>
      </c>
      <c r="B660" s="6" t="s">
        <v>85</v>
      </c>
      <c r="C660" s="6" t="s">
        <v>1776</v>
      </c>
      <c r="D660" s="6" t="s">
        <v>382</v>
      </c>
      <c r="E660" s="103">
        <v>453625</v>
      </c>
      <c r="F660" s="103">
        <v>490000</v>
      </c>
      <c r="G660" s="2">
        <f t="shared" si="10"/>
        <v>8.018737944337273E-2</v>
      </c>
    </row>
    <row r="661" spans="1:7">
      <c r="A661" s="21" t="s">
        <v>2253</v>
      </c>
      <c r="B661" s="6" t="s">
        <v>85</v>
      </c>
      <c r="C661" s="6" t="s">
        <v>1777</v>
      </c>
      <c r="D661" s="6" t="s">
        <v>383</v>
      </c>
      <c r="E661" s="103">
        <v>320000</v>
      </c>
      <c r="F661" s="103">
        <v>344000</v>
      </c>
      <c r="G661" s="2">
        <f t="shared" si="10"/>
        <v>7.4999999999999956E-2</v>
      </c>
    </row>
    <row r="662" spans="1:7">
      <c r="A662" s="21" t="s">
        <v>2253</v>
      </c>
      <c r="B662" s="6" t="s">
        <v>85</v>
      </c>
      <c r="C662" s="6" t="s">
        <v>1778</v>
      </c>
      <c r="D662" s="6" t="s">
        <v>384</v>
      </c>
      <c r="E662" s="103">
        <v>391000</v>
      </c>
      <c r="F662" s="103">
        <v>380000</v>
      </c>
      <c r="G662" s="2">
        <f t="shared" si="10"/>
        <v>-2.8132992327365769E-2</v>
      </c>
    </row>
    <row r="663" spans="1:7">
      <c r="A663" s="21" t="s">
        <v>2253</v>
      </c>
      <c r="B663" s="6" t="s">
        <v>85</v>
      </c>
      <c r="C663" s="6" t="s">
        <v>1779</v>
      </c>
      <c r="D663" s="6" t="s">
        <v>385</v>
      </c>
      <c r="E663" s="103">
        <v>390000</v>
      </c>
      <c r="F663" s="103">
        <v>379891.5</v>
      </c>
      <c r="G663" s="2">
        <f t="shared" si="10"/>
        <v>-2.591923076923075E-2</v>
      </c>
    </row>
    <row r="664" spans="1:7">
      <c r="A664" s="21" t="s">
        <v>2253</v>
      </c>
      <c r="B664" s="6" t="s">
        <v>85</v>
      </c>
      <c r="C664" s="6" t="s">
        <v>1780</v>
      </c>
      <c r="D664" s="6" t="s">
        <v>386</v>
      </c>
      <c r="E664" s="103">
        <v>425000</v>
      </c>
      <c r="F664" s="103">
        <v>407500</v>
      </c>
      <c r="G664" s="2">
        <f t="shared" si="10"/>
        <v>-4.1176470588235259E-2</v>
      </c>
    </row>
    <row r="665" spans="1:7">
      <c r="A665" s="21" t="s">
        <v>2253</v>
      </c>
      <c r="B665" s="6" t="s">
        <v>85</v>
      </c>
      <c r="C665" s="6" t="s">
        <v>1781</v>
      </c>
      <c r="D665" s="6" t="s">
        <v>387</v>
      </c>
      <c r="E665" s="103">
        <v>392500</v>
      </c>
      <c r="F665" s="103">
        <v>401000</v>
      </c>
      <c r="G665" s="2">
        <f t="shared" si="10"/>
        <v>2.1656050955414008E-2</v>
      </c>
    </row>
    <row r="666" spans="1:7">
      <c r="A666" s="21" t="s">
        <v>2253</v>
      </c>
      <c r="B666" s="6" t="s">
        <v>85</v>
      </c>
      <c r="C666" s="6" t="s">
        <v>1782</v>
      </c>
      <c r="D666" s="6" t="s">
        <v>388</v>
      </c>
      <c r="E666" s="103">
        <v>340000</v>
      </c>
      <c r="F666" s="103">
        <v>317500</v>
      </c>
      <c r="G666" s="2">
        <f t="shared" si="10"/>
        <v>-6.6176470588235281E-2</v>
      </c>
    </row>
    <row r="667" spans="1:7">
      <c r="A667" s="21" t="s">
        <v>2253</v>
      </c>
      <c r="B667" s="6" t="s">
        <v>85</v>
      </c>
      <c r="C667" s="6" t="s">
        <v>1783</v>
      </c>
      <c r="D667" s="6" t="s">
        <v>389</v>
      </c>
      <c r="E667" s="103">
        <v>477500</v>
      </c>
      <c r="F667" s="103">
        <v>430000</v>
      </c>
      <c r="G667" s="2">
        <f t="shared" si="10"/>
        <v>-9.9476439790575966E-2</v>
      </c>
    </row>
    <row r="668" spans="1:7">
      <c r="A668" s="21" t="s">
        <v>2253</v>
      </c>
      <c r="B668" s="6" t="s">
        <v>85</v>
      </c>
      <c r="C668" s="6" t="s">
        <v>1784</v>
      </c>
      <c r="D668" s="6" t="s">
        <v>390</v>
      </c>
      <c r="E668" s="103">
        <v>300000</v>
      </c>
      <c r="F668" s="103">
        <v>289000</v>
      </c>
      <c r="G668" s="2">
        <f t="shared" si="10"/>
        <v>-3.6666666666666625E-2</v>
      </c>
    </row>
    <row r="669" spans="1:7">
      <c r="A669" s="21" t="s">
        <v>2253</v>
      </c>
      <c r="B669" s="6" t="s">
        <v>85</v>
      </c>
      <c r="C669" s="6" t="s">
        <v>1785</v>
      </c>
      <c r="D669" s="6" t="s">
        <v>391</v>
      </c>
      <c r="E669" s="103">
        <v>452000</v>
      </c>
      <c r="F669" s="103">
        <v>470000</v>
      </c>
      <c r="G669" s="2">
        <f t="shared" si="10"/>
        <v>3.9823008849557473E-2</v>
      </c>
    </row>
    <row r="670" spans="1:7">
      <c r="A670" s="21" t="s">
        <v>2254</v>
      </c>
      <c r="B670" s="6" t="s">
        <v>66</v>
      </c>
      <c r="C670" s="6" t="s">
        <v>1786</v>
      </c>
      <c r="D670" s="6" t="s">
        <v>990</v>
      </c>
      <c r="E670" s="103">
        <v>895000</v>
      </c>
      <c r="F670" s="103">
        <v>893750</v>
      </c>
      <c r="G670" s="2">
        <f t="shared" si="10"/>
        <v>-1.3966480446927498E-3</v>
      </c>
    </row>
    <row r="671" spans="1:7">
      <c r="A671" s="21" t="s">
        <v>2254</v>
      </c>
      <c r="B671" s="6" t="s">
        <v>66</v>
      </c>
      <c r="C671" s="6" t="s">
        <v>1787</v>
      </c>
      <c r="D671" s="6" t="s">
        <v>991</v>
      </c>
      <c r="E671" s="103">
        <v>1810000</v>
      </c>
      <c r="F671" s="103">
        <v>1587500</v>
      </c>
      <c r="G671" s="2">
        <f t="shared" si="10"/>
        <v>-0.1229281767955801</v>
      </c>
    </row>
    <row r="672" spans="1:7">
      <c r="A672" s="21" t="s">
        <v>2254</v>
      </c>
      <c r="B672" s="6" t="s">
        <v>66</v>
      </c>
      <c r="C672" s="6" t="s">
        <v>1788</v>
      </c>
      <c r="D672" s="6" t="s">
        <v>992</v>
      </c>
      <c r="E672" s="103">
        <v>687500</v>
      </c>
      <c r="F672" s="103">
        <v>770025</v>
      </c>
      <c r="G672" s="2">
        <f t="shared" si="10"/>
        <v>0.12003636363636372</v>
      </c>
    </row>
    <row r="673" spans="1:7">
      <c r="A673" s="21" t="s">
        <v>2254</v>
      </c>
      <c r="B673" s="6" t="s">
        <v>66</v>
      </c>
      <c r="C673" s="6" t="s">
        <v>1789</v>
      </c>
      <c r="D673" s="6" t="s">
        <v>993</v>
      </c>
      <c r="E673" s="103">
        <v>725000</v>
      </c>
      <c r="F673" s="103">
        <v>700000</v>
      </c>
      <c r="G673" s="2">
        <f t="shared" si="10"/>
        <v>-3.4482758620689613E-2</v>
      </c>
    </row>
    <row r="674" spans="1:7">
      <c r="A674" s="21" t="s">
        <v>2254</v>
      </c>
      <c r="B674" s="6" t="s">
        <v>66</v>
      </c>
      <c r="C674" s="6" t="s">
        <v>1790</v>
      </c>
      <c r="D674" s="6" t="s">
        <v>994</v>
      </c>
      <c r="E674" s="103">
        <v>444450</v>
      </c>
      <c r="F674" s="103">
        <v>453106.5</v>
      </c>
      <c r="G674" s="2">
        <f t="shared" si="10"/>
        <v>1.947688153898075E-2</v>
      </c>
    </row>
    <row r="675" spans="1:7">
      <c r="A675" s="21" t="s">
        <v>2254</v>
      </c>
      <c r="B675" s="6" t="s">
        <v>66</v>
      </c>
      <c r="C675" s="6" t="s">
        <v>1791</v>
      </c>
      <c r="D675" s="6" t="s">
        <v>995</v>
      </c>
      <c r="E675" s="103">
        <v>600000</v>
      </c>
      <c r="F675" s="103">
        <v>648500</v>
      </c>
      <c r="G675" s="2">
        <f t="shared" si="10"/>
        <v>8.0833333333333313E-2</v>
      </c>
    </row>
    <row r="676" spans="1:7">
      <c r="A676" s="21" t="s">
        <v>2254</v>
      </c>
      <c r="B676" s="6" t="s">
        <v>66</v>
      </c>
      <c r="C676" s="6" t="s">
        <v>1792</v>
      </c>
      <c r="D676" s="6" t="s">
        <v>996</v>
      </c>
      <c r="E676" s="103">
        <v>491800</v>
      </c>
      <c r="F676" s="103">
        <v>470000</v>
      </c>
      <c r="G676" s="2">
        <f t="shared" si="10"/>
        <v>-4.4326962179747853E-2</v>
      </c>
    </row>
    <row r="677" spans="1:7">
      <c r="A677" s="21" t="s">
        <v>2254</v>
      </c>
      <c r="B677" s="6" t="s">
        <v>66</v>
      </c>
      <c r="C677" s="6" t="s">
        <v>1793</v>
      </c>
      <c r="D677" s="6" t="s">
        <v>997</v>
      </c>
      <c r="E677" s="103">
        <v>400000</v>
      </c>
      <c r="F677" s="103">
        <v>393500</v>
      </c>
      <c r="G677" s="2">
        <f t="shared" si="10"/>
        <v>-1.6249999999999987E-2</v>
      </c>
    </row>
    <row r="678" spans="1:7">
      <c r="A678" s="21" t="s">
        <v>2254</v>
      </c>
      <c r="B678" s="6" t="s">
        <v>66</v>
      </c>
      <c r="C678" s="6" t="s">
        <v>1794</v>
      </c>
      <c r="D678" s="6" t="s">
        <v>998</v>
      </c>
      <c r="E678" s="103">
        <v>615000</v>
      </c>
      <c r="F678" s="103">
        <v>603500</v>
      </c>
      <c r="G678" s="2">
        <f t="shared" si="10"/>
        <v>-1.8699186991869898E-2</v>
      </c>
    </row>
    <row r="679" spans="1:7">
      <c r="A679" s="21" t="s">
        <v>2254</v>
      </c>
      <c r="B679" s="6" t="s">
        <v>66</v>
      </c>
      <c r="C679" s="6" t="s">
        <v>1795</v>
      </c>
      <c r="D679" s="6" t="s">
        <v>999</v>
      </c>
      <c r="E679" s="103">
        <v>970000</v>
      </c>
      <c r="F679" s="103">
        <v>920000</v>
      </c>
      <c r="G679" s="2">
        <f t="shared" si="10"/>
        <v>-5.1546391752577359E-2</v>
      </c>
    </row>
    <row r="680" spans="1:7">
      <c r="A680" s="21" t="s">
        <v>2254</v>
      </c>
      <c r="B680" s="6" t="s">
        <v>66</v>
      </c>
      <c r="C680" s="6" t="s">
        <v>1796</v>
      </c>
      <c r="D680" s="6" t="s">
        <v>1000</v>
      </c>
      <c r="E680" s="103">
        <v>600000</v>
      </c>
      <c r="F680" s="103">
        <v>599975</v>
      </c>
      <c r="G680" s="2">
        <f t="shared" si="10"/>
        <v>-4.1666666666717589E-5</v>
      </c>
    </row>
    <row r="681" spans="1:7">
      <c r="A681" s="21" t="s">
        <v>2254</v>
      </c>
      <c r="B681" s="6" t="s">
        <v>66</v>
      </c>
      <c r="C681" s="6" t="s">
        <v>1797</v>
      </c>
      <c r="D681" s="6" t="s">
        <v>1001</v>
      </c>
      <c r="E681" s="103">
        <v>342100</v>
      </c>
      <c r="F681" s="103">
        <v>340000</v>
      </c>
      <c r="G681" s="2">
        <f t="shared" si="10"/>
        <v>-6.1385559777842325E-3</v>
      </c>
    </row>
    <row r="682" spans="1:7">
      <c r="A682" s="21" t="s">
        <v>2254</v>
      </c>
      <c r="B682" s="6" t="s">
        <v>66</v>
      </c>
      <c r="C682" s="6" t="s">
        <v>1798</v>
      </c>
      <c r="D682" s="6" t="s">
        <v>1002</v>
      </c>
      <c r="E682" s="103">
        <v>370000</v>
      </c>
      <c r="F682" s="103">
        <v>397500</v>
      </c>
      <c r="G682" s="2">
        <f t="shared" si="10"/>
        <v>7.4324324324324342E-2</v>
      </c>
    </row>
    <row r="683" spans="1:7">
      <c r="A683" s="21" t="s">
        <v>2254</v>
      </c>
      <c r="B683" s="6" t="s">
        <v>66</v>
      </c>
      <c r="C683" s="6" t="s">
        <v>1799</v>
      </c>
      <c r="D683" s="6" t="s">
        <v>1003</v>
      </c>
      <c r="E683" s="103">
        <v>356000</v>
      </c>
      <c r="F683" s="103">
        <v>392500</v>
      </c>
      <c r="G683" s="2">
        <f t="shared" si="10"/>
        <v>0.10252808988764039</v>
      </c>
    </row>
    <row r="684" spans="1:7">
      <c r="A684" s="21" t="s">
        <v>2254</v>
      </c>
      <c r="B684" s="6" t="s">
        <v>66</v>
      </c>
      <c r="C684" s="6" t="s">
        <v>1800</v>
      </c>
      <c r="D684" s="6" t="s">
        <v>1004</v>
      </c>
      <c r="E684" s="103">
        <v>690000</v>
      </c>
      <c r="F684" s="103">
        <v>736250</v>
      </c>
      <c r="G684" s="2">
        <f t="shared" si="10"/>
        <v>6.7028985507246341E-2</v>
      </c>
    </row>
    <row r="685" spans="1:7">
      <c r="A685" s="21" t="s">
        <v>2254</v>
      </c>
      <c r="B685" s="6" t="s">
        <v>66</v>
      </c>
      <c r="C685" s="6" t="s">
        <v>1801</v>
      </c>
      <c r="D685" s="6" t="s">
        <v>1005</v>
      </c>
      <c r="E685" s="103">
        <v>443750</v>
      </c>
      <c r="F685" s="103">
        <v>487500</v>
      </c>
      <c r="G685" s="2">
        <f t="shared" si="10"/>
        <v>9.8591549295774739E-2</v>
      </c>
    </row>
    <row r="686" spans="1:7">
      <c r="A686" s="21" t="s">
        <v>2254</v>
      </c>
      <c r="B686" s="6" t="s">
        <v>66</v>
      </c>
      <c r="C686" s="6" t="s">
        <v>1802</v>
      </c>
      <c r="D686" s="6" t="s">
        <v>1006</v>
      </c>
      <c r="E686" s="103">
        <v>400000</v>
      </c>
      <c r="F686" s="103">
        <v>400000</v>
      </c>
      <c r="G686" s="2">
        <f t="shared" si="10"/>
        <v>0</v>
      </c>
    </row>
    <row r="687" spans="1:7">
      <c r="A687" s="21" t="s">
        <v>2254</v>
      </c>
      <c r="B687" s="6" t="s">
        <v>66</v>
      </c>
      <c r="C687" s="6" t="s">
        <v>1803</v>
      </c>
      <c r="D687" s="6" t="s">
        <v>1007</v>
      </c>
      <c r="E687" s="103">
        <v>322500</v>
      </c>
      <c r="F687" s="103">
        <v>320000</v>
      </c>
      <c r="G687" s="2">
        <f t="shared" si="10"/>
        <v>-7.7519379844961378E-3</v>
      </c>
    </row>
    <row r="688" spans="1:7">
      <c r="A688" s="21" t="s">
        <v>2254</v>
      </c>
      <c r="B688" s="6" t="s">
        <v>66</v>
      </c>
      <c r="C688" s="6" t="s">
        <v>1804</v>
      </c>
      <c r="D688" s="6" t="s">
        <v>1008</v>
      </c>
      <c r="E688" s="103">
        <v>380000</v>
      </c>
      <c r="F688" s="103">
        <v>377500</v>
      </c>
      <c r="G688" s="2">
        <f t="shared" si="10"/>
        <v>-6.5789473684210176E-3</v>
      </c>
    </row>
    <row r="689" spans="1:7">
      <c r="A689" s="21" t="s">
        <v>2254</v>
      </c>
      <c r="B689" s="6" t="s">
        <v>66</v>
      </c>
      <c r="C689" s="6" t="s">
        <v>1805</v>
      </c>
      <c r="D689" s="6" t="s">
        <v>1009</v>
      </c>
      <c r="E689" s="103">
        <v>535000</v>
      </c>
      <c r="F689" s="103">
        <v>523750</v>
      </c>
      <c r="G689" s="2">
        <f t="shared" si="10"/>
        <v>-2.10280373831776E-2</v>
      </c>
    </row>
    <row r="690" spans="1:7">
      <c r="A690" s="21" t="s">
        <v>2254</v>
      </c>
      <c r="B690" s="6" t="s">
        <v>66</v>
      </c>
      <c r="C690" s="6" t="s">
        <v>1806</v>
      </c>
      <c r="D690" s="6" t="s">
        <v>1010</v>
      </c>
      <c r="E690" s="103">
        <v>561000</v>
      </c>
      <c r="F690" s="103">
        <v>525000</v>
      </c>
      <c r="G690" s="2">
        <f t="shared" si="10"/>
        <v>-6.4171122994652441E-2</v>
      </c>
    </row>
    <row r="691" spans="1:7">
      <c r="A691" s="21" t="s">
        <v>2254</v>
      </c>
      <c r="B691" s="6" t="s">
        <v>66</v>
      </c>
      <c r="C691" s="6" t="s">
        <v>1807</v>
      </c>
      <c r="D691" s="6" t="s">
        <v>1011</v>
      </c>
      <c r="E691" s="103">
        <v>320000</v>
      </c>
      <c r="F691" s="103">
        <v>325000</v>
      </c>
      <c r="G691" s="2">
        <f t="shared" si="10"/>
        <v>1.5625E-2</v>
      </c>
    </row>
    <row r="692" spans="1:7">
      <c r="A692" s="21" t="s">
        <v>2254</v>
      </c>
      <c r="B692" s="6" t="s">
        <v>66</v>
      </c>
      <c r="C692" s="6" t="s">
        <v>1808</v>
      </c>
      <c r="D692" s="6" t="s">
        <v>1012</v>
      </c>
      <c r="E692" s="103">
        <v>371500</v>
      </c>
      <c r="F692" s="103">
        <v>378750</v>
      </c>
      <c r="G692" s="2">
        <f t="shared" si="10"/>
        <v>1.9515477792732216E-2</v>
      </c>
    </row>
    <row r="693" spans="1:7">
      <c r="A693" s="21" t="s">
        <v>2254</v>
      </c>
      <c r="B693" s="6" t="s">
        <v>66</v>
      </c>
      <c r="C693" s="6" t="s">
        <v>1809</v>
      </c>
      <c r="D693" s="6" t="s">
        <v>1013</v>
      </c>
      <c r="E693" s="103">
        <v>375000</v>
      </c>
      <c r="F693" s="103">
        <v>372475</v>
      </c>
      <c r="G693" s="2">
        <f t="shared" si="10"/>
        <v>-6.7333333333333689E-3</v>
      </c>
    </row>
    <row r="694" spans="1:7">
      <c r="A694" s="21" t="s">
        <v>2254</v>
      </c>
      <c r="B694" s="6" t="s">
        <v>66</v>
      </c>
      <c r="C694" s="6" t="s">
        <v>1810</v>
      </c>
      <c r="D694" s="6" t="s">
        <v>1014</v>
      </c>
      <c r="E694" s="103">
        <v>430000</v>
      </c>
      <c r="F694" s="103">
        <v>415000</v>
      </c>
      <c r="G694" s="2">
        <f t="shared" si="10"/>
        <v>-3.4883720930232509E-2</v>
      </c>
    </row>
    <row r="695" spans="1:7">
      <c r="A695" s="21" t="s">
        <v>2255</v>
      </c>
      <c r="B695" s="6" t="s">
        <v>90</v>
      </c>
      <c r="C695" s="6" t="s">
        <v>1811</v>
      </c>
      <c r="D695" s="6" t="s">
        <v>392</v>
      </c>
      <c r="E695" s="103">
        <v>462500</v>
      </c>
      <c r="F695" s="103">
        <v>469500</v>
      </c>
      <c r="G695" s="2">
        <f t="shared" si="10"/>
        <v>1.5135135135135203E-2</v>
      </c>
    </row>
    <row r="696" spans="1:7">
      <c r="A696" s="21" t="s">
        <v>2255</v>
      </c>
      <c r="B696" s="6" t="s">
        <v>90</v>
      </c>
      <c r="C696" s="6" t="s">
        <v>1812</v>
      </c>
      <c r="D696" s="6" t="s">
        <v>393</v>
      </c>
      <c r="E696" s="103">
        <v>400000</v>
      </c>
      <c r="F696" s="103">
        <v>387500</v>
      </c>
      <c r="G696" s="2">
        <f t="shared" si="10"/>
        <v>-3.125E-2</v>
      </c>
    </row>
    <row r="697" spans="1:7">
      <c r="A697" s="21" t="s">
        <v>2255</v>
      </c>
      <c r="B697" s="6" t="s">
        <v>90</v>
      </c>
      <c r="C697" s="6" t="s">
        <v>1813</v>
      </c>
      <c r="D697" s="6" t="s">
        <v>394</v>
      </c>
      <c r="E697" s="103">
        <v>413000</v>
      </c>
      <c r="F697" s="103">
        <v>430000</v>
      </c>
      <c r="G697" s="2">
        <f t="shared" si="10"/>
        <v>4.1162227602905554E-2</v>
      </c>
    </row>
    <row r="698" spans="1:7">
      <c r="A698" s="21" t="s">
        <v>2255</v>
      </c>
      <c r="B698" s="6" t="s">
        <v>90</v>
      </c>
      <c r="C698" s="6" t="s">
        <v>1814</v>
      </c>
      <c r="D698" s="6" t="s">
        <v>395</v>
      </c>
      <c r="E698" s="103">
        <v>281000</v>
      </c>
      <c r="F698" s="103">
        <v>295000</v>
      </c>
      <c r="G698" s="2">
        <f t="shared" si="10"/>
        <v>4.9822064056939563E-2</v>
      </c>
    </row>
    <row r="699" spans="1:7">
      <c r="A699" s="21" t="s">
        <v>2255</v>
      </c>
      <c r="B699" s="6" t="s">
        <v>90</v>
      </c>
      <c r="C699" s="6" t="s">
        <v>1815</v>
      </c>
      <c r="D699" s="6" t="s">
        <v>396</v>
      </c>
      <c r="E699" s="103">
        <v>350000</v>
      </c>
      <c r="F699" s="103">
        <v>332500</v>
      </c>
      <c r="G699" s="2">
        <f t="shared" si="10"/>
        <v>-5.0000000000000044E-2</v>
      </c>
    </row>
    <row r="700" spans="1:7">
      <c r="A700" s="21" t="s">
        <v>2255</v>
      </c>
      <c r="B700" s="6" t="s">
        <v>90</v>
      </c>
      <c r="C700" s="6" t="s">
        <v>1816</v>
      </c>
      <c r="D700" s="6" t="s">
        <v>397</v>
      </c>
      <c r="E700" s="103">
        <v>420000</v>
      </c>
      <c r="F700" s="103">
        <v>450000</v>
      </c>
      <c r="G700" s="2">
        <f t="shared" si="10"/>
        <v>7.1428571428571397E-2</v>
      </c>
    </row>
    <row r="701" spans="1:7">
      <c r="A701" s="21" t="s">
        <v>2255</v>
      </c>
      <c r="B701" s="6" t="s">
        <v>90</v>
      </c>
      <c r="C701" s="6" t="s">
        <v>1817</v>
      </c>
      <c r="D701" s="6" t="s">
        <v>398</v>
      </c>
      <c r="E701" s="103">
        <v>550000</v>
      </c>
      <c r="F701" s="103">
        <v>580550</v>
      </c>
      <c r="G701" s="2">
        <f t="shared" si="10"/>
        <v>5.5545454545454565E-2</v>
      </c>
    </row>
    <row r="702" spans="1:7">
      <c r="A702" s="21" t="s">
        <v>2255</v>
      </c>
      <c r="B702" s="6" t="s">
        <v>90</v>
      </c>
      <c r="C702" s="6" t="s">
        <v>1818</v>
      </c>
      <c r="D702" s="6" t="s">
        <v>399</v>
      </c>
      <c r="E702" s="103">
        <v>350000</v>
      </c>
      <c r="F702" s="103">
        <v>490000</v>
      </c>
      <c r="G702" s="2">
        <f t="shared" si="10"/>
        <v>0.39999999999999991</v>
      </c>
    </row>
    <row r="703" spans="1:7">
      <c r="A703" s="21" t="s">
        <v>2255</v>
      </c>
      <c r="B703" s="6" t="s">
        <v>90</v>
      </c>
      <c r="C703" s="6" t="s">
        <v>1819</v>
      </c>
      <c r="D703" s="6" t="s">
        <v>400</v>
      </c>
      <c r="E703" s="103">
        <v>405000</v>
      </c>
      <c r="F703" s="103">
        <v>406250</v>
      </c>
      <c r="G703" s="2">
        <f t="shared" si="10"/>
        <v>3.0864197530864335E-3</v>
      </c>
    </row>
    <row r="704" spans="1:7">
      <c r="A704" s="21" t="s">
        <v>2255</v>
      </c>
      <c r="B704" s="6" t="s">
        <v>90</v>
      </c>
      <c r="C704" s="6" t="s">
        <v>1820</v>
      </c>
      <c r="D704" s="6" t="s">
        <v>401</v>
      </c>
      <c r="E704" s="103">
        <v>425000</v>
      </c>
      <c r="F704" s="103">
        <v>430000</v>
      </c>
      <c r="G704" s="2">
        <f t="shared" si="10"/>
        <v>1.1764705882352899E-2</v>
      </c>
    </row>
    <row r="705" spans="1:7">
      <c r="A705" s="21" t="s">
        <v>2255</v>
      </c>
      <c r="B705" s="6" t="s">
        <v>90</v>
      </c>
      <c r="C705" s="6" t="s">
        <v>1821</v>
      </c>
      <c r="D705" s="6" t="s">
        <v>402</v>
      </c>
      <c r="E705" s="103">
        <v>382500</v>
      </c>
      <c r="F705" s="103">
        <v>361000</v>
      </c>
      <c r="G705" s="2">
        <f t="shared" si="10"/>
        <v>-5.6209150326797408E-2</v>
      </c>
    </row>
    <row r="706" spans="1:7">
      <c r="A706" s="21" t="s">
        <v>2255</v>
      </c>
      <c r="B706" s="6" t="s">
        <v>90</v>
      </c>
      <c r="C706" s="6" t="s">
        <v>1822</v>
      </c>
      <c r="D706" s="6" t="s">
        <v>403</v>
      </c>
      <c r="E706" s="103">
        <v>435000</v>
      </c>
      <c r="F706" s="103">
        <v>362500</v>
      </c>
      <c r="G706" s="2">
        <f t="shared" si="10"/>
        <v>-0.16666666666666663</v>
      </c>
    </row>
    <row r="707" spans="1:7">
      <c r="A707" s="21" t="s">
        <v>2255</v>
      </c>
      <c r="B707" s="6" t="s">
        <v>90</v>
      </c>
      <c r="C707" s="6" t="s">
        <v>1823</v>
      </c>
      <c r="D707" s="6" t="s">
        <v>404</v>
      </c>
      <c r="E707" s="103">
        <v>527500</v>
      </c>
      <c r="F707" s="103">
        <v>547000</v>
      </c>
      <c r="G707" s="2">
        <f t="shared" si="10"/>
        <v>3.6966824644549812E-2</v>
      </c>
    </row>
    <row r="708" spans="1:7">
      <c r="A708" s="21" t="s">
        <v>2255</v>
      </c>
      <c r="B708" s="6" t="s">
        <v>90</v>
      </c>
      <c r="C708" s="6" t="s">
        <v>1824</v>
      </c>
      <c r="D708" s="6" t="s">
        <v>405</v>
      </c>
      <c r="E708" s="103">
        <v>385000</v>
      </c>
      <c r="F708" s="103">
        <v>411250</v>
      </c>
      <c r="G708" s="2">
        <f t="shared" si="10"/>
        <v>6.8181818181818121E-2</v>
      </c>
    </row>
    <row r="709" spans="1:7">
      <c r="A709" s="21" t="s">
        <v>2255</v>
      </c>
      <c r="B709" s="6" t="s">
        <v>90</v>
      </c>
      <c r="C709" s="6" t="s">
        <v>1825</v>
      </c>
      <c r="D709" s="6" t="s">
        <v>406</v>
      </c>
      <c r="E709" s="103">
        <v>345000</v>
      </c>
      <c r="F709" s="103">
        <v>400000</v>
      </c>
      <c r="G709" s="2">
        <f t="shared" si="10"/>
        <v>0.15942028985507251</v>
      </c>
    </row>
    <row r="710" spans="1:7">
      <c r="A710" s="21" t="s">
        <v>2255</v>
      </c>
      <c r="B710" s="6" t="s">
        <v>90</v>
      </c>
      <c r="C710" s="6" t="s">
        <v>1826</v>
      </c>
      <c r="D710" s="6" t="s">
        <v>407</v>
      </c>
      <c r="E710" s="103">
        <v>435000</v>
      </c>
      <c r="F710" s="103">
        <v>430000</v>
      </c>
      <c r="G710" s="2">
        <f t="shared" ref="G710:G773" si="11">F710/E710-1</f>
        <v>-1.1494252873563204E-2</v>
      </c>
    </row>
    <row r="711" spans="1:7">
      <c r="A711" s="21" t="s">
        <v>2255</v>
      </c>
      <c r="B711" s="6" t="s">
        <v>90</v>
      </c>
      <c r="C711" s="6" t="s">
        <v>1827</v>
      </c>
      <c r="D711" s="6" t="s">
        <v>408</v>
      </c>
      <c r="E711" s="103">
        <v>392000</v>
      </c>
      <c r="F711" s="103">
        <v>445000</v>
      </c>
      <c r="G711" s="2">
        <f t="shared" si="11"/>
        <v>0.13520408163265296</v>
      </c>
    </row>
    <row r="712" spans="1:7">
      <c r="A712" s="21" t="s">
        <v>2255</v>
      </c>
      <c r="B712" s="6" t="s">
        <v>90</v>
      </c>
      <c r="C712" s="6" t="s">
        <v>1828</v>
      </c>
      <c r="D712" s="6" t="s">
        <v>409</v>
      </c>
      <c r="E712" s="103">
        <v>377500</v>
      </c>
      <c r="F712" s="103">
        <v>366250</v>
      </c>
      <c r="G712" s="2">
        <f t="shared" si="11"/>
        <v>-2.9801324503311299E-2</v>
      </c>
    </row>
    <row r="713" spans="1:7">
      <c r="A713" s="21" t="s">
        <v>2255</v>
      </c>
      <c r="B713" s="6" t="s">
        <v>90</v>
      </c>
      <c r="C713" s="6" t="s">
        <v>1829</v>
      </c>
      <c r="D713" s="6" t="s">
        <v>410</v>
      </c>
      <c r="E713" s="103">
        <v>395000</v>
      </c>
      <c r="F713" s="103">
        <v>363000</v>
      </c>
      <c r="G713" s="2">
        <f t="shared" si="11"/>
        <v>-8.1012658227848089E-2</v>
      </c>
    </row>
    <row r="714" spans="1:7">
      <c r="A714" s="21" t="s">
        <v>2255</v>
      </c>
      <c r="B714" s="6" t="s">
        <v>90</v>
      </c>
      <c r="C714" s="6" t="s">
        <v>1830</v>
      </c>
      <c r="D714" s="6" t="s">
        <v>411</v>
      </c>
      <c r="E714" s="103">
        <v>395000</v>
      </c>
      <c r="F714" s="103">
        <v>375500</v>
      </c>
      <c r="G714" s="2">
        <f t="shared" si="11"/>
        <v>-4.9367088607594978E-2</v>
      </c>
    </row>
    <row r="715" spans="1:7">
      <c r="A715" s="21" t="s">
        <v>2255</v>
      </c>
      <c r="B715" s="6" t="s">
        <v>90</v>
      </c>
      <c r="C715" s="6" t="s">
        <v>1831</v>
      </c>
      <c r="D715" s="6" t="s">
        <v>412</v>
      </c>
      <c r="E715" s="103">
        <v>407500</v>
      </c>
      <c r="F715" s="103">
        <v>425000</v>
      </c>
      <c r="G715" s="2">
        <f t="shared" si="11"/>
        <v>4.2944785276073594E-2</v>
      </c>
    </row>
    <row r="716" spans="1:7">
      <c r="A716" s="21" t="s">
        <v>2255</v>
      </c>
      <c r="B716" s="6" t="s">
        <v>90</v>
      </c>
      <c r="C716" s="6" t="s">
        <v>1832</v>
      </c>
      <c r="D716" s="6" t="s">
        <v>413</v>
      </c>
      <c r="E716" s="103">
        <v>356000</v>
      </c>
      <c r="F716" s="103">
        <v>365000</v>
      </c>
      <c r="G716" s="2">
        <f t="shared" si="11"/>
        <v>2.528089887640439E-2</v>
      </c>
    </row>
    <row r="717" spans="1:7">
      <c r="A717" s="21" t="s">
        <v>2255</v>
      </c>
      <c r="B717" s="6" t="s">
        <v>90</v>
      </c>
      <c r="C717" s="6" t="s">
        <v>1833</v>
      </c>
      <c r="D717" s="6" t="s">
        <v>414</v>
      </c>
      <c r="E717" s="103">
        <v>350000</v>
      </c>
      <c r="F717" s="103">
        <v>350000</v>
      </c>
      <c r="G717" s="2">
        <f t="shared" si="11"/>
        <v>0</v>
      </c>
    </row>
    <row r="718" spans="1:7">
      <c r="A718" s="21" t="s">
        <v>2255</v>
      </c>
      <c r="B718" s="6" t="s">
        <v>90</v>
      </c>
      <c r="C718" s="6" t="s">
        <v>1834</v>
      </c>
      <c r="D718" s="6" t="s">
        <v>415</v>
      </c>
      <c r="E718" s="103">
        <v>365000</v>
      </c>
      <c r="F718" s="103">
        <v>369000</v>
      </c>
      <c r="G718" s="2">
        <f t="shared" si="11"/>
        <v>1.0958904109588996E-2</v>
      </c>
    </row>
    <row r="719" spans="1:7">
      <c r="A719" s="21" t="s">
        <v>2255</v>
      </c>
      <c r="B719" s="6" t="s">
        <v>90</v>
      </c>
      <c r="C719" s="6" t="s">
        <v>1835</v>
      </c>
      <c r="D719" s="6" t="s">
        <v>416</v>
      </c>
      <c r="E719" s="103">
        <v>388000</v>
      </c>
      <c r="F719" s="103">
        <v>365500</v>
      </c>
      <c r="G719" s="2">
        <f t="shared" si="11"/>
        <v>-5.7989690721649501E-2</v>
      </c>
    </row>
    <row r="720" spans="1:7">
      <c r="A720" s="21" t="s">
        <v>2255</v>
      </c>
      <c r="B720" s="6" t="s">
        <v>90</v>
      </c>
      <c r="C720" s="6" t="s">
        <v>1836</v>
      </c>
      <c r="D720" s="6" t="s">
        <v>417</v>
      </c>
      <c r="E720" s="103">
        <v>350000</v>
      </c>
      <c r="F720" s="103">
        <v>375000</v>
      </c>
      <c r="G720" s="2">
        <f t="shared" si="11"/>
        <v>7.1428571428571397E-2</v>
      </c>
    </row>
    <row r="721" spans="1:7">
      <c r="A721" s="21" t="s">
        <v>2255</v>
      </c>
      <c r="B721" s="6" t="s">
        <v>90</v>
      </c>
      <c r="C721" s="6" t="s">
        <v>1837</v>
      </c>
      <c r="D721" s="6" t="s">
        <v>418</v>
      </c>
      <c r="E721" s="103">
        <v>350000</v>
      </c>
      <c r="F721" s="103">
        <v>322500</v>
      </c>
      <c r="G721" s="2">
        <f t="shared" si="11"/>
        <v>-7.8571428571428625E-2</v>
      </c>
    </row>
    <row r="722" spans="1:7">
      <c r="A722" s="21" t="s">
        <v>2255</v>
      </c>
      <c r="B722" s="6" t="s">
        <v>90</v>
      </c>
      <c r="C722" s="6" t="s">
        <v>1838</v>
      </c>
      <c r="D722" s="6" t="s">
        <v>419</v>
      </c>
      <c r="E722" s="103">
        <v>350000</v>
      </c>
      <c r="F722" s="103">
        <v>350000</v>
      </c>
      <c r="G722" s="2">
        <f t="shared" si="11"/>
        <v>0</v>
      </c>
    </row>
    <row r="723" spans="1:7">
      <c r="A723" s="21" t="s">
        <v>2255</v>
      </c>
      <c r="B723" s="6" t="s">
        <v>90</v>
      </c>
      <c r="C723" s="6" t="s">
        <v>1839</v>
      </c>
      <c r="D723" s="6" t="s">
        <v>420</v>
      </c>
      <c r="E723" s="103">
        <v>355000</v>
      </c>
      <c r="F723" s="103">
        <v>345000</v>
      </c>
      <c r="G723" s="2">
        <f t="shared" si="11"/>
        <v>-2.8169014084507005E-2</v>
      </c>
    </row>
    <row r="724" spans="1:7">
      <c r="A724" s="21" t="s">
        <v>2255</v>
      </c>
      <c r="B724" s="6" t="s">
        <v>90</v>
      </c>
      <c r="C724" s="6" t="s">
        <v>1840</v>
      </c>
      <c r="D724" s="6" t="s">
        <v>421</v>
      </c>
      <c r="E724" s="103">
        <v>340000</v>
      </c>
      <c r="F724" s="103">
        <v>321250</v>
      </c>
      <c r="G724" s="2">
        <f t="shared" si="11"/>
        <v>-5.5147058823529438E-2</v>
      </c>
    </row>
    <row r="725" spans="1:7">
      <c r="A725" s="21" t="s">
        <v>2255</v>
      </c>
      <c r="B725" s="6" t="s">
        <v>90</v>
      </c>
      <c r="C725" s="6" t="s">
        <v>1841</v>
      </c>
      <c r="D725" s="6" t="s">
        <v>422</v>
      </c>
      <c r="E725" s="103">
        <v>355000</v>
      </c>
      <c r="F725" s="103">
        <v>357500</v>
      </c>
      <c r="G725" s="2">
        <f t="shared" si="11"/>
        <v>7.0422535211267512E-3</v>
      </c>
    </row>
    <row r="726" spans="1:7">
      <c r="A726" s="21" t="s">
        <v>2255</v>
      </c>
      <c r="B726" s="6" t="s">
        <v>90</v>
      </c>
      <c r="C726" s="6" t="s">
        <v>1842</v>
      </c>
      <c r="D726" s="6" t="s">
        <v>423</v>
      </c>
      <c r="E726" s="103">
        <v>395000</v>
      </c>
      <c r="F726" s="103">
        <v>351580</v>
      </c>
      <c r="G726" s="2">
        <f t="shared" si="11"/>
        <v>-0.10992405063291144</v>
      </c>
    </row>
    <row r="727" spans="1:7">
      <c r="A727" s="21" t="s">
        <v>2255</v>
      </c>
      <c r="B727" s="6" t="s">
        <v>90</v>
      </c>
      <c r="C727" s="6" t="s">
        <v>1843</v>
      </c>
      <c r="D727" s="6" t="s">
        <v>424</v>
      </c>
      <c r="E727" s="103">
        <v>465000</v>
      </c>
      <c r="F727" s="103">
        <v>390000</v>
      </c>
      <c r="G727" s="2">
        <f t="shared" si="11"/>
        <v>-0.16129032258064513</v>
      </c>
    </row>
    <row r="728" spans="1:7">
      <c r="A728" s="21" t="s">
        <v>2255</v>
      </c>
      <c r="B728" s="6" t="s">
        <v>90</v>
      </c>
      <c r="C728" s="6" t="s">
        <v>1844</v>
      </c>
      <c r="D728" s="6" t="s">
        <v>425</v>
      </c>
      <c r="E728" s="103">
        <v>447483.5</v>
      </c>
      <c r="F728" s="103">
        <v>437500</v>
      </c>
      <c r="G728" s="2">
        <f t="shared" si="11"/>
        <v>-2.2310319821848168E-2</v>
      </c>
    </row>
    <row r="729" spans="1:7">
      <c r="A729" s="21" t="s">
        <v>2255</v>
      </c>
      <c r="B729" s="6" t="s">
        <v>90</v>
      </c>
      <c r="C729" s="6" t="s">
        <v>1845</v>
      </c>
      <c r="D729" s="6" t="s">
        <v>426</v>
      </c>
      <c r="E729" s="103">
        <v>310750</v>
      </c>
      <c r="F729" s="103">
        <v>345000</v>
      </c>
      <c r="G729" s="2">
        <f t="shared" si="11"/>
        <v>0.11021721641190663</v>
      </c>
    </row>
    <row r="730" spans="1:7">
      <c r="A730" s="21" t="s">
        <v>2255</v>
      </c>
      <c r="B730" s="6" t="s">
        <v>90</v>
      </c>
      <c r="C730" s="6" t="s">
        <v>1846</v>
      </c>
      <c r="D730" s="6" t="s">
        <v>427</v>
      </c>
      <c r="E730" s="103">
        <v>360000</v>
      </c>
      <c r="F730" s="103">
        <v>345000</v>
      </c>
      <c r="G730" s="2">
        <f t="shared" si="11"/>
        <v>-4.166666666666663E-2</v>
      </c>
    </row>
    <row r="731" spans="1:7">
      <c r="A731" s="21" t="s">
        <v>2255</v>
      </c>
      <c r="B731" s="6" t="s">
        <v>90</v>
      </c>
      <c r="C731" s="6" t="s">
        <v>1847</v>
      </c>
      <c r="D731" s="6" t="s">
        <v>428</v>
      </c>
      <c r="E731" s="103">
        <v>472000</v>
      </c>
      <c r="F731" s="103">
        <v>427500</v>
      </c>
      <c r="G731" s="2">
        <f t="shared" si="11"/>
        <v>-9.4279661016949179E-2</v>
      </c>
    </row>
    <row r="732" spans="1:7">
      <c r="A732" s="21" t="s">
        <v>2256</v>
      </c>
      <c r="B732" s="6" t="s">
        <v>84</v>
      </c>
      <c r="C732" s="6" t="s">
        <v>1848</v>
      </c>
      <c r="D732" s="6" t="s">
        <v>1015</v>
      </c>
      <c r="E732" s="103">
        <v>692500</v>
      </c>
      <c r="F732" s="103">
        <v>663000</v>
      </c>
      <c r="G732" s="2">
        <f t="shared" si="11"/>
        <v>-4.25992779783394E-2</v>
      </c>
    </row>
    <row r="733" spans="1:7">
      <c r="A733" s="21" t="s">
        <v>2256</v>
      </c>
      <c r="B733" s="6" t="s">
        <v>84</v>
      </c>
      <c r="C733" s="6" t="s">
        <v>1849</v>
      </c>
      <c r="D733" s="6" t="s">
        <v>1016</v>
      </c>
      <c r="E733" s="103">
        <v>367500</v>
      </c>
      <c r="F733" s="103">
        <v>335000</v>
      </c>
      <c r="G733" s="2">
        <f t="shared" si="11"/>
        <v>-8.8435374149659851E-2</v>
      </c>
    </row>
    <row r="734" spans="1:7">
      <c r="A734" s="21" t="s">
        <v>2256</v>
      </c>
      <c r="B734" s="6" t="s">
        <v>84</v>
      </c>
      <c r="C734" s="6" t="s">
        <v>1850</v>
      </c>
      <c r="D734" s="6" t="s">
        <v>1017</v>
      </c>
      <c r="E734" s="103">
        <v>350000</v>
      </c>
      <c r="F734" s="103">
        <v>366000</v>
      </c>
      <c r="G734" s="2">
        <f t="shared" si="11"/>
        <v>4.5714285714285818E-2</v>
      </c>
    </row>
    <row r="735" spans="1:7">
      <c r="A735" s="21" t="s">
        <v>2256</v>
      </c>
      <c r="B735" s="6" t="s">
        <v>84</v>
      </c>
      <c r="C735" s="6" t="s">
        <v>1851</v>
      </c>
      <c r="D735" s="6" t="s">
        <v>1018</v>
      </c>
      <c r="E735" s="103">
        <v>530000</v>
      </c>
      <c r="F735" s="103">
        <v>525000</v>
      </c>
      <c r="G735" s="2">
        <f t="shared" si="11"/>
        <v>-9.4339622641509413E-3</v>
      </c>
    </row>
    <row r="736" spans="1:7">
      <c r="A736" s="21" t="s">
        <v>2256</v>
      </c>
      <c r="B736" s="6" t="s">
        <v>84</v>
      </c>
      <c r="C736" s="6" t="s">
        <v>1852</v>
      </c>
      <c r="D736" s="6" t="s">
        <v>1019</v>
      </c>
      <c r="E736" s="103">
        <v>465000</v>
      </c>
      <c r="F736" s="103">
        <v>432500</v>
      </c>
      <c r="G736" s="2">
        <f t="shared" si="11"/>
        <v>-6.9892473118279619E-2</v>
      </c>
    </row>
    <row r="737" spans="1:7">
      <c r="A737" s="21" t="s">
        <v>2256</v>
      </c>
      <c r="B737" s="6" t="s">
        <v>84</v>
      </c>
      <c r="C737" s="6" t="s">
        <v>1853</v>
      </c>
      <c r="D737" s="6" t="s">
        <v>1020</v>
      </c>
      <c r="E737" s="103">
        <v>438250</v>
      </c>
      <c r="F737" s="103">
        <v>425000</v>
      </c>
      <c r="G737" s="2">
        <f t="shared" si="11"/>
        <v>-3.0233884768967489E-2</v>
      </c>
    </row>
    <row r="738" spans="1:7">
      <c r="A738" s="21" t="s">
        <v>2256</v>
      </c>
      <c r="B738" s="6" t="s">
        <v>84</v>
      </c>
      <c r="C738" s="6" t="s">
        <v>1854</v>
      </c>
      <c r="D738" s="6" t="s">
        <v>1021</v>
      </c>
      <c r="E738" s="103">
        <v>440000</v>
      </c>
      <c r="F738" s="103">
        <v>497000</v>
      </c>
      <c r="G738" s="2">
        <f t="shared" si="11"/>
        <v>0.12954545454545463</v>
      </c>
    </row>
    <row r="739" spans="1:7">
      <c r="A739" s="21" t="s">
        <v>2256</v>
      </c>
      <c r="B739" s="6" t="s">
        <v>84</v>
      </c>
      <c r="C739" s="6" t="s">
        <v>1855</v>
      </c>
      <c r="D739" s="6" t="s">
        <v>1022</v>
      </c>
      <c r="E739" s="103">
        <v>470000</v>
      </c>
      <c r="F739" s="103">
        <v>482500</v>
      </c>
      <c r="G739" s="2">
        <f t="shared" si="11"/>
        <v>2.659574468085113E-2</v>
      </c>
    </row>
    <row r="740" spans="1:7">
      <c r="A740" s="21" t="s">
        <v>2256</v>
      </c>
      <c r="B740" s="6" t="s">
        <v>84</v>
      </c>
      <c r="C740" s="6" t="s">
        <v>1856</v>
      </c>
      <c r="D740" s="6" t="s">
        <v>1023</v>
      </c>
      <c r="E740" s="103">
        <v>500000</v>
      </c>
      <c r="F740" s="103">
        <v>500000</v>
      </c>
      <c r="G740" s="2">
        <f t="shared" si="11"/>
        <v>0</v>
      </c>
    </row>
    <row r="741" spans="1:7">
      <c r="A741" s="21" t="s">
        <v>2256</v>
      </c>
      <c r="B741" s="6" t="s">
        <v>84</v>
      </c>
      <c r="C741" s="6" t="s">
        <v>1857</v>
      </c>
      <c r="D741" s="6" t="s">
        <v>1024</v>
      </c>
      <c r="E741" s="103">
        <v>432500</v>
      </c>
      <c r="F741" s="103">
        <v>440000</v>
      </c>
      <c r="G741" s="2">
        <f t="shared" si="11"/>
        <v>1.7341040462427681E-2</v>
      </c>
    </row>
    <row r="742" spans="1:7">
      <c r="A742" s="21" t="s">
        <v>2256</v>
      </c>
      <c r="B742" s="6" t="s">
        <v>84</v>
      </c>
      <c r="C742" s="6" t="s">
        <v>1858</v>
      </c>
      <c r="D742" s="6" t="s">
        <v>1025</v>
      </c>
      <c r="E742" s="103">
        <v>531000</v>
      </c>
      <c r="F742" s="103">
        <v>500000</v>
      </c>
      <c r="G742" s="2">
        <f t="shared" si="11"/>
        <v>-5.8380414312617757E-2</v>
      </c>
    </row>
    <row r="743" spans="1:7">
      <c r="A743" s="21" t="s">
        <v>2256</v>
      </c>
      <c r="B743" s="6" t="s">
        <v>84</v>
      </c>
      <c r="C743" s="6" t="s">
        <v>1859</v>
      </c>
      <c r="D743" s="6" t="s">
        <v>1026</v>
      </c>
      <c r="E743" s="103">
        <v>406500</v>
      </c>
      <c r="F743" s="103">
        <v>425000</v>
      </c>
      <c r="G743" s="2">
        <f t="shared" si="11"/>
        <v>4.5510455104551095E-2</v>
      </c>
    </row>
    <row r="744" spans="1:7">
      <c r="A744" s="21" t="s">
        <v>2256</v>
      </c>
      <c r="B744" s="6" t="s">
        <v>84</v>
      </c>
      <c r="C744" s="6" t="s">
        <v>1860</v>
      </c>
      <c r="D744" s="6" t="s">
        <v>1027</v>
      </c>
      <c r="E744" s="103">
        <v>481587.5</v>
      </c>
      <c r="F744" s="103">
        <v>485000</v>
      </c>
      <c r="G744" s="2">
        <f t="shared" si="11"/>
        <v>7.0859397305784722E-3</v>
      </c>
    </row>
    <row r="745" spans="1:7">
      <c r="A745" s="21" t="s">
        <v>2256</v>
      </c>
      <c r="B745" s="6" t="s">
        <v>84</v>
      </c>
      <c r="C745" s="6" t="s">
        <v>1861</v>
      </c>
      <c r="D745" s="6" t="s">
        <v>1028</v>
      </c>
      <c r="E745" s="103">
        <v>482500</v>
      </c>
      <c r="F745" s="103">
        <v>491500</v>
      </c>
      <c r="G745" s="2">
        <f t="shared" si="11"/>
        <v>1.865284974093262E-2</v>
      </c>
    </row>
    <row r="746" spans="1:7">
      <c r="A746" s="21" t="s">
        <v>2256</v>
      </c>
      <c r="B746" s="6" t="s">
        <v>84</v>
      </c>
      <c r="C746" s="6" t="s">
        <v>1862</v>
      </c>
      <c r="D746" s="6" t="s">
        <v>1029</v>
      </c>
      <c r="E746" s="103">
        <v>435000</v>
      </c>
      <c r="F746" s="103">
        <v>460000</v>
      </c>
      <c r="G746" s="2">
        <f t="shared" si="11"/>
        <v>5.7471264367816133E-2</v>
      </c>
    </row>
    <row r="747" spans="1:7">
      <c r="A747" s="21" t="s">
        <v>2256</v>
      </c>
      <c r="B747" s="6" t="s">
        <v>84</v>
      </c>
      <c r="C747" s="6" t="s">
        <v>1863</v>
      </c>
      <c r="D747" s="6" t="s">
        <v>1030</v>
      </c>
      <c r="E747" s="103">
        <v>710000</v>
      </c>
      <c r="F747" s="103">
        <v>800000</v>
      </c>
      <c r="G747" s="2">
        <f t="shared" si="11"/>
        <v>0.12676056338028174</v>
      </c>
    </row>
    <row r="748" spans="1:7">
      <c r="A748" s="21" t="s">
        <v>2256</v>
      </c>
      <c r="B748" s="6" t="s">
        <v>84</v>
      </c>
      <c r="C748" s="6" t="s">
        <v>1864</v>
      </c>
      <c r="D748" s="6" t="s">
        <v>1031</v>
      </c>
      <c r="E748" s="103">
        <v>357500</v>
      </c>
      <c r="F748" s="103">
        <v>370000</v>
      </c>
      <c r="G748" s="2">
        <f t="shared" si="11"/>
        <v>3.4965034965035002E-2</v>
      </c>
    </row>
    <row r="749" spans="1:7">
      <c r="A749" s="21" t="s">
        <v>2256</v>
      </c>
      <c r="B749" s="6" t="s">
        <v>84</v>
      </c>
      <c r="C749" s="6" t="s">
        <v>1865</v>
      </c>
      <c r="D749" s="6" t="s">
        <v>1032</v>
      </c>
      <c r="E749" s="103">
        <v>430000</v>
      </c>
      <c r="F749" s="103">
        <v>395000</v>
      </c>
      <c r="G749" s="2">
        <f t="shared" si="11"/>
        <v>-8.1395348837209336E-2</v>
      </c>
    </row>
    <row r="750" spans="1:7">
      <c r="A750" s="21" t="s">
        <v>2256</v>
      </c>
      <c r="B750" s="6" t="s">
        <v>84</v>
      </c>
      <c r="C750" s="6" t="s">
        <v>1866</v>
      </c>
      <c r="D750" s="6" t="s">
        <v>1033</v>
      </c>
      <c r="E750" s="103">
        <v>420000</v>
      </c>
      <c r="F750" s="103">
        <v>410000</v>
      </c>
      <c r="G750" s="2">
        <f t="shared" si="11"/>
        <v>-2.3809523809523836E-2</v>
      </c>
    </row>
    <row r="751" spans="1:7">
      <c r="A751" s="21" t="s">
        <v>2256</v>
      </c>
      <c r="B751" s="6" t="s">
        <v>84</v>
      </c>
      <c r="C751" s="6" t="s">
        <v>1867</v>
      </c>
      <c r="D751" s="6" t="s">
        <v>1034</v>
      </c>
      <c r="E751" s="103">
        <v>430000</v>
      </c>
      <c r="F751" s="103">
        <v>420000</v>
      </c>
      <c r="G751" s="2">
        <f t="shared" si="11"/>
        <v>-2.3255813953488413E-2</v>
      </c>
    </row>
    <row r="752" spans="1:7">
      <c r="A752" s="21" t="s">
        <v>2256</v>
      </c>
      <c r="B752" s="6" t="s">
        <v>84</v>
      </c>
      <c r="C752" s="6" t="s">
        <v>1868</v>
      </c>
      <c r="D752" s="6" t="s">
        <v>1035</v>
      </c>
      <c r="E752" s="103">
        <v>445000</v>
      </c>
      <c r="F752" s="103">
        <v>410000</v>
      </c>
      <c r="G752" s="2">
        <f t="shared" si="11"/>
        <v>-7.8651685393258397E-2</v>
      </c>
    </row>
    <row r="753" spans="1:7">
      <c r="A753" s="21" t="s">
        <v>2256</v>
      </c>
      <c r="B753" s="6" t="s">
        <v>84</v>
      </c>
      <c r="C753" s="6" t="s">
        <v>1869</v>
      </c>
      <c r="D753" s="6" t="s">
        <v>1036</v>
      </c>
      <c r="E753" s="103">
        <v>388500</v>
      </c>
      <c r="F753" s="103">
        <v>342500</v>
      </c>
      <c r="G753" s="2">
        <f t="shared" si="11"/>
        <v>-0.11840411840411835</v>
      </c>
    </row>
    <row r="754" spans="1:7">
      <c r="A754" s="21" t="s">
        <v>2256</v>
      </c>
      <c r="B754" s="6" t="s">
        <v>84</v>
      </c>
      <c r="C754" s="6" t="s">
        <v>1870</v>
      </c>
      <c r="D754" s="6" t="s">
        <v>1037</v>
      </c>
      <c r="E754" s="103">
        <v>780000</v>
      </c>
      <c r="F754" s="103">
        <v>760000</v>
      </c>
      <c r="G754" s="2">
        <f t="shared" si="11"/>
        <v>-2.5641025641025661E-2</v>
      </c>
    </row>
    <row r="755" spans="1:7">
      <c r="A755" s="21" t="s">
        <v>2256</v>
      </c>
      <c r="B755" s="6" t="s">
        <v>84</v>
      </c>
      <c r="C755" s="6" t="s">
        <v>1871</v>
      </c>
      <c r="D755" s="6" t="s">
        <v>1038</v>
      </c>
      <c r="E755" s="103">
        <v>415500</v>
      </c>
      <c r="F755" s="103">
        <v>205000</v>
      </c>
      <c r="G755" s="2">
        <f t="shared" si="11"/>
        <v>-0.50661853188928996</v>
      </c>
    </row>
    <row r="756" spans="1:7">
      <c r="A756" s="21" t="s">
        <v>2256</v>
      </c>
      <c r="B756" s="6" t="s">
        <v>84</v>
      </c>
      <c r="C756" s="6" t="s">
        <v>1872</v>
      </c>
      <c r="D756" s="6" t="s">
        <v>1039</v>
      </c>
      <c r="E756" s="103">
        <v>327500</v>
      </c>
      <c r="F756" s="103">
        <v>263000</v>
      </c>
      <c r="G756" s="2">
        <f t="shared" si="11"/>
        <v>-0.19694656488549622</v>
      </c>
    </row>
    <row r="757" spans="1:7">
      <c r="A757" s="21" t="s">
        <v>2256</v>
      </c>
      <c r="B757" s="6" t="s">
        <v>84</v>
      </c>
      <c r="C757" s="6" t="s">
        <v>1873</v>
      </c>
      <c r="D757" s="6" t="s">
        <v>1040</v>
      </c>
      <c r="E757" s="103">
        <v>430500</v>
      </c>
      <c r="F757" s="103">
        <v>428500</v>
      </c>
      <c r="G757" s="2">
        <f t="shared" si="11"/>
        <v>-4.6457607433216808E-3</v>
      </c>
    </row>
    <row r="758" spans="1:7">
      <c r="A758" s="21" t="s">
        <v>2256</v>
      </c>
      <c r="B758" s="6" t="s">
        <v>84</v>
      </c>
      <c r="C758" s="6" t="s">
        <v>1874</v>
      </c>
      <c r="D758" s="6" t="s">
        <v>1041</v>
      </c>
      <c r="E758" s="103">
        <v>387750</v>
      </c>
      <c r="F758" s="103">
        <v>318500</v>
      </c>
      <c r="G758" s="2">
        <f t="shared" si="11"/>
        <v>-0.1785944551901999</v>
      </c>
    </row>
    <row r="759" spans="1:7">
      <c r="A759" s="21" t="s">
        <v>2256</v>
      </c>
      <c r="B759" s="6" t="s">
        <v>84</v>
      </c>
      <c r="C759" s="6" t="s">
        <v>1875</v>
      </c>
      <c r="D759" s="6" t="s">
        <v>1042</v>
      </c>
      <c r="E759" s="103">
        <v>350000</v>
      </c>
      <c r="F759" s="103">
        <v>325000</v>
      </c>
      <c r="G759" s="2">
        <f t="shared" si="11"/>
        <v>-7.1428571428571397E-2</v>
      </c>
    </row>
    <row r="760" spans="1:7">
      <c r="A760" s="21" t="s">
        <v>2257</v>
      </c>
      <c r="B760" s="6" t="s">
        <v>74</v>
      </c>
      <c r="C760" s="6" t="s">
        <v>1876</v>
      </c>
      <c r="D760" s="6" t="s">
        <v>1043</v>
      </c>
      <c r="E760" s="103">
        <v>1375000</v>
      </c>
      <c r="F760" s="103">
        <v>1310000</v>
      </c>
      <c r="G760" s="2">
        <f t="shared" si="11"/>
        <v>-4.7272727272727244E-2</v>
      </c>
    </row>
    <row r="761" spans="1:7">
      <c r="A761" s="21" t="s">
        <v>2257</v>
      </c>
      <c r="B761" s="6" t="s">
        <v>74</v>
      </c>
      <c r="C761" s="6" t="s">
        <v>1877</v>
      </c>
      <c r="D761" s="6" t="s">
        <v>1044</v>
      </c>
      <c r="E761" s="103">
        <v>985000</v>
      </c>
      <c r="F761" s="103">
        <v>875000</v>
      </c>
      <c r="G761" s="2">
        <f t="shared" si="11"/>
        <v>-0.1116751269035533</v>
      </c>
    </row>
    <row r="762" spans="1:7">
      <c r="A762" s="21" t="s">
        <v>2257</v>
      </c>
      <c r="B762" s="6" t="s">
        <v>74</v>
      </c>
      <c r="C762" s="6" t="s">
        <v>1878</v>
      </c>
      <c r="D762" s="6" t="s">
        <v>1045</v>
      </c>
      <c r="E762" s="103">
        <v>820500</v>
      </c>
      <c r="F762" s="103">
        <v>818750</v>
      </c>
      <c r="G762" s="2">
        <f t="shared" si="11"/>
        <v>-2.1328458257160454E-3</v>
      </c>
    </row>
    <row r="763" spans="1:7">
      <c r="A763" s="21" t="s">
        <v>2257</v>
      </c>
      <c r="B763" s="6" t="s">
        <v>74</v>
      </c>
      <c r="C763" s="6" t="s">
        <v>1879</v>
      </c>
      <c r="D763" s="6" t="s">
        <v>1046</v>
      </c>
      <c r="E763" s="103">
        <v>610000</v>
      </c>
      <c r="F763" s="103">
        <v>632500</v>
      </c>
      <c r="G763" s="2">
        <f t="shared" si="11"/>
        <v>3.688524590163933E-2</v>
      </c>
    </row>
    <row r="764" spans="1:7">
      <c r="A764" s="21" t="s">
        <v>2257</v>
      </c>
      <c r="B764" s="6" t="s">
        <v>74</v>
      </c>
      <c r="C764" s="6" t="s">
        <v>1880</v>
      </c>
      <c r="D764" s="6" t="s">
        <v>1047</v>
      </c>
      <c r="E764" s="103">
        <v>865000</v>
      </c>
      <c r="F764" s="103">
        <v>900000</v>
      </c>
      <c r="G764" s="2">
        <f t="shared" si="11"/>
        <v>4.0462427745664664E-2</v>
      </c>
    </row>
    <row r="765" spans="1:7">
      <c r="A765" s="21" t="s">
        <v>2257</v>
      </c>
      <c r="B765" s="6" t="s">
        <v>74</v>
      </c>
      <c r="C765" s="6" t="s">
        <v>1881</v>
      </c>
      <c r="D765" s="6" t="s">
        <v>1048</v>
      </c>
      <c r="E765" s="103">
        <v>730000</v>
      </c>
      <c r="F765" s="103">
        <v>777500</v>
      </c>
      <c r="G765" s="2">
        <f t="shared" si="11"/>
        <v>6.5068493150684859E-2</v>
      </c>
    </row>
    <row r="766" spans="1:7">
      <c r="A766" s="21" t="s">
        <v>2257</v>
      </c>
      <c r="B766" s="6" t="s">
        <v>74</v>
      </c>
      <c r="C766" s="6" t="s">
        <v>1882</v>
      </c>
      <c r="D766" s="6" t="s">
        <v>1049</v>
      </c>
      <c r="E766" s="103">
        <v>727000</v>
      </c>
      <c r="F766" s="103">
        <v>828000</v>
      </c>
      <c r="G766" s="2">
        <f t="shared" si="11"/>
        <v>0.13892709766162303</v>
      </c>
    </row>
    <row r="767" spans="1:7">
      <c r="A767" s="21" t="s">
        <v>2257</v>
      </c>
      <c r="B767" s="6" t="s">
        <v>74</v>
      </c>
      <c r="C767" s="6" t="s">
        <v>1883</v>
      </c>
      <c r="D767" s="6" t="s">
        <v>1050</v>
      </c>
      <c r="E767" s="103">
        <v>749125</v>
      </c>
      <c r="F767" s="103">
        <v>1130000</v>
      </c>
      <c r="G767" s="2">
        <f t="shared" si="11"/>
        <v>0.50842649758051062</v>
      </c>
    </row>
    <row r="768" spans="1:7">
      <c r="A768" s="21" t="s">
        <v>2257</v>
      </c>
      <c r="B768" s="6" t="s">
        <v>74</v>
      </c>
      <c r="C768" s="6" t="s">
        <v>1884</v>
      </c>
      <c r="D768" s="6" t="s">
        <v>1051</v>
      </c>
      <c r="E768" s="103">
        <v>710000</v>
      </c>
      <c r="F768" s="103">
        <v>936000</v>
      </c>
      <c r="G768" s="2">
        <f t="shared" si="11"/>
        <v>0.3183098591549296</v>
      </c>
    </row>
    <row r="769" spans="1:7">
      <c r="A769" s="21" t="s">
        <v>2257</v>
      </c>
      <c r="B769" s="6" t="s">
        <v>74</v>
      </c>
      <c r="C769" s="6" t="s">
        <v>1885</v>
      </c>
      <c r="D769" s="6" t="s">
        <v>1052</v>
      </c>
      <c r="E769" s="103">
        <v>500000</v>
      </c>
      <c r="F769" s="103">
        <v>511000</v>
      </c>
      <c r="G769" s="2">
        <f t="shared" si="11"/>
        <v>2.200000000000002E-2</v>
      </c>
    </row>
    <row r="770" spans="1:7">
      <c r="A770" s="21" t="s">
        <v>2257</v>
      </c>
      <c r="B770" s="6" t="s">
        <v>74</v>
      </c>
      <c r="C770" s="6" t="s">
        <v>1886</v>
      </c>
      <c r="D770" s="6" t="s">
        <v>1053</v>
      </c>
      <c r="E770" s="103">
        <v>610000</v>
      </c>
      <c r="F770" s="103">
        <v>550000</v>
      </c>
      <c r="G770" s="2">
        <f t="shared" si="11"/>
        <v>-9.8360655737704916E-2</v>
      </c>
    </row>
    <row r="771" spans="1:7">
      <c r="A771" s="21" t="s">
        <v>2257</v>
      </c>
      <c r="B771" s="6" t="s">
        <v>74</v>
      </c>
      <c r="C771" s="6" t="s">
        <v>1887</v>
      </c>
      <c r="D771" s="6" t="s">
        <v>1054</v>
      </c>
      <c r="E771" s="103">
        <v>1250000</v>
      </c>
      <c r="F771" s="103">
        <v>1302500</v>
      </c>
      <c r="G771" s="2">
        <f t="shared" si="11"/>
        <v>4.2000000000000037E-2</v>
      </c>
    </row>
    <row r="772" spans="1:7">
      <c r="A772" s="21" t="s">
        <v>2257</v>
      </c>
      <c r="B772" s="6" t="s">
        <v>74</v>
      </c>
      <c r="C772" s="6" t="s">
        <v>1888</v>
      </c>
      <c r="D772" s="6" t="s">
        <v>1055</v>
      </c>
      <c r="E772" s="103">
        <v>500000</v>
      </c>
      <c r="F772" s="103">
        <v>460000</v>
      </c>
      <c r="G772" s="2">
        <f t="shared" si="11"/>
        <v>-7.999999999999996E-2</v>
      </c>
    </row>
    <row r="773" spans="1:7">
      <c r="A773" s="21" t="s">
        <v>2257</v>
      </c>
      <c r="B773" s="6" t="s">
        <v>74</v>
      </c>
      <c r="C773" s="6" t="s">
        <v>1889</v>
      </c>
      <c r="D773" s="6" t="s">
        <v>1056</v>
      </c>
      <c r="E773" s="103">
        <v>553000</v>
      </c>
      <c r="F773" s="103">
        <v>545000</v>
      </c>
      <c r="G773" s="2">
        <f t="shared" si="11"/>
        <v>-1.446654611211573E-2</v>
      </c>
    </row>
    <row r="774" spans="1:7">
      <c r="A774" s="21" t="s">
        <v>2257</v>
      </c>
      <c r="B774" s="6" t="s">
        <v>74</v>
      </c>
      <c r="C774" s="6" t="s">
        <v>1890</v>
      </c>
      <c r="D774" s="6" t="s">
        <v>1057</v>
      </c>
      <c r="E774" s="103">
        <v>549950</v>
      </c>
      <c r="F774" s="103">
        <v>546250</v>
      </c>
      <c r="G774" s="2">
        <f t="shared" ref="G774:G837" si="12">F774/E774-1</f>
        <v>-6.7278843531229926E-3</v>
      </c>
    </row>
    <row r="775" spans="1:7">
      <c r="A775" s="21" t="s">
        <v>2257</v>
      </c>
      <c r="B775" s="6" t="s">
        <v>74</v>
      </c>
      <c r="C775" s="6" t="s">
        <v>1891</v>
      </c>
      <c r="D775" s="6" t="s">
        <v>1058</v>
      </c>
      <c r="E775" s="103">
        <v>740000</v>
      </c>
      <c r="F775" s="103">
        <v>715000</v>
      </c>
      <c r="G775" s="2">
        <f t="shared" si="12"/>
        <v>-3.3783783783783772E-2</v>
      </c>
    </row>
    <row r="776" spans="1:7">
      <c r="A776" s="21" t="s">
        <v>2257</v>
      </c>
      <c r="B776" s="6" t="s">
        <v>74</v>
      </c>
      <c r="C776" s="6" t="s">
        <v>1892</v>
      </c>
      <c r="D776" s="6" t="s">
        <v>1059</v>
      </c>
      <c r="E776" s="103">
        <v>587500</v>
      </c>
      <c r="F776" s="103">
        <v>590000</v>
      </c>
      <c r="G776" s="2">
        <f t="shared" si="12"/>
        <v>4.2553191489360653E-3</v>
      </c>
    </row>
    <row r="777" spans="1:7">
      <c r="A777" s="21" t="s">
        <v>2257</v>
      </c>
      <c r="B777" s="6" t="s">
        <v>74</v>
      </c>
      <c r="C777" s="6" t="s">
        <v>1893</v>
      </c>
      <c r="D777" s="6" t="s">
        <v>1060</v>
      </c>
      <c r="E777" s="103">
        <v>700000</v>
      </c>
      <c r="F777" s="103">
        <v>692500</v>
      </c>
      <c r="G777" s="2">
        <f t="shared" si="12"/>
        <v>-1.0714285714285676E-2</v>
      </c>
    </row>
    <row r="778" spans="1:7">
      <c r="A778" s="21" t="s">
        <v>2257</v>
      </c>
      <c r="B778" s="6" t="s">
        <v>74</v>
      </c>
      <c r="C778" s="6" t="s">
        <v>1894</v>
      </c>
      <c r="D778" s="6" t="s">
        <v>1061</v>
      </c>
      <c r="E778" s="103">
        <v>540000</v>
      </c>
      <c r="F778" s="103">
        <v>510000</v>
      </c>
      <c r="G778" s="2">
        <f t="shared" si="12"/>
        <v>-5.555555555555558E-2</v>
      </c>
    </row>
    <row r="779" spans="1:7">
      <c r="A779" s="21" t="s">
        <v>2257</v>
      </c>
      <c r="B779" s="6" t="s">
        <v>74</v>
      </c>
      <c r="C779" s="6" t="s">
        <v>1895</v>
      </c>
      <c r="D779" s="6" t="s">
        <v>1062</v>
      </c>
      <c r="E779" s="103">
        <v>418750</v>
      </c>
      <c r="F779" s="103">
        <v>405000</v>
      </c>
      <c r="G779" s="2">
        <f t="shared" si="12"/>
        <v>-3.2835820895522394E-2</v>
      </c>
    </row>
    <row r="780" spans="1:7">
      <c r="A780" s="21" t="s">
        <v>2257</v>
      </c>
      <c r="B780" s="6" t="s">
        <v>74</v>
      </c>
      <c r="C780" s="6" t="s">
        <v>1896</v>
      </c>
      <c r="D780" s="6" t="s">
        <v>1063</v>
      </c>
      <c r="E780" s="103">
        <v>664000</v>
      </c>
      <c r="F780" s="103">
        <v>645500</v>
      </c>
      <c r="G780" s="2">
        <f t="shared" si="12"/>
        <v>-2.7861445783132543E-2</v>
      </c>
    </row>
    <row r="781" spans="1:7">
      <c r="A781" s="21" t="s">
        <v>2257</v>
      </c>
      <c r="B781" s="6" t="s">
        <v>74</v>
      </c>
      <c r="C781" s="6" t="s">
        <v>1897</v>
      </c>
      <c r="D781" s="6" t="s">
        <v>1064</v>
      </c>
      <c r="E781" s="103">
        <v>600000</v>
      </c>
      <c r="F781" s="103">
        <v>549950</v>
      </c>
      <c r="G781" s="2">
        <f t="shared" si="12"/>
        <v>-8.3416666666666694E-2</v>
      </c>
    </row>
    <row r="782" spans="1:7">
      <c r="A782" s="21" t="s">
        <v>2257</v>
      </c>
      <c r="B782" s="6" t="s">
        <v>74</v>
      </c>
      <c r="C782" s="6" t="s">
        <v>1898</v>
      </c>
      <c r="D782" s="6" t="s">
        <v>1065</v>
      </c>
      <c r="E782" s="103">
        <v>650000</v>
      </c>
      <c r="F782" s="103">
        <v>600000</v>
      </c>
      <c r="G782" s="2">
        <f t="shared" si="12"/>
        <v>-7.6923076923076872E-2</v>
      </c>
    </row>
    <row r="783" spans="1:7">
      <c r="A783" s="21" t="s">
        <v>2258</v>
      </c>
      <c r="B783" s="6" t="s">
        <v>94</v>
      </c>
      <c r="C783" s="6" t="s">
        <v>1899</v>
      </c>
      <c r="D783" s="6" t="s">
        <v>429</v>
      </c>
      <c r="E783" s="103">
        <v>496000</v>
      </c>
      <c r="F783" s="103">
        <v>511000</v>
      </c>
      <c r="G783" s="2">
        <f t="shared" si="12"/>
        <v>3.0241935483870996E-2</v>
      </c>
    </row>
    <row r="784" spans="1:7">
      <c r="A784" s="21" t="s">
        <v>2258</v>
      </c>
      <c r="B784" s="6" t="s">
        <v>94</v>
      </c>
      <c r="C784" s="6" t="s">
        <v>1900</v>
      </c>
      <c r="D784" s="6" t="s">
        <v>430</v>
      </c>
      <c r="E784" s="103">
        <v>854480</v>
      </c>
      <c r="F784" s="103">
        <v>1562500</v>
      </c>
      <c r="G784" s="2">
        <f t="shared" si="12"/>
        <v>0.82859750959647971</v>
      </c>
    </row>
    <row r="785" spans="1:7">
      <c r="A785" s="21" t="s">
        <v>2258</v>
      </c>
      <c r="B785" s="6" t="s">
        <v>94</v>
      </c>
      <c r="C785" s="6" t="s">
        <v>1901</v>
      </c>
      <c r="D785" s="6" t="s">
        <v>431</v>
      </c>
      <c r="E785" s="103">
        <v>641000</v>
      </c>
      <c r="F785" s="103">
        <v>690000</v>
      </c>
      <c r="G785" s="2">
        <f t="shared" si="12"/>
        <v>7.6443057722308971E-2</v>
      </c>
    </row>
    <row r="786" spans="1:7">
      <c r="A786" s="21" t="s">
        <v>2258</v>
      </c>
      <c r="B786" s="6" t="s">
        <v>94</v>
      </c>
      <c r="C786" s="6" t="s">
        <v>1902</v>
      </c>
      <c r="D786" s="6" t="s">
        <v>432</v>
      </c>
      <c r="E786" s="103">
        <v>503500</v>
      </c>
      <c r="F786" s="103">
        <v>442750</v>
      </c>
      <c r="G786" s="2">
        <f t="shared" si="12"/>
        <v>-0.12065541211519359</v>
      </c>
    </row>
    <row r="787" spans="1:7">
      <c r="A787" s="21" t="s">
        <v>2258</v>
      </c>
      <c r="B787" s="6" t="s">
        <v>94</v>
      </c>
      <c r="C787" s="6" t="s">
        <v>1903</v>
      </c>
      <c r="D787" s="6" t="s">
        <v>433</v>
      </c>
      <c r="E787" s="103">
        <v>555000</v>
      </c>
      <c r="F787" s="103">
        <v>580000</v>
      </c>
      <c r="G787" s="2">
        <f t="shared" si="12"/>
        <v>4.5045045045045029E-2</v>
      </c>
    </row>
    <row r="788" spans="1:7">
      <c r="A788" s="21" t="s">
        <v>2258</v>
      </c>
      <c r="B788" s="6" t="s">
        <v>94</v>
      </c>
      <c r="C788" s="6" t="s">
        <v>1904</v>
      </c>
      <c r="D788" s="6" t="s">
        <v>434</v>
      </c>
      <c r="E788" s="103">
        <v>492000</v>
      </c>
      <c r="F788" s="103">
        <v>435000</v>
      </c>
      <c r="G788" s="2">
        <f t="shared" si="12"/>
        <v>-0.11585365853658536</v>
      </c>
    </row>
    <row r="789" spans="1:7">
      <c r="A789" s="21" t="s">
        <v>2258</v>
      </c>
      <c r="B789" s="6" t="s">
        <v>94</v>
      </c>
      <c r="C789" s="6" t="s">
        <v>1905</v>
      </c>
      <c r="D789" s="6" t="s">
        <v>435</v>
      </c>
      <c r="E789" s="103">
        <v>520000</v>
      </c>
      <c r="F789" s="103">
        <v>520000</v>
      </c>
      <c r="G789" s="2">
        <f t="shared" si="12"/>
        <v>0</v>
      </c>
    </row>
    <row r="790" spans="1:7">
      <c r="A790" s="21" t="s">
        <v>2258</v>
      </c>
      <c r="B790" s="6" t="s">
        <v>94</v>
      </c>
      <c r="C790" s="6" t="s">
        <v>1906</v>
      </c>
      <c r="D790" s="6" t="s">
        <v>436</v>
      </c>
      <c r="E790" s="103">
        <v>450000</v>
      </c>
      <c r="F790" s="103">
        <v>652490.5</v>
      </c>
      <c r="G790" s="2">
        <f t="shared" si="12"/>
        <v>0.44997888888888893</v>
      </c>
    </row>
    <row r="791" spans="1:7">
      <c r="A791" s="21" t="s">
        <v>2258</v>
      </c>
      <c r="B791" s="6" t="s">
        <v>94</v>
      </c>
      <c r="C791" s="6" t="s">
        <v>1907</v>
      </c>
      <c r="D791" s="6" t="s">
        <v>437</v>
      </c>
      <c r="E791" s="103">
        <v>350000</v>
      </c>
      <c r="F791" s="103">
        <v>445000</v>
      </c>
      <c r="G791" s="2">
        <f t="shared" si="12"/>
        <v>0.27142857142857135</v>
      </c>
    </row>
    <row r="792" spans="1:7">
      <c r="A792" s="21" t="s">
        <v>2258</v>
      </c>
      <c r="B792" s="6" t="s">
        <v>94</v>
      </c>
      <c r="C792" s="6" t="s">
        <v>1908</v>
      </c>
      <c r="D792" s="6" t="s">
        <v>438</v>
      </c>
      <c r="E792" s="103">
        <v>356500</v>
      </c>
      <c r="F792" s="103">
        <v>298000</v>
      </c>
      <c r="G792" s="2">
        <f t="shared" si="12"/>
        <v>-0.16409537166900423</v>
      </c>
    </row>
    <row r="793" spans="1:7">
      <c r="A793" s="21" t="s">
        <v>2258</v>
      </c>
      <c r="B793" s="6" t="s">
        <v>94</v>
      </c>
      <c r="C793" s="6" t="s">
        <v>1909</v>
      </c>
      <c r="D793" s="6" t="s">
        <v>439</v>
      </c>
      <c r="E793" s="103">
        <v>575000</v>
      </c>
      <c r="F793" s="103">
        <v>590000</v>
      </c>
      <c r="G793" s="2">
        <f t="shared" si="12"/>
        <v>2.6086956521739202E-2</v>
      </c>
    </row>
    <row r="794" spans="1:7">
      <c r="A794" s="21" t="s">
        <v>2258</v>
      </c>
      <c r="B794" s="6" t="s">
        <v>94</v>
      </c>
      <c r="C794" s="6" t="s">
        <v>1910</v>
      </c>
      <c r="D794" s="6" t="s">
        <v>440</v>
      </c>
      <c r="E794" s="103">
        <v>330000</v>
      </c>
      <c r="F794" s="103">
        <v>385000</v>
      </c>
      <c r="G794" s="2">
        <f t="shared" si="12"/>
        <v>0.16666666666666674</v>
      </c>
    </row>
    <row r="795" spans="1:7">
      <c r="A795" s="21" t="s">
        <v>2258</v>
      </c>
      <c r="B795" s="6" t="s">
        <v>94</v>
      </c>
      <c r="C795" s="6" t="s">
        <v>1911</v>
      </c>
      <c r="D795" s="6" t="s">
        <v>441</v>
      </c>
      <c r="E795" s="103">
        <v>469500</v>
      </c>
      <c r="F795" s="103">
        <v>492500</v>
      </c>
      <c r="G795" s="2">
        <f t="shared" si="12"/>
        <v>4.8988285410010546E-2</v>
      </c>
    </row>
    <row r="796" spans="1:7">
      <c r="A796" s="21" t="s">
        <v>2258</v>
      </c>
      <c r="B796" s="6" t="s">
        <v>94</v>
      </c>
      <c r="C796" s="6" t="s">
        <v>1912</v>
      </c>
      <c r="D796" s="6" t="s">
        <v>442</v>
      </c>
      <c r="E796" s="103">
        <v>275000</v>
      </c>
      <c r="F796" s="103">
        <v>320000</v>
      </c>
      <c r="G796" s="2">
        <f t="shared" si="12"/>
        <v>0.16363636363636358</v>
      </c>
    </row>
    <row r="797" spans="1:7">
      <c r="A797" s="21" t="s">
        <v>2258</v>
      </c>
      <c r="B797" s="6" t="s">
        <v>94</v>
      </c>
      <c r="C797" s="6" t="s">
        <v>1913</v>
      </c>
      <c r="D797" s="6" t="s">
        <v>443</v>
      </c>
      <c r="E797" s="103">
        <v>450000</v>
      </c>
      <c r="F797" s="103">
        <v>337500</v>
      </c>
      <c r="G797" s="2">
        <f t="shared" si="12"/>
        <v>-0.25</v>
      </c>
    </row>
    <row r="798" spans="1:7">
      <c r="A798" s="21" t="s">
        <v>2258</v>
      </c>
      <c r="B798" s="6" t="s">
        <v>94</v>
      </c>
      <c r="C798" s="6" t="s">
        <v>1914</v>
      </c>
      <c r="D798" s="6" t="s">
        <v>444</v>
      </c>
      <c r="E798" s="103">
        <v>465000</v>
      </c>
      <c r="F798" s="103">
        <v>480000</v>
      </c>
      <c r="G798" s="2">
        <f t="shared" si="12"/>
        <v>3.2258064516129004E-2</v>
      </c>
    </row>
    <row r="799" spans="1:7">
      <c r="A799" s="21" t="s">
        <v>2258</v>
      </c>
      <c r="B799" s="6" t="s">
        <v>94</v>
      </c>
      <c r="C799" s="6" t="s">
        <v>1915</v>
      </c>
      <c r="D799" s="6" t="s">
        <v>445</v>
      </c>
      <c r="E799" s="103">
        <v>552500</v>
      </c>
      <c r="F799" s="103">
        <v>370000</v>
      </c>
      <c r="G799" s="2">
        <f t="shared" si="12"/>
        <v>-0.33031674208144801</v>
      </c>
    </row>
    <row r="800" spans="1:7">
      <c r="A800" s="21" t="s">
        <v>2258</v>
      </c>
      <c r="B800" s="6" t="s">
        <v>94</v>
      </c>
      <c r="C800" s="6" t="s">
        <v>1916</v>
      </c>
      <c r="D800" s="6" t="s">
        <v>446</v>
      </c>
      <c r="E800" s="103">
        <v>342000</v>
      </c>
      <c r="F800" s="103">
        <v>377500</v>
      </c>
      <c r="G800" s="2">
        <f t="shared" si="12"/>
        <v>0.10380116959064334</v>
      </c>
    </row>
    <row r="801" spans="1:7">
      <c r="A801" s="21" t="s">
        <v>2258</v>
      </c>
      <c r="B801" s="6" t="s">
        <v>94</v>
      </c>
      <c r="C801" s="6" t="s">
        <v>1917</v>
      </c>
      <c r="D801" s="6" t="s">
        <v>447</v>
      </c>
      <c r="E801" s="103">
        <v>419997.5</v>
      </c>
      <c r="F801" s="103">
        <v>419995</v>
      </c>
      <c r="G801" s="2">
        <f t="shared" si="12"/>
        <v>-5.9524163834590027E-6</v>
      </c>
    </row>
    <row r="802" spans="1:7">
      <c r="A802" s="21" t="s">
        <v>2258</v>
      </c>
      <c r="B802" s="6" t="s">
        <v>94</v>
      </c>
      <c r="C802" s="6" t="s">
        <v>1918</v>
      </c>
      <c r="D802" s="6" t="s">
        <v>448</v>
      </c>
      <c r="E802" s="103">
        <v>471500</v>
      </c>
      <c r="F802" s="103">
        <v>490000</v>
      </c>
      <c r="G802" s="2">
        <f t="shared" si="12"/>
        <v>3.923647932131491E-2</v>
      </c>
    </row>
    <row r="803" spans="1:7">
      <c r="A803" s="21" t="s">
        <v>2258</v>
      </c>
      <c r="B803" s="6" t="s">
        <v>94</v>
      </c>
      <c r="C803" s="6" t="s">
        <v>1919</v>
      </c>
      <c r="D803" s="6" t="s">
        <v>449</v>
      </c>
      <c r="E803" s="103">
        <v>400000</v>
      </c>
      <c r="F803" s="103">
        <v>477500</v>
      </c>
      <c r="G803" s="2">
        <f t="shared" si="12"/>
        <v>0.19375000000000009</v>
      </c>
    </row>
    <row r="804" spans="1:7">
      <c r="A804" s="21" t="s">
        <v>2258</v>
      </c>
      <c r="B804" s="6" t="s">
        <v>94</v>
      </c>
      <c r="C804" s="6" t="s">
        <v>1920</v>
      </c>
      <c r="D804" s="6" t="s">
        <v>450</v>
      </c>
      <c r="E804" s="103">
        <v>455000</v>
      </c>
      <c r="F804" s="103">
        <v>445000</v>
      </c>
      <c r="G804" s="2">
        <f t="shared" si="12"/>
        <v>-2.1978021978022011E-2</v>
      </c>
    </row>
    <row r="805" spans="1:7">
      <c r="A805" s="21" t="s">
        <v>2258</v>
      </c>
      <c r="B805" s="6" t="s">
        <v>94</v>
      </c>
      <c r="C805" s="6" t="s">
        <v>1921</v>
      </c>
      <c r="D805" s="6" t="s">
        <v>451</v>
      </c>
      <c r="E805" s="103">
        <v>575000</v>
      </c>
      <c r="F805" s="103">
        <v>590000</v>
      </c>
      <c r="G805" s="2">
        <f t="shared" si="12"/>
        <v>2.6086956521739202E-2</v>
      </c>
    </row>
    <row r="806" spans="1:7">
      <c r="A806" s="21" t="s">
        <v>2258</v>
      </c>
      <c r="B806" s="6" t="s">
        <v>94</v>
      </c>
      <c r="C806" s="6" t="s">
        <v>1922</v>
      </c>
      <c r="D806" s="6" t="s">
        <v>452</v>
      </c>
      <c r="E806" s="103">
        <v>600000</v>
      </c>
      <c r="F806" s="103">
        <v>647500</v>
      </c>
      <c r="G806" s="2">
        <f t="shared" si="12"/>
        <v>7.9166666666666607E-2</v>
      </c>
    </row>
    <row r="807" spans="1:7">
      <c r="A807" s="21" t="s">
        <v>2258</v>
      </c>
      <c r="B807" s="6" t="s">
        <v>94</v>
      </c>
      <c r="C807" s="6" t="s">
        <v>1923</v>
      </c>
      <c r="D807" s="6" t="s">
        <v>453</v>
      </c>
      <c r="E807" s="103">
        <v>460000</v>
      </c>
      <c r="F807" s="103">
        <v>514000</v>
      </c>
      <c r="G807" s="2">
        <f t="shared" si="12"/>
        <v>0.11739130434782608</v>
      </c>
    </row>
    <row r="808" spans="1:7">
      <c r="A808" s="21" t="s">
        <v>2258</v>
      </c>
      <c r="B808" s="6" t="s">
        <v>94</v>
      </c>
      <c r="C808" s="6" t="s">
        <v>1924</v>
      </c>
      <c r="D808" s="6" t="s">
        <v>454</v>
      </c>
      <c r="E808" s="103">
        <v>417500</v>
      </c>
      <c r="F808" s="103">
        <v>442750</v>
      </c>
      <c r="G808" s="2">
        <f t="shared" si="12"/>
        <v>6.0479041916167597E-2</v>
      </c>
    </row>
    <row r="809" spans="1:7">
      <c r="A809" s="21" t="s">
        <v>2258</v>
      </c>
      <c r="B809" s="6" t="s">
        <v>94</v>
      </c>
      <c r="C809" s="6" t="s">
        <v>1925</v>
      </c>
      <c r="D809" s="6" t="s">
        <v>455</v>
      </c>
      <c r="E809" s="103">
        <v>599999</v>
      </c>
      <c r="F809" s="103">
        <v>640000</v>
      </c>
      <c r="G809" s="2">
        <f t="shared" si="12"/>
        <v>6.6668444447407493E-2</v>
      </c>
    </row>
    <row r="810" spans="1:7">
      <c r="A810" s="21" t="s">
        <v>2258</v>
      </c>
      <c r="B810" s="6" t="s">
        <v>94</v>
      </c>
      <c r="C810" s="6" t="s">
        <v>1926</v>
      </c>
      <c r="D810" s="6" t="s">
        <v>456</v>
      </c>
      <c r="E810" s="103">
        <v>610000</v>
      </c>
      <c r="F810" s="103">
        <v>500000</v>
      </c>
      <c r="G810" s="2">
        <f t="shared" si="12"/>
        <v>-0.18032786885245899</v>
      </c>
    </row>
    <row r="811" spans="1:7">
      <c r="A811" s="21" t="s">
        <v>2258</v>
      </c>
      <c r="B811" s="6" t="s">
        <v>94</v>
      </c>
      <c r="C811" s="6" t="s">
        <v>1927</v>
      </c>
      <c r="D811" s="6" t="s">
        <v>457</v>
      </c>
      <c r="E811" s="103">
        <v>745000</v>
      </c>
      <c r="F811" s="103">
        <v>741000</v>
      </c>
      <c r="G811" s="2">
        <f t="shared" si="12"/>
        <v>-5.3691275167785379E-3</v>
      </c>
    </row>
    <row r="812" spans="1:7">
      <c r="A812" s="21" t="s">
        <v>2258</v>
      </c>
      <c r="B812" s="6" t="s">
        <v>94</v>
      </c>
      <c r="C812" s="6" t="s">
        <v>1928</v>
      </c>
      <c r="D812" s="6" t="s">
        <v>458</v>
      </c>
      <c r="E812" s="103">
        <v>1175000</v>
      </c>
      <c r="F812" s="103">
        <v>1250000</v>
      </c>
      <c r="G812" s="2">
        <f t="shared" si="12"/>
        <v>6.3829787234042534E-2</v>
      </c>
    </row>
    <row r="813" spans="1:7">
      <c r="A813" s="21" t="s">
        <v>2258</v>
      </c>
      <c r="B813" s="6" t="s">
        <v>94</v>
      </c>
      <c r="C813" s="6" t="s">
        <v>1929</v>
      </c>
      <c r="D813" s="6" t="s">
        <v>459</v>
      </c>
      <c r="E813" s="103">
        <v>512500</v>
      </c>
      <c r="F813" s="103">
        <v>570000</v>
      </c>
      <c r="G813" s="2">
        <f t="shared" si="12"/>
        <v>0.11219512195121961</v>
      </c>
    </row>
    <row r="814" spans="1:7">
      <c r="A814" s="21" t="s">
        <v>2258</v>
      </c>
      <c r="B814" s="6" t="s">
        <v>94</v>
      </c>
      <c r="C814" s="6" t="s">
        <v>1930</v>
      </c>
      <c r="D814" s="6" t="s">
        <v>460</v>
      </c>
      <c r="E814" s="103">
        <v>413750</v>
      </c>
      <c r="F814" s="103">
        <v>463750</v>
      </c>
      <c r="G814" s="2">
        <f t="shared" si="12"/>
        <v>0.12084592145015116</v>
      </c>
    </row>
    <row r="815" spans="1:7">
      <c r="A815" s="21" t="s">
        <v>2259</v>
      </c>
      <c r="B815" s="6" t="s">
        <v>68</v>
      </c>
      <c r="C815" s="6" t="s">
        <v>1931</v>
      </c>
      <c r="D815" s="6" t="s">
        <v>1066</v>
      </c>
      <c r="E815" s="103">
        <v>373320</v>
      </c>
      <c r="F815" s="103">
        <v>336000</v>
      </c>
      <c r="G815" s="2">
        <f t="shared" si="12"/>
        <v>-9.9967855994856913E-2</v>
      </c>
    </row>
    <row r="816" spans="1:7">
      <c r="A816" s="21" t="s">
        <v>2259</v>
      </c>
      <c r="B816" s="6" t="s">
        <v>68</v>
      </c>
      <c r="C816" s="6" t="s">
        <v>1932</v>
      </c>
      <c r="D816" s="6" t="s">
        <v>1067</v>
      </c>
      <c r="E816" s="103">
        <v>340000</v>
      </c>
      <c r="F816" s="103">
        <v>335000</v>
      </c>
      <c r="G816" s="2">
        <f t="shared" si="12"/>
        <v>-1.4705882352941124E-2</v>
      </c>
    </row>
    <row r="817" spans="1:7">
      <c r="A817" s="21" t="s">
        <v>2259</v>
      </c>
      <c r="B817" s="6" t="s">
        <v>68</v>
      </c>
      <c r="C817" s="6" t="s">
        <v>1933</v>
      </c>
      <c r="D817" s="6" t="s">
        <v>1068</v>
      </c>
      <c r="E817" s="103">
        <v>450000</v>
      </c>
      <c r="F817" s="103">
        <v>445000</v>
      </c>
      <c r="G817" s="2">
        <f t="shared" si="12"/>
        <v>-1.1111111111111072E-2</v>
      </c>
    </row>
    <row r="818" spans="1:7">
      <c r="A818" s="21" t="s">
        <v>2259</v>
      </c>
      <c r="B818" s="6" t="s">
        <v>68</v>
      </c>
      <c r="C818" s="6" t="s">
        <v>1934</v>
      </c>
      <c r="D818" s="6" t="s">
        <v>1069</v>
      </c>
      <c r="E818" s="103">
        <v>352000</v>
      </c>
      <c r="F818" s="103">
        <v>430000</v>
      </c>
      <c r="G818" s="2">
        <f t="shared" si="12"/>
        <v>0.22159090909090917</v>
      </c>
    </row>
    <row r="819" spans="1:7">
      <c r="A819" s="21" t="s">
        <v>2259</v>
      </c>
      <c r="B819" s="6" t="s">
        <v>68</v>
      </c>
      <c r="C819" s="6" t="s">
        <v>1935</v>
      </c>
      <c r="D819" s="6" t="s">
        <v>1070</v>
      </c>
      <c r="E819" s="103">
        <v>355000</v>
      </c>
      <c r="F819" s="103">
        <v>365000</v>
      </c>
      <c r="G819" s="2">
        <f t="shared" si="12"/>
        <v>2.8169014084507005E-2</v>
      </c>
    </row>
    <row r="820" spans="1:7">
      <c r="A820" s="21" t="s">
        <v>2259</v>
      </c>
      <c r="B820" s="6" t="s">
        <v>68</v>
      </c>
      <c r="C820" s="6" t="s">
        <v>1936</v>
      </c>
      <c r="D820" s="6" t="s">
        <v>1071</v>
      </c>
      <c r="E820" s="103">
        <v>435000</v>
      </c>
      <c r="F820" s="103">
        <v>425250</v>
      </c>
      <c r="G820" s="2">
        <f t="shared" si="12"/>
        <v>-2.2413793103448265E-2</v>
      </c>
    </row>
    <row r="821" spans="1:7">
      <c r="A821" s="21" t="s">
        <v>2259</v>
      </c>
      <c r="B821" s="6" t="s">
        <v>68</v>
      </c>
      <c r="C821" s="6" t="s">
        <v>1937</v>
      </c>
      <c r="D821" s="6" t="s">
        <v>1072</v>
      </c>
      <c r="E821" s="103">
        <v>431500</v>
      </c>
      <c r="F821" s="103">
        <v>445000</v>
      </c>
      <c r="G821" s="2">
        <f t="shared" si="12"/>
        <v>3.1286210892236488E-2</v>
      </c>
    </row>
    <row r="822" spans="1:7">
      <c r="A822" s="21" t="s">
        <v>2259</v>
      </c>
      <c r="B822" s="6" t="s">
        <v>68</v>
      </c>
      <c r="C822" s="6" t="s">
        <v>1938</v>
      </c>
      <c r="D822" s="6" t="s">
        <v>1073</v>
      </c>
      <c r="E822" s="103">
        <v>451000</v>
      </c>
      <c r="F822" s="103">
        <v>420000</v>
      </c>
      <c r="G822" s="2">
        <f t="shared" si="12"/>
        <v>-6.8736141906873605E-2</v>
      </c>
    </row>
    <row r="823" spans="1:7">
      <c r="A823" s="21" t="s">
        <v>2259</v>
      </c>
      <c r="B823" s="6" t="s">
        <v>68</v>
      </c>
      <c r="C823" s="6" t="s">
        <v>1939</v>
      </c>
      <c r="D823" s="6" t="s">
        <v>1074</v>
      </c>
      <c r="E823" s="103">
        <v>450000</v>
      </c>
      <c r="F823" s="103">
        <v>431000</v>
      </c>
      <c r="G823" s="2">
        <f t="shared" si="12"/>
        <v>-4.2222222222222272E-2</v>
      </c>
    </row>
    <row r="824" spans="1:7">
      <c r="A824" s="21" t="s">
        <v>2259</v>
      </c>
      <c r="B824" s="6" t="s">
        <v>68</v>
      </c>
      <c r="C824" s="6" t="s">
        <v>1940</v>
      </c>
      <c r="D824" s="6" t="s">
        <v>1075</v>
      </c>
      <c r="E824" s="103">
        <v>380000</v>
      </c>
      <c r="F824" s="103">
        <v>385000</v>
      </c>
      <c r="G824" s="2">
        <f t="shared" si="12"/>
        <v>1.3157894736842035E-2</v>
      </c>
    </row>
    <row r="825" spans="1:7">
      <c r="A825" s="21" t="s">
        <v>2259</v>
      </c>
      <c r="B825" s="6" t="s">
        <v>68</v>
      </c>
      <c r="C825" s="6" t="s">
        <v>1941</v>
      </c>
      <c r="D825" s="6" t="s">
        <v>1076</v>
      </c>
      <c r="E825" s="103">
        <v>400000</v>
      </c>
      <c r="F825" s="103">
        <v>400000</v>
      </c>
      <c r="G825" s="2">
        <f t="shared" si="12"/>
        <v>0</v>
      </c>
    </row>
    <row r="826" spans="1:7">
      <c r="A826" s="21" t="s">
        <v>2259</v>
      </c>
      <c r="B826" s="6" t="s">
        <v>68</v>
      </c>
      <c r="C826" s="6" t="s">
        <v>1942</v>
      </c>
      <c r="D826" s="6" t="s">
        <v>1077</v>
      </c>
      <c r="E826" s="103">
        <v>307500</v>
      </c>
      <c r="F826" s="103">
        <v>290000</v>
      </c>
      <c r="G826" s="2">
        <f t="shared" si="12"/>
        <v>-5.6910569105691033E-2</v>
      </c>
    </row>
    <row r="827" spans="1:7">
      <c r="A827" s="21" t="s">
        <v>2259</v>
      </c>
      <c r="B827" s="6" t="s">
        <v>68</v>
      </c>
      <c r="C827" s="6" t="s">
        <v>1943</v>
      </c>
      <c r="D827" s="6" t="s">
        <v>1078</v>
      </c>
      <c r="E827" s="103">
        <v>384000</v>
      </c>
      <c r="F827" s="103">
        <v>398475</v>
      </c>
      <c r="G827" s="2">
        <f t="shared" si="12"/>
        <v>3.7695312499999911E-2</v>
      </c>
    </row>
    <row r="828" spans="1:7">
      <c r="A828" s="21" t="s">
        <v>2259</v>
      </c>
      <c r="B828" s="6" t="s">
        <v>68</v>
      </c>
      <c r="C828" s="6" t="s">
        <v>1944</v>
      </c>
      <c r="D828" s="6" t="s">
        <v>1079</v>
      </c>
      <c r="E828" s="103">
        <v>375000</v>
      </c>
      <c r="F828" s="103">
        <v>367500</v>
      </c>
      <c r="G828" s="2">
        <f t="shared" si="12"/>
        <v>-2.0000000000000018E-2</v>
      </c>
    </row>
    <row r="829" spans="1:7">
      <c r="A829" s="21" t="s">
        <v>2259</v>
      </c>
      <c r="B829" s="6" t="s">
        <v>68</v>
      </c>
      <c r="C829" s="6" t="s">
        <v>1945</v>
      </c>
      <c r="D829" s="6" t="s">
        <v>1080</v>
      </c>
      <c r="E829" s="103">
        <v>420000</v>
      </c>
      <c r="F829" s="103">
        <v>416250</v>
      </c>
      <c r="G829" s="2">
        <f t="shared" si="12"/>
        <v>-8.9285714285713969E-3</v>
      </c>
    </row>
    <row r="830" spans="1:7">
      <c r="A830" s="21" t="s">
        <v>2259</v>
      </c>
      <c r="B830" s="6" t="s">
        <v>68</v>
      </c>
      <c r="C830" s="6" t="s">
        <v>1946</v>
      </c>
      <c r="D830" s="6" t="s">
        <v>1081</v>
      </c>
      <c r="E830" s="103">
        <v>535000</v>
      </c>
      <c r="F830" s="103">
        <v>490000</v>
      </c>
      <c r="G830" s="2">
        <f t="shared" si="12"/>
        <v>-8.411214953271029E-2</v>
      </c>
    </row>
    <row r="831" spans="1:7">
      <c r="A831" s="21" t="s">
        <v>2259</v>
      </c>
      <c r="B831" s="6" t="s">
        <v>68</v>
      </c>
      <c r="C831" s="6" t="s">
        <v>1947</v>
      </c>
      <c r="D831" s="6" t="s">
        <v>1082</v>
      </c>
      <c r="E831" s="103">
        <v>336000</v>
      </c>
      <c r="F831" s="103">
        <v>400000</v>
      </c>
      <c r="G831" s="2">
        <f t="shared" si="12"/>
        <v>0.19047619047619047</v>
      </c>
    </row>
    <row r="832" spans="1:7">
      <c r="A832" s="21" t="s">
        <v>2259</v>
      </c>
      <c r="B832" s="6" t="s">
        <v>68</v>
      </c>
      <c r="C832" s="6" t="s">
        <v>1948</v>
      </c>
      <c r="D832" s="6" t="s">
        <v>1083</v>
      </c>
      <c r="E832" s="103">
        <v>309000</v>
      </c>
      <c r="F832" s="103">
        <v>318000</v>
      </c>
      <c r="G832" s="2">
        <f t="shared" si="12"/>
        <v>2.9126213592232997E-2</v>
      </c>
    </row>
    <row r="833" spans="1:7">
      <c r="A833" s="21" t="s">
        <v>2259</v>
      </c>
      <c r="B833" s="6" t="s">
        <v>68</v>
      </c>
      <c r="C833" s="6" t="s">
        <v>1949</v>
      </c>
      <c r="D833" s="6" t="s">
        <v>1084</v>
      </c>
      <c r="E833" s="103">
        <v>345000</v>
      </c>
      <c r="F833" s="103">
        <v>305000</v>
      </c>
      <c r="G833" s="2">
        <f t="shared" si="12"/>
        <v>-0.11594202898550721</v>
      </c>
    </row>
    <row r="834" spans="1:7">
      <c r="A834" s="21" t="s">
        <v>2259</v>
      </c>
      <c r="B834" s="6" t="s">
        <v>68</v>
      </c>
      <c r="C834" s="6" t="s">
        <v>1950</v>
      </c>
      <c r="D834" s="6" t="s">
        <v>1085</v>
      </c>
      <c r="E834" s="103">
        <v>372500</v>
      </c>
      <c r="F834" s="103">
        <v>426000</v>
      </c>
      <c r="G834" s="2">
        <f t="shared" si="12"/>
        <v>0.14362416107382558</v>
      </c>
    </row>
    <row r="835" spans="1:7">
      <c r="A835" s="21" t="s">
        <v>2259</v>
      </c>
      <c r="B835" s="6" t="s">
        <v>68</v>
      </c>
      <c r="C835" s="6" t="s">
        <v>1951</v>
      </c>
      <c r="D835" s="6" t="s">
        <v>1086</v>
      </c>
      <c r="E835" s="103">
        <v>287500</v>
      </c>
      <c r="F835" s="103">
        <v>287000</v>
      </c>
      <c r="G835" s="2">
        <f t="shared" si="12"/>
        <v>-1.7391304347825765E-3</v>
      </c>
    </row>
    <row r="836" spans="1:7">
      <c r="A836" s="21" t="s">
        <v>2259</v>
      </c>
      <c r="B836" s="6" t="s">
        <v>68</v>
      </c>
      <c r="C836" s="6" t="s">
        <v>1952</v>
      </c>
      <c r="D836" s="6" t="s">
        <v>1087</v>
      </c>
      <c r="E836" s="103">
        <v>660000</v>
      </c>
      <c r="F836" s="103">
        <v>650500</v>
      </c>
      <c r="G836" s="2">
        <f t="shared" si="12"/>
        <v>-1.4393939393939403E-2</v>
      </c>
    </row>
    <row r="837" spans="1:7">
      <c r="A837" s="21" t="s">
        <v>2259</v>
      </c>
      <c r="B837" s="6" t="s">
        <v>68</v>
      </c>
      <c r="C837" s="6" t="s">
        <v>1953</v>
      </c>
      <c r="D837" s="6" t="s">
        <v>1088</v>
      </c>
      <c r="E837" s="103">
        <v>595000</v>
      </c>
      <c r="F837" s="103">
        <v>585000</v>
      </c>
      <c r="G837" s="2">
        <f t="shared" si="12"/>
        <v>-1.6806722689075682E-2</v>
      </c>
    </row>
    <row r="838" spans="1:7">
      <c r="A838" s="21" t="s">
        <v>2260</v>
      </c>
      <c r="B838" s="6" t="s">
        <v>98</v>
      </c>
      <c r="C838" s="6" t="s">
        <v>1954</v>
      </c>
      <c r="D838" s="6" t="s">
        <v>461</v>
      </c>
      <c r="E838" s="103">
        <v>471475</v>
      </c>
      <c r="F838" s="103">
        <v>490000</v>
      </c>
      <c r="G838" s="2">
        <f t="shared" ref="G838:G901" si="13">F838/E838-1</f>
        <v>3.9291584919667111E-2</v>
      </c>
    </row>
    <row r="839" spans="1:7">
      <c r="A839" s="21" t="s">
        <v>2260</v>
      </c>
      <c r="B839" s="6" t="s">
        <v>98</v>
      </c>
      <c r="C839" s="6" t="s">
        <v>1955</v>
      </c>
      <c r="D839" s="6" t="s">
        <v>462</v>
      </c>
      <c r="E839" s="103">
        <v>545000</v>
      </c>
      <c r="F839" s="103">
        <v>373500</v>
      </c>
      <c r="G839" s="2">
        <f t="shared" si="13"/>
        <v>-0.31467889908256885</v>
      </c>
    </row>
    <row r="840" spans="1:7">
      <c r="A840" s="21" t="s">
        <v>2260</v>
      </c>
      <c r="B840" s="6" t="s">
        <v>98</v>
      </c>
      <c r="C840" s="6" t="s">
        <v>1956</v>
      </c>
      <c r="D840" s="6" t="s">
        <v>463</v>
      </c>
      <c r="E840" s="103">
        <v>496250</v>
      </c>
      <c r="F840" s="103">
        <v>592000</v>
      </c>
      <c r="G840" s="2">
        <f t="shared" si="13"/>
        <v>0.19294710327455911</v>
      </c>
    </row>
    <row r="841" spans="1:7">
      <c r="A841" s="21" t="s">
        <v>2260</v>
      </c>
      <c r="B841" s="6" t="s">
        <v>98</v>
      </c>
      <c r="C841" s="6" t="s">
        <v>1957</v>
      </c>
      <c r="D841" s="6" t="s">
        <v>464</v>
      </c>
      <c r="E841" s="103">
        <v>420000</v>
      </c>
      <c r="F841" s="103">
        <v>382500</v>
      </c>
      <c r="G841" s="2">
        <f t="shared" si="13"/>
        <v>-8.9285714285714302E-2</v>
      </c>
    </row>
    <row r="842" spans="1:7">
      <c r="A842" s="21" t="s">
        <v>2260</v>
      </c>
      <c r="B842" s="6" t="s">
        <v>98</v>
      </c>
      <c r="C842" s="6" t="s">
        <v>1958</v>
      </c>
      <c r="D842" s="6" t="s">
        <v>465</v>
      </c>
      <c r="E842" s="103">
        <v>462000</v>
      </c>
      <c r="F842" s="103">
        <v>470000</v>
      </c>
      <c r="G842" s="2">
        <f t="shared" si="13"/>
        <v>1.7316017316017396E-2</v>
      </c>
    </row>
    <row r="843" spans="1:7">
      <c r="A843" s="21" t="s">
        <v>2260</v>
      </c>
      <c r="B843" s="6" t="s">
        <v>98</v>
      </c>
      <c r="C843" s="6" t="s">
        <v>1959</v>
      </c>
      <c r="D843" s="6" t="s">
        <v>466</v>
      </c>
      <c r="E843" s="103">
        <v>615000</v>
      </c>
      <c r="F843" s="103">
        <v>650000</v>
      </c>
      <c r="G843" s="2">
        <f t="shared" si="13"/>
        <v>5.6910569105691033E-2</v>
      </c>
    </row>
    <row r="844" spans="1:7">
      <c r="A844" s="21" t="s">
        <v>2260</v>
      </c>
      <c r="B844" s="6" t="s">
        <v>98</v>
      </c>
      <c r="C844" s="6" t="s">
        <v>1960</v>
      </c>
      <c r="D844" s="6" t="s">
        <v>467</v>
      </c>
      <c r="E844" s="103">
        <v>434000</v>
      </c>
      <c r="F844" s="103">
        <v>400000</v>
      </c>
      <c r="G844" s="2">
        <f t="shared" si="13"/>
        <v>-7.8341013824884786E-2</v>
      </c>
    </row>
    <row r="845" spans="1:7">
      <c r="A845" s="21" t="s">
        <v>2260</v>
      </c>
      <c r="B845" s="6" t="s">
        <v>98</v>
      </c>
      <c r="C845" s="6" t="s">
        <v>1961</v>
      </c>
      <c r="D845" s="6" t="s">
        <v>468</v>
      </c>
      <c r="E845" s="103">
        <v>330000</v>
      </c>
      <c r="F845" s="103">
        <v>383000</v>
      </c>
      <c r="G845" s="2">
        <f t="shared" si="13"/>
        <v>0.16060606060606064</v>
      </c>
    </row>
    <row r="846" spans="1:7">
      <c r="A846" s="21" t="s">
        <v>2260</v>
      </c>
      <c r="B846" s="6" t="s">
        <v>98</v>
      </c>
      <c r="C846" s="6" t="s">
        <v>1962</v>
      </c>
      <c r="D846" s="6" t="s">
        <v>469</v>
      </c>
      <c r="E846" s="103">
        <v>522500</v>
      </c>
      <c r="F846" s="103">
        <v>490000</v>
      </c>
      <c r="G846" s="2">
        <f t="shared" si="13"/>
        <v>-6.2200956937799035E-2</v>
      </c>
    </row>
    <row r="847" spans="1:7">
      <c r="A847" s="21" t="s">
        <v>2260</v>
      </c>
      <c r="B847" s="6" t="s">
        <v>98</v>
      </c>
      <c r="C847" s="6" t="s">
        <v>1963</v>
      </c>
      <c r="D847" s="6" t="s">
        <v>470</v>
      </c>
      <c r="E847" s="103">
        <v>430000</v>
      </c>
      <c r="F847" s="103">
        <v>425000</v>
      </c>
      <c r="G847" s="2">
        <f t="shared" si="13"/>
        <v>-1.1627906976744207E-2</v>
      </c>
    </row>
    <row r="848" spans="1:7">
      <c r="A848" s="21" t="s">
        <v>2260</v>
      </c>
      <c r="B848" s="6" t="s">
        <v>98</v>
      </c>
      <c r="C848" s="6" t="s">
        <v>1964</v>
      </c>
      <c r="D848" s="6" t="s">
        <v>471</v>
      </c>
      <c r="E848" s="103">
        <v>470000</v>
      </c>
      <c r="F848" s="103">
        <v>383000</v>
      </c>
      <c r="G848" s="2">
        <f t="shared" si="13"/>
        <v>-0.18510638297872339</v>
      </c>
    </row>
    <row r="849" spans="1:7">
      <c r="A849" s="21" t="s">
        <v>2260</v>
      </c>
      <c r="B849" s="6" t="s">
        <v>98</v>
      </c>
      <c r="C849" s="6" t="s">
        <v>1965</v>
      </c>
      <c r="D849" s="6" t="s">
        <v>472</v>
      </c>
      <c r="E849" s="103">
        <v>377500</v>
      </c>
      <c r="F849" s="103">
        <v>372500</v>
      </c>
      <c r="G849" s="2">
        <f t="shared" si="13"/>
        <v>-1.3245033112582738E-2</v>
      </c>
    </row>
    <row r="850" spans="1:7">
      <c r="A850" s="21" t="s">
        <v>2260</v>
      </c>
      <c r="B850" s="6" t="s">
        <v>98</v>
      </c>
      <c r="C850" s="6" t="s">
        <v>1966</v>
      </c>
      <c r="D850" s="6" t="s">
        <v>473</v>
      </c>
      <c r="E850" s="103">
        <v>410000</v>
      </c>
      <c r="F850" s="103">
        <v>500000</v>
      </c>
      <c r="G850" s="2">
        <f t="shared" si="13"/>
        <v>0.21951219512195119</v>
      </c>
    </row>
    <row r="851" spans="1:7">
      <c r="A851" s="21" t="s">
        <v>2260</v>
      </c>
      <c r="B851" s="6" t="s">
        <v>98</v>
      </c>
      <c r="C851" s="6" t="s">
        <v>1967</v>
      </c>
      <c r="D851" s="6" t="s">
        <v>474</v>
      </c>
      <c r="E851" s="103">
        <v>485000</v>
      </c>
      <c r="F851" s="103">
        <v>472500</v>
      </c>
      <c r="G851" s="2">
        <f t="shared" si="13"/>
        <v>-2.5773195876288679E-2</v>
      </c>
    </row>
    <row r="852" spans="1:7">
      <c r="A852" s="21" t="s">
        <v>2260</v>
      </c>
      <c r="B852" s="6" t="s">
        <v>98</v>
      </c>
      <c r="C852" s="6" t="s">
        <v>1968</v>
      </c>
      <c r="D852" s="6" t="s">
        <v>475</v>
      </c>
      <c r="E852" s="103">
        <v>570000</v>
      </c>
      <c r="F852" s="103">
        <v>708875</v>
      </c>
      <c r="G852" s="2">
        <f t="shared" si="13"/>
        <v>0.24364035087719293</v>
      </c>
    </row>
    <row r="853" spans="1:7">
      <c r="A853" s="21" t="s">
        <v>2260</v>
      </c>
      <c r="B853" s="6" t="s">
        <v>98</v>
      </c>
      <c r="C853" s="6" t="s">
        <v>1969</v>
      </c>
      <c r="D853" s="6" t="s">
        <v>476</v>
      </c>
      <c r="E853" s="103">
        <v>400000</v>
      </c>
      <c r="F853" s="103">
        <v>395000</v>
      </c>
      <c r="G853" s="2">
        <f t="shared" si="13"/>
        <v>-1.2499999999999956E-2</v>
      </c>
    </row>
    <row r="854" spans="1:7">
      <c r="A854" s="21" t="s">
        <v>2260</v>
      </c>
      <c r="B854" s="6" t="s">
        <v>98</v>
      </c>
      <c r="C854" s="6" t="s">
        <v>1970</v>
      </c>
      <c r="D854" s="6" t="s">
        <v>477</v>
      </c>
      <c r="E854" s="103">
        <v>371500</v>
      </c>
      <c r="F854" s="103">
        <v>410000</v>
      </c>
      <c r="G854" s="2">
        <f t="shared" si="13"/>
        <v>0.10363391655450882</v>
      </c>
    </row>
    <row r="855" spans="1:7">
      <c r="A855" s="21" t="s">
        <v>2260</v>
      </c>
      <c r="B855" s="6" t="s">
        <v>98</v>
      </c>
      <c r="C855" s="6" t="s">
        <v>1971</v>
      </c>
      <c r="D855" s="6" t="s">
        <v>478</v>
      </c>
      <c r="E855" s="103">
        <v>416497.5</v>
      </c>
      <c r="F855" s="103">
        <v>400997.5</v>
      </c>
      <c r="G855" s="2">
        <f t="shared" si="13"/>
        <v>-3.7215109334389762E-2</v>
      </c>
    </row>
    <row r="856" spans="1:7">
      <c r="A856" s="21" t="s">
        <v>2260</v>
      </c>
      <c r="B856" s="6" t="s">
        <v>98</v>
      </c>
      <c r="C856" s="6" t="s">
        <v>1972</v>
      </c>
      <c r="D856" s="6" t="s">
        <v>479</v>
      </c>
      <c r="E856" s="103">
        <v>355000</v>
      </c>
      <c r="F856" s="103">
        <v>468750</v>
      </c>
      <c r="G856" s="2">
        <f t="shared" si="13"/>
        <v>0.32042253521126751</v>
      </c>
    </row>
    <row r="857" spans="1:7">
      <c r="A857" s="21" t="s">
        <v>2260</v>
      </c>
      <c r="B857" s="6" t="s">
        <v>98</v>
      </c>
      <c r="C857" s="6" t="s">
        <v>1973</v>
      </c>
      <c r="D857" s="6" t="s">
        <v>480</v>
      </c>
      <c r="E857" s="103">
        <v>475000</v>
      </c>
      <c r="F857" s="103">
        <v>459000</v>
      </c>
      <c r="G857" s="2">
        <f t="shared" si="13"/>
        <v>-3.3684210526315761E-2</v>
      </c>
    </row>
    <row r="858" spans="1:7">
      <c r="A858" s="21" t="s">
        <v>2260</v>
      </c>
      <c r="B858" s="6" t="s">
        <v>98</v>
      </c>
      <c r="C858" s="6" t="s">
        <v>1974</v>
      </c>
      <c r="D858" s="6" t="s">
        <v>481</v>
      </c>
      <c r="E858" s="103">
        <v>850000</v>
      </c>
      <c r="F858" s="103">
        <v>857725</v>
      </c>
      <c r="G858" s="2">
        <f t="shared" si="13"/>
        <v>9.0882352941177302E-3</v>
      </c>
    </row>
    <row r="859" spans="1:7">
      <c r="A859" s="21" t="s">
        <v>2260</v>
      </c>
      <c r="B859" s="6" t="s">
        <v>98</v>
      </c>
      <c r="C859" s="6" t="s">
        <v>1975</v>
      </c>
      <c r="D859" s="6" t="s">
        <v>482</v>
      </c>
      <c r="E859" s="103">
        <v>346000</v>
      </c>
      <c r="F859" s="103">
        <v>400000</v>
      </c>
      <c r="G859" s="2">
        <f t="shared" si="13"/>
        <v>0.1560693641618498</v>
      </c>
    </row>
    <row r="860" spans="1:7">
      <c r="A860" s="21" t="s">
        <v>2260</v>
      </c>
      <c r="B860" s="6" t="s">
        <v>98</v>
      </c>
      <c r="C860" s="6" t="s">
        <v>1976</v>
      </c>
      <c r="D860" s="6" t="s">
        <v>483</v>
      </c>
      <c r="E860" s="103">
        <v>500000</v>
      </c>
      <c r="F860" s="103">
        <v>475000</v>
      </c>
      <c r="G860" s="2">
        <f t="shared" si="13"/>
        <v>-5.0000000000000044E-2</v>
      </c>
    </row>
    <row r="861" spans="1:7">
      <c r="A861" s="21" t="s">
        <v>2260</v>
      </c>
      <c r="B861" s="6" t="s">
        <v>98</v>
      </c>
      <c r="C861" s="6" t="s">
        <v>1977</v>
      </c>
      <c r="D861" s="6" t="s">
        <v>484</v>
      </c>
      <c r="E861" s="103">
        <v>425000</v>
      </c>
      <c r="F861" s="103">
        <v>403500</v>
      </c>
      <c r="G861" s="2">
        <f t="shared" si="13"/>
        <v>-5.0588235294117601E-2</v>
      </c>
    </row>
    <row r="862" spans="1:7">
      <c r="A862" s="21" t="s">
        <v>2260</v>
      </c>
      <c r="B862" s="6" t="s">
        <v>98</v>
      </c>
      <c r="C862" s="6" t="s">
        <v>1978</v>
      </c>
      <c r="D862" s="6" t="s">
        <v>485</v>
      </c>
      <c r="E862" s="103">
        <v>465000</v>
      </c>
      <c r="F862" s="103">
        <v>475000</v>
      </c>
      <c r="G862" s="2">
        <f t="shared" si="13"/>
        <v>2.1505376344086002E-2</v>
      </c>
    </row>
    <row r="863" spans="1:7">
      <c r="A863" s="21" t="s">
        <v>2260</v>
      </c>
      <c r="B863" s="6" t="s">
        <v>98</v>
      </c>
      <c r="C863" s="6" t="s">
        <v>1979</v>
      </c>
      <c r="D863" s="6" t="s">
        <v>486</v>
      </c>
      <c r="E863" s="103">
        <v>774888</v>
      </c>
      <c r="F863" s="103">
        <v>590000</v>
      </c>
      <c r="G863" s="2">
        <f t="shared" si="13"/>
        <v>-0.23859964278708667</v>
      </c>
    </row>
    <row r="864" spans="1:7">
      <c r="A864" s="21" t="s">
        <v>2260</v>
      </c>
      <c r="B864" s="6" t="s">
        <v>98</v>
      </c>
      <c r="C864" s="6" t="s">
        <v>1980</v>
      </c>
      <c r="D864" s="6" t="s">
        <v>487</v>
      </c>
      <c r="E864" s="103">
        <v>595000</v>
      </c>
      <c r="F864" s="103">
        <v>580500</v>
      </c>
      <c r="G864" s="2">
        <f t="shared" si="13"/>
        <v>-2.4369747899159688E-2</v>
      </c>
    </row>
    <row r="865" spans="1:7">
      <c r="A865" s="21" t="s">
        <v>2260</v>
      </c>
      <c r="B865" s="6" t="s">
        <v>98</v>
      </c>
      <c r="C865" s="6" t="s">
        <v>1981</v>
      </c>
      <c r="D865" s="6" t="s">
        <v>488</v>
      </c>
      <c r="E865" s="103">
        <v>479500</v>
      </c>
      <c r="F865" s="103">
        <v>509250</v>
      </c>
      <c r="G865" s="2">
        <f t="shared" si="13"/>
        <v>6.2043795620438047E-2</v>
      </c>
    </row>
    <row r="866" spans="1:7">
      <c r="A866" s="21" t="s">
        <v>2260</v>
      </c>
      <c r="B866" s="6" t="s">
        <v>98</v>
      </c>
      <c r="C866" s="6" t="s">
        <v>1982</v>
      </c>
      <c r="D866" s="6" t="s">
        <v>489</v>
      </c>
      <c r="E866" s="103">
        <v>450000</v>
      </c>
      <c r="F866" s="103">
        <v>500000</v>
      </c>
      <c r="G866" s="2">
        <f t="shared" si="13"/>
        <v>0.11111111111111116</v>
      </c>
    </row>
    <row r="867" spans="1:7">
      <c r="A867" s="21" t="s">
        <v>2260</v>
      </c>
      <c r="B867" s="6" t="s">
        <v>98</v>
      </c>
      <c r="C867" s="6" t="s">
        <v>1983</v>
      </c>
      <c r="D867" s="6" t="s">
        <v>490</v>
      </c>
      <c r="E867" s="103">
        <v>484250</v>
      </c>
      <c r="F867" s="103">
        <v>487000</v>
      </c>
      <c r="G867" s="2">
        <f t="shared" si="13"/>
        <v>5.6788848735156439E-3</v>
      </c>
    </row>
    <row r="868" spans="1:7">
      <c r="A868" s="21" t="s">
        <v>2261</v>
      </c>
      <c r="B868" s="6" t="s">
        <v>78</v>
      </c>
      <c r="C868" s="6" t="s">
        <v>1984</v>
      </c>
      <c r="D868" s="6" t="s">
        <v>1089</v>
      </c>
      <c r="E868" s="103">
        <v>431000</v>
      </c>
      <c r="F868" s="103">
        <v>440000</v>
      </c>
      <c r="G868" s="2">
        <f t="shared" si="13"/>
        <v>2.088167053364276E-2</v>
      </c>
    </row>
    <row r="869" spans="1:7">
      <c r="A869" s="21" t="s">
        <v>2261</v>
      </c>
      <c r="B869" s="6" t="s">
        <v>78</v>
      </c>
      <c r="C869" s="6" t="s">
        <v>1985</v>
      </c>
      <c r="D869" s="6" t="s">
        <v>1090</v>
      </c>
      <c r="E869" s="103">
        <v>450000</v>
      </c>
      <c r="F869" s="103">
        <v>473750</v>
      </c>
      <c r="G869" s="2">
        <f t="shared" si="13"/>
        <v>5.2777777777777812E-2</v>
      </c>
    </row>
    <row r="870" spans="1:7">
      <c r="A870" s="21" t="s">
        <v>2261</v>
      </c>
      <c r="B870" s="6" t="s">
        <v>78</v>
      </c>
      <c r="C870" s="6" t="s">
        <v>1986</v>
      </c>
      <c r="D870" s="6" t="s">
        <v>1091</v>
      </c>
      <c r="E870" s="103">
        <v>427500</v>
      </c>
      <c r="F870" s="103">
        <v>422500</v>
      </c>
      <c r="G870" s="2">
        <f t="shared" si="13"/>
        <v>-1.1695906432748537E-2</v>
      </c>
    </row>
    <row r="871" spans="1:7">
      <c r="A871" s="21" t="s">
        <v>2261</v>
      </c>
      <c r="B871" s="6" t="s">
        <v>78</v>
      </c>
      <c r="C871" s="6" t="s">
        <v>1987</v>
      </c>
      <c r="D871" s="6" t="s">
        <v>1092</v>
      </c>
      <c r="E871" s="103">
        <v>479175</v>
      </c>
      <c r="F871" s="103">
        <v>445000</v>
      </c>
      <c r="G871" s="2">
        <f t="shared" si="13"/>
        <v>-7.1320498773934315E-2</v>
      </c>
    </row>
    <row r="872" spans="1:7">
      <c r="A872" s="21" t="s">
        <v>2261</v>
      </c>
      <c r="B872" s="6" t="s">
        <v>78</v>
      </c>
      <c r="C872" s="6" t="s">
        <v>1988</v>
      </c>
      <c r="D872" s="6" t="s">
        <v>1093</v>
      </c>
      <c r="E872" s="103">
        <v>455000</v>
      </c>
      <c r="F872" s="103">
        <v>415750</v>
      </c>
      <c r="G872" s="2">
        <f t="shared" si="13"/>
        <v>-8.626373626373629E-2</v>
      </c>
    </row>
    <row r="873" spans="1:7">
      <c r="A873" s="21" t="s">
        <v>2261</v>
      </c>
      <c r="B873" s="6" t="s">
        <v>78</v>
      </c>
      <c r="C873" s="6" t="s">
        <v>1989</v>
      </c>
      <c r="D873" s="6" t="s">
        <v>1094</v>
      </c>
      <c r="E873" s="103">
        <v>395000</v>
      </c>
      <c r="F873" s="103">
        <v>405000</v>
      </c>
      <c r="G873" s="2">
        <f t="shared" si="13"/>
        <v>2.5316455696202445E-2</v>
      </c>
    </row>
    <row r="874" spans="1:7">
      <c r="A874" s="21" t="s">
        <v>2261</v>
      </c>
      <c r="B874" s="6" t="s">
        <v>78</v>
      </c>
      <c r="C874" s="6" t="s">
        <v>1990</v>
      </c>
      <c r="D874" s="6" t="s">
        <v>1095</v>
      </c>
      <c r="E874" s="103">
        <v>465000</v>
      </c>
      <c r="F874" s="103">
        <v>510000</v>
      </c>
      <c r="G874" s="2">
        <f t="shared" si="13"/>
        <v>9.6774193548387011E-2</v>
      </c>
    </row>
    <row r="875" spans="1:7">
      <c r="A875" s="21" t="s">
        <v>2261</v>
      </c>
      <c r="B875" s="6" t="s">
        <v>78</v>
      </c>
      <c r="C875" s="6" t="s">
        <v>1991</v>
      </c>
      <c r="D875" s="6" t="s">
        <v>1096</v>
      </c>
      <c r="E875" s="103">
        <v>422500</v>
      </c>
      <c r="F875" s="103">
        <v>445000</v>
      </c>
      <c r="G875" s="2">
        <f t="shared" si="13"/>
        <v>5.3254437869822535E-2</v>
      </c>
    </row>
    <row r="876" spans="1:7">
      <c r="A876" s="21" t="s">
        <v>2261</v>
      </c>
      <c r="B876" s="6" t="s">
        <v>78</v>
      </c>
      <c r="C876" s="6" t="s">
        <v>1992</v>
      </c>
      <c r="D876" s="6" t="s">
        <v>1097</v>
      </c>
      <c r="E876" s="103">
        <v>436500</v>
      </c>
      <c r="F876" s="103">
        <v>402500</v>
      </c>
      <c r="G876" s="2">
        <f t="shared" si="13"/>
        <v>-7.7892325315005673E-2</v>
      </c>
    </row>
    <row r="877" spans="1:7">
      <c r="A877" s="21" t="s">
        <v>2261</v>
      </c>
      <c r="B877" s="6" t="s">
        <v>78</v>
      </c>
      <c r="C877" s="6" t="s">
        <v>1993</v>
      </c>
      <c r="D877" s="6" t="s">
        <v>1098</v>
      </c>
      <c r="E877" s="103">
        <v>457500</v>
      </c>
      <c r="F877" s="103">
        <v>418750</v>
      </c>
      <c r="G877" s="2">
        <f t="shared" si="13"/>
        <v>-8.4699453551912551E-2</v>
      </c>
    </row>
    <row r="878" spans="1:7">
      <c r="A878" s="21" t="s">
        <v>2261</v>
      </c>
      <c r="B878" s="6" t="s">
        <v>78</v>
      </c>
      <c r="C878" s="6" t="s">
        <v>1994</v>
      </c>
      <c r="D878" s="6" t="s">
        <v>1099</v>
      </c>
      <c r="E878" s="103">
        <v>404000</v>
      </c>
      <c r="F878" s="103">
        <v>500000</v>
      </c>
      <c r="G878" s="2">
        <f t="shared" si="13"/>
        <v>0.23762376237623761</v>
      </c>
    </row>
    <row r="879" spans="1:7">
      <c r="A879" s="21" t="s">
        <v>2261</v>
      </c>
      <c r="B879" s="6" t="s">
        <v>78</v>
      </c>
      <c r="C879" s="6" t="s">
        <v>1995</v>
      </c>
      <c r="D879" s="6" t="s">
        <v>1100</v>
      </c>
      <c r="E879" s="103">
        <v>450000</v>
      </c>
      <c r="F879" s="103">
        <v>470000</v>
      </c>
      <c r="G879" s="2">
        <f t="shared" si="13"/>
        <v>4.4444444444444509E-2</v>
      </c>
    </row>
    <row r="880" spans="1:7">
      <c r="A880" s="21" t="s">
        <v>2261</v>
      </c>
      <c r="B880" s="6" t="s">
        <v>78</v>
      </c>
      <c r="C880" s="6" t="s">
        <v>1996</v>
      </c>
      <c r="D880" s="6" t="s">
        <v>1101</v>
      </c>
      <c r="E880" s="103">
        <v>450000</v>
      </c>
      <c r="F880" s="103">
        <v>487500</v>
      </c>
      <c r="G880" s="2">
        <f t="shared" si="13"/>
        <v>8.3333333333333259E-2</v>
      </c>
    </row>
    <row r="881" spans="1:7">
      <c r="A881" s="21" t="s">
        <v>2261</v>
      </c>
      <c r="B881" s="6" t="s">
        <v>78</v>
      </c>
      <c r="C881" s="6" t="s">
        <v>1997</v>
      </c>
      <c r="D881" s="6" t="s">
        <v>1102</v>
      </c>
      <c r="E881" s="103">
        <v>440000</v>
      </c>
      <c r="F881" s="103">
        <v>450000</v>
      </c>
      <c r="G881" s="2">
        <f t="shared" si="13"/>
        <v>2.2727272727272707E-2</v>
      </c>
    </row>
    <row r="882" spans="1:7">
      <c r="A882" s="21" t="s">
        <v>2261</v>
      </c>
      <c r="B882" s="6" t="s">
        <v>78</v>
      </c>
      <c r="C882" s="6" t="s">
        <v>1998</v>
      </c>
      <c r="D882" s="6" t="s">
        <v>1103</v>
      </c>
      <c r="E882" s="103">
        <v>599995</v>
      </c>
      <c r="F882" s="103">
        <v>606250</v>
      </c>
      <c r="G882" s="2">
        <f t="shared" si="13"/>
        <v>1.0425086875723855E-2</v>
      </c>
    </row>
    <row r="883" spans="1:7">
      <c r="A883" s="21" t="s">
        <v>2261</v>
      </c>
      <c r="B883" s="6" t="s">
        <v>78</v>
      </c>
      <c r="C883" s="6" t="s">
        <v>1999</v>
      </c>
      <c r="D883" s="6" t="s">
        <v>1104</v>
      </c>
      <c r="E883" s="103">
        <v>520000</v>
      </c>
      <c r="F883" s="103">
        <v>525150</v>
      </c>
      <c r="G883" s="2">
        <f t="shared" si="13"/>
        <v>9.9038461538460965E-3</v>
      </c>
    </row>
    <row r="884" spans="1:7">
      <c r="A884" s="21" t="s">
        <v>2261</v>
      </c>
      <c r="B884" s="6" t="s">
        <v>78</v>
      </c>
      <c r="C884" s="6" t="s">
        <v>2000</v>
      </c>
      <c r="D884" s="6" t="s">
        <v>1105</v>
      </c>
      <c r="E884" s="103">
        <v>451000</v>
      </c>
      <c r="F884" s="103">
        <v>465000</v>
      </c>
      <c r="G884" s="2">
        <f t="shared" si="13"/>
        <v>3.104212860310418E-2</v>
      </c>
    </row>
    <row r="885" spans="1:7">
      <c r="A885" s="21" t="s">
        <v>2261</v>
      </c>
      <c r="B885" s="6" t="s">
        <v>78</v>
      </c>
      <c r="C885" s="6" t="s">
        <v>2001</v>
      </c>
      <c r="D885" s="6" t="s">
        <v>1106</v>
      </c>
      <c r="E885" s="103">
        <v>480000</v>
      </c>
      <c r="F885" s="103">
        <v>511500</v>
      </c>
      <c r="G885" s="2">
        <f t="shared" si="13"/>
        <v>6.5625000000000044E-2</v>
      </c>
    </row>
    <row r="886" spans="1:7">
      <c r="A886" s="21" t="s">
        <v>2261</v>
      </c>
      <c r="B886" s="6" t="s">
        <v>78</v>
      </c>
      <c r="C886" s="6" t="s">
        <v>2002</v>
      </c>
      <c r="D886" s="6" t="s">
        <v>1107</v>
      </c>
      <c r="E886" s="103">
        <v>486000</v>
      </c>
      <c r="F886" s="103">
        <v>517500</v>
      </c>
      <c r="G886" s="2">
        <f t="shared" si="13"/>
        <v>6.4814814814814881E-2</v>
      </c>
    </row>
    <row r="887" spans="1:7">
      <c r="A887" s="21" t="s">
        <v>2261</v>
      </c>
      <c r="B887" s="6" t="s">
        <v>78</v>
      </c>
      <c r="C887" s="6" t="s">
        <v>2003</v>
      </c>
      <c r="D887" s="6" t="s">
        <v>1108</v>
      </c>
      <c r="E887" s="103">
        <v>416000</v>
      </c>
      <c r="F887" s="103">
        <v>450000</v>
      </c>
      <c r="G887" s="2">
        <f t="shared" si="13"/>
        <v>8.1730769230769162E-2</v>
      </c>
    </row>
    <row r="888" spans="1:7">
      <c r="A888" s="21" t="s">
        <v>2261</v>
      </c>
      <c r="B888" s="6" t="s">
        <v>78</v>
      </c>
      <c r="C888" s="6" t="s">
        <v>2004</v>
      </c>
      <c r="D888" s="6" t="s">
        <v>1109</v>
      </c>
      <c r="E888" s="103">
        <v>465100</v>
      </c>
      <c r="F888" s="103">
        <v>405250</v>
      </c>
      <c r="G888" s="2">
        <f t="shared" si="13"/>
        <v>-0.12868200387013551</v>
      </c>
    </row>
    <row r="889" spans="1:7">
      <c r="A889" s="21" t="s">
        <v>2261</v>
      </c>
      <c r="B889" s="6" t="s">
        <v>78</v>
      </c>
      <c r="C889" s="6" t="s">
        <v>2005</v>
      </c>
      <c r="D889" s="6" t="s">
        <v>1110</v>
      </c>
      <c r="E889" s="103">
        <v>395000</v>
      </c>
      <c r="F889" s="103">
        <v>384500</v>
      </c>
      <c r="G889" s="2">
        <f t="shared" si="13"/>
        <v>-2.6582278481012689E-2</v>
      </c>
    </row>
    <row r="890" spans="1:7">
      <c r="A890" s="21" t="s">
        <v>2261</v>
      </c>
      <c r="B890" s="6" t="s">
        <v>78</v>
      </c>
      <c r="C890" s="6" t="s">
        <v>2006</v>
      </c>
      <c r="D890" s="6" t="s">
        <v>1111</v>
      </c>
      <c r="E890" s="103">
        <v>433000</v>
      </c>
      <c r="F890" s="103">
        <v>435000</v>
      </c>
      <c r="G890" s="2">
        <f t="shared" si="13"/>
        <v>4.6189376443417363E-3</v>
      </c>
    </row>
    <row r="891" spans="1:7">
      <c r="A891" s="21" t="s">
        <v>2261</v>
      </c>
      <c r="B891" s="6" t="s">
        <v>78</v>
      </c>
      <c r="C891" s="6" t="s">
        <v>2007</v>
      </c>
      <c r="D891" s="6" t="s">
        <v>1112</v>
      </c>
      <c r="E891" s="103">
        <v>514500</v>
      </c>
      <c r="F891" s="103">
        <v>450000</v>
      </c>
      <c r="G891" s="2">
        <f t="shared" si="13"/>
        <v>-0.12536443148688048</v>
      </c>
    </row>
    <row r="892" spans="1:7">
      <c r="A892" s="21" t="s">
        <v>2261</v>
      </c>
      <c r="B892" s="6" t="s">
        <v>78</v>
      </c>
      <c r="C892" s="6" t="s">
        <v>2008</v>
      </c>
      <c r="D892" s="6" t="s">
        <v>1113</v>
      </c>
      <c r="E892" s="103">
        <v>505000</v>
      </c>
      <c r="F892" s="103">
        <v>533750</v>
      </c>
      <c r="G892" s="2">
        <f t="shared" si="13"/>
        <v>5.6930693069306981E-2</v>
      </c>
    </row>
    <row r="893" spans="1:7">
      <c r="A893" s="21" t="s">
        <v>2261</v>
      </c>
      <c r="B893" s="6" t="s">
        <v>78</v>
      </c>
      <c r="C893" s="6" t="s">
        <v>2009</v>
      </c>
      <c r="D893" s="6" t="s">
        <v>1114</v>
      </c>
      <c r="E893" s="103">
        <v>410000</v>
      </c>
      <c r="F893" s="103">
        <v>388750</v>
      </c>
      <c r="G893" s="2">
        <f t="shared" si="13"/>
        <v>-5.1829268292682973E-2</v>
      </c>
    </row>
    <row r="894" spans="1:7">
      <c r="A894" s="21" t="s">
        <v>2261</v>
      </c>
      <c r="B894" s="6" t="s">
        <v>78</v>
      </c>
      <c r="C894" s="6" t="s">
        <v>2010</v>
      </c>
      <c r="D894" s="6" t="s">
        <v>1115</v>
      </c>
      <c r="E894" s="103">
        <v>487000</v>
      </c>
      <c r="F894" s="103">
        <v>487146</v>
      </c>
      <c r="G894" s="2">
        <f t="shared" si="13"/>
        <v>2.997946611908997E-4</v>
      </c>
    </row>
    <row r="895" spans="1:7">
      <c r="A895" s="21" t="s">
        <v>2261</v>
      </c>
      <c r="B895" s="6" t="s">
        <v>78</v>
      </c>
      <c r="C895" s="6" t="s">
        <v>2011</v>
      </c>
      <c r="D895" s="6" t="s">
        <v>1116</v>
      </c>
      <c r="E895" s="103">
        <v>460375</v>
      </c>
      <c r="F895" s="103">
        <v>486750</v>
      </c>
      <c r="G895" s="2">
        <f t="shared" si="13"/>
        <v>5.7290252511539519E-2</v>
      </c>
    </row>
    <row r="896" spans="1:7">
      <c r="A896" s="21" t="s">
        <v>2262</v>
      </c>
      <c r="B896" s="6" t="s">
        <v>91</v>
      </c>
      <c r="C896" s="6" t="s">
        <v>2012</v>
      </c>
      <c r="D896" s="6" t="s">
        <v>491</v>
      </c>
      <c r="E896" s="103">
        <v>742500</v>
      </c>
      <c r="F896" s="103">
        <v>800000</v>
      </c>
      <c r="G896" s="2">
        <f t="shared" si="13"/>
        <v>7.7441077441077422E-2</v>
      </c>
    </row>
    <row r="897" spans="1:7">
      <c r="A897" s="21" t="s">
        <v>2262</v>
      </c>
      <c r="B897" s="6" t="s">
        <v>91</v>
      </c>
      <c r="C897" s="6" t="s">
        <v>2013</v>
      </c>
      <c r="D897" s="6" t="s">
        <v>492</v>
      </c>
      <c r="E897" s="103">
        <v>874300</v>
      </c>
      <c r="F897" s="103">
        <v>850000</v>
      </c>
      <c r="G897" s="2">
        <f t="shared" si="13"/>
        <v>-2.7793663502230337E-2</v>
      </c>
    </row>
    <row r="898" spans="1:7">
      <c r="A898" s="21" t="s">
        <v>2262</v>
      </c>
      <c r="B898" s="6" t="s">
        <v>91</v>
      </c>
      <c r="C898" s="6" t="s">
        <v>2014</v>
      </c>
      <c r="D898" s="6" t="s">
        <v>493</v>
      </c>
      <c r="E898" s="103">
        <v>500000</v>
      </c>
      <c r="F898" s="103">
        <v>570000</v>
      </c>
      <c r="G898" s="2">
        <f t="shared" si="13"/>
        <v>0.1399999999999999</v>
      </c>
    </row>
    <row r="899" spans="1:7">
      <c r="A899" s="21" t="s">
        <v>2262</v>
      </c>
      <c r="B899" s="6" t="s">
        <v>91</v>
      </c>
      <c r="C899" s="6" t="s">
        <v>2015</v>
      </c>
      <c r="D899" s="6" t="s">
        <v>494</v>
      </c>
      <c r="E899" s="103">
        <v>599950</v>
      </c>
      <c r="F899" s="103">
        <v>600000</v>
      </c>
      <c r="G899" s="2">
        <f t="shared" si="13"/>
        <v>8.3340278356436315E-5</v>
      </c>
    </row>
    <row r="900" spans="1:7">
      <c r="A900" s="21" t="s">
        <v>2262</v>
      </c>
      <c r="B900" s="6" t="s">
        <v>91</v>
      </c>
      <c r="C900" s="6" t="s">
        <v>2016</v>
      </c>
      <c r="D900" s="6" t="s">
        <v>495</v>
      </c>
      <c r="E900" s="103">
        <v>640000</v>
      </c>
      <c r="F900" s="103">
        <v>606250</v>
      </c>
      <c r="G900" s="2">
        <f t="shared" si="13"/>
        <v>-5.2734375E-2</v>
      </c>
    </row>
    <row r="901" spans="1:7">
      <c r="A901" s="21" t="s">
        <v>2262</v>
      </c>
      <c r="B901" s="6" t="s">
        <v>91</v>
      </c>
      <c r="C901" s="6" t="s">
        <v>2017</v>
      </c>
      <c r="D901" s="6" t="s">
        <v>496</v>
      </c>
      <c r="E901" s="103">
        <v>830000</v>
      </c>
      <c r="F901" s="103">
        <v>826455</v>
      </c>
      <c r="G901" s="2">
        <f t="shared" si="13"/>
        <v>-4.2710843373493512E-3</v>
      </c>
    </row>
    <row r="902" spans="1:7">
      <c r="A902" s="21" t="s">
        <v>2262</v>
      </c>
      <c r="B902" s="6" t="s">
        <v>91</v>
      </c>
      <c r="C902" s="6" t="s">
        <v>2018</v>
      </c>
      <c r="D902" s="6" t="s">
        <v>497</v>
      </c>
      <c r="E902" s="103">
        <v>450000</v>
      </c>
      <c r="F902" s="103">
        <v>396464</v>
      </c>
      <c r="G902" s="2">
        <f t="shared" ref="G902:G965" si="14">F902/E902-1</f>
        <v>-0.1189688888888889</v>
      </c>
    </row>
    <row r="903" spans="1:7">
      <c r="A903" s="21" t="s">
        <v>2262</v>
      </c>
      <c r="B903" s="6" t="s">
        <v>91</v>
      </c>
      <c r="C903" s="6" t="s">
        <v>2019</v>
      </c>
      <c r="D903" s="6" t="s">
        <v>498</v>
      </c>
      <c r="E903" s="103">
        <v>653500</v>
      </c>
      <c r="F903" s="103">
        <v>720000</v>
      </c>
      <c r="G903" s="2">
        <f t="shared" si="14"/>
        <v>0.10175975516449887</v>
      </c>
    </row>
    <row r="904" spans="1:7">
      <c r="A904" s="21" t="s">
        <v>2262</v>
      </c>
      <c r="B904" s="6" t="s">
        <v>91</v>
      </c>
      <c r="C904" s="6" t="s">
        <v>2020</v>
      </c>
      <c r="D904" s="6" t="s">
        <v>499</v>
      </c>
      <c r="E904" s="103">
        <v>940000</v>
      </c>
      <c r="F904" s="103">
        <v>905000</v>
      </c>
      <c r="G904" s="2">
        <f t="shared" si="14"/>
        <v>-3.7234042553191515E-2</v>
      </c>
    </row>
    <row r="905" spans="1:7">
      <c r="A905" s="21" t="s">
        <v>2262</v>
      </c>
      <c r="B905" s="6" t="s">
        <v>91</v>
      </c>
      <c r="C905" s="6" t="s">
        <v>2021</v>
      </c>
      <c r="D905" s="6" t="s">
        <v>500</v>
      </c>
      <c r="E905" s="103">
        <v>591500</v>
      </c>
      <c r="F905" s="103">
        <v>600000</v>
      </c>
      <c r="G905" s="2">
        <f t="shared" si="14"/>
        <v>1.4370245139475823E-2</v>
      </c>
    </row>
    <row r="906" spans="1:7">
      <c r="A906" s="21" t="s">
        <v>2262</v>
      </c>
      <c r="B906" s="6" t="s">
        <v>91</v>
      </c>
      <c r="C906" s="6" t="s">
        <v>2022</v>
      </c>
      <c r="D906" s="6" t="s">
        <v>501</v>
      </c>
      <c r="E906" s="103">
        <v>607500</v>
      </c>
      <c r="F906" s="103">
        <v>605000</v>
      </c>
      <c r="G906" s="2">
        <f t="shared" si="14"/>
        <v>-4.1152263374485409E-3</v>
      </c>
    </row>
    <row r="907" spans="1:7">
      <c r="A907" s="21" t="s">
        <v>2262</v>
      </c>
      <c r="B907" s="6" t="s">
        <v>91</v>
      </c>
      <c r="C907" s="6" t="s">
        <v>2023</v>
      </c>
      <c r="D907" s="6" t="s">
        <v>502</v>
      </c>
      <c r="E907" s="103">
        <v>575000</v>
      </c>
      <c r="F907" s="103">
        <v>649000</v>
      </c>
      <c r="G907" s="2">
        <f t="shared" si="14"/>
        <v>0.1286956521739131</v>
      </c>
    </row>
    <row r="908" spans="1:7">
      <c r="A908" s="21" t="s">
        <v>2262</v>
      </c>
      <c r="B908" s="6" t="s">
        <v>91</v>
      </c>
      <c r="C908" s="6" t="s">
        <v>2024</v>
      </c>
      <c r="D908" s="6" t="s">
        <v>503</v>
      </c>
      <c r="E908" s="103">
        <v>382500</v>
      </c>
      <c r="F908" s="103">
        <v>367500</v>
      </c>
      <c r="G908" s="2">
        <f t="shared" si="14"/>
        <v>-3.9215686274509776E-2</v>
      </c>
    </row>
    <row r="909" spans="1:7">
      <c r="A909" s="21" t="s">
        <v>2262</v>
      </c>
      <c r="B909" s="6" t="s">
        <v>91</v>
      </c>
      <c r="C909" s="6" t="s">
        <v>2025</v>
      </c>
      <c r="D909" s="6" t="s">
        <v>504</v>
      </c>
      <c r="E909" s="103">
        <v>510000</v>
      </c>
      <c r="F909" s="103">
        <v>465000</v>
      </c>
      <c r="G909" s="2">
        <f t="shared" si="14"/>
        <v>-8.8235294117647078E-2</v>
      </c>
    </row>
    <row r="910" spans="1:7">
      <c r="A910" s="21" t="s">
        <v>2262</v>
      </c>
      <c r="B910" s="6" t="s">
        <v>91</v>
      </c>
      <c r="C910" s="6" t="s">
        <v>2026</v>
      </c>
      <c r="D910" s="6" t="s">
        <v>505</v>
      </c>
      <c r="E910" s="103">
        <v>825474</v>
      </c>
      <c r="F910" s="103">
        <v>1100000</v>
      </c>
      <c r="G910" s="2">
        <f t="shared" si="14"/>
        <v>0.33256771261117857</v>
      </c>
    </row>
    <row r="911" spans="1:7">
      <c r="A911" s="21" t="s">
        <v>2262</v>
      </c>
      <c r="B911" s="6" t="s">
        <v>91</v>
      </c>
      <c r="C911" s="6" t="s">
        <v>2027</v>
      </c>
      <c r="D911" s="6" t="s">
        <v>506</v>
      </c>
      <c r="E911" s="103">
        <v>595000</v>
      </c>
      <c r="F911" s="103">
        <v>560000</v>
      </c>
      <c r="G911" s="2">
        <f t="shared" si="14"/>
        <v>-5.8823529411764719E-2</v>
      </c>
    </row>
    <row r="912" spans="1:7">
      <c r="A912" s="21" t="s">
        <v>2262</v>
      </c>
      <c r="B912" s="6" t="s">
        <v>91</v>
      </c>
      <c r="C912" s="6" t="s">
        <v>2028</v>
      </c>
      <c r="D912" s="6" t="s">
        <v>507</v>
      </c>
      <c r="E912" s="103">
        <v>1383750</v>
      </c>
      <c r="F912" s="103">
        <v>1350000</v>
      </c>
      <c r="G912" s="2">
        <f t="shared" si="14"/>
        <v>-2.4390243902439046E-2</v>
      </c>
    </row>
    <row r="913" spans="1:7">
      <c r="A913" s="21" t="s">
        <v>2262</v>
      </c>
      <c r="B913" s="6" t="s">
        <v>91</v>
      </c>
      <c r="C913" s="6" t="s">
        <v>2029</v>
      </c>
      <c r="D913" s="6" t="s">
        <v>508</v>
      </c>
      <c r="E913" s="103">
        <v>405000</v>
      </c>
      <c r="F913" s="103">
        <v>420000</v>
      </c>
      <c r="G913" s="2">
        <f t="shared" si="14"/>
        <v>3.7037037037036979E-2</v>
      </c>
    </row>
    <row r="914" spans="1:7">
      <c r="A914" s="21" t="s">
        <v>2262</v>
      </c>
      <c r="B914" s="6" t="s">
        <v>91</v>
      </c>
      <c r="C914" s="6" t="s">
        <v>2030</v>
      </c>
      <c r="D914" s="6" t="s">
        <v>509</v>
      </c>
      <c r="E914" s="103">
        <v>635000</v>
      </c>
      <c r="F914" s="103">
        <v>762235</v>
      </c>
      <c r="G914" s="2">
        <f t="shared" si="14"/>
        <v>0.20037007874015744</v>
      </c>
    </row>
    <row r="915" spans="1:7">
      <c r="A915" s="21" t="s">
        <v>2262</v>
      </c>
      <c r="B915" s="6" t="s">
        <v>91</v>
      </c>
      <c r="C915" s="6" t="s">
        <v>2031</v>
      </c>
      <c r="D915" s="6" t="s">
        <v>510</v>
      </c>
      <c r="E915" s="103">
        <v>913750</v>
      </c>
      <c r="F915" s="103">
        <v>790000</v>
      </c>
      <c r="G915" s="2">
        <f t="shared" si="14"/>
        <v>-0.13543091655266759</v>
      </c>
    </row>
    <row r="916" spans="1:7">
      <c r="A916" s="21" t="s">
        <v>2262</v>
      </c>
      <c r="B916" s="6" t="s">
        <v>91</v>
      </c>
      <c r="C916" s="6" t="s">
        <v>2032</v>
      </c>
      <c r="D916" s="6" t="s">
        <v>511</v>
      </c>
      <c r="E916" s="103">
        <v>640000</v>
      </c>
      <c r="F916" s="103">
        <v>718000</v>
      </c>
      <c r="G916" s="2">
        <f t="shared" si="14"/>
        <v>0.12187499999999996</v>
      </c>
    </row>
    <row r="917" spans="1:7">
      <c r="A917" s="21" t="s">
        <v>2262</v>
      </c>
      <c r="B917" s="6" t="s">
        <v>91</v>
      </c>
      <c r="C917" s="6" t="s">
        <v>2033</v>
      </c>
      <c r="D917" s="6" t="s">
        <v>512</v>
      </c>
      <c r="E917" s="103">
        <v>495000</v>
      </c>
      <c r="F917" s="103">
        <v>475000</v>
      </c>
      <c r="G917" s="2">
        <f t="shared" si="14"/>
        <v>-4.0404040404040442E-2</v>
      </c>
    </row>
    <row r="918" spans="1:7">
      <c r="A918" s="21" t="s">
        <v>2262</v>
      </c>
      <c r="B918" s="6" t="s">
        <v>91</v>
      </c>
      <c r="C918" s="6" t="s">
        <v>2034</v>
      </c>
      <c r="D918" s="6" t="s">
        <v>513</v>
      </c>
      <c r="E918" s="103">
        <v>402500</v>
      </c>
      <c r="F918" s="103">
        <v>352500</v>
      </c>
      <c r="G918" s="2">
        <f t="shared" si="14"/>
        <v>-0.12422360248447206</v>
      </c>
    </row>
    <row r="919" spans="1:7">
      <c r="A919" s="21" t="s">
        <v>2262</v>
      </c>
      <c r="B919" s="6" t="s">
        <v>91</v>
      </c>
      <c r="C919" s="6" t="s">
        <v>2035</v>
      </c>
      <c r="D919" s="6" t="s">
        <v>514</v>
      </c>
      <c r="E919" s="103">
        <v>550000</v>
      </c>
      <c r="F919" s="103">
        <v>580000</v>
      </c>
      <c r="G919" s="2">
        <f t="shared" si="14"/>
        <v>5.4545454545454453E-2</v>
      </c>
    </row>
    <row r="920" spans="1:7">
      <c r="A920" s="21" t="s">
        <v>2262</v>
      </c>
      <c r="B920" s="6" t="s">
        <v>91</v>
      </c>
      <c r="C920" s="6" t="s">
        <v>2036</v>
      </c>
      <c r="D920" s="6" t="s">
        <v>515</v>
      </c>
      <c r="E920" s="103">
        <v>670000</v>
      </c>
      <c r="F920" s="103">
        <v>656000</v>
      </c>
      <c r="G920" s="2">
        <f t="shared" si="14"/>
        <v>-2.0895522388059695E-2</v>
      </c>
    </row>
    <row r="921" spans="1:7">
      <c r="A921" s="21" t="s">
        <v>2262</v>
      </c>
      <c r="B921" s="6" t="s">
        <v>91</v>
      </c>
      <c r="C921" s="6" t="s">
        <v>2037</v>
      </c>
      <c r="D921" s="6" t="s">
        <v>516</v>
      </c>
      <c r="E921" s="103">
        <v>589250</v>
      </c>
      <c r="F921" s="103">
        <v>565000</v>
      </c>
      <c r="G921" s="2">
        <f t="shared" si="14"/>
        <v>-4.1154009333899011E-2</v>
      </c>
    </row>
    <row r="922" spans="1:7">
      <c r="A922" s="21" t="s">
        <v>2262</v>
      </c>
      <c r="B922" s="6" t="s">
        <v>91</v>
      </c>
      <c r="C922" s="6" t="s">
        <v>2038</v>
      </c>
      <c r="D922" s="6" t="s">
        <v>517</v>
      </c>
      <c r="E922" s="103">
        <v>728000</v>
      </c>
      <c r="F922" s="103">
        <v>655000</v>
      </c>
      <c r="G922" s="2">
        <f t="shared" si="14"/>
        <v>-0.10027472527472525</v>
      </c>
    </row>
    <row r="923" spans="1:7">
      <c r="A923" s="21" t="s">
        <v>2262</v>
      </c>
      <c r="B923" s="6" t="s">
        <v>91</v>
      </c>
      <c r="C923" s="6" t="s">
        <v>2039</v>
      </c>
      <c r="D923" s="6" t="s">
        <v>518</v>
      </c>
      <c r="E923" s="103">
        <v>450000</v>
      </c>
      <c r="F923" s="103">
        <v>425000</v>
      </c>
      <c r="G923" s="2">
        <f t="shared" si="14"/>
        <v>-5.555555555555558E-2</v>
      </c>
    </row>
    <row r="924" spans="1:7">
      <c r="A924" s="21" t="s">
        <v>2262</v>
      </c>
      <c r="B924" s="6" t="s">
        <v>91</v>
      </c>
      <c r="C924" s="6" t="s">
        <v>2040</v>
      </c>
      <c r="D924" s="6" t="s">
        <v>519</v>
      </c>
      <c r="E924" s="103">
        <v>607000</v>
      </c>
      <c r="F924" s="103">
        <v>625950</v>
      </c>
      <c r="G924" s="2">
        <f t="shared" si="14"/>
        <v>3.1219110378912784E-2</v>
      </c>
    </row>
    <row r="925" spans="1:7">
      <c r="A925" s="21" t="s">
        <v>2262</v>
      </c>
      <c r="B925" s="6" t="s">
        <v>91</v>
      </c>
      <c r="C925" s="6" t="s">
        <v>2041</v>
      </c>
      <c r="D925" s="6" t="s">
        <v>520</v>
      </c>
      <c r="E925" s="103">
        <v>715500</v>
      </c>
      <c r="F925" s="103">
        <v>599000</v>
      </c>
      <c r="G925" s="2">
        <f t="shared" si="14"/>
        <v>-0.16282320055904964</v>
      </c>
    </row>
    <row r="926" spans="1:7">
      <c r="A926" s="21" t="s">
        <v>2262</v>
      </c>
      <c r="B926" s="6" t="s">
        <v>91</v>
      </c>
      <c r="C926" s="6" t="s">
        <v>2042</v>
      </c>
      <c r="D926" s="6" t="s">
        <v>521</v>
      </c>
      <c r="E926" s="103">
        <v>585000</v>
      </c>
      <c r="F926" s="103">
        <v>640000</v>
      </c>
      <c r="G926" s="2">
        <f t="shared" si="14"/>
        <v>9.4017094017094127E-2</v>
      </c>
    </row>
    <row r="927" spans="1:7">
      <c r="A927" s="21" t="s">
        <v>2262</v>
      </c>
      <c r="B927" s="6" t="s">
        <v>91</v>
      </c>
      <c r="C927" s="6" t="s">
        <v>2043</v>
      </c>
      <c r="D927" s="6" t="s">
        <v>522</v>
      </c>
      <c r="E927" s="103">
        <v>670000</v>
      </c>
      <c r="F927" s="103">
        <v>700000</v>
      </c>
      <c r="G927" s="2">
        <f t="shared" si="14"/>
        <v>4.4776119402984982E-2</v>
      </c>
    </row>
    <row r="928" spans="1:7">
      <c r="A928" s="21" t="s">
        <v>2262</v>
      </c>
      <c r="B928" s="6" t="s">
        <v>91</v>
      </c>
      <c r="C928" s="6" t="s">
        <v>2044</v>
      </c>
      <c r="D928" s="6" t="s">
        <v>523</v>
      </c>
      <c r="E928" s="103">
        <v>499950</v>
      </c>
      <c r="F928" s="103">
        <v>550000</v>
      </c>
      <c r="G928" s="2">
        <f t="shared" si="14"/>
        <v>0.10011001100110017</v>
      </c>
    </row>
    <row r="929" spans="1:7">
      <c r="A929" s="21" t="s">
        <v>2262</v>
      </c>
      <c r="B929" s="6" t="s">
        <v>91</v>
      </c>
      <c r="C929" s="6" t="s">
        <v>2045</v>
      </c>
      <c r="D929" s="6" t="s">
        <v>524</v>
      </c>
      <c r="E929" s="103">
        <v>490000</v>
      </c>
      <c r="F929" s="103">
        <v>490000</v>
      </c>
      <c r="G929" s="2">
        <f t="shared" si="14"/>
        <v>0</v>
      </c>
    </row>
    <row r="930" spans="1:7">
      <c r="A930" s="21" t="s">
        <v>2262</v>
      </c>
      <c r="B930" s="6" t="s">
        <v>91</v>
      </c>
      <c r="C930" s="6" t="s">
        <v>2046</v>
      </c>
      <c r="D930" s="6" t="s">
        <v>525</v>
      </c>
      <c r="E930" s="103">
        <v>495000</v>
      </c>
      <c r="F930" s="103">
        <v>500000</v>
      </c>
      <c r="G930" s="2">
        <f t="shared" si="14"/>
        <v>1.0101010101010166E-2</v>
      </c>
    </row>
    <row r="931" spans="1:7">
      <c r="A931" s="21" t="s">
        <v>2262</v>
      </c>
      <c r="B931" s="6" t="s">
        <v>91</v>
      </c>
      <c r="C931" s="6" t="s">
        <v>2047</v>
      </c>
      <c r="D931" s="6" t="s">
        <v>526</v>
      </c>
      <c r="E931" s="103">
        <v>590000</v>
      </c>
      <c r="F931" s="103">
        <v>522500</v>
      </c>
      <c r="G931" s="2">
        <f t="shared" si="14"/>
        <v>-0.11440677966101698</v>
      </c>
    </row>
    <row r="932" spans="1:7">
      <c r="A932" s="21" t="s">
        <v>2262</v>
      </c>
      <c r="B932" s="6" t="s">
        <v>91</v>
      </c>
      <c r="C932" s="6" t="s">
        <v>2048</v>
      </c>
      <c r="D932" s="6" t="s">
        <v>527</v>
      </c>
      <c r="E932" s="103">
        <v>428000</v>
      </c>
      <c r="F932" s="103">
        <v>520000</v>
      </c>
      <c r="G932" s="2">
        <f t="shared" si="14"/>
        <v>0.2149532710280373</v>
      </c>
    </row>
    <row r="933" spans="1:7">
      <c r="A933" s="21" t="s">
        <v>2263</v>
      </c>
      <c r="B933" s="6" t="s">
        <v>95</v>
      </c>
      <c r="C933" s="6" t="s">
        <v>2049</v>
      </c>
      <c r="D933" s="6" t="s">
        <v>528</v>
      </c>
      <c r="E933" s="103">
        <v>1120000</v>
      </c>
      <c r="F933" s="103">
        <v>1250000</v>
      </c>
      <c r="G933" s="2">
        <f t="shared" si="14"/>
        <v>0.1160714285714286</v>
      </c>
    </row>
    <row r="934" spans="1:7">
      <c r="A934" s="21" t="s">
        <v>2263</v>
      </c>
      <c r="B934" s="6" t="s">
        <v>95</v>
      </c>
      <c r="C934" s="6" t="s">
        <v>2050</v>
      </c>
      <c r="D934" s="6" t="s">
        <v>529</v>
      </c>
      <c r="E934" s="103">
        <v>1050000</v>
      </c>
      <c r="F934" s="103">
        <v>695000</v>
      </c>
      <c r="G934" s="2">
        <f t="shared" si="14"/>
        <v>-0.33809523809523812</v>
      </c>
    </row>
    <row r="935" spans="1:7">
      <c r="A935" s="21" t="s">
        <v>2263</v>
      </c>
      <c r="B935" s="6" t="s">
        <v>95</v>
      </c>
      <c r="C935" s="6" t="s">
        <v>2051</v>
      </c>
      <c r="D935" s="6" t="s">
        <v>530</v>
      </c>
      <c r="E935" s="103">
        <v>563150</v>
      </c>
      <c r="F935" s="103">
        <v>1086748</v>
      </c>
      <c r="G935" s="2">
        <f t="shared" si="14"/>
        <v>0.92976649205362683</v>
      </c>
    </row>
    <row r="936" spans="1:7">
      <c r="A936" s="21" t="s">
        <v>2263</v>
      </c>
      <c r="B936" s="6" t="s">
        <v>95</v>
      </c>
      <c r="C936" s="6" t="s">
        <v>2052</v>
      </c>
      <c r="D936" s="6" t="s">
        <v>531</v>
      </c>
      <c r="E936" s="103">
        <v>700000</v>
      </c>
      <c r="F936" s="103">
        <v>812500</v>
      </c>
      <c r="G936" s="2">
        <f t="shared" si="14"/>
        <v>0.16071428571428581</v>
      </c>
    </row>
    <row r="937" spans="1:7">
      <c r="A937" s="21" t="s">
        <v>2263</v>
      </c>
      <c r="B937" s="6" t="s">
        <v>95</v>
      </c>
      <c r="C937" s="6" t="s">
        <v>2053</v>
      </c>
      <c r="D937" s="6" t="s">
        <v>532</v>
      </c>
      <c r="E937" s="103">
        <v>545000</v>
      </c>
      <c r="F937" s="103">
        <v>494850</v>
      </c>
      <c r="G937" s="2">
        <f t="shared" si="14"/>
        <v>-9.2018348623853163E-2</v>
      </c>
    </row>
    <row r="938" spans="1:7">
      <c r="A938" s="21" t="s">
        <v>2263</v>
      </c>
      <c r="B938" s="6" t="s">
        <v>95</v>
      </c>
      <c r="C938" s="6" t="s">
        <v>2054</v>
      </c>
      <c r="D938" s="6" t="s">
        <v>533</v>
      </c>
      <c r="E938" s="103">
        <v>760000</v>
      </c>
      <c r="F938" s="103">
        <v>830000</v>
      </c>
      <c r="G938" s="2">
        <f t="shared" si="14"/>
        <v>9.210526315789469E-2</v>
      </c>
    </row>
    <row r="939" spans="1:7">
      <c r="A939" s="21" t="s">
        <v>2263</v>
      </c>
      <c r="B939" s="6" t="s">
        <v>95</v>
      </c>
      <c r="C939" s="6" t="s">
        <v>2055</v>
      </c>
      <c r="D939" s="6" t="s">
        <v>534</v>
      </c>
      <c r="E939" s="103">
        <v>1150000</v>
      </c>
      <c r="F939" s="103">
        <v>950000</v>
      </c>
      <c r="G939" s="2">
        <f t="shared" si="14"/>
        <v>-0.17391304347826086</v>
      </c>
    </row>
    <row r="940" spans="1:7">
      <c r="A940" s="21" t="s">
        <v>2263</v>
      </c>
      <c r="B940" s="6" t="s">
        <v>95</v>
      </c>
      <c r="C940" s="6" t="s">
        <v>2056</v>
      </c>
      <c r="D940" s="6" t="s">
        <v>535</v>
      </c>
      <c r="E940" s="103">
        <v>1200000</v>
      </c>
      <c r="F940" s="103">
        <v>1130000</v>
      </c>
      <c r="G940" s="2">
        <f t="shared" si="14"/>
        <v>-5.8333333333333348E-2</v>
      </c>
    </row>
    <row r="941" spans="1:7">
      <c r="A941" s="21" t="s">
        <v>2263</v>
      </c>
      <c r="B941" s="6" t="s">
        <v>95</v>
      </c>
      <c r="C941" s="6" t="s">
        <v>2057</v>
      </c>
      <c r="D941" s="6" t="s">
        <v>536</v>
      </c>
      <c r="E941" s="103">
        <v>600000</v>
      </c>
      <c r="F941" s="103">
        <v>574000</v>
      </c>
      <c r="G941" s="2">
        <f t="shared" si="14"/>
        <v>-4.3333333333333335E-2</v>
      </c>
    </row>
    <row r="942" spans="1:7">
      <c r="A942" s="21" t="s">
        <v>2263</v>
      </c>
      <c r="B942" s="6" t="s">
        <v>95</v>
      </c>
      <c r="C942" s="6" t="s">
        <v>2058</v>
      </c>
      <c r="D942" s="6" t="s">
        <v>537</v>
      </c>
      <c r="E942" s="103">
        <v>570000</v>
      </c>
      <c r="F942" s="103">
        <v>462500</v>
      </c>
      <c r="G942" s="2">
        <f t="shared" si="14"/>
        <v>-0.18859649122807021</v>
      </c>
    </row>
    <row r="943" spans="1:7">
      <c r="A943" s="21" t="s">
        <v>2263</v>
      </c>
      <c r="B943" s="6" t="s">
        <v>95</v>
      </c>
      <c r="C943" s="6" t="s">
        <v>2059</v>
      </c>
      <c r="D943" s="6" t="s">
        <v>538</v>
      </c>
      <c r="E943" s="103">
        <v>1960000</v>
      </c>
      <c r="F943" s="103">
        <v>1800000</v>
      </c>
      <c r="G943" s="2">
        <f t="shared" si="14"/>
        <v>-8.1632653061224469E-2</v>
      </c>
    </row>
    <row r="944" spans="1:7">
      <c r="A944" s="21" t="s">
        <v>2263</v>
      </c>
      <c r="B944" s="6" t="s">
        <v>95</v>
      </c>
      <c r="C944" s="6" t="s">
        <v>2060</v>
      </c>
      <c r="D944" s="6" t="s">
        <v>539</v>
      </c>
      <c r="E944" s="103">
        <v>1250000</v>
      </c>
      <c r="F944" s="103">
        <v>1125000</v>
      </c>
      <c r="G944" s="2">
        <f t="shared" si="14"/>
        <v>-9.9999999999999978E-2</v>
      </c>
    </row>
    <row r="945" spans="1:7">
      <c r="A945" s="21" t="s">
        <v>2263</v>
      </c>
      <c r="B945" s="6" t="s">
        <v>95</v>
      </c>
      <c r="C945" s="6" t="s">
        <v>2061</v>
      </c>
      <c r="D945" s="6" t="s">
        <v>540</v>
      </c>
      <c r="E945" s="103">
        <v>1552500</v>
      </c>
      <c r="F945" s="103">
        <v>1100000</v>
      </c>
      <c r="G945" s="2">
        <f t="shared" si="14"/>
        <v>-0.29146537842190012</v>
      </c>
    </row>
    <row r="946" spans="1:7">
      <c r="A946" s="21" t="s">
        <v>2263</v>
      </c>
      <c r="B946" s="6" t="s">
        <v>95</v>
      </c>
      <c r="C946" s="6" t="s">
        <v>2062</v>
      </c>
      <c r="D946" s="6" t="s">
        <v>541</v>
      </c>
      <c r="E946" s="103">
        <v>730000</v>
      </c>
      <c r="F946" s="103">
        <v>1060000</v>
      </c>
      <c r="G946" s="2">
        <f t="shared" si="14"/>
        <v>0.45205479452054798</v>
      </c>
    </row>
    <row r="947" spans="1:7">
      <c r="A947" s="21" t="s">
        <v>2263</v>
      </c>
      <c r="B947" s="6" t="s">
        <v>95</v>
      </c>
      <c r="C947" s="6" t="s">
        <v>2063</v>
      </c>
      <c r="D947" s="6" t="s">
        <v>542</v>
      </c>
      <c r="E947" s="103">
        <v>905000</v>
      </c>
      <c r="F947" s="103">
        <v>1085000</v>
      </c>
      <c r="G947" s="2">
        <f t="shared" si="14"/>
        <v>0.19889502762430933</v>
      </c>
    </row>
    <row r="948" spans="1:7">
      <c r="A948" s="21" t="s">
        <v>2263</v>
      </c>
      <c r="B948" s="6" t="s">
        <v>95</v>
      </c>
      <c r="C948" s="6" t="s">
        <v>2064</v>
      </c>
      <c r="D948" s="6" t="s">
        <v>543</v>
      </c>
      <c r="E948" s="103">
        <v>820000</v>
      </c>
      <c r="F948" s="103">
        <v>834000</v>
      </c>
      <c r="G948" s="2">
        <f t="shared" si="14"/>
        <v>1.7073170731707332E-2</v>
      </c>
    </row>
    <row r="949" spans="1:7">
      <c r="A949" s="21" t="s">
        <v>2263</v>
      </c>
      <c r="B949" s="6" t="s">
        <v>95</v>
      </c>
      <c r="C949" s="6" t="s">
        <v>2065</v>
      </c>
      <c r="D949" s="6" t="s">
        <v>544</v>
      </c>
      <c r="E949" s="103">
        <v>784750</v>
      </c>
      <c r="F949" s="103">
        <v>912500</v>
      </c>
      <c r="G949" s="2">
        <f t="shared" si="14"/>
        <v>0.16279069767441867</v>
      </c>
    </row>
    <row r="950" spans="1:7">
      <c r="A950" s="21" t="s">
        <v>2263</v>
      </c>
      <c r="B950" s="6" t="s">
        <v>95</v>
      </c>
      <c r="C950" s="6" t="s">
        <v>2066</v>
      </c>
      <c r="D950" s="6" t="s">
        <v>545</v>
      </c>
      <c r="E950" s="103">
        <v>1820000</v>
      </c>
      <c r="F950" s="103">
        <v>1775000</v>
      </c>
      <c r="G950" s="2">
        <f t="shared" si="14"/>
        <v>-2.4725274725274748E-2</v>
      </c>
    </row>
    <row r="951" spans="1:7">
      <c r="A951" s="21" t="s">
        <v>2263</v>
      </c>
      <c r="B951" s="6" t="s">
        <v>95</v>
      </c>
      <c r="C951" s="6" t="s">
        <v>2067</v>
      </c>
      <c r="D951" s="6" t="s">
        <v>546</v>
      </c>
      <c r="E951" s="103">
        <v>2550000</v>
      </c>
      <c r="F951" s="103">
        <v>3100000</v>
      </c>
      <c r="G951" s="2">
        <f t="shared" si="14"/>
        <v>0.21568627450980382</v>
      </c>
    </row>
    <row r="952" spans="1:7">
      <c r="A952" s="21" t="s">
        <v>2263</v>
      </c>
      <c r="B952" s="6" t="s">
        <v>95</v>
      </c>
      <c r="C952" s="6" t="s">
        <v>2068</v>
      </c>
      <c r="D952" s="6" t="s">
        <v>547</v>
      </c>
      <c r="E952" s="103">
        <v>1510000</v>
      </c>
      <c r="F952" s="103">
        <v>1040000</v>
      </c>
      <c r="G952" s="2">
        <f t="shared" si="14"/>
        <v>-0.3112582781456954</v>
      </c>
    </row>
    <row r="953" spans="1:7">
      <c r="A953" s="21" t="s">
        <v>2263</v>
      </c>
      <c r="B953" s="6" t="s">
        <v>95</v>
      </c>
      <c r="C953" s="6" t="s">
        <v>2069</v>
      </c>
      <c r="D953" s="6" t="s">
        <v>548</v>
      </c>
      <c r="E953" s="103">
        <v>790000</v>
      </c>
      <c r="F953" s="103">
        <v>705000</v>
      </c>
      <c r="G953" s="2">
        <f t="shared" si="14"/>
        <v>-0.10759493670886078</v>
      </c>
    </row>
    <row r="954" spans="1:7">
      <c r="A954" s="21" t="s">
        <v>2263</v>
      </c>
      <c r="B954" s="6" t="s">
        <v>95</v>
      </c>
      <c r="C954" s="6" t="s">
        <v>2070</v>
      </c>
      <c r="D954" s="6" t="s">
        <v>549</v>
      </c>
      <c r="E954" s="103">
        <v>890000</v>
      </c>
      <c r="F954" s="103">
        <v>785000</v>
      </c>
      <c r="G954" s="2">
        <f t="shared" si="14"/>
        <v>-0.1179775280898876</v>
      </c>
    </row>
    <row r="955" spans="1:7">
      <c r="A955" s="21" t="s">
        <v>2263</v>
      </c>
      <c r="B955" s="6" t="s">
        <v>95</v>
      </c>
      <c r="C955" s="6" t="s">
        <v>2071</v>
      </c>
      <c r="D955" s="6" t="s">
        <v>550</v>
      </c>
      <c r="E955" s="103">
        <v>1000000</v>
      </c>
      <c r="F955" s="103">
        <v>1235000</v>
      </c>
      <c r="G955" s="2">
        <f t="shared" si="14"/>
        <v>0.2350000000000001</v>
      </c>
    </row>
    <row r="956" spans="1:7">
      <c r="A956" s="21" t="s">
        <v>2263</v>
      </c>
      <c r="B956" s="6" t="s">
        <v>95</v>
      </c>
      <c r="C956" s="6" t="s">
        <v>2072</v>
      </c>
      <c r="D956" s="6" t="s">
        <v>551</v>
      </c>
      <c r="E956" s="103">
        <v>750000</v>
      </c>
      <c r="F956" s="103">
        <v>575000</v>
      </c>
      <c r="G956" s="2">
        <f t="shared" si="14"/>
        <v>-0.23333333333333328</v>
      </c>
    </row>
    <row r="957" spans="1:7">
      <c r="A957" s="21" t="s">
        <v>2236</v>
      </c>
      <c r="B957" s="6" t="s">
        <v>73</v>
      </c>
      <c r="C957" s="6" t="s">
        <v>2075</v>
      </c>
      <c r="D957" s="6" t="s">
        <v>2076</v>
      </c>
      <c r="E957" s="103">
        <v>428600</v>
      </c>
      <c r="F957" s="103">
        <v>415000</v>
      </c>
      <c r="G957" s="2">
        <f t="shared" si="14"/>
        <v>-3.1731217918805399E-2</v>
      </c>
    </row>
    <row r="958" spans="1:7">
      <c r="A958" s="21" t="s">
        <v>2253</v>
      </c>
      <c r="B958" s="6" t="s">
        <v>85</v>
      </c>
      <c r="C958" s="6" t="s">
        <v>2077</v>
      </c>
      <c r="D958" s="6" t="s">
        <v>2078</v>
      </c>
      <c r="E958" s="103">
        <v>320000</v>
      </c>
      <c r="F958" s="103">
        <v>320000</v>
      </c>
      <c r="G958" s="2">
        <f t="shared" si="14"/>
        <v>0</v>
      </c>
    </row>
    <row r="959" spans="1:7">
      <c r="A959" s="21" t="s">
        <v>2253</v>
      </c>
      <c r="B959" s="6" t="s">
        <v>85</v>
      </c>
      <c r="C959" s="6" t="s">
        <v>2079</v>
      </c>
      <c r="D959" s="6" t="s">
        <v>2080</v>
      </c>
      <c r="E959" s="103">
        <v>337500</v>
      </c>
      <c r="F959" s="103">
        <v>325000</v>
      </c>
      <c r="G959" s="2">
        <f t="shared" si="14"/>
        <v>-3.703703703703709E-2</v>
      </c>
    </row>
    <row r="960" spans="1:7">
      <c r="A960" s="21" t="s">
        <v>2234</v>
      </c>
      <c r="B960" s="6" t="s">
        <v>69</v>
      </c>
      <c r="C960" s="6" t="s">
        <v>2081</v>
      </c>
      <c r="D960" s="6" t="s">
        <v>2082</v>
      </c>
      <c r="E960" s="103">
        <v>360000</v>
      </c>
      <c r="F960" s="103">
        <v>368000</v>
      </c>
      <c r="G960" s="2">
        <f t="shared" si="14"/>
        <v>2.2222222222222143E-2</v>
      </c>
    </row>
    <row r="961" spans="1:7">
      <c r="A961" s="21" t="s">
        <v>2241</v>
      </c>
      <c r="B961" s="6" t="s">
        <v>86</v>
      </c>
      <c r="C961" s="6" t="s">
        <v>2083</v>
      </c>
      <c r="D961" s="6" t="s">
        <v>2084</v>
      </c>
      <c r="E961" s="103">
        <v>360000</v>
      </c>
      <c r="F961" s="103">
        <v>343750</v>
      </c>
      <c r="G961" s="2">
        <f t="shared" si="14"/>
        <v>-4.513888888888884E-2</v>
      </c>
    </row>
    <row r="962" spans="1:7">
      <c r="A962" s="21" t="s">
        <v>2236</v>
      </c>
      <c r="B962" s="6" t="s">
        <v>73</v>
      </c>
      <c r="C962" s="6" t="s">
        <v>2085</v>
      </c>
      <c r="D962" s="6" t="s">
        <v>2086</v>
      </c>
      <c r="E962" s="103">
        <v>510000</v>
      </c>
      <c r="F962" s="103">
        <v>527000</v>
      </c>
      <c r="G962" s="2">
        <f t="shared" si="14"/>
        <v>3.3333333333333437E-2</v>
      </c>
    </row>
    <row r="963" spans="1:7">
      <c r="A963" s="21" t="s">
        <v>2238</v>
      </c>
      <c r="B963" s="6" t="s">
        <v>72</v>
      </c>
      <c r="C963" s="6" t="s">
        <v>2087</v>
      </c>
      <c r="D963" s="6" t="s">
        <v>2088</v>
      </c>
      <c r="E963" s="103">
        <v>403750</v>
      </c>
      <c r="F963" s="103">
        <v>390000</v>
      </c>
      <c r="G963" s="2">
        <f t="shared" si="14"/>
        <v>-3.4055727554179516E-2</v>
      </c>
    </row>
    <row r="964" spans="1:7">
      <c r="A964" s="21" t="s">
        <v>2236</v>
      </c>
      <c r="B964" s="6" t="s">
        <v>73</v>
      </c>
      <c r="C964" s="6" t="s">
        <v>2089</v>
      </c>
      <c r="D964" s="6" t="s">
        <v>2090</v>
      </c>
      <c r="E964" s="103">
        <v>432950</v>
      </c>
      <c r="F964" s="103">
        <v>450000</v>
      </c>
      <c r="G964" s="2">
        <f t="shared" si="14"/>
        <v>3.9380990876544564E-2</v>
      </c>
    </row>
    <row r="965" spans="1:7">
      <c r="A965" s="21" t="s">
        <v>2239</v>
      </c>
      <c r="B965" s="6" t="s">
        <v>77</v>
      </c>
      <c r="C965" s="6" t="s">
        <v>2091</v>
      </c>
      <c r="D965" s="6" t="s">
        <v>2092</v>
      </c>
      <c r="E965" s="103">
        <v>596000</v>
      </c>
      <c r="F965" s="103">
        <v>487500</v>
      </c>
      <c r="G965" s="2">
        <f t="shared" si="14"/>
        <v>-0.18204697986577179</v>
      </c>
    </row>
    <row r="966" spans="1:7">
      <c r="A966" s="21" t="s">
        <v>2248</v>
      </c>
      <c r="B966" s="6" t="s">
        <v>93</v>
      </c>
      <c r="C966" s="6" t="s">
        <v>2093</v>
      </c>
      <c r="D966" s="6" t="s">
        <v>2094</v>
      </c>
      <c r="E966" s="103">
        <v>600000</v>
      </c>
      <c r="F966" s="103">
        <v>520000</v>
      </c>
      <c r="G966" s="2">
        <f t="shared" ref="G966:G988" si="15">F966/E966-1</f>
        <v>-0.1333333333333333</v>
      </c>
    </row>
    <row r="967" spans="1:7">
      <c r="A967" s="21" t="s">
        <v>2240</v>
      </c>
      <c r="B967" s="6" t="s">
        <v>82</v>
      </c>
      <c r="C967" s="6" t="s">
        <v>2095</v>
      </c>
      <c r="D967" s="6" t="s">
        <v>2096</v>
      </c>
      <c r="E967" s="103">
        <v>340500</v>
      </c>
      <c r="F967" s="103">
        <v>224000</v>
      </c>
      <c r="G967" s="2">
        <f t="shared" si="15"/>
        <v>-0.342143906020558</v>
      </c>
    </row>
    <row r="968" spans="1:7">
      <c r="A968" s="21" t="s">
        <v>2244</v>
      </c>
      <c r="B968" s="6" t="s">
        <v>92</v>
      </c>
      <c r="C968" s="6" t="s">
        <v>2097</v>
      </c>
      <c r="D968" s="6" t="s">
        <v>2098</v>
      </c>
      <c r="E968" s="103">
        <v>250000</v>
      </c>
      <c r="F968" s="103">
        <v>335000</v>
      </c>
      <c r="G968" s="2">
        <f t="shared" si="15"/>
        <v>0.34000000000000008</v>
      </c>
    </row>
    <row r="969" spans="1:7">
      <c r="A969" s="21" t="s">
        <v>2245</v>
      </c>
      <c r="B969" s="6" t="s">
        <v>81</v>
      </c>
      <c r="C969" s="6" t="s">
        <v>2099</v>
      </c>
      <c r="D969" s="6" t="s">
        <v>2100</v>
      </c>
      <c r="E969" s="103">
        <v>465000</v>
      </c>
      <c r="F969" s="103">
        <v>499750</v>
      </c>
      <c r="G969" s="2">
        <f t="shared" si="15"/>
        <v>7.4731182795698903E-2</v>
      </c>
    </row>
    <row r="970" spans="1:7">
      <c r="A970" s="21" t="s">
        <v>2247</v>
      </c>
      <c r="B970" s="6" t="s">
        <v>76</v>
      </c>
      <c r="C970" s="6" t="s">
        <v>2101</v>
      </c>
      <c r="D970" s="6" t="s">
        <v>2102</v>
      </c>
      <c r="E970" s="103">
        <v>414995</v>
      </c>
      <c r="F970" s="103">
        <v>425500</v>
      </c>
      <c r="G970" s="2">
        <f t="shared" si="15"/>
        <v>2.5313557994674607E-2</v>
      </c>
    </row>
    <row r="971" spans="1:7">
      <c r="A971" s="21" t="s">
        <v>2253</v>
      </c>
      <c r="B971" s="6" t="s">
        <v>85</v>
      </c>
      <c r="C971" s="6" t="s">
        <v>2103</v>
      </c>
      <c r="D971" s="6" t="s">
        <v>2104</v>
      </c>
      <c r="E971" s="103">
        <v>470000</v>
      </c>
      <c r="F971" s="103">
        <v>317500</v>
      </c>
      <c r="G971" s="2">
        <f t="shared" si="15"/>
        <v>-0.32446808510638303</v>
      </c>
    </row>
    <row r="972" spans="1:7">
      <c r="A972" s="21" t="s">
        <v>2232</v>
      </c>
      <c r="B972" s="6" t="s">
        <v>70</v>
      </c>
      <c r="C972" s="6" t="s">
        <v>2105</v>
      </c>
      <c r="D972" s="6" t="s">
        <v>2106</v>
      </c>
      <c r="E972" s="103">
        <v>316250</v>
      </c>
      <c r="F972" s="103">
        <v>320000</v>
      </c>
      <c r="G972" s="2">
        <f t="shared" si="15"/>
        <v>1.1857707509881354E-2</v>
      </c>
    </row>
    <row r="973" spans="1:7">
      <c r="A973" s="21" t="s">
        <v>2256</v>
      </c>
      <c r="B973" s="6" t="s">
        <v>84</v>
      </c>
      <c r="C973" s="6" t="s">
        <v>2107</v>
      </c>
      <c r="D973" s="6" t="s">
        <v>2108</v>
      </c>
      <c r="E973" s="103">
        <v>369400</v>
      </c>
      <c r="F973" s="103">
        <v>362500</v>
      </c>
      <c r="G973" s="2">
        <f t="shared" si="15"/>
        <v>-1.8678938819707613E-2</v>
      </c>
    </row>
    <row r="974" spans="1:7">
      <c r="A974" s="21" t="s">
        <v>2252</v>
      </c>
      <c r="B974" s="6" t="s">
        <v>88</v>
      </c>
      <c r="C974" s="6" t="s">
        <v>2109</v>
      </c>
      <c r="D974" s="6" t="s">
        <v>2110</v>
      </c>
      <c r="E974" s="103">
        <v>797000</v>
      </c>
      <c r="F974" s="103">
        <v>995000</v>
      </c>
      <c r="G974" s="2">
        <f t="shared" si="15"/>
        <v>0.24843161856963603</v>
      </c>
    </row>
    <row r="975" spans="1:7">
      <c r="A975" s="21" t="s">
        <v>2258</v>
      </c>
      <c r="B975" s="6" t="s">
        <v>94</v>
      </c>
      <c r="C975" s="6" t="s">
        <v>2111</v>
      </c>
      <c r="D975" s="6" t="s">
        <v>2112</v>
      </c>
      <c r="E975" s="103">
        <v>840000</v>
      </c>
      <c r="F975" s="103">
        <v>578750</v>
      </c>
      <c r="G975" s="2">
        <f t="shared" si="15"/>
        <v>-0.31101190476190477</v>
      </c>
    </row>
    <row r="976" spans="1:7">
      <c r="A976" s="21" t="s">
        <v>2259</v>
      </c>
      <c r="B976" s="6" t="s">
        <v>68</v>
      </c>
      <c r="C976" s="6" t="s">
        <v>2113</v>
      </c>
      <c r="D976" s="6" t="s">
        <v>2114</v>
      </c>
      <c r="E976" s="103">
        <v>456000</v>
      </c>
      <c r="F976" s="103">
        <v>580000</v>
      </c>
      <c r="G976" s="2">
        <f t="shared" si="15"/>
        <v>0.27192982456140347</v>
      </c>
    </row>
    <row r="977" spans="1:7">
      <c r="A977" s="21" t="s">
        <v>2260</v>
      </c>
      <c r="B977" s="6" t="s">
        <v>98</v>
      </c>
      <c r="C977" s="6" t="s">
        <v>2115</v>
      </c>
      <c r="D977" s="6" t="s">
        <v>2116</v>
      </c>
      <c r="E977" s="103">
        <v>428500</v>
      </c>
      <c r="F977" s="103">
        <v>423000</v>
      </c>
      <c r="G977" s="2">
        <f t="shared" si="15"/>
        <v>-1.2835472578763163E-2</v>
      </c>
    </row>
    <row r="978" spans="1:7">
      <c r="A978" s="21" t="s">
        <v>2260</v>
      </c>
      <c r="B978" s="6" t="s">
        <v>98</v>
      </c>
      <c r="C978" s="6" t="s">
        <v>2117</v>
      </c>
      <c r="D978" s="6" t="s">
        <v>2118</v>
      </c>
      <c r="E978" s="103">
        <v>575000</v>
      </c>
      <c r="F978" s="103">
        <v>545000</v>
      </c>
      <c r="G978" s="2">
        <f t="shared" si="15"/>
        <v>-5.2173913043478293E-2</v>
      </c>
    </row>
    <row r="979" spans="1:7">
      <c r="A979" s="21" t="s">
        <v>2245</v>
      </c>
      <c r="B979" s="6" t="s">
        <v>81</v>
      </c>
      <c r="C979" s="6" t="s">
        <v>2119</v>
      </c>
      <c r="D979" s="6" t="s">
        <v>2120</v>
      </c>
      <c r="E979" s="103">
        <v>565000</v>
      </c>
      <c r="F979" s="103">
        <v>527475</v>
      </c>
      <c r="G979" s="2">
        <f t="shared" si="15"/>
        <v>-6.6415929203539781E-2</v>
      </c>
    </row>
    <row r="980" spans="1:7">
      <c r="A980" s="21" t="s">
        <v>2242</v>
      </c>
      <c r="B980" s="6" t="s">
        <v>97</v>
      </c>
      <c r="C980" s="6" t="s">
        <v>2121</v>
      </c>
      <c r="D980" s="6" t="s">
        <v>2122</v>
      </c>
      <c r="E980" s="103">
        <v>371500</v>
      </c>
      <c r="F980" s="103">
        <v>380500</v>
      </c>
      <c r="G980" s="2">
        <f t="shared" si="15"/>
        <v>2.4226110363391617E-2</v>
      </c>
    </row>
    <row r="981" spans="1:7">
      <c r="A981" s="21" t="s">
        <v>2242</v>
      </c>
      <c r="B981" s="6" t="s">
        <v>97</v>
      </c>
      <c r="C981" s="6" t="s">
        <v>2123</v>
      </c>
      <c r="D981" s="6" t="s">
        <v>2124</v>
      </c>
      <c r="E981" s="103">
        <v>427875</v>
      </c>
      <c r="F981" s="103">
        <v>460000</v>
      </c>
      <c r="G981" s="2">
        <f t="shared" si="15"/>
        <v>7.5080338884019771E-2</v>
      </c>
    </row>
    <row r="982" spans="1:7">
      <c r="A982" s="21" t="s">
        <v>2256</v>
      </c>
      <c r="B982" s="6" t="s">
        <v>84</v>
      </c>
      <c r="C982" s="6" t="s">
        <v>2125</v>
      </c>
      <c r="D982" s="6" t="s">
        <v>2126</v>
      </c>
      <c r="E982" s="103">
        <v>482500</v>
      </c>
      <c r="F982" s="103">
        <v>499000</v>
      </c>
      <c r="G982" s="2">
        <f t="shared" si="15"/>
        <v>3.4196891191709877E-2</v>
      </c>
    </row>
    <row r="983" spans="1:7">
      <c r="A983" s="21" t="s">
        <v>2256</v>
      </c>
      <c r="B983" s="6" t="s">
        <v>84</v>
      </c>
      <c r="C983" s="6" t="s">
        <v>2127</v>
      </c>
      <c r="D983" s="6" t="s">
        <v>2128</v>
      </c>
      <c r="E983" s="103">
        <v>540000</v>
      </c>
      <c r="F983" s="103">
        <v>532500</v>
      </c>
      <c r="G983" s="2">
        <f t="shared" si="15"/>
        <v>-1.388888888888884E-2</v>
      </c>
    </row>
    <row r="984" spans="1:7">
      <c r="A984" s="21" t="s">
        <v>2241</v>
      </c>
      <c r="B984" s="6" t="s">
        <v>86</v>
      </c>
      <c r="C984" s="6" t="s">
        <v>2129</v>
      </c>
      <c r="D984" s="6" t="s">
        <v>2130</v>
      </c>
      <c r="E984" s="103">
        <v>481000</v>
      </c>
      <c r="F984" s="103">
        <v>472300</v>
      </c>
      <c r="G984" s="2">
        <f t="shared" si="15"/>
        <v>-1.8087318087318116E-2</v>
      </c>
    </row>
    <row r="985" spans="1:7">
      <c r="A985" s="21" t="s">
        <v>2241</v>
      </c>
      <c r="B985" s="6" t="s">
        <v>86</v>
      </c>
      <c r="C985" s="6" t="s">
        <v>2131</v>
      </c>
      <c r="D985" s="6" t="s">
        <v>2132</v>
      </c>
      <c r="E985" s="103">
        <v>430000</v>
      </c>
      <c r="F985" s="103">
        <v>499000</v>
      </c>
      <c r="G985" s="2">
        <f t="shared" si="15"/>
        <v>0.16046511627906979</v>
      </c>
    </row>
    <row r="986" spans="1:7">
      <c r="A986" s="21" t="s">
        <v>2241</v>
      </c>
      <c r="B986" s="6" t="s">
        <v>86</v>
      </c>
      <c r="C986" s="6" t="s">
        <v>2133</v>
      </c>
      <c r="D986" s="6" t="s">
        <v>2134</v>
      </c>
      <c r="E986" s="103">
        <v>540000</v>
      </c>
      <c r="F986" s="103">
        <v>580000</v>
      </c>
      <c r="G986" s="2">
        <f t="shared" si="15"/>
        <v>7.4074074074074181E-2</v>
      </c>
    </row>
    <row r="987" spans="1:7">
      <c r="A987" s="21" t="s">
        <v>2241</v>
      </c>
      <c r="B987" s="6" t="s">
        <v>86</v>
      </c>
      <c r="C987" s="6" t="s">
        <v>2135</v>
      </c>
      <c r="D987" s="6" t="s">
        <v>2136</v>
      </c>
      <c r="E987" s="103">
        <v>483000</v>
      </c>
      <c r="F987" s="103">
        <v>528750</v>
      </c>
      <c r="G987" s="2">
        <f t="shared" si="15"/>
        <v>9.4720496894409978E-2</v>
      </c>
    </row>
    <row r="988" spans="1:7">
      <c r="A988" s="21" t="s">
        <v>2241</v>
      </c>
      <c r="B988" s="6" t="s">
        <v>86</v>
      </c>
      <c r="C988" s="6" t="s">
        <v>2137</v>
      </c>
      <c r="D988" s="6" t="s">
        <v>2138</v>
      </c>
      <c r="E988" s="103">
        <v>580000</v>
      </c>
      <c r="F988" s="103">
        <v>625000</v>
      </c>
      <c r="G988" s="2">
        <f t="shared" si="15"/>
        <v>7.7586206896551824E-2</v>
      </c>
    </row>
    <row r="990" spans="1:7">
      <c r="D990" s="6" t="s">
        <v>36</v>
      </c>
      <c r="E990" s="13">
        <v>467500</v>
      </c>
      <c r="F990" s="13">
        <v>475000</v>
      </c>
    </row>
  </sheetData>
  <sortState xmlns:xlrd2="http://schemas.microsoft.com/office/spreadsheetml/2017/richdata2" ref="A6:G988">
    <sortCondition ref="C6:C988"/>
  </sortState>
  <customSheetViews>
    <customSheetView guid="{9883963A-B599-466E-88D7-AE85360E0737}">
      <selection activeCell="B2" sqref="B2"/>
      <pageMargins left="0.7" right="0.7" top="0.75" bottom="0.75" header="0.3" footer="0.3"/>
      <pageSetup paperSize="9" orientation="portrait" r:id="rId1"/>
    </customSheetView>
    <customSheetView guid="{CDEF6930-6739-4FEE-9F65-E195F9A4F82A}">
      <selection activeCell="B2" sqref="B2"/>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38">
    <tabColor rgb="FFCC6677"/>
  </sheetPr>
  <dimension ref="A1:C5"/>
  <sheetViews>
    <sheetView zoomScaleNormal="100" workbookViewId="0">
      <selection activeCell="B1" sqref="B1"/>
    </sheetView>
  </sheetViews>
  <sheetFormatPr defaultColWidth="8.85546875" defaultRowHeight="15"/>
  <cols>
    <col min="1" max="1" width="14.85546875" style="97" customWidth="1"/>
    <col min="2" max="6" width="11.28515625" style="101" customWidth="1"/>
    <col min="7" max="16384" width="8.85546875" style="101"/>
  </cols>
  <sheetData>
    <row r="1" spans="1:3" s="97" customFormat="1">
      <c r="A1" s="5" t="s">
        <v>30</v>
      </c>
      <c r="B1" s="271">
        <v>3.4</v>
      </c>
      <c r="C1" s="258"/>
    </row>
    <row r="2" spans="1:3" s="97" customFormat="1">
      <c r="A2" s="7" t="s">
        <v>31</v>
      </c>
      <c r="B2" s="97" t="s">
        <v>2407</v>
      </c>
    </row>
    <row r="3" spans="1:3" s="97" customFormat="1">
      <c r="A3" s="10" t="s">
        <v>32</v>
      </c>
      <c r="B3" s="14" t="s">
        <v>3185</v>
      </c>
    </row>
    <row r="4" spans="1:3" s="97" customFormat="1">
      <c r="A4" s="10"/>
      <c r="B4" s="14"/>
    </row>
    <row r="5" spans="1:3">
      <c r="A5" s="26" t="s">
        <v>2073</v>
      </c>
    </row>
  </sheetData>
  <customSheetViews>
    <customSheetView guid="{9883963A-B599-466E-88D7-AE85360E0737}" topLeftCell="A31">
      <selection activeCell="F74" sqref="F74"/>
      <pageMargins left="0.75" right="0.75" top="1" bottom="1" header="0.5" footer="0.5"/>
      <pageSetup paperSize="9" orientation="portrait" horizontalDpi="4294967292" verticalDpi="4294967292" r:id="rId1"/>
      <headerFooter alignWithMargins="0"/>
    </customSheetView>
    <customSheetView guid="{CDEF6930-6739-4FEE-9F65-E195F9A4F82A}" topLeftCell="A31">
      <selection activeCell="F74" sqref="F74"/>
      <pageMargins left="0.75" right="0.75" top="1" bottom="1" header="0.5" footer="0.5"/>
      <pageSetup paperSize="9" orientation="portrait" horizontalDpi="4294967292" verticalDpi="4294967292" r:id="rId2"/>
      <headerFooter alignWithMargins="0"/>
    </customSheetView>
  </customSheetViews>
  <pageMargins left="0.75" right="0.75" top="1" bottom="1" header="0.5" footer="0.5"/>
  <pageSetup paperSize="9" orientation="portrait" horizontalDpi="4294967292" verticalDpi="4294967292" r:id="rId3"/>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37">
    <tabColor rgb="FFCC6677"/>
  </sheetPr>
  <dimension ref="A1:G59"/>
  <sheetViews>
    <sheetView zoomScaleNormal="100" workbookViewId="0">
      <selection activeCell="B1" sqref="B1"/>
    </sheetView>
  </sheetViews>
  <sheetFormatPr defaultColWidth="9.140625" defaultRowHeight="15"/>
  <cols>
    <col min="1" max="1" width="14.85546875" style="100" customWidth="1"/>
    <col min="2" max="23" width="11.85546875" style="99" customWidth="1"/>
    <col min="24" max="16384" width="9.140625" style="99"/>
  </cols>
  <sheetData>
    <row r="1" spans="1:7">
      <c r="A1" s="5" t="s">
        <v>30</v>
      </c>
      <c r="B1" s="270">
        <v>3.5</v>
      </c>
      <c r="C1" s="258"/>
    </row>
    <row r="2" spans="1:7">
      <c r="A2" s="7" t="s">
        <v>31</v>
      </c>
      <c r="B2" s="100" t="s">
        <v>3186</v>
      </c>
      <c r="C2" s="100"/>
    </row>
    <row r="3" spans="1:7">
      <c r="A3" s="10" t="s">
        <v>33</v>
      </c>
      <c r="B3" s="98" t="s">
        <v>2432</v>
      </c>
      <c r="C3" s="100"/>
    </row>
    <row r="5" spans="1:7">
      <c r="A5" s="100" t="s">
        <v>4002</v>
      </c>
      <c r="B5" s="99" t="s">
        <v>2231</v>
      </c>
      <c r="C5" s="99" t="s">
        <v>2230</v>
      </c>
      <c r="D5" s="99" t="s">
        <v>2229</v>
      </c>
      <c r="E5" s="99" t="s">
        <v>2228</v>
      </c>
      <c r="F5" s="99" t="s">
        <v>2227</v>
      </c>
      <c r="G5" s="99" t="s">
        <v>2226</v>
      </c>
    </row>
    <row r="6" spans="1:7">
      <c r="A6" s="100" t="s">
        <v>2225</v>
      </c>
      <c r="B6" s="246">
        <v>5698</v>
      </c>
      <c r="C6" s="246">
        <v>9528</v>
      </c>
      <c r="D6" s="246">
        <v>8318</v>
      </c>
      <c r="E6" s="246">
        <v>14127</v>
      </c>
      <c r="F6" s="246">
        <v>12804</v>
      </c>
      <c r="G6" s="246">
        <v>6021</v>
      </c>
    </row>
    <row r="7" spans="1:7">
      <c r="A7" s="100" t="s">
        <v>2224</v>
      </c>
      <c r="B7" s="246">
        <v>5700</v>
      </c>
      <c r="C7" s="246">
        <v>9371</v>
      </c>
      <c r="D7" s="246">
        <v>8445</v>
      </c>
      <c r="E7" s="246">
        <v>15154</v>
      </c>
      <c r="F7" s="246">
        <v>12617</v>
      </c>
      <c r="G7" s="246">
        <v>6287</v>
      </c>
    </row>
    <row r="8" spans="1:7">
      <c r="A8" s="100" t="s">
        <v>2223</v>
      </c>
      <c r="B8" s="246">
        <v>6051</v>
      </c>
      <c r="C8" s="246">
        <v>9484</v>
      </c>
      <c r="D8" s="246">
        <v>8855</v>
      </c>
      <c r="E8" s="246">
        <v>16263</v>
      </c>
      <c r="F8" s="246">
        <v>12608</v>
      </c>
      <c r="G8" s="246">
        <v>6901</v>
      </c>
    </row>
    <row r="9" spans="1:7">
      <c r="A9" s="100" t="s">
        <v>2222</v>
      </c>
      <c r="B9" s="246">
        <v>6409</v>
      </c>
      <c r="C9" s="246">
        <v>9536</v>
      </c>
      <c r="D9" s="246">
        <v>9078</v>
      </c>
      <c r="E9" s="246">
        <v>16565</v>
      </c>
      <c r="F9" s="246">
        <v>12930</v>
      </c>
      <c r="G9" s="246">
        <v>7721</v>
      </c>
    </row>
    <row r="10" spans="1:7">
      <c r="A10" s="100" t="s">
        <v>2221</v>
      </c>
      <c r="B10" s="246">
        <v>6483</v>
      </c>
      <c r="C10" s="246">
        <v>9283</v>
      </c>
      <c r="D10" s="246">
        <v>9104</v>
      </c>
      <c r="E10" s="246">
        <v>16768</v>
      </c>
      <c r="F10" s="246">
        <v>13124</v>
      </c>
      <c r="G10" s="246">
        <v>8146</v>
      </c>
    </row>
    <row r="11" spans="1:7">
      <c r="A11" s="100" t="s">
        <v>2220</v>
      </c>
      <c r="B11" s="246">
        <v>6757</v>
      </c>
      <c r="C11" s="246">
        <v>9205</v>
      </c>
      <c r="D11" s="246">
        <v>9170</v>
      </c>
      <c r="E11" s="246">
        <v>16479</v>
      </c>
      <c r="F11" s="246">
        <v>13106</v>
      </c>
      <c r="G11" s="246">
        <v>7999</v>
      </c>
    </row>
    <row r="12" spans="1:7">
      <c r="A12" s="100" t="s">
        <v>2219</v>
      </c>
      <c r="B12" s="246">
        <v>6904</v>
      </c>
      <c r="C12" s="246">
        <v>8897</v>
      </c>
      <c r="D12" s="246">
        <v>8974</v>
      </c>
      <c r="E12" s="246">
        <v>15841</v>
      </c>
      <c r="F12" s="246">
        <v>13024</v>
      </c>
      <c r="G12" s="246">
        <v>7941</v>
      </c>
    </row>
    <row r="13" spans="1:7">
      <c r="A13" s="100" t="s">
        <v>2218</v>
      </c>
      <c r="B13" s="246">
        <v>6783</v>
      </c>
      <c r="C13" s="246">
        <v>8176</v>
      </c>
      <c r="D13" s="246">
        <v>8470</v>
      </c>
      <c r="E13" s="246">
        <v>14767</v>
      </c>
      <c r="F13" s="246">
        <v>12078</v>
      </c>
      <c r="G13" s="246">
        <v>7384</v>
      </c>
    </row>
    <row r="14" spans="1:7">
      <c r="A14" s="100" t="s">
        <v>2217</v>
      </c>
      <c r="B14" s="246">
        <v>6503</v>
      </c>
      <c r="C14" s="246">
        <v>7378</v>
      </c>
      <c r="D14" s="246">
        <v>7871</v>
      </c>
      <c r="E14" s="246">
        <v>12965</v>
      </c>
      <c r="F14" s="246">
        <v>10860</v>
      </c>
      <c r="G14" s="246">
        <v>6504</v>
      </c>
    </row>
    <row r="15" spans="1:7">
      <c r="A15" s="100" t="s">
        <v>2216</v>
      </c>
      <c r="B15" s="246">
        <v>6091</v>
      </c>
      <c r="C15" s="246">
        <v>6461</v>
      </c>
      <c r="D15" s="246">
        <v>6922</v>
      </c>
      <c r="E15" s="246">
        <v>11103</v>
      </c>
      <c r="F15" s="246">
        <v>9129</v>
      </c>
      <c r="G15" s="246">
        <v>5622</v>
      </c>
    </row>
    <row r="16" spans="1:7">
      <c r="A16" s="100" t="s">
        <v>2215</v>
      </c>
      <c r="B16" s="246">
        <v>5387</v>
      </c>
      <c r="C16" s="246">
        <v>5541</v>
      </c>
      <c r="D16" s="246">
        <v>5591</v>
      </c>
      <c r="E16" s="246">
        <v>8890</v>
      </c>
      <c r="F16" s="246">
        <v>6407</v>
      </c>
      <c r="G16" s="246">
        <v>3836</v>
      </c>
    </row>
    <row r="17" spans="1:7">
      <c r="A17" s="100" t="s">
        <v>2214</v>
      </c>
      <c r="B17" s="246">
        <v>4968</v>
      </c>
      <c r="C17" s="246">
        <v>5263</v>
      </c>
      <c r="D17" s="246">
        <v>4559</v>
      </c>
      <c r="E17" s="246">
        <v>7251</v>
      </c>
      <c r="F17" s="246">
        <v>4194</v>
      </c>
      <c r="G17" s="246">
        <v>2137</v>
      </c>
    </row>
    <row r="18" spans="1:7">
      <c r="A18" s="100" t="s">
        <v>2213</v>
      </c>
      <c r="B18" s="246">
        <v>4854</v>
      </c>
      <c r="C18" s="246">
        <v>5588</v>
      </c>
      <c r="D18" s="246">
        <v>3982</v>
      </c>
      <c r="E18" s="246">
        <v>6042</v>
      </c>
      <c r="F18" s="246">
        <v>2768</v>
      </c>
      <c r="G18" s="246">
        <v>1113</v>
      </c>
    </row>
    <row r="19" spans="1:7">
      <c r="A19" s="100" t="s">
        <v>2212</v>
      </c>
      <c r="B19" s="246">
        <v>4764</v>
      </c>
      <c r="C19" s="246">
        <v>6616</v>
      </c>
      <c r="D19" s="246">
        <v>4060</v>
      </c>
      <c r="E19" s="246">
        <v>4972</v>
      </c>
      <c r="F19" s="246">
        <v>1394</v>
      </c>
      <c r="G19" s="246">
        <v>355</v>
      </c>
    </row>
    <row r="20" spans="1:7">
      <c r="A20" s="100" t="s">
        <v>2211</v>
      </c>
      <c r="B20" s="246">
        <v>5157</v>
      </c>
      <c r="C20" s="246">
        <v>8751</v>
      </c>
      <c r="D20" s="246">
        <v>5159</v>
      </c>
      <c r="E20" s="246">
        <v>4723</v>
      </c>
      <c r="F20" s="246">
        <v>746</v>
      </c>
      <c r="G20" s="246">
        <v>112</v>
      </c>
    </row>
    <row r="21" spans="1:7">
      <c r="A21" s="100" t="s">
        <v>2210</v>
      </c>
      <c r="B21" s="246">
        <v>5768</v>
      </c>
      <c r="C21" s="246">
        <v>11402</v>
      </c>
      <c r="D21" s="246">
        <v>6948</v>
      </c>
      <c r="E21" s="246">
        <v>5113</v>
      </c>
      <c r="F21" s="246">
        <v>487</v>
      </c>
      <c r="G21" s="246">
        <v>44</v>
      </c>
    </row>
    <row r="22" spans="1:7">
      <c r="A22" s="100" t="s">
        <v>2209</v>
      </c>
      <c r="B22" s="246">
        <v>6091</v>
      </c>
      <c r="C22" s="246">
        <v>12881</v>
      </c>
      <c r="D22" s="246">
        <v>8185</v>
      </c>
      <c r="E22" s="246">
        <v>5391</v>
      </c>
      <c r="F22" s="246">
        <v>519</v>
      </c>
      <c r="G22" s="246">
        <v>25</v>
      </c>
    </row>
    <row r="23" spans="1:7">
      <c r="A23" s="100" t="s">
        <v>2208</v>
      </c>
      <c r="B23" s="246">
        <v>6367</v>
      </c>
      <c r="C23" s="246">
        <v>13664</v>
      </c>
      <c r="D23" s="246">
        <v>9154</v>
      </c>
      <c r="E23" s="246">
        <v>5884</v>
      </c>
      <c r="F23" s="246">
        <v>660</v>
      </c>
      <c r="G23" s="246">
        <v>20</v>
      </c>
    </row>
    <row r="24" spans="1:7">
      <c r="A24" s="100" t="s">
        <v>2207</v>
      </c>
      <c r="B24" s="246">
        <v>6553</v>
      </c>
      <c r="C24" s="246">
        <v>13346</v>
      </c>
      <c r="D24" s="246">
        <v>9672</v>
      </c>
      <c r="E24" s="246">
        <v>5936</v>
      </c>
      <c r="F24" s="246">
        <v>655</v>
      </c>
      <c r="G24" s="246">
        <v>17</v>
      </c>
    </row>
    <row r="25" spans="1:7">
      <c r="A25" s="100" t="s">
        <v>2206</v>
      </c>
      <c r="B25" s="246">
        <v>6166</v>
      </c>
      <c r="C25" s="246">
        <v>11820</v>
      </c>
      <c r="D25" s="246">
        <v>9691</v>
      </c>
      <c r="E25" s="246">
        <v>5545</v>
      </c>
      <c r="F25" s="246">
        <v>625</v>
      </c>
      <c r="G25" s="246">
        <v>16</v>
      </c>
    </row>
    <row r="26" spans="1:7">
      <c r="A26" s="100" t="s">
        <v>2205</v>
      </c>
      <c r="B26" s="246">
        <v>6088</v>
      </c>
      <c r="C26" s="246">
        <v>10936</v>
      </c>
      <c r="D26" s="246">
        <v>9773</v>
      </c>
      <c r="E26" s="246">
        <v>5449</v>
      </c>
      <c r="F26" s="246">
        <v>476</v>
      </c>
      <c r="G26" s="246">
        <v>18</v>
      </c>
    </row>
    <row r="27" spans="1:7">
      <c r="A27" s="100" t="s">
        <v>2204</v>
      </c>
      <c r="B27" s="246">
        <v>5973</v>
      </c>
      <c r="C27" s="246">
        <v>10411</v>
      </c>
      <c r="D27" s="246">
        <v>9845</v>
      </c>
      <c r="E27" s="246">
        <v>5268</v>
      </c>
      <c r="F27" s="246">
        <v>340</v>
      </c>
      <c r="G27" s="246">
        <v>18</v>
      </c>
    </row>
    <row r="28" spans="1:7">
      <c r="A28" s="100" t="s">
        <v>2203</v>
      </c>
      <c r="B28" s="246">
        <v>5830</v>
      </c>
      <c r="C28" s="246">
        <v>10096</v>
      </c>
      <c r="D28" s="246">
        <v>9949</v>
      </c>
      <c r="E28" s="246">
        <v>5288</v>
      </c>
      <c r="F28" s="246">
        <v>312</v>
      </c>
      <c r="G28" s="246">
        <v>24</v>
      </c>
    </row>
    <row r="29" spans="1:7">
      <c r="A29" s="100" t="s">
        <v>2202</v>
      </c>
      <c r="B29" s="246">
        <v>5936</v>
      </c>
      <c r="C29" s="246">
        <v>10183</v>
      </c>
      <c r="D29" s="246">
        <v>9964</v>
      </c>
      <c r="E29" s="246">
        <v>5621</v>
      </c>
      <c r="F29" s="246">
        <v>332</v>
      </c>
      <c r="G29" s="246">
        <v>28</v>
      </c>
    </row>
    <row r="30" spans="1:7">
      <c r="A30" s="100" t="s">
        <v>2201</v>
      </c>
      <c r="B30" s="246">
        <v>6127</v>
      </c>
      <c r="C30" s="246">
        <v>10927</v>
      </c>
      <c r="D30" s="246">
        <v>10581</v>
      </c>
      <c r="E30" s="246">
        <v>6452</v>
      </c>
      <c r="F30" s="246">
        <v>511</v>
      </c>
      <c r="G30" s="246">
        <v>31</v>
      </c>
    </row>
    <row r="31" spans="1:7">
      <c r="A31" s="100" t="s">
        <v>2200</v>
      </c>
      <c r="B31" s="246">
        <v>6137</v>
      </c>
      <c r="C31" s="246">
        <v>10881</v>
      </c>
      <c r="D31" s="246">
        <v>10566</v>
      </c>
      <c r="E31" s="246">
        <v>6420</v>
      </c>
      <c r="F31" s="246">
        <v>583</v>
      </c>
      <c r="G31" s="246">
        <v>39</v>
      </c>
    </row>
    <row r="32" spans="1:7">
      <c r="A32" s="100" t="s">
        <v>2199</v>
      </c>
      <c r="B32" s="246">
        <v>6146</v>
      </c>
      <c r="C32" s="246">
        <v>10915</v>
      </c>
      <c r="D32" s="246">
        <v>10898</v>
      </c>
      <c r="E32" s="246">
        <v>6341</v>
      </c>
      <c r="F32" s="246">
        <v>683</v>
      </c>
      <c r="G32" s="246">
        <v>48</v>
      </c>
    </row>
    <row r="33" spans="1:7">
      <c r="A33" s="100" t="s">
        <v>2198</v>
      </c>
      <c r="B33" s="246">
        <v>6458</v>
      </c>
      <c r="C33" s="246">
        <v>11161</v>
      </c>
      <c r="D33" s="246">
        <v>11464</v>
      </c>
      <c r="E33" s="246">
        <v>6210</v>
      </c>
      <c r="F33" s="246">
        <v>749</v>
      </c>
      <c r="G33" s="246">
        <v>50</v>
      </c>
    </row>
    <row r="34" spans="1:7">
      <c r="A34" s="100" t="s">
        <v>2197</v>
      </c>
      <c r="B34" s="246">
        <v>6470</v>
      </c>
      <c r="C34" s="246">
        <v>10953</v>
      </c>
      <c r="D34" s="246">
        <v>11471</v>
      </c>
      <c r="E34" s="246">
        <v>5914</v>
      </c>
      <c r="F34" s="246">
        <v>678</v>
      </c>
      <c r="G34" s="246">
        <v>49</v>
      </c>
    </row>
    <row r="35" spans="1:7">
      <c r="A35" s="100" t="s">
        <v>2196</v>
      </c>
      <c r="B35" s="246">
        <v>6610</v>
      </c>
      <c r="C35" s="246">
        <v>11459</v>
      </c>
      <c r="D35" s="246">
        <v>12272</v>
      </c>
      <c r="E35" s="246">
        <v>6758</v>
      </c>
      <c r="F35" s="246">
        <v>804</v>
      </c>
      <c r="G35" s="246">
        <v>46</v>
      </c>
    </row>
    <row r="36" spans="1:7">
      <c r="A36" s="100" t="s">
        <v>2195</v>
      </c>
      <c r="B36" s="246">
        <v>6603</v>
      </c>
      <c r="C36" s="246">
        <v>12306</v>
      </c>
      <c r="D36" s="246">
        <v>13203</v>
      </c>
      <c r="E36" s="246">
        <v>7734</v>
      </c>
      <c r="F36" s="246">
        <v>885</v>
      </c>
      <c r="G36" s="246">
        <v>32</v>
      </c>
    </row>
    <row r="37" spans="1:7">
      <c r="A37" s="100" t="s">
        <v>2194</v>
      </c>
      <c r="B37" s="246">
        <v>6504</v>
      </c>
      <c r="C37" s="246">
        <v>13336</v>
      </c>
      <c r="D37" s="246">
        <v>14178</v>
      </c>
      <c r="E37" s="246">
        <v>8692</v>
      </c>
      <c r="F37" s="246">
        <v>1074</v>
      </c>
      <c r="G37" s="246">
        <v>24</v>
      </c>
    </row>
    <row r="38" spans="1:7">
      <c r="A38" s="100" t="s">
        <v>2193</v>
      </c>
      <c r="B38" s="246">
        <v>6406</v>
      </c>
      <c r="C38" s="246">
        <v>13866</v>
      </c>
      <c r="D38" s="246">
        <v>14607</v>
      </c>
      <c r="E38" s="246">
        <v>9433</v>
      </c>
      <c r="F38" s="246">
        <v>1516</v>
      </c>
      <c r="G38" s="246">
        <v>34</v>
      </c>
    </row>
    <row r="39" spans="1:7">
      <c r="A39" s="100" t="s">
        <v>2165</v>
      </c>
      <c r="B39" s="246">
        <v>6594</v>
      </c>
      <c r="C39" s="246">
        <v>14344</v>
      </c>
      <c r="D39" s="246">
        <v>14642</v>
      </c>
      <c r="E39" s="246">
        <v>9884</v>
      </c>
      <c r="F39" s="246">
        <v>2064</v>
      </c>
      <c r="G39" s="246">
        <v>60</v>
      </c>
    </row>
    <row r="40" spans="1:7">
      <c r="A40" s="100" t="s">
        <v>2192</v>
      </c>
      <c r="B40" s="246">
        <v>6768</v>
      </c>
      <c r="C40" s="246">
        <v>14079</v>
      </c>
      <c r="D40" s="246">
        <v>14417</v>
      </c>
      <c r="E40" s="246">
        <v>9686</v>
      </c>
      <c r="F40" s="246">
        <v>2805</v>
      </c>
      <c r="G40" s="246">
        <v>67</v>
      </c>
    </row>
    <row r="41" spans="1:7">
      <c r="A41" s="100" t="s">
        <v>2191</v>
      </c>
      <c r="B41" s="246">
        <v>6817</v>
      </c>
      <c r="C41" s="246">
        <v>13628</v>
      </c>
      <c r="D41" s="246">
        <v>13634</v>
      </c>
      <c r="E41" s="246">
        <v>9572</v>
      </c>
      <c r="F41" s="246">
        <v>3275</v>
      </c>
      <c r="G41" s="246">
        <v>76</v>
      </c>
    </row>
    <row r="42" spans="1:7">
      <c r="A42" s="100" t="s">
        <v>2190</v>
      </c>
      <c r="B42" s="246">
        <v>7326</v>
      </c>
      <c r="C42" s="246">
        <v>12714</v>
      </c>
      <c r="D42" s="246">
        <v>12647</v>
      </c>
      <c r="E42" s="246">
        <v>8967</v>
      </c>
      <c r="F42" s="246">
        <v>3850</v>
      </c>
      <c r="G42" s="246">
        <v>64</v>
      </c>
    </row>
    <row r="43" spans="1:7">
      <c r="A43" s="100" t="s">
        <v>2189</v>
      </c>
      <c r="B43" s="246">
        <v>7658</v>
      </c>
      <c r="C43" s="246">
        <v>11679</v>
      </c>
      <c r="D43" s="246">
        <v>11833</v>
      </c>
      <c r="E43" s="246">
        <v>8195</v>
      </c>
      <c r="F43" s="246">
        <v>4142</v>
      </c>
      <c r="G43" s="246">
        <v>39</v>
      </c>
    </row>
    <row r="44" spans="1:7">
      <c r="A44" s="100" t="s">
        <v>2188</v>
      </c>
      <c r="B44" s="246">
        <v>8261</v>
      </c>
      <c r="C44" s="246">
        <v>10946</v>
      </c>
      <c r="D44" s="246">
        <v>10820</v>
      </c>
      <c r="E44" s="246">
        <v>7868</v>
      </c>
      <c r="F44" s="246">
        <v>4557</v>
      </c>
      <c r="G44" s="246">
        <v>41</v>
      </c>
    </row>
    <row r="45" spans="1:7">
      <c r="A45" s="100" t="s">
        <v>2187</v>
      </c>
      <c r="B45" s="246">
        <v>8741</v>
      </c>
      <c r="C45" s="246">
        <v>10184</v>
      </c>
      <c r="D45" s="246">
        <v>10167</v>
      </c>
      <c r="E45" s="246">
        <v>7386</v>
      </c>
      <c r="F45" s="246">
        <v>5195</v>
      </c>
      <c r="G45" s="246">
        <v>48</v>
      </c>
    </row>
    <row r="46" spans="1:7">
      <c r="A46" s="100" t="s">
        <v>2186</v>
      </c>
      <c r="B46" s="246">
        <v>8980</v>
      </c>
      <c r="C46" s="246">
        <v>10440</v>
      </c>
      <c r="D46" s="246">
        <v>10218</v>
      </c>
      <c r="E46" s="246">
        <v>7335</v>
      </c>
      <c r="F46" s="246">
        <v>5305</v>
      </c>
      <c r="G46" s="246">
        <v>72</v>
      </c>
    </row>
    <row r="47" spans="1:7">
      <c r="A47" s="100" t="s">
        <v>2185</v>
      </c>
      <c r="B47" s="246">
        <v>8921</v>
      </c>
      <c r="C47" s="246">
        <v>10431</v>
      </c>
      <c r="D47" s="246">
        <v>10022</v>
      </c>
      <c r="E47" s="246">
        <v>7226</v>
      </c>
      <c r="F47" s="246">
        <v>5686</v>
      </c>
      <c r="G47" s="246">
        <v>92</v>
      </c>
    </row>
    <row r="48" spans="1:7">
      <c r="A48" s="100" t="s">
        <v>2293</v>
      </c>
      <c r="B48" s="246">
        <v>8706</v>
      </c>
      <c r="C48" s="246">
        <v>10327</v>
      </c>
      <c r="D48" s="246">
        <v>9528</v>
      </c>
      <c r="E48" s="246">
        <v>7059</v>
      </c>
      <c r="F48" s="246">
        <v>5850</v>
      </c>
      <c r="G48" s="246">
        <v>128</v>
      </c>
    </row>
    <row r="49" spans="1:7">
      <c r="A49" s="100" t="s">
        <v>2294</v>
      </c>
      <c r="B49" s="246">
        <v>8767</v>
      </c>
      <c r="C49" s="246">
        <v>10329</v>
      </c>
      <c r="D49" s="246">
        <v>8868</v>
      </c>
      <c r="E49" s="246">
        <v>6760</v>
      </c>
      <c r="F49" s="246">
        <v>5813</v>
      </c>
      <c r="G49" s="246">
        <v>172</v>
      </c>
    </row>
    <row r="50" spans="1:7">
      <c r="A50" s="100" t="s">
        <v>2292</v>
      </c>
      <c r="B50" s="246">
        <v>8912</v>
      </c>
      <c r="C50" s="246">
        <v>10365</v>
      </c>
      <c r="D50" s="246">
        <v>8383</v>
      </c>
      <c r="E50" s="246">
        <v>6635</v>
      </c>
      <c r="F50" s="246">
        <v>5838</v>
      </c>
      <c r="G50" s="246">
        <v>197</v>
      </c>
    </row>
    <row r="51" spans="1:7">
      <c r="A51" s="100" t="s">
        <v>2295</v>
      </c>
      <c r="B51" s="246">
        <v>9146</v>
      </c>
      <c r="C51" s="246">
        <v>10806</v>
      </c>
      <c r="D51" s="246">
        <v>8121</v>
      </c>
      <c r="E51" s="246">
        <v>6609</v>
      </c>
      <c r="F51" s="246">
        <v>5656</v>
      </c>
      <c r="G51" s="246">
        <v>217</v>
      </c>
    </row>
    <row r="52" spans="1:7">
      <c r="A52" s="100" t="s">
        <v>2296</v>
      </c>
      <c r="B52" s="246">
        <v>9217</v>
      </c>
      <c r="C52" s="246">
        <v>10975</v>
      </c>
      <c r="D52" s="246">
        <v>7968</v>
      </c>
      <c r="E52" s="246">
        <v>6686</v>
      </c>
      <c r="F52" s="246">
        <v>5506</v>
      </c>
      <c r="G52" s="246">
        <v>241</v>
      </c>
    </row>
    <row r="53" spans="1:7">
      <c r="A53" s="100" t="s">
        <v>2361</v>
      </c>
      <c r="B53" s="246">
        <v>8975</v>
      </c>
      <c r="C53" s="246">
        <v>10915</v>
      </c>
      <c r="D53" s="246">
        <v>7917</v>
      </c>
      <c r="E53" s="246">
        <v>6703</v>
      </c>
      <c r="F53" s="246">
        <v>5302</v>
      </c>
      <c r="G53" s="246">
        <v>234</v>
      </c>
    </row>
    <row r="54" spans="1:7">
      <c r="A54" s="100" t="s">
        <v>2362</v>
      </c>
      <c r="B54" s="246">
        <v>8887</v>
      </c>
      <c r="C54" s="246">
        <v>10814</v>
      </c>
      <c r="D54" s="246">
        <v>7921</v>
      </c>
      <c r="E54" s="246">
        <v>6732</v>
      </c>
      <c r="F54" s="246">
        <v>5203</v>
      </c>
      <c r="G54" s="246">
        <v>229</v>
      </c>
    </row>
    <row r="55" spans="1:7">
      <c r="A55" s="100" t="s">
        <v>2363</v>
      </c>
      <c r="B55" s="246">
        <v>8664</v>
      </c>
      <c r="C55" s="246">
        <v>10808</v>
      </c>
      <c r="D55" s="246">
        <v>7861</v>
      </c>
      <c r="E55" s="246">
        <v>6739</v>
      </c>
      <c r="F55" s="246">
        <v>5213</v>
      </c>
      <c r="G55" s="246">
        <v>235</v>
      </c>
    </row>
    <row r="56" spans="1:7">
      <c r="A56" s="100" t="s">
        <v>2364</v>
      </c>
      <c r="B56" s="246">
        <v>8648</v>
      </c>
      <c r="C56" s="246">
        <v>11004</v>
      </c>
      <c r="D56" s="246">
        <v>7922</v>
      </c>
      <c r="E56" s="246">
        <v>6851</v>
      </c>
      <c r="F56" s="246">
        <v>5423</v>
      </c>
      <c r="G56" s="246">
        <v>239</v>
      </c>
    </row>
    <row r="57" spans="1:7">
      <c r="A57" s="100" t="s">
        <v>2365</v>
      </c>
      <c r="B57" s="246">
        <v>8692</v>
      </c>
      <c r="C57" s="246">
        <v>11362</v>
      </c>
      <c r="D57" s="246">
        <v>7935</v>
      </c>
      <c r="E57" s="246">
        <v>6985</v>
      </c>
      <c r="F57" s="246">
        <v>5633</v>
      </c>
      <c r="G57" s="246">
        <v>247</v>
      </c>
    </row>
    <row r="58" spans="1:7">
      <c r="A58" s="100" t="s">
        <v>2366</v>
      </c>
      <c r="B58" s="246">
        <v>8529</v>
      </c>
      <c r="C58" s="246">
        <v>11540</v>
      </c>
      <c r="D58" s="246">
        <v>7807</v>
      </c>
      <c r="E58" s="246">
        <v>6936</v>
      </c>
      <c r="F58" s="246">
        <v>5695</v>
      </c>
      <c r="G58" s="246">
        <v>242</v>
      </c>
    </row>
    <row r="59" spans="1:7">
      <c r="A59" s="100" t="s">
        <v>2367</v>
      </c>
      <c r="B59" s="246">
        <v>8498</v>
      </c>
      <c r="C59" s="246">
        <v>11431</v>
      </c>
      <c r="D59" s="246">
        <v>7671</v>
      </c>
      <c r="E59" s="246">
        <v>7002</v>
      </c>
      <c r="F59" s="246">
        <v>5773</v>
      </c>
      <c r="G59" s="246">
        <v>251</v>
      </c>
    </row>
  </sheetData>
  <customSheetViews>
    <customSheetView guid="{9883963A-B599-466E-88D7-AE85360E0737}">
      <pageMargins left="0.7" right="0.7" top="0.75" bottom="0.75" header="0.3" footer="0.3"/>
      <pageSetup paperSize="9" orientation="portrait" r:id="rId1"/>
    </customSheetView>
    <customSheetView guid="{CDEF6930-6739-4FEE-9F65-E195F9A4F82A}">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89">
    <tabColor rgb="FFCC6677"/>
  </sheetPr>
  <dimension ref="A1:E185"/>
  <sheetViews>
    <sheetView zoomScaleNormal="100" workbookViewId="0">
      <selection activeCell="B1" sqref="B1"/>
    </sheetView>
  </sheetViews>
  <sheetFormatPr defaultColWidth="9.140625" defaultRowHeight="15"/>
  <cols>
    <col min="1" max="1" width="14.85546875" style="178" customWidth="1"/>
    <col min="2" max="3" width="14.7109375" style="177" customWidth="1"/>
    <col min="4" max="4" width="14.7109375" style="176" customWidth="1"/>
    <col min="5" max="5" width="14.7109375" style="177" customWidth="1"/>
    <col min="6" max="16384" width="9.140625" style="177"/>
  </cols>
  <sheetData>
    <row r="1" spans="1:5">
      <c r="A1" s="5" t="s">
        <v>30</v>
      </c>
      <c r="B1" s="269">
        <v>3.6</v>
      </c>
      <c r="C1" s="257"/>
    </row>
    <row r="2" spans="1:5">
      <c r="A2" s="7" t="s">
        <v>31</v>
      </c>
      <c r="B2" s="97" t="s">
        <v>3980</v>
      </c>
    </row>
    <row r="3" spans="1:5">
      <c r="A3" s="10" t="s">
        <v>33</v>
      </c>
      <c r="B3" s="14" t="s">
        <v>3267</v>
      </c>
    </row>
    <row r="4" spans="1:5">
      <c r="D4" s="177"/>
      <c r="E4" s="178"/>
    </row>
    <row r="5" spans="1:5" s="179" customFormat="1">
      <c r="A5" s="205" t="s">
        <v>143</v>
      </c>
      <c r="B5" s="205" t="s">
        <v>36</v>
      </c>
      <c r="C5" s="205" t="s">
        <v>39</v>
      </c>
    </row>
    <row r="6" spans="1:5">
      <c r="A6" s="206">
        <v>38443</v>
      </c>
      <c r="B6" s="247">
        <v>44659.533279798859</v>
      </c>
      <c r="C6" s="247">
        <v>26003.422612311053</v>
      </c>
      <c r="D6" s="177"/>
    </row>
    <row r="7" spans="1:5">
      <c r="A7" s="206">
        <v>38473</v>
      </c>
      <c r="B7" s="247">
        <v>41825.757982676019</v>
      </c>
      <c r="C7" s="247">
        <v>25353.535673642902</v>
      </c>
      <c r="D7" s="177"/>
    </row>
    <row r="8" spans="1:5">
      <c r="A8" s="206">
        <v>38504</v>
      </c>
      <c r="B8" s="247">
        <v>41917.42608733604</v>
      </c>
      <c r="C8" s="247">
        <v>25163.711159451872</v>
      </c>
      <c r="D8" s="177"/>
    </row>
    <row r="9" spans="1:5">
      <c r="A9" s="206">
        <v>38534</v>
      </c>
      <c r="B9" s="247">
        <v>43490.032594621858</v>
      </c>
      <c r="C9" s="247">
        <v>26022.458878263777</v>
      </c>
      <c r="D9" s="177"/>
    </row>
    <row r="10" spans="1:5">
      <c r="A10" s="206">
        <v>38565</v>
      </c>
      <c r="B10" s="247">
        <v>42608.779449936264</v>
      </c>
      <c r="C10" s="247">
        <v>25890.845704822277</v>
      </c>
      <c r="D10" s="177"/>
    </row>
    <row r="11" spans="1:5">
      <c r="A11" s="206">
        <v>38596</v>
      </c>
      <c r="B11" s="247">
        <v>40551.698409974531</v>
      </c>
      <c r="C11" s="247">
        <v>26002.231497931989</v>
      </c>
      <c r="D11" s="177"/>
    </row>
    <row r="12" spans="1:5">
      <c r="A12" s="206">
        <v>38626</v>
      </c>
      <c r="B12" s="247">
        <v>42266.05639603977</v>
      </c>
      <c r="C12" s="247">
        <v>25790.188571051665</v>
      </c>
      <c r="D12" s="177"/>
    </row>
    <row r="13" spans="1:5">
      <c r="A13" s="206">
        <v>38657</v>
      </c>
      <c r="B13" s="247">
        <v>42531.55108012908</v>
      </c>
      <c r="C13" s="247">
        <v>25685.485810826467</v>
      </c>
      <c r="D13" s="177"/>
    </row>
    <row r="14" spans="1:5">
      <c r="A14" s="206">
        <v>38687</v>
      </c>
      <c r="B14" s="247">
        <v>42142.525211357635</v>
      </c>
      <c r="C14" s="247">
        <v>25798.819620554776</v>
      </c>
      <c r="D14" s="177"/>
    </row>
    <row r="15" spans="1:5">
      <c r="A15" s="206">
        <v>38718</v>
      </c>
      <c r="B15" s="247">
        <v>44456.0038841594</v>
      </c>
      <c r="C15" s="247">
        <v>25959.175842894132</v>
      </c>
      <c r="D15" s="177"/>
    </row>
    <row r="16" spans="1:5">
      <c r="A16" s="206">
        <v>38749</v>
      </c>
      <c r="B16" s="247">
        <v>44682.486811290888</v>
      </c>
      <c r="C16" s="247">
        <v>26761.836269212858</v>
      </c>
      <c r="D16" s="177"/>
    </row>
    <row r="17" spans="1:4">
      <c r="A17" s="206">
        <v>38777</v>
      </c>
      <c r="B17" s="247">
        <v>45044.979288232586</v>
      </c>
      <c r="C17" s="247">
        <v>26614.715468332772</v>
      </c>
      <c r="D17" s="177"/>
    </row>
    <row r="18" spans="1:4">
      <c r="A18" s="206">
        <v>38808</v>
      </c>
      <c r="B18" s="247">
        <v>45073.482616058231</v>
      </c>
      <c r="C18" s="247">
        <v>25810.065491689886</v>
      </c>
      <c r="D18" s="177"/>
    </row>
    <row r="19" spans="1:4">
      <c r="A19" s="206">
        <v>38838</v>
      </c>
      <c r="B19" s="247">
        <v>43687.731742062788</v>
      </c>
      <c r="C19" s="247">
        <v>26173.537475022076</v>
      </c>
      <c r="D19" s="177"/>
    </row>
    <row r="20" spans="1:4">
      <c r="A20" s="206">
        <v>38869</v>
      </c>
      <c r="B20" s="247">
        <v>44545.052828233725</v>
      </c>
      <c r="C20" s="247">
        <v>26824.419208479783</v>
      </c>
      <c r="D20" s="177"/>
    </row>
    <row r="21" spans="1:4">
      <c r="A21" s="206">
        <v>38899</v>
      </c>
      <c r="B21" s="247">
        <v>45846.439311382339</v>
      </c>
      <c r="C21" s="247">
        <v>28106.621455051791</v>
      </c>
      <c r="D21" s="177"/>
    </row>
    <row r="22" spans="1:4">
      <c r="A22" s="206">
        <v>38930</v>
      </c>
      <c r="B22" s="247">
        <v>45652.145406997981</v>
      </c>
      <c r="C22" s="247">
        <v>27749.410065981774</v>
      </c>
      <c r="D22" s="177"/>
    </row>
    <row r="23" spans="1:4">
      <c r="A23" s="206">
        <v>38961</v>
      </c>
      <c r="B23" s="247">
        <v>44547.448614264926</v>
      </c>
      <c r="C23" s="247">
        <v>27215.094935346096</v>
      </c>
      <c r="D23" s="177"/>
    </row>
    <row r="24" spans="1:4">
      <c r="A24" s="206">
        <v>38991</v>
      </c>
      <c r="B24" s="247">
        <v>44553.794772936861</v>
      </c>
      <c r="C24" s="247">
        <v>26803.884957140392</v>
      </c>
      <c r="D24" s="177"/>
    </row>
    <row r="25" spans="1:4">
      <c r="A25" s="206">
        <v>39022</v>
      </c>
      <c r="B25" s="247">
        <v>44544.987310610981</v>
      </c>
      <c r="C25" s="247">
        <v>26141.392965777337</v>
      </c>
      <c r="D25" s="177"/>
    </row>
    <row r="26" spans="1:4">
      <c r="A26" s="206">
        <v>39052</v>
      </c>
      <c r="B26" s="247">
        <v>45033.881704196247</v>
      </c>
      <c r="C26" s="247">
        <v>26447.149976696954</v>
      </c>
      <c r="D26" s="177"/>
    </row>
    <row r="27" spans="1:4">
      <c r="A27" s="206">
        <v>39083</v>
      </c>
      <c r="B27" s="247">
        <v>45522.064495837047</v>
      </c>
      <c r="C27" s="247">
        <v>27544.522443393627</v>
      </c>
      <c r="D27" s="177"/>
    </row>
    <row r="28" spans="1:4">
      <c r="A28" s="206">
        <v>39114</v>
      </c>
      <c r="B28" s="247">
        <v>44114.441927745487</v>
      </c>
      <c r="C28" s="247">
        <v>27171.484839158042</v>
      </c>
      <c r="D28" s="177"/>
    </row>
    <row r="29" spans="1:4">
      <c r="A29" s="206">
        <v>39142</v>
      </c>
      <c r="B29" s="247">
        <v>46868.812179316636</v>
      </c>
      <c r="C29" s="247">
        <v>27419.127663542447</v>
      </c>
      <c r="D29" s="177"/>
    </row>
    <row r="30" spans="1:4">
      <c r="A30" s="206">
        <v>39173</v>
      </c>
      <c r="B30" s="247">
        <v>50173.013382234654</v>
      </c>
      <c r="C30" s="247">
        <v>27521.859362349751</v>
      </c>
      <c r="D30" s="177"/>
    </row>
    <row r="31" spans="1:4">
      <c r="A31" s="206">
        <v>39203</v>
      </c>
      <c r="B31" s="247">
        <v>49384.606238051245</v>
      </c>
      <c r="C31" s="247">
        <v>27971.162403942853</v>
      </c>
      <c r="D31" s="177"/>
    </row>
    <row r="32" spans="1:4">
      <c r="A32" s="206">
        <v>39234</v>
      </c>
      <c r="B32" s="247">
        <v>51806.537134123362</v>
      </c>
      <c r="C32" s="247">
        <v>29269.899135505741</v>
      </c>
      <c r="D32" s="177"/>
    </row>
    <row r="33" spans="1:5">
      <c r="A33" s="206">
        <v>39264</v>
      </c>
      <c r="B33" s="247">
        <v>51866.603823337507</v>
      </c>
      <c r="C33" s="247">
        <v>29320.511465849206</v>
      </c>
      <c r="D33" s="177"/>
      <c r="E33" s="178"/>
    </row>
    <row r="34" spans="1:5">
      <c r="A34" s="206">
        <v>39295</v>
      </c>
      <c r="B34" s="247">
        <v>54420.070928252586</v>
      </c>
      <c r="C34" s="247">
        <v>29990.538388506029</v>
      </c>
      <c r="D34" s="177"/>
      <c r="E34" s="178"/>
    </row>
    <row r="35" spans="1:5">
      <c r="A35" s="206">
        <v>39326</v>
      </c>
      <c r="B35" s="247">
        <v>52905.560702911775</v>
      </c>
      <c r="C35" s="247">
        <v>29998.411068063855</v>
      </c>
      <c r="D35" s="177"/>
      <c r="E35" s="178"/>
    </row>
    <row r="36" spans="1:5">
      <c r="A36" s="206">
        <v>39356</v>
      </c>
      <c r="B36" s="247">
        <v>52726.711947306889</v>
      </c>
      <c r="C36" s="247">
        <v>30053.380220905918</v>
      </c>
      <c r="D36" s="177"/>
      <c r="E36" s="178"/>
    </row>
    <row r="37" spans="1:5">
      <c r="A37" s="206">
        <v>39387</v>
      </c>
      <c r="B37" s="247">
        <v>54446.086526682229</v>
      </c>
      <c r="C37" s="247">
        <v>29940.09402017108</v>
      </c>
      <c r="D37" s="177"/>
    </row>
    <row r="38" spans="1:5">
      <c r="A38" s="206">
        <v>39417</v>
      </c>
      <c r="B38" s="247">
        <v>51379.063676083213</v>
      </c>
      <c r="C38" s="247">
        <v>30312.683893714278</v>
      </c>
      <c r="D38" s="177"/>
    </row>
    <row r="39" spans="1:5">
      <c r="A39" s="206">
        <v>39448</v>
      </c>
      <c r="B39" s="247">
        <v>55435.957564965189</v>
      </c>
      <c r="C39" s="247">
        <v>32232.767498825135</v>
      </c>
      <c r="D39" s="177"/>
    </row>
    <row r="40" spans="1:5">
      <c r="A40" s="206">
        <v>39479</v>
      </c>
      <c r="B40" s="247">
        <v>52126.683225485642</v>
      </c>
      <c r="C40" s="247">
        <v>31302.150259851089</v>
      </c>
      <c r="D40" s="177"/>
    </row>
    <row r="41" spans="1:5">
      <c r="A41" s="206">
        <v>39508</v>
      </c>
      <c r="B41" s="247">
        <v>53553.154235107795</v>
      </c>
      <c r="C41" s="247">
        <v>31234.737085110461</v>
      </c>
      <c r="D41" s="177"/>
    </row>
    <row r="42" spans="1:5">
      <c r="A42" s="206">
        <v>39539</v>
      </c>
      <c r="B42" s="247">
        <v>58015.334973975914</v>
      </c>
      <c r="C42" s="247">
        <v>32320.388093122932</v>
      </c>
      <c r="D42" s="177"/>
    </row>
    <row r="43" spans="1:5">
      <c r="A43" s="206">
        <v>39569</v>
      </c>
      <c r="B43" s="247">
        <v>58900.765075357791</v>
      </c>
      <c r="C43" s="247">
        <v>31874.297752378461</v>
      </c>
      <c r="D43" s="177"/>
    </row>
    <row r="44" spans="1:5">
      <c r="A44" s="206">
        <v>39600</v>
      </c>
      <c r="B44" s="247">
        <v>60909.540291734789</v>
      </c>
      <c r="C44" s="247">
        <v>34912.524259753518</v>
      </c>
      <c r="D44" s="177"/>
    </row>
    <row r="45" spans="1:5">
      <c r="A45" s="206">
        <v>39630</v>
      </c>
      <c r="B45" s="247">
        <v>65449.173083430505</v>
      </c>
      <c r="C45" s="247">
        <v>37190.463453855024</v>
      </c>
      <c r="D45" s="177"/>
    </row>
    <row r="46" spans="1:5">
      <c r="A46" s="206">
        <v>39661</v>
      </c>
      <c r="B46" s="247">
        <v>69611.470284951036</v>
      </c>
      <c r="C46" s="247">
        <v>39329.036775106571</v>
      </c>
      <c r="D46" s="177"/>
    </row>
    <row r="47" spans="1:5">
      <c r="A47" s="206">
        <v>39692</v>
      </c>
      <c r="B47" s="247">
        <v>70591.063734235431</v>
      </c>
      <c r="C47" s="247">
        <v>39679.588337119894</v>
      </c>
      <c r="D47" s="177"/>
    </row>
    <row r="48" spans="1:5">
      <c r="A48" s="206">
        <v>39722</v>
      </c>
      <c r="B48" s="247">
        <v>70943.438335949642</v>
      </c>
      <c r="C48" s="247">
        <v>38309.929666033648</v>
      </c>
      <c r="D48" s="177"/>
    </row>
    <row r="49" spans="1:4">
      <c r="A49" s="206">
        <v>39753</v>
      </c>
      <c r="B49" s="247">
        <v>72441.275349708842</v>
      </c>
      <c r="C49" s="247">
        <v>38427.726961193621</v>
      </c>
      <c r="D49" s="177"/>
    </row>
    <row r="50" spans="1:4">
      <c r="A50" s="206">
        <v>39783</v>
      </c>
      <c r="B50" s="247">
        <v>73318.302836333605</v>
      </c>
      <c r="C50" s="247">
        <v>41007.559498022078</v>
      </c>
      <c r="D50" s="177"/>
    </row>
    <row r="51" spans="1:4">
      <c r="A51" s="206">
        <v>39814</v>
      </c>
      <c r="B51" s="247">
        <v>76897.010542437158</v>
      </c>
      <c r="C51" s="247">
        <v>42689.525350887146</v>
      </c>
      <c r="D51" s="177"/>
    </row>
    <row r="52" spans="1:4">
      <c r="A52" s="206">
        <v>39845</v>
      </c>
      <c r="B52" s="247">
        <v>78354.025354816971</v>
      </c>
      <c r="C52" s="247">
        <v>42552.321986664247</v>
      </c>
      <c r="D52" s="177"/>
    </row>
    <row r="53" spans="1:4">
      <c r="A53" s="206">
        <v>39873</v>
      </c>
      <c r="B53" s="247">
        <v>80955.612460059172</v>
      </c>
      <c r="C53" s="247">
        <v>41726.820757777292</v>
      </c>
      <c r="D53" s="177"/>
    </row>
    <row r="54" spans="1:4">
      <c r="A54" s="206">
        <v>39904</v>
      </c>
      <c r="B54" s="247">
        <v>78070.744246606337</v>
      </c>
      <c r="C54" s="247">
        <v>41534.069433030061</v>
      </c>
      <c r="D54" s="177"/>
    </row>
    <row r="55" spans="1:4">
      <c r="A55" s="206">
        <v>39934</v>
      </c>
      <c r="B55" s="247">
        <v>77603.857185612884</v>
      </c>
      <c r="C55" s="247">
        <v>42534.474318034598</v>
      </c>
      <c r="D55" s="177"/>
    </row>
    <row r="56" spans="1:4">
      <c r="A56" s="206">
        <v>39965</v>
      </c>
      <c r="B56" s="247">
        <v>81024.024473091165</v>
      </c>
      <c r="C56" s="247">
        <v>43512.398131328635</v>
      </c>
      <c r="D56" s="177"/>
    </row>
    <row r="57" spans="1:4">
      <c r="A57" s="206">
        <v>39995</v>
      </c>
      <c r="B57" s="247">
        <v>80702.936339223103</v>
      </c>
      <c r="C57" s="247">
        <v>44165.192899450871</v>
      </c>
      <c r="D57" s="177"/>
    </row>
    <row r="58" spans="1:4">
      <c r="A58" s="206">
        <v>40026</v>
      </c>
      <c r="B58" s="247">
        <v>79243.753899376476</v>
      </c>
      <c r="C58" s="247">
        <v>43977.835124538244</v>
      </c>
      <c r="D58" s="177"/>
    </row>
    <row r="59" spans="1:4">
      <c r="A59" s="206">
        <v>40057</v>
      </c>
      <c r="B59" s="247">
        <v>81498.442050413956</v>
      </c>
      <c r="C59" s="247">
        <v>45277.277479305376</v>
      </c>
      <c r="D59" s="177"/>
    </row>
    <row r="60" spans="1:4">
      <c r="A60" s="206">
        <v>40087</v>
      </c>
      <c r="B60" s="247">
        <v>78972.364766953193</v>
      </c>
      <c r="C60" s="247">
        <v>43758.355616642126</v>
      </c>
      <c r="D60" s="177"/>
    </row>
    <row r="61" spans="1:4">
      <c r="A61" s="206">
        <v>40118</v>
      </c>
      <c r="B61" s="247">
        <v>82346.500088563625</v>
      </c>
      <c r="C61" s="247">
        <v>45264.063062593588</v>
      </c>
      <c r="D61" s="177"/>
    </row>
    <row r="62" spans="1:4">
      <c r="A62" s="206">
        <v>40148</v>
      </c>
      <c r="B62" s="247">
        <v>76700.116937878731</v>
      </c>
      <c r="C62" s="247">
        <v>44250.514548764586</v>
      </c>
      <c r="D62" s="177"/>
    </row>
    <row r="63" spans="1:4">
      <c r="A63" s="206">
        <v>40179</v>
      </c>
      <c r="B63" s="247">
        <v>90729.985045737645</v>
      </c>
      <c r="C63" s="247">
        <v>48417.967682500144</v>
      </c>
      <c r="D63" s="177"/>
    </row>
    <row r="64" spans="1:4">
      <c r="A64" s="206">
        <v>40210</v>
      </c>
      <c r="B64" s="247">
        <v>80657.199553087659</v>
      </c>
      <c r="C64" s="247">
        <v>45038.046489084169</v>
      </c>
      <c r="D64" s="177"/>
    </row>
    <row r="65" spans="1:4">
      <c r="A65" s="206">
        <v>40238</v>
      </c>
      <c r="B65" s="247">
        <v>83321.806269647801</v>
      </c>
      <c r="C65" s="247">
        <v>44846.562897940414</v>
      </c>
      <c r="D65" s="177"/>
    </row>
    <row r="66" spans="1:4">
      <c r="A66" s="206">
        <v>40269</v>
      </c>
      <c r="B66" s="247">
        <v>82949.811864834555</v>
      </c>
      <c r="C66" s="247">
        <v>43890.108624437336</v>
      </c>
      <c r="D66" s="177"/>
    </row>
    <row r="67" spans="1:4">
      <c r="A67" s="206">
        <v>40299</v>
      </c>
      <c r="B67" s="247">
        <v>83724.737841180264</v>
      </c>
      <c r="C67" s="247">
        <v>44770.501728422751</v>
      </c>
      <c r="D67" s="177"/>
    </row>
    <row r="68" spans="1:4">
      <c r="A68" s="206">
        <v>40330</v>
      </c>
      <c r="B68" s="247">
        <v>85463.861496574551</v>
      </c>
      <c r="C68" s="247">
        <v>46880.643261111029</v>
      </c>
      <c r="D68" s="177"/>
    </row>
    <row r="69" spans="1:4">
      <c r="A69" s="206">
        <v>40360</v>
      </c>
      <c r="B69" s="247">
        <v>91229.789183415094</v>
      </c>
      <c r="C69" s="247">
        <v>46778.713320416951</v>
      </c>
      <c r="D69" s="177"/>
    </row>
    <row r="70" spans="1:4">
      <c r="A70" s="206">
        <v>40391</v>
      </c>
      <c r="B70" s="247">
        <v>90918.351058925793</v>
      </c>
      <c r="C70" s="247">
        <v>48134.764687431401</v>
      </c>
      <c r="D70" s="177"/>
    </row>
    <row r="71" spans="1:4">
      <c r="A71" s="206">
        <v>40422</v>
      </c>
      <c r="B71" s="247">
        <v>86734.325047143793</v>
      </c>
      <c r="C71" s="247">
        <v>47365.731885962581</v>
      </c>
      <c r="D71" s="177"/>
    </row>
    <row r="72" spans="1:4">
      <c r="A72" s="206">
        <v>40452</v>
      </c>
      <c r="B72" s="247">
        <v>83394.39663585354</v>
      </c>
      <c r="C72" s="247">
        <v>45013.482265006925</v>
      </c>
      <c r="D72" s="177"/>
    </row>
    <row r="73" spans="1:4">
      <c r="A73" s="206">
        <v>40483</v>
      </c>
      <c r="B73" s="247">
        <v>84055.76849779136</v>
      </c>
      <c r="C73" s="247">
        <v>44416.504497476279</v>
      </c>
      <c r="D73" s="177"/>
    </row>
    <row r="74" spans="1:4">
      <c r="A74" s="206">
        <v>40513</v>
      </c>
      <c r="B74" s="247">
        <v>83958.079964255259</v>
      </c>
      <c r="C74" s="247">
        <v>44493.386553311204</v>
      </c>
      <c r="D74" s="177"/>
    </row>
    <row r="75" spans="1:4">
      <c r="A75" s="206">
        <v>40544</v>
      </c>
      <c r="B75" s="247">
        <v>91220.811966600973</v>
      </c>
      <c r="C75" s="247">
        <v>47170.026882000057</v>
      </c>
      <c r="D75" s="177"/>
    </row>
    <row r="76" spans="1:4">
      <c r="A76" s="206">
        <v>40575</v>
      </c>
      <c r="B76" s="247">
        <v>87843.551829024698</v>
      </c>
      <c r="C76" s="247">
        <v>45166.912019437848</v>
      </c>
      <c r="D76" s="177"/>
    </row>
    <row r="77" spans="1:4">
      <c r="A77" s="206">
        <v>40603</v>
      </c>
      <c r="B77" s="247">
        <v>92105.256523191099</v>
      </c>
      <c r="C77" s="247">
        <v>44785.655461747796</v>
      </c>
      <c r="D77" s="177"/>
    </row>
    <row r="78" spans="1:4">
      <c r="A78" s="206">
        <v>40634</v>
      </c>
      <c r="B78" s="247">
        <v>90117.320413128269</v>
      </c>
      <c r="C78" s="247">
        <v>43470.742911346708</v>
      </c>
      <c r="D78" s="177"/>
    </row>
    <row r="79" spans="1:4">
      <c r="A79" s="206">
        <v>40664</v>
      </c>
      <c r="B79" s="247">
        <v>88142.991094713245</v>
      </c>
      <c r="C79" s="247">
        <v>44108.896034463571</v>
      </c>
      <c r="D79" s="177"/>
    </row>
    <row r="80" spans="1:4">
      <c r="A80" s="206">
        <v>40695</v>
      </c>
      <c r="B80" s="247">
        <v>89651.919245366196</v>
      </c>
      <c r="C80" s="247">
        <v>44550.12966956359</v>
      </c>
      <c r="D80" s="177"/>
    </row>
    <row r="81" spans="1:4">
      <c r="A81" s="206">
        <v>40725</v>
      </c>
      <c r="B81" s="247">
        <v>95190.710970002285</v>
      </c>
      <c r="C81" s="247">
        <v>45553.00949046915</v>
      </c>
      <c r="D81" s="177"/>
    </row>
    <row r="82" spans="1:4">
      <c r="A82" s="206">
        <v>40756</v>
      </c>
      <c r="B82" s="247">
        <v>90653.600806904142</v>
      </c>
      <c r="C82" s="247">
        <v>44907.811636843551</v>
      </c>
      <c r="D82" s="177"/>
    </row>
    <row r="83" spans="1:4">
      <c r="A83" s="206">
        <v>40787</v>
      </c>
      <c r="B83" s="247">
        <v>87784.912870290485</v>
      </c>
      <c r="C83" s="247">
        <v>43966.402020316615</v>
      </c>
      <c r="D83" s="177"/>
    </row>
    <row r="84" spans="1:4">
      <c r="A84" s="206">
        <v>40817</v>
      </c>
      <c r="B84" s="247">
        <v>85172.297910868947</v>
      </c>
      <c r="C84" s="247">
        <v>43818.529220514989</v>
      </c>
      <c r="D84" s="177"/>
    </row>
    <row r="85" spans="1:4">
      <c r="A85" s="206">
        <v>40848</v>
      </c>
      <c r="B85" s="247">
        <v>85372.779900953406</v>
      </c>
      <c r="C85" s="247">
        <v>43162.042919851614</v>
      </c>
      <c r="D85" s="177"/>
    </row>
    <row r="86" spans="1:4">
      <c r="A86" s="206">
        <v>40878</v>
      </c>
      <c r="B86" s="247">
        <v>85031.564446606717</v>
      </c>
      <c r="C86" s="247">
        <v>43663.856181675408</v>
      </c>
      <c r="D86" s="177"/>
    </row>
    <row r="87" spans="1:4">
      <c r="A87" s="206">
        <v>40909</v>
      </c>
      <c r="B87" s="247">
        <v>89975.915351153424</v>
      </c>
      <c r="C87" s="247">
        <v>45413.490536032303</v>
      </c>
      <c r="D87" s="177"/>
    </row>
    <row r="88" spans="1:4">
      <c r="A88" s="206">
        <v>40940</v>
      </c>
      <c r="B88" s="247">
        <v>83175.086137140694</v>
      </c>
      <c r="C88" s="247">
        <v>43946.485518084184</v>
      </c>
      <c r="D88" s="177"/>
    </row>
    <row r="89" spans="1:4">
      <c r="A89" s="206">
        <v>40969</v>
      </c>
      <c r="B89" s="247">
        <v>74336.804255867086</v>
      </c>
      <c r="C89" s="247">
        <v>43083.695660423429</v>
      </c>
      <c r="D89" s="177"/>
    </row>
    <row r="90" spans="1:4">
      <c r="A90" s="206">
        <v>41000</v>
      </c>
      <c r="B90" s="247">
        <v>102220.98654688614</v>
      </c>
      <c r="C90" s="247">
        <v>44549.081298418147</v>
      </c>
      <c r="D90" s="177"/>
    </row>
    <row r="91" spans="1:4">
      <c r="A91" s="206">
        <v>41030</v>
      </c>
      <c r="B91" s="247">
        <v>94676.638650806155</v>
      </c>
      <c r="C91" s="247">
        <v>43806.765027603258</v>
      </c>
      <c r="D91" s="177"/>
    </row>
    <row r="92" spans="1:4">
      <c r="A92" s="206">
        <v>41061</v>
      </c>
      <c r="B92" s="247">
        <v>91124.635420587569</v>
      </c>
      <c r="C92" s="247">
        <v>43614.948137362779</v>
      </c>
      <c r="D92" s="177"/>
    </row>
    <row r="93" spans="1:4">
      <c r="A93" s="206">
        <v>41091</v>
      </c>
      <c r="B93" s="247">
        <v>94019.084109044168</v>
      </c>
      <c r="C93" s="247">
        <v>45445.277182103389</v>
      </c>
      <c r="D93" s="177"/>
    </row>
    <row r="94" spans="1:4">
      <c r="A94" s="206">
        <v>41122</v>
      </c>
      <c r="B94" s="247">
        <v>93246.16326683246</v>
      </c>
      <c r="C94" s="247">
        <v>44404.14644778848</v>
      </c>
      <c r="D94" s="177"/>
    </row>
    <row r="95" spans="1:4">
      <c r="A95" s="206">
        <v>41153</v>
      </c>
      <c r="B95" s="247">
        <v>90824.522395415552</v>
      </c>
      <c r="C95" s="247">
        <v>45152.801006055764</v>
      </c>
      <c r="D95" s="177"/>
    </row>
    <row r="96" spans="1:4">
      <c r="A96" s="206">
        <v>41183</v>
      </c>
      <c r="B96" s="247">
        <v>90956.470064757596</v>
      </c>
      <c r="C96" s="247">
        <v>44519.139060788199</v>
      </c>
      <c r="D96" s="177"/>
    </row>
    <row r="97" spans="1:4">
      <c r="A97" s="206">
        <v>41214</v>
      </c>
      <c r="B97" s="247">
        <v>89805.4362915159</v>
      </c>
      <c r="C97" s="247">
        <v>44001.737840563437</v>
      </c>
      <c r="D97" s="177"/>
    </row>
    <row r="98" spans="1:4">
      <c r="A98" s="206">
        <v>41244</v>
      </c>
      <c r="B98" s="247">
        <v>91611.046599635258</v>
      </c>
      <c r="C98" s="247">
        <v>43601.910364619849</v>
      </c>
      <c r="D98" s="177"/>
    </row>
    <row r="99" spans="1:4">
      <c r="A99" s="206">
        <v>41275</v>
      </c>
      <c r="B99" s="247">
        <v>91010.267672315837</v>
      </c>
      <c r="C99" s="247">
        <v>46020.625602124819</v>
      </c>
      <c r="D99" s="177"/>
    </row>
    <row r="100" spans="1:4">
      <c r="A100" s="206">
        <v>41306</v>
      </c>
      <c r="B100" s="247">
        <v>86811.222020023983</v>
      </c>
      <c r="C100" s="247">
        <v>44225.573010870627</v>
      </c>
      <c r="D100" s="177"/>
    </row>
    <row r="101" spans="1:4">
      <c r="A101" s="206">
        <v>41334</v>
      </c>
      <c r="B101" s="247">
        <v>91781.678193931992</v>
      </c>
      <c r="C101" s="247">
        <v>45021.792566318545</v>
      </c>
      <c r="D101" s="177"/>
    </row>
    <row r="102" spans="1:4">
      <c r="A102" s="206">
        <v>41365</v>
      </c>
      <c r="B102" s="247">
        <v>92400.058113493447</v>
      </c>
      <c r="C102" s="247">
        <v>43834.806431496931</v>
      </c>
      <c r="D102" s="177"/>
    </row>
    <row r="103" spans="1:4">
      <c r="A103" s="206">
        <v>41395</v>
      </c>
      <c r="B103" s="247">
        <v>92790.00512983615</v>
      </c>
      <c r="C103" s="247">
        <v>43654.784888926151</v>
      </c>
      <c r="D103" s="177"/>
    </row>
    <row r="104" spans="1:4">
      <c r="A104" s="206">
        <v>41426</v>
      </c>
      <c r="B104" s="247">
        <v>97280.119935886556</v>
      </c>
      <c r="C104" s="247">
        <v>45041.5433089418</v>
      </c>
      <c r="D104" s="177"/>
    </row>
    <row r="105" spans="1:4">
      <c r="A105" s="206">
        <v>41456</v>
      </c>
      <c r="B105" s="247">
        <v>97012.851406405665</v>
      </c>
      <c r="C105" s="247">
        <v>46708.009806121001</v>
      </c>
      <c r="D105" s="177"/>
    </row>
    <row r="106" spans="1:4">
      <c r="A106" s="206">
        <v>41487</v>
      </c>
      <c r="B106" s="247">
        <v>92659.671712501091</v>
      </c>
      <c r="C106" s="247">
        <v>45603.738587289001</v>
      </c>
      <c r="D106" s="177"/>
    </row>
    <row r="107" spans="1:4">
      <c r="A107" s="206">
        <v>41518</v>
      </c>
      <c r="B107" s="247">
        <v>92264.070367741486</v>
      </c>
      <c r="C107" s="247">
        <v>46645.288796870052</v>
      </c>
      <c r="D107" s="177"/>
    </row>
    <row r="108" spans="1:4">
      <c r="A108" s="206">
        <v>41548</v>
      </c>
      <c r="B108" s="247">
        <v>93240.845287978169</v>
      </c>
      <c r="C108" s="247">
        <v>46050.189256196361</v>
      </c>
      <c r="D108" s="177"/>
    </row>
    <row r="109" spans="1:4">
      <c r="A109" s="206">
        <v>41579</v>
      </c>
      <c r="B109" s="247">
        <v>92190.401600714933</v>
      </c>
      <c r="C109" s="247">
        <v>46151.876628955863</v>
      </c>
      <c r="D109" s="177"/>
    </row>
    <row r="110" spans="1:4">
      <c r="A110" s="206">
        <v>41609</v>
      </c>
      <c r="B110" s="247">
        <v>94760.043236751109</v>
      </c>
      <c r="C110" s="247">
        <v>46493.246647428838</v>
      </c>
      <c r="D110" s="177"/>
    </row>
    <row r="111" spans="1:4">
      <c r="A111" s="206">
        <v>41640</v>
      </c>
      <c r="B111" s="247">
        <v>93853.145052630411</v>
      </c>
      <c r="C111" s="247">
        <v>45519.098026211475</v>
      </c>
      <c r="D111" s="177"/>
    </row>
    <row r="112" spans="1:4">
      <c r="A112" s="206">
        <v>41671</v>
      </c>
      <c r="B112" s="247">
        <v>95456.856116629497</v>
      </c>
      <c r="C112" s="247">
        <v>44104.282600950275</v>
      </c>
      <c r="D112" s="177"/>
    </row>
    <row r="113" spans="1:4">
      <c r="A113" s="206">
        <v>41699</v>
      </c>
      <c r="B113" s="247">
        <v>102163.96047842981</v>
      </c>
      <c r="C113" s="247">
        <v>45786.02486417834</v>
      </c>
      <c r="D113" s="177"/>
    </row>
    <row r="114" spans="1:4">
      <c r="A114" s="206">
        <v>41730</v>
      </c>
      <c r="B114" s="247">
        <v>103385.73579043211</v>
      </c>
      <c r="C114" s="247">
        <v>45122.070208446217</v>
      </c>
      <c r="D114" s="177"/>
    </row>
    <row r="115" spans="1:4">
      <c r="A115" s="206">
        <v>41760</v>
      </c>
      <c r="B115" s="247">
        <v>103600.62871741266</v>
      </c>
      <c r="C115" s="247">
        <v>43673.981540117937</v>
      </c>
      <c r="D115" s="177"/>
    </row>
    <row r="116" spans="1:4">
      <c r="A116" s="206">
        <v>41791</v>
      </c>
      <c r="B116" s="247">
        <v>104023.27961371589</v>
      </c>
      <c r="C116" s="247">
        <v>46222.421925339091</v>
      </c>
      <c r="D116" s="177"/>
    </row>
    <row r="117" spans="1:4">
      <c r="A117" s="206">
        <v>41821</v>
      </c>
      <c r="B117" s="247">
        <v>107626.81267968567</v>
      </c>
      <c r="C117" s="247">
        <v>45904.390004804533</v>
      </c>
      <c r="D117" s="177"/>
    </row>
    <row r="118" spans="1:4">
      <c r="A118" s="206">
        <v>41852</v>
      </c>
      <c r="B118" s="247">
        <v>104574.3273408267</v>
      </c>
      <c r="C118" s="247">
        <v>47038.247656227097</v>
      </c>
      <c r="D118" s="177"/>
    </row>
    <row r="119" spans="1:4">
      <c r="A119" s="206">
        <v>41883</v>
      </c>
      <c r="B119" s="247">
        <v>100184.05113594669</v>
      </c>
      <c r="C119" s="247">
        <v>46579.09124649725</v>
      </c>
      <c r="D119" s="177"/>
    </row>
    <row r="120" spans="1:4">
      <c r="A120" s="206">
        <v>41913</v>
      </c>
      <c r="B120" s="247">
        <v>97495.374289341009</v>
      </c>
      <c r="C120" s="247">
        <v>45499.922317194112</v>
      </c>
      <c r="D120" s="177"/>
    </row>
    <row r="121" spans="1:4">
      <c r="A121" s="206">
        <v>41944</v>
      </c>
      <c r="B121" s="247">
        <v>96980.879670622671</v>
      </c>
      <c r="C121" s="247">
        <v>46128.915947175636</v>
      </c>
      <c r="D121" s="177"/>
    </row>
    <row r="122" spans="1:4">
      <c r="A122" s="206">
        <v>41974</v>
      </c>
      <c r="B122" s="247">
        <v>99778.448486027788</v>
      </c>
      <c r="C122" s="247">
        <v>47307.987620788692</v>
      </c>
      <c r="D122" s="177"/>
    </row>
    <row r="123" spans="1:4">
      <c r="A123" s="206">
        <v>42005</v>
      </c>
      <c r="B123" s="247">
        <v>108565.92969414727</v>
      </c>
      <c r="C123" s="247">
        <v>48766.510642395377</v>
      </c>
      <c r="D123" s="177"/>
    </row>
    <row r="124" spans="1:4">
      <c r="A124" s="206">
        <v>42036</v>
      </c>
      <c r="B124" s="247">
        <v>109238.86782752948</v>
      </c>
      <c r="C124" s="247">
        <v>49297.533524419196</v>
      </c>
      <c r="D124" s="177"/>
    </row>
    <row r="125" spans="1:4">
      <c r="A125" s="206">
        <v>42064</v>
      </c>
      <c r="B125" s="247">
        <v>117866.27137951447</v>
      </c>
      <c r="C125" s="247">
        <v>50938.420279935279</v>
      </c>
      <c r="D125" s="177"/>
    </row>
    <row r="126" spans="1:4">
      <c r="A126" s="206">
        <v>42095</v>
      </c>
      <c r="B126" s="247">
        <v>123694.57886611257</v>
      </c>
      <c r="C126" s="247">
        <v>49466.351146404879</v>
      </c>
      <c r="D126" s="177"/>
    </row>
    <row r="127" spans="1:4">
      <c r="A127" s="206">
        <v>42125</v>
      </c>
      <c r="B127" s="247">
        <v>120989.8950305739</v>
      </c>
      <c r="C127" s="247">
        <v>48229.724124696084</v>
      </c>
      <c r="D127" s="177"/>
    </row>
    <row r="128" spans="1:4">
      <c r="A128" s="206">
        <v>42156</v>
      </c>
      <c r="B128" s="247">
        <v>117657.80537192558</v>
      </c>
      <c r="C128" s="247">
        <v>51077.618239039533</v>
      </c>
      <c r="D128" s="177"/>
    </row>
    <row r="129" spans="1:4">
      <c r="A129" s="206">
        <v>42186</v>
      </c>
      <c r="B129" s="247">
        <v>122675.62364776881</v>
      </c>
      <c r="C129" s="247">
        <v>49979.865601091893</v>
      </c>
      <c r="D129" s="177"/>
    </row>
    <row r="130" spans="1:4">
      <c r="A130" s="206">
        <v>42217</v>
      </c>
      <c r="B130" s="247">
        <v>124595.02525102034</v>
      </c>
      <c r="C130" s="247">
        <v>50216.702214827754</v>
      </c>
      <c r="D130" s="177"/>
    </row>
    <row r="131" spans="1:4">
      <c r="A131" s="206">
        <v>42248</v>
      </c>
      <c r="B131" s="247">
        <v>133178.88164790926</v>
      </c>
      <c r="C131" s="247">
        <v>53518.954907043058</v>
      </c>
      <c r="D131" s="177"/>
    </row>
    <row r="132" spans="1:4">
      <c r="A132" s="206">
        <v>42278</v>
      </c>
      <c r="B132" s="247">
        <v>123762.9778549435</v>
      </c>
      <c r="C132" s="247">
        <v>49832.834003297772</v>
      </c>
      <c r="D132" s="177"/>
    </row>
    <row r="133" spans="1:4">
      <c r="A133" s="206">
        <v>42309</v>
      </c>
      <c r="B133" s="247">
        <v>127684.70668312136</v>
      </c>
      <c r="C133" s="247">
        <v>51025.304203793741</v>
      </c>
      <c r="D133" s="177"/>
    </row>
    <row r="134" spans="1:4">
      <c r="A134" s="206">
        <v>42339</v>
      </c>
      <c r="B134" s="247">
        <v>124840.4888532286</v>
      </c>
      <c r="C134" s="247">
        <v>51492.909000294538</v>
      </c>
      <c r="D134" s="177"/>
    </row>
    <row r="135" spans="1:4">
      <c r="A135" s="206">
        <v>42370</v>
      </c>
      <c r="B135" s="247">
        <v>135042.73683524842</v>
      </c>
      <c r="C135" s="247">
        <v>52715.276329897111</v>
      </c>
      <c r="D135" s="177"/>
    </row>
    <row r="136" spans="1:4">
      <c r="A136" s="206">
        <v>42401</v>
      </c>
      <c r="B136" s="247">
        <v>131996.89718752026</v>
      </c>
      <c r="C136" s="247">
        <v>52614.098682513897</v>
      </c>
      <c r="D136" s="177"/>
    </row>
    <row r="137" spans="1:4">
      <c r="A137" s="206">
        <v>42430</v>
      </c>
      <c r="B137" s="247">
        <v>142514.39489101167</v>
      </c>
      <c r="C137" s="247">
        <v>55278.538068467933</v>
      </c>
      <c r="D137" s="177"/>
    </row>
    <row r="138" spans="1:4">
      <c r="A138" s="206">
        <v>42461</v>
      </c>
      <c r="B138" s="247">
        <v>129559.06761629022</v>
      </c>
      <c r="C138" s="247">
        <v>50551.316566133115</v>
      </c>
      <c r="D138" s="177"/>
    </row>
    <row r="139" spans="1:4">
      <c r="A139" s="206">
        <v>42491</v>
      </c>
      <c r="B139" s="247">
        <v>132513.32192628013</v>
      </c>
      <c r="C139" s="247">
        <v>50858.652084255431</v>
      </c>
      <c r="D139" s="177"/>
    </row>
    <row r="140" spans="1:4">
      <c r="A140" s="206">
        <v>42522</v>
      </c>
      <c r="B140" s="247">
        <v>134011.88273500846</v>
      </c>
      <c r="C140" s="247">
        <v>51497.321019256626</v>
      </c>
      <c r="D140" s="177"/>
    </row>
    <row r="141" spans="1:4">
      <c r="A141" s="206">
        <v>42552</v>
      </c>
      <c r="B141" s="247">
        <v>131482.59667272403</v>
      </c>
      <c r="C141" s="247">
        <v>50043.004830093203</v>
      </c>
      <c r="D141" s="177"/>
    </row>
    <row r="142" spans="1:4">
      <c r="A142" s="206">
        <v>42583</v>
      </c>
      <c r="B142" s="247">
        <v>128165.49370135892</v>
      </c>
      <c r="C142" s="247">
        <v>50136.27246224766</v>
      </c>
      <c r="D142" s="177"/>
    </row>
    <row r="143" spans="1:4">
      <c r="A143" s="206">
        <v>42614</v>
      </c>
      <c r="B143" s="247">
        <v>144597.12903069524</v>
      </c>
      <c r="C143" s="247">
        <v>52394.814981379299</v>
      </c>
      <c r="D143" s="177"/>
    </row>
    <row r="144" spans="1:4">
      <c r="A144" s="206">
        <v>42644</v>
      </c>
      <c r="B144" s="247">
        <v>139856.25122674659</v>
      </c>
      <c r="C144" s="247">
        <v>51985.643238624762</v>
      </c>
      <c r="D144" s="177"/>
    </row>
    <row r="145" spans="1:4">
      <c r="A145" s="206">
        <v>42675</v>
      </c>
      <c r="B145" s="247">
        <v>143089.15133907719</v>
      </c>
      <c r="C145" s="247">
        <v>51888.03268516501</v>
      </c>
      <c r="D145" s="177"/>
    </row>
    <row r="146" spans="1:4">
      <c r="A146" s="206">
        <v>42705</v>
      </c>
      <c r="B146" s="247">
        <v>143253.84470590143</v>
      </c>
      <c r="C146" s="247">
        <v>53712.858671775204</v>
      </c>
      <c r="D146" s="177"/>
    </row>
    <row r="147" spans="1:4">
      <c r="A147" s="206">
        <v>42736</v>
      </c>
      <c r="B147" s="247">
        <v>145621.71313527116</v>
      </c>
      <c r="C147" s="247">
        <v>54815.600606297805</v>
      </c>
      <c r="D147" s="177"/>
    </row>
    <row r="148" spans="1:4">
      <c r="A148" s="206">
        <v>42767</v>
      </c>
      <c r="B148" s="247">
        <v>140055.99025721962</v>
      </c>
      <c r="C148" s="247">
        <v>54077.310417703338</v>
      </c>
      <c r="D148" s="177"/>
    </row>
    <row r="149" spans="1:4">
      <c r="A149" s="206">
        <v>42795</v>
      </c>
      <c r="B149" s="247">
        <v>151610.23679444368</v>
      </c>
      <c r="C149" s="247">
        <v>56379.752827602832</v>
      </c>
      <c r="D149" s="177"/>
    </row>
    <row r="150" spans="1:4">
      <c r="A150" s="206">
        <v>42826</v>
      </c>
      <c r="B150" s="247">
        <v>141573.0305765052</v>
      </c>
      <c r="C150" s="247">
        <v>52994.114947036353</v>
      </c>
      <c r="D150" s="177"/>
    </row>
    <row r="151" spans="1:4">
      <c r="A151" s="206">
        <v>42856</v>
      </c>
      <c r="B151" s="247">
        <v>150994.37142955128</v>
      </c>
      <c r="C151" s="247">
        <v>53889.54969467043</v>
      </c>
      <c r="D151" s="177"/>
    </row>
    <row r="152" spans="1:4">
      <c r="A152" s="206">
        <v>42887</v>
      </c>
      <c r="B152" s="247">
        <v>149939.46227594998</v>
      </c>
      <c r="C152" s="247">
        <v>54613.024812266121</v>
      </c>
      <c r="D152" s="177"/>
    </row>
    <row r="153" spans="1:4">
      <c r="A153" s="206">
        <v>42917</v>
      </c>
      <c r="B153" s="247">
        <v>145104.19209701847</v>
      </c>
      <c r="C153" s="247">
        <v>53652.162438011386</v>
      </c>
      <c r="D153" s="177"/>
    </row>
    <row r="154" spans="1:4">
      <c r="A154" s="206">
        <v>42948</v>
      </c>
      <c r="B154" s="247">
        <v>141530.36644155459</v>
      </c>
      <c r="C154" s="247">
        <v>53346.560591605215</v>
      </c>
      <c r="D154" s="177"/>
    </row>
    <row r="155" spans="1:4">
      <c r="A155" s="206">
        <v>42979</v>
      </c>
      <c r="B155" s="247">
        <v>147940.84928428632</v>
      </c>
      <c r="C155" s="247">
        <v>55415.283168940477</v>
      </c>
      <c r="D155" s="177"/>
    </row>
    <row r="156" spans="1:4">
      <c r="A156" s="206">
        <v>43009</v>
      </c>
      <c r="B156" s="247">
        <v>143979.25274734985</v>
      </c>
      <c r="C156" s="247">
        <v>53390.006604667265</v>
      </c>
      <c r="D156" s="177"/>
    </row>
    <row r="157" spans="1:4">
      <c r="A157" s="206">
        <v>43040</v>
      </c>
      <c r="B157" s="247">
        <v>139719.99145467687</v>
      </c>
      <c r="C157" s="247">
        <v>52548.755464579721</v>
      </c>
      <c r="D157" s="177"/>
    </row>
    <row r="158" spans="1:4">
      <c r="A158" s="206">
        <v>43070</v>
      </c>
      <c r="B158" s="247">
        <v>144053.45842818802</v>
      </c>
      <c r="C158" s="247">
        <v>56386.12160275974</v>
      </c>
      <c r="D158" s="177"/>
    </row>
    <row r="159" spans="1:4">
      <c r="A159" s="206">
        <v>43101</v>
      </c>
      <c r="B159" s="247">
        <v>151415.38948590503</v>
      </c>
      <c r="C159" s="247">
        <v>55819.469594190137</v>
      </c>
      <c r="D159" s="177"/>
    </row>
    <row r="160" spans="1:4">
      <c r="A160" s="206">
        <v>43132</v>
      </c>
      <c r="B160" s="247">
        <v>143663.87255922545</v>
      </c>
      <c r="C160" s="247">
        <v>55247.24367300015</v>
      </c>
      <c r="D160" s="177"/>
    </row>
    <row r="161" spans="1:4">
      <c r="A161" s="206">
        <v>43160</v>
      </c>
      <c r="B161" s="247">
        <v>149729.87550766356</v>
      </c>
      <c r="C161" s="247">
        <v>57248.094791542855</v>
      </c>
      <c r="D161" s="177"/>
    </row>
    <row r="162" spans="1:4">
      <c r="A162" s="206">
        <v>43191</v>
      </c>
      <c r="B162" s="247">
        <v>142003.28555889468</v>
      </c>
      <c r="C162" s="247">
        <v>54369.06970211662</v>
      </c>
      <c r="D162" s="177"/>
    </row>
    <row r="163" spans="1:4">
      <c r="A163" s="206">
        <v>43221</v>
      </c>
      <c r="B163" s="247">
        <v>138016.09234908677</v>
      </c>
      <c r="C163" s="247">
        <v>53061.462802276277</v>
      </c>
      <c r="D163" s="177"/>
    </row>
    <row r="164" spans="1:4">
      <c r="A164" s="206">
        <v>43252</v>
      </c>
      <c r="B164" s="247">
        <v>145861.84134975585</v>
      </c>
      <c r="C164" s="247">
        <v>56923.919972964119</v>
      </c>
      <c r="D164" s="177"/>
    </row>
    <row r="165" spans="1:4">
      <c r="A165" s="206">
        <v>43282</v>
      </c>
      <c r="B165" s="247">
        <v>142761.74501779777</v>
      </c>
      <c r="C165" s="247">
        <v>55407.675367406708</v>
      </c>
      <c r="D165" s="177"/>
    </row>
    <row r="166" spans="1:4">
      <c r="A166" s="206">
        <v>43313</v>
      </c>
      <c r="B166" s="247">
        <v>140176.49468620631</v>
      </c>
      <c r="C166" s="247">
        <v>55301.174647935433</v>
      </c>
      <c r="D166" s="177"/>
    </row>
    <row r="167" spans="1:4">
      <c r="A167" s="206">
        <v>43344</v>
      </c>
      <c r="B167" s="247">
        <v>142288.03294898698</v>
      </c>
      <c r="C167" s="247">
        <v>56685.792773054527</v>
      </c>
      <c r="D167" s="177"/>
    </row>
    <row r="168" spans="1:4">
      <c r="A168" s="206">
        <v>43374</v>
      </c>
      <c r="B168" s="247">
        <v>141350.56712118417</v>
      </c>
      <c r="C168" s="247">
        <v>55232.799167956618</v>
      </c>
      <c r="D168" s="177"/>
    </row>
    <row r="169" spans="1:4">
      <c r="A169" s="206">
        <v>43405</v>
      </c>
      <c r="B169" s="247">
        <v>141141.81519560897</v>
      </c>
      <c r="C169" s="247">
        <v>53754.020284392929</v>
      </c>
      <c r="D169" s="177"/>
    </row>
    <row r="170" spans="1:4">
      <c r="A170" s="206">
        <v>43435</v>
      </c>
      <c r="B170" s="247">
        <v>146596.95909674495</v>
      </c>
      <c r="C170" s="247">
        <v>57020.800756669334</v>
      </c>
      <c r="D170" s="177"/>
    </row>
    <row r="171" spans="1:4">
      <c r="A171" s="206">
        <v>43466</v>
      </c>
      <c r="B171" s="247">
        <v>146442.8802017743</v>
      </c>
      <c r="C171" s="247">
        <v>55479.053583153902</v>
      </c>
      <c r="D171" s="177"/>
    </row>
    <row r="172" spans="1:4">
      <c r="A172" s="206">
        <v>43497</v>
      </c>
      <c r="B172" s="247">
        <v>142817.69839015004</v>
      </c>
      <c r="C172" s="247">
        <v>53781.84332201715</v>
      </c>
      <c r="D172" s="177"/>
    </row>
    <row r="173" spans="1:4">
      <c r="A173" s="206">
        <v>43525</v>
      </c>
      <c r="B173" s="247">
        <v>156823.03036796616</v>
      </c>
      <c r="C173" s="247">
        <v>57616.340598700219</v>
      </c>
      <c r="D173" s="177"/>
    </row>
    <row r="174" spans="1:4">
      <c r="A174" s="206">
        <v>43556</v>
      </c>
      <c r="B174" s="247">
        <v>139389.03707349344</v>
      </c>
      <c r="C174" s="247">
        <v>53387.538066953843</v>
      </c>
      <c r="D174" s="177"/>
    </row>
    <row r="175" spans="1:4">
      <c r="A175" s="206">
        <v>43586</v>
      </c>
      <c r="B175" s="247">
        <v>144553.69654713152</v>
      </c>
      <c r="C175" s="247">
        <v>53632.08437095776</v>
      </c>
      <c r="D175" s="177"/>
    </row>
    <row r="176" spans="1:4">
      <c r="A176" s="206">
        <v>43617</v>
      </c>
      <c r="B176" s="247">
        <v>148190.96181782053</v>
      </c>
      <c r="C176" s="247">
        <v>57775.609450729426</v>
      </c>
      <c r="D176" s="177"/>
    </row>
    <row r="177" spans="1:4">
      <c r="A177" s="206">
        <v>43647</v>
      </c>
      <c r="B177" s="247">
        <v>144152.36542628665</v>
      </c>
      <c r="C177" s="247">
        <v>55324.775591122969</v>
      </c>
      <c r="D177" s="177"/>
    </row>
    <row r="178" spans="1:4">
      <c r="A178" s="206">
        <v>43678</v>
      </c>
      <c r="B178" s="247">
        <v>142607.44868546596</v>
      </c>
      <c r="C178" s="247">
        <v>55719.577027755775</v>
      </c>
      <c r="D178" s="177"/>
    </row>
    <row r="179" spans="1:4">
      <c r="A179" s="206">
        <v>43709</v>
      </c>
      <c r="B179" s="247">
        <v>139803.32628740431</v>
      </c>
      <c r="C179" s="247">
        <v>56393.728035958215</v>
      </c>
      <c r="D179" s="177"/>
    </row>
    <row r="180" spans="1:4">
      <c r="A180" s="206">
        <v>43739</v>
      </c>
      <c r="B180" s="247">
        <v>132872.40404080958</v>
      </c>
      <c r="C180" s="247">
        <v>53859.217623380478</v>
      </c>
      <c r="D180" s="177"/>
    </row>
    <row r="181" spans="1:4">
      <c r="A181" s="206">
        <v>43770</v>
      </c>
      <c r="B181" s="247">
        <v>136105.62795356044</v>
      </c>
      <c r="C181" s="247">
        <v>54778.545095131965</v>
      </c>
      <c r="D181" s="177"/>
    </row>
    <row r="182" spans="1:4">
      <c r="A182" s="206">
        <v>43800</v>
      </c>
      <c r="B182" s="247">
        <v>144015.27131288234</v>
      </c>
      <c r="C182" s="247">
        <v>57560.821381982845</v>
      </c>
      <c r="D182" s="177"/>
    </row>
    <row r="183" spans="1:4">
      <c r="A183" s="206">
        <v>43831</v>
      </c>
      <c r="B183" s="247">
        <v>143833.03527396079</v>
      </c>
      <c r="C183" s="247">
        <v>56853.841554912084</v>
      </c>
      <c r="D183" s="177"/>
    </row>
    <row r="184" spans="1:4">
      <c r="A184" s="206">
        <v>43862</v>
      </c>
      <c r="B184" s="247">
        <v>143728.68347077575</v>
      </c>
      <c r="C184" s="247">
        <v>56903.799313889955</v>
      </c>
      <c r="D184" s="177"/>
    </row>
    <row r="185" spans="1:4">
      <c r="A185" s="206">
        <v>43891</v>
      </c>
      <c r="B185" s="247">
        <v>150867.41594260346</v>
      </c>
      <c r="C185" s="247">
        <v>60632.277909388926</v>
      </c>
      <c r="D185" s="177"/>
    </row>
  </sheetData>
  <customSheetViews>
    <customSheetView guid="{9883963A-B599-466E-88D7-AE85360E0737}" topLeftCell="A25">
      <selection activeCell="E40" sqref="E40"/>
      <pageMargins left="0.75" right="0.75" top="1" bottom="1" header="0.5" footer="0.5"/>
      <pageSetup paperSize="9" orientation="portrait" r:id="rId1"/>
      <headerFooter alignWithMargins="0"/>
    </customSheetView>
    <customSheetView guid="{CDEF6930-6739-4FEE-9F65-E195F9A4F82A}" topLeftCell="A25">
      <selection activeCell="E40" sqref="E40"/>
      <pageMargins left="0.75" right="0.75" top="1" bottom="1" header="0.5" footer="0.5"/>
      <pageSetup paperSize="9" orientation="portrait" r:id="rId2"/>
      <headerFooter alignWithMargins="0"/>
    </customSheetView>
  </customSheetViews>
  <pageMargins left="0.75" right="0.75" top="1" bottom="1" header="0.5" footer="0.5"/>
  <pageSetup paperSize="9" orientation="portrait" r:id="rId3"/>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70">
    <tabColor rgb="FFCC6677"/>
  </sheetPr>
  <dimension ref="A1:C5"/>
  <sheetViews>
    <sheetView zoomScaleNormal="100" workbookViewId="0">
      <selection activeCell="B1" sqref="B1"/>
    </sheetView>
  </sheetViews>
  <sheetFormatPr defaultColWidth="9.140625" defaultRowHeight="15"/>
  <cols>
    <col min="1" max="1" width="14.85546875" style="5" customWidth="1"/>
    <col min="2" max="3" width="14.42578125" style="9" customWidth="1"/>
    <col min="4" max="16384" width="9.140625" style="9"/>
  </cols>
  <sheetData>
    <row r="1" spans="1:3">
      <c r="A1" s="5" t="s">
        <v>30</v>
      </c>
      <c r="B1" s="259">
        <v>3.7</v>
      </c>
      <c r="C1" s="258"/>
    </row>
    <row r="2" spans="1:3">
      <c r="A2" s="7" t="s">
        <v>31</v>
      </c>
      <c r="B2" s="5" t="s">
        <v>2408</v>
      </c>
    </row>
    <row r="3" spans="1:3">
      <c r="A3" s="10" t="s">
        <v>33</v>
      </c>
      <c r="B3" s="14" t="s">
        <v>3187</v>
      </c>
    </row>
    <row r="4" spans="1:3">
      <c r="A4" s="10"/>
    </row>
    <row r="5" spans="1:3">
      <c r="A5" s="26" t="s">
        <v>2073</v>
      </c>
    </row>
  </sheetData>
  <customSheetViews>
    <customSheetView guid="{9883963A-B599-466E-88D7-AE85360E0737}">
      <selection activeCell="F6" sqref="F6"/>
      <pageMargins left="0.7" right="0.7" top="0.75" bottom="0.75" header="0.3" footer="0.3"/>
      <pageSetup paperSize="9" orientation="portrait" r:id="rId1"/>
    </customSheetView>
    <customSheetView guid="{CDEF6930-6739-4FEE-9F65-E195F9A4F82A}">
      <selection activeCell="F6" sqref="F6"/>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08">
    <tabColor rgb="FFCC6677"/>
  </sheetPr>
  <dimension ref="A1:AB30"/>
  <sheetViews>
    <sheetView zoomScaleNormal="100" workbookViewId="0">
      <selection activeCell="B1" sqref="B1"/>
    </sheetView>
  </sheetViews>
  <sheetFormatPr defaultColWidth="9.140625" defaultRowHeight="15"/>
  <cols>
    <col min="1" max="1" width="14.85546875" style="5" customWidth="1"/>
    <col min="2" max="2" width="8.28515625" style="9" customWidth="1"/>
    <col min="3" max="4" width="15" style="9" customWidth="1"/>
    <col min="5" max="6" width="15.140625" style="9" customWidth="1"/>
    <col min="7" max="18" width="9.28515625" style="9" bestFit="1" customWidth="1"/>
    <col min="19" max="19" width="38.7109375" style="9" bestFit="1" customWidth="1"/>
    <col min="20" max="20" width="9.28515625" style="9" bestFit="1" customWidth="1"/>
    <col min="21" max="31" width="9.85546875" style="9" bestFit="1" customWidth="1"/>
    <col min="32" max="34" width="10.85546875" style="9" bestFit="1" customWidth="1"/>
    <col min="35" max="35" width="11.140625" style="9" bestFit="1" customWidth="1"/>
    <col min="36" max="39" width="10.85546875" style="9" bestFit="1" customWidth="1"/>
    <col min="40" max="16384" width="9.140625" style="9"/>
  </cols>
  <sheetData>
    <row r="1" spans="1:28">
      <c r="A1" s="5" t="s">
        <v>30</v>
      </c>
      <c r="B1" s="259">
        <v>3.8</v>
      </c>
      <c r="C1" s="257"/>
    </row>
    <row r="2" spans="1:28">
      <c r="A2" s="7" t="s">
        <v>31</v>
      </c>
      <c r="B2" s="5" t="s">
        <v>2405</v>
      </c>
    </row>
    <row r="3" spans="1:28">
      <c r="A3" s="10" t="s">
        <v>33</v>
      </c>
      <c r="B3" s="14" t="s">
        <v>2404</v>
      </c>
      <c r="R3" s="53"/>
      <c r="S3" s="53"/>
      <c r="T3" s="53"/>
      <c r="U3" s="53"/>
      <c r="V3" s="53"/>
      <c r="W3" s="53"/>
      <c r="X3" s="53"/>
      <c r="Y3" s="53"/>
      <c r="Z3" s="53"/>
      <c r="AA3" s="53"/>
      <c r="AB3" s="53"/>
    </row>
    <row r="5" spans="1:28">
      <c r="A5" s="5" t="s">
        <v>0</v>
      </c>
      <c r="B5" s="5" t="s">
        <v>3996</v>
      </c>
      <c r="C5" s="5" t="s">
        <v>36</v>
      </c>
      <c r="D5" s="5" t="s">
        <v>37</v>
      </c>
      <c r="E5" s="5" t="s">
        <v>38</v>
      </c>
      <c r="F5" s="5" t="s">
        <v>2276</v>
      </c>
    </row>
    <row r="6" spans="1:28">
      <c r="A6" s="5">
        <v>2014</v>
      </c>
      <c r="B6" s="144" t="s">
        <v>55</v>
      </c>
      <c r="C6" s="122">
        <v>1361</v>
      </c>
      <c r="D6" s="122">
        <v>340</v>
      </c>
      <c r="E6" s="122">
        <v>1021</v>
      </c>
      <c r="F6" s="122">
        <v>1298</v>
      </c>
    </row>
    <row r="7" spans="1:28">
      <c r="B7" s="144" t="s">
        <v>56</v>
      </c>
      <c r="C7" s="122">
        <v>1680</v>
      </c>
      <c r="D7" s="122">
        <v>448</v>
      </c>
      <c r="E7" s="122">
        <v>1232</v>
      </c>
      <c r="F7" s="122">
        <v>1589</v>
      </c>
    </row>
    <row r="8" spans="1:28">
      <c r="B8" s="144" t="s">
        <v>57</v>
      </c>
      <c r="C8" s="122">
        <v>1786</v>
      </c>
      <c r="D8" s="122">
        <v>490</v>
      </c>
      <c r="E8" s="122">
        <v>1296</v>
      </c>
      <c r="F8" s="122">
        <v>1690</v>
      </c>
    </row>
    <row r="9" spans="1:28">
      <c r="B9" s="144" t="s">
        <v>58</v>
      </c>
      <c r="C9" s="122">
        <v>1513</v>
      </c>
      <c r="D9" s="122">
        <v>377</v>
      </c>
      <c r="E9" s="122">
        <v>1136</v>
      </c>
      <c r="F9" s="122">
        <v>1424</v>
      </c>
      <c r="G9" s="53"/>
    </row>
    <row r="10" spans="1:28">
      <c r="A10" s="5">
        <v>2015</v>
      </c>
      <c r="B10" s="144" t="s">
        <v>55</v>
      </c>
      <c r="C10" s="122">
        <v>1221</v>
      </c>
      <c r="D10" s="122">
        <v>302</v>
      </c>
      <c r="E10" s="122">
        <v>919</v>
      </c>
      <c r="F10" s="122">
        <v>1157</v>
      </c>
      <c r="G10" s="53"/>
    </row>
    <row r="11" spans="1:28">
      <c r="B11" s="144" t="s">
        <v>56</v>
      </c>
      <c r="C11" s="122">
        <v>1396</v>
      </c>
      <c r="D11" s="122">
        <v>364</v>
      </c>
      <c r="E11" s="122">
        <v>1032</v>
      </c>
      <c r="F11" s="122">
        <v>1344</v>
      </c>
      <c r="G11" s="53"/>
    </row>
    <row r="12" spans="1:28">
      <c r="B12" s="144" t="s">
        <v>57</v>
      </c>
      <c r="C12" s="122">
        <v>1460</v>
      </c>
      <c r="D12" s="122">
        <v>359</v>
      </c>
      <c r="E12" s="122">
        <v>1101</v>
      </c>
      <c r="F12" s="122">
        <v>1404</v>
      </c>
      <c r="G12" s="53"/>
    </row>
    <row r="13" spans="1:28">
      <c r="B13" s="144" t="s">
        <v>58</v>
      </c>
      <c r="C13" s="122">
        <v>1696</v>
      </c>
      <c r="D13" s="122">
        <v>481</v>
      </c>
      <c r="E13" s="122">
        <v>1215</v>
      </c>
      <c r="F13" s="122">
        <v>1632</v>
      </c>
      <c r="G13" s="53"/>
    </row>
    <row r="14" spans="1:28">
      <c r="A14" s="5">
        <v>2016</v>
      </c>
      <c r="B14" s="144" t="s">
        <v>55</v>
      </c>
      <c r="C14" s="122">
        <v>1902</v>
      </c>
      <c r="D14" s="122">
        <v>565</v>
      </c>
      <c r="E14" s="122">
        <v>1337</v>
      </c>
      <c r="F14" s="122">
        <v>1814</v>
      </c>
      <c r="G14" s="53"/>
    </row>
    <row r="15" spans="1:28">
      <c r="B15" s="144" t="s">
        <v>56</v>
      </c>
      <c r="C15" s="122">
        <v>2017</v>
      </c>
      <c r="D15" s="122">
        <v>648</v>
      </c>
      <c r="E15" s="122">
        <v>1369</v>
      </c>
      <c r="F15" s="122">
        <v>1929</v>
      </c>
      <c r="G15" s="53"/>
    </row>
    <row r="16" spans="1:28">
      <c r="B16" s="144" t="s">
        <v>57</v>
      </c>
      <c r="C16" s="122">
        <v>2150</v>
      </c>
      <c r="D16" s="122">
        <v>714</v>
      </c>
      <c r="E16" s="122">
        <v>1436</v>
      </c>
      <c r="F16" s="122">
        <v>2060</v>
      </c>
      <c r="G16" s="53"/>
    </row>
    <row r="17" spans="1:7">
      <c r="B17" s="144" t="s">
        <v>58</v>
      </c>
      <c r="C17" s="122">
        <v>2486</v>
      </c>
      <c r="D17" s="122">
        <v>898</v>
      </c>
      <c r="E17" s="122">
        <v>1588</v>
      </c>
      <c r="F17" s="122">
        <v>2394</v>
      </c>
      <c r="G17" s="53"/>
    </row>
    <row r="18" spans="1:7">
      <c r="A18" s="5">
        <v>2017</v>
      </c>
      <c r="B18" s="144" t="s">
        <v>55</v>
      </c>
      <c r="C18" s="122">
        <v>2994</v>
      </c>
      <c r="D18" s="122">
        <v>1095</v>
      </c>
      <c r="E18" s="122">
        <v>1899</v>
      </c>
      <c r="F18" s="122">
        <v>2897</v>
      </c>
      <c r="G18" s="53"/>
    </row>
    <row r="19" spans="1:7">
      <c r="B19" s="144" t="s">
        <v>56</v>
      </c>
      <c r="C19" s="122">
        <v>3652</v>
      </c>
      <c r="D19" s="122">
        <v>1449</v>
      </c>
      <c r="E19" s="122">
        <v>2203</v>
      </c>
      <c r="F19" s="122">
        <v>3505</v>
      </c>
      <c r="G19" s="53"/>
    </row>
    <row r="20" spans="1:7">
      <c r="B20" s="144" t="s">
        <v>57</v>
      </c>
      <c r="C20" s="122">
        <v>4169</v>
      </c>
      <c r="D20" s="122">
        <v>1696</v>
      </c>
      <c r="E20" s="122">
        <v>2473</v>
      </c>
      <c r="F20" s="122">
        <v>3971</v>
      </c>
      <c r="G20" s="53"/>
    </row>
    <row r="21" spans="1:7">
      <c r="B21" s="144" t="s">
        <v>58</v>
      </c>
      <c r="C21" s="122">
        <v>4483</v>
      </c>
      <c r="D21" s="122">
        <v>1792</v>
      </c>
      <c r="E21" s="122">
        <v>2691</v>
      </c>
      <c r="F21" s="122">
        <v>4238</v>
      </c>
      <c r="G21" s="53"/>
    </row>
    <row r="22" spans="1:7">
      <c r="A22" s="5">
        <v>2018</v>
      </c>
      <c r="B22" s="144" t="s">
        <v>55</v>
      </c>
      <c r="C22" s="122">
        <v>4710</v>
      </c>
      <c r="D22" s="122">
        <v>1889</v>
      </c>
      <c r="E22" s="122">
        <v>2821</v>
      </c>
      <c r="F22" s="122">
        <v>4437</v>
      </c>
      <c r="G22" s="53"/>
    </row>
    <row r="23" spans="1:7">
      <c r="B23" s="144" t="s">
        <v>56</v>
      </c>
      <c r="C23" s="122">
        <v>4882</v>
      </c>
      <c r="D23" s="122">
        <v>1839</v>
      </c>
      <c r="E23" s="122">
        <v>3043</v>
      </c>
      <c r="F23" s="122">
        <v>4629</v>
      </c>
      <c r="G23" s="53"/>
    </row>
    <row r="24" spans="1:7">
      <c r="B24" s="144" t="s">
        <v>57</v>
      </c>
      <c r="C24" s="122">
        <v>5174</v>
      </c>
      <c r="D24" s="122">
        <v>1947</v>
      </c>
      <c r="E24" s="122">
        <v>3227</v>
      </c>
      <c r="F24" s="122">
        <v>4920</v>
      </c>
      <c r="G24" s="53"/>
    </row>
    <row r="25" spans="1:7">
      <c r="B25" s="144" t="s">
        <v>58</v>
      </c>
      <c r="C25" s="122">
        <v>5650</v>
      </c>
      <c r="D25" s="122">
        <v>2132</v>
      </c>
      <c r="E25" s="122">
        <v>3518</v>
      </c>
      <c r="F25" s="122">
        <v>5369</v>
      </c>
      <c r="G25" s="53"/>
    </row>
    <row r="26" spans="1:7">
      <c r="A26" s="5">
        <v>2019</v>
      </c>
      <c r="B26" s="144" t="s">
        <v>55</v>
      </c>
      <c r="C26" s="122">
        <v>6118</v>
      </c>
      <c r="D26" s="122">
        <v>2301</v>
      </c>
      <c r="E26" s="122">
        <v>3817</v>
      </c>
      <c r="F26" s="122">
        <v>5827</v>
      </c>
      <c r="G26" s="53"/>
    </row>
    <row r="27" spans="1:7">
      <c r="B27" s="144" t="s">
        <v>56</v>
      </c>
      <c r="C27" s="122">
        <v>6165</v>
      </c>
      <c r="D27" s="122">
        <v>2208</v>
      </c>
      <c r="E27" s="122">
        <v>3957</v>
      </c>
      <c r="F27" s="122">
        <v>5869</v>
      </c>
      <c r="G27" s="53"/>
    </row>
    <row r="28" spans="1:7">
      <c r="B28" s="144" t="s">
        <v>57</v>
      </c>
      <c r="C28" s="122">
        <v>6469</v>
      </c>
      <c r="D28" s="122">
        <v>2322</v>
      </c>
      <c r="E28" s="122">
        <v>4147</v>
      </c>
      <c r="F28" s="122">
        <v>6185</v>
      </c>
      <c r="G28" s="53"/>
    </row>
    <row r="29" spans="1:7">
      <c r="B29" s="144" t="s">
        <v>58</v>
      </c>
      <c r="C29" s="122">
        <v>6288</v>
      </c>
      <c r="D29" s="122">
        <v>2224</v>
      </c>
      <c r="E29" s="122">
        <v>4064</v>
      </c>
      <c r="F29" s="122">
        <v>6006</v>
      </c>
      <c r="G29" s="53"/>
    </row>
    <row r="30" spans="1:7">
      <c r="E30" s="4"/>
    </row>
  </sheetData>
  <customSheetViews>
    <customSheetView guid="{9883963A-B599-466E-88D7-AE85360E0737}">
      <selection activeCell="I49" sqref="I49"/>
      <pageMargins left="0.7" right="0.7" top="0.75" bottom="0.75" header="0.3" footer="0.3"/>
      <pageSetup paperSize="9" orientation="portrait" r:id="rId1"/>
    </customSheetView>
    <customSheetView guid="{CDEF6930-6739-4FEE-9F65-E195F9A4F82A}">
      <selection activeCell="I49" sqref="I49"/>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tabColor rgb="FFCC6677"/>
  </sheetPr>
  <dimension ref="A1:J50"/>
  <sheetViews>
    <sheetView zoomScaleNormal="100" zoomScaleSheetLayoutView="100" workbookViewId="0">
      <selection activeCell="I5" sqref="I5"/>
    </sheetView>
  </sheetViews>
  <sheetFormatPr defaultColWidth="9.140625" defaultRowHeight="15"/>
  <cols>
    <col min="1" max="1" width="14.85546875" style="85" customWidth="1"/>
    <col min="2" max="2" width="8.5703125" style="85" customWidth="1"/>
    <col min="3" max="3" width="11.140625" style="84" bestFit="1" customWidth="1"/>
    <col min="4" max="5" width="7.7109375" style="84" customWidth="1"/>
    <col min="6" max="6" width="9" style="84" customWidth="1"/>
    <col min="7" max="10" width="7.7109375" style="84" customWidth="1"/>
    <col min="11" max="16384" width="9.140625" style="84"/>
  </cols>
  <sheetData>
    <row r="1" spans="1:4">
      <c r="A1" s="21" t="s">
        <v>30</v>
      </c>
      <c r="B1" s="268">
        <v>3.9</v>
      </c>
      <c r="C1" s="257"/>
    </row>
    <row r="2" spans="1:4">
      <c r="A2" s="147" t="s">
        <v>31</v>
      </c>
      <c r="B2" s="85" t="s">
        <v>3983</v>
      </c>
    </row>
    <row r="3" spans="1:4">
      <c r="A3" s="148" t="s">
        <v>33</v>
      </c>
      <c r="B3" s="86" t="s">
        <v>4003</v>
      </c>
    </row>
    <row r="5" spans="1:4">
      <c r="A5" s="85" t="s">
        <v>0</v>
      </c>
      <c r="B5" s="85" t="s">
        <v>36</v>
      </c>
      <c r="C5" s="84" t="s">
        <v>39</v>
      </c>
      <c r="D5" s="84" t="s">
        <v>2267</v>
      </c>
    </row>
    <row r="6" spans="1:4" ht="15.75" customHeight="1">
      <c r="A6" s="203" t="s">
        <v>2274</v>
      </c>
      <c r="B6" s="88">
        <v>523.85642143201392</v>
      </c>
      <c r="C6" s="88">
        <v>1885.8831171552501</v>
      </c>
      <c r="D6" s="89">
        <v>0.27777777777777779</v>
      </c>
    </row>
    <row r="7" spans="1:4" ht="15.75" customHeight="1">
      <c r="A7" s="203" t="s">
        <v>2275</v>
      </c>
      <c r="B7" s="88">
        <v>320.86996598778359</v>
      </c>
      <c r="C7" s="88">
        <v>1409.8831838857159</v>
      </c>
      <c r="D7" s="89">
        <v>0.22758620689655173</v>
      </c>
    </row>
    <row r="8" spans="1:4" ht="15.75" customHeight="1">
      <c r="A8" s="203" t="s">
        <v>7</v>
      </c>
      <c r="B8" s="88">
        <v>260.55143465010639</v>
      </c>
      <c r="C8" s="88">
        <v>1257.8345121039617</v>
      </c>
      <c r="D8" s="89">
        <v>0.20714285714285716</v>
      </c>
    </row>
    <row r="9" spans="1:4" ht="15.75" customHeight="1">
      <c r="A9" s="203" t="s">
        <v>8</v>
      </c>
      <c r="B9" s="88">
        <v>203.79257991216537</v>
      </c>
      <c r="C9" s="88">
        <v>959.52339708644536</v>
      </c>
      <c r="D9" s="89">
        <v>0.21238938053097345</v>
      </c>
    </row>
    <row r="10" spans="1:4" ht="15.75" customHeight="1">
      <c r="A10" s="203" t="s">
        <v>9</v>
      </c>
      <c r="B10" s="88">
        <v>99.309961285666759</v>
      </c>
      <c r="C10" s="88">
        <v>405.51567524980595</v>
      </c>
      <c r="D10" s="89">
        <v>0.24489795918367346</v>
      </c>
    </row>
    <row r="11" spans="1:4" ht="15.75" customHeight="1">
      <c r="A11" s="203" t="s">
        <v>10</v>
      </c>
      <c r="B11" s="88">
        <v>177.7033936501731</v>
      </c>
      <c r="C11" s="88">
        <v>678.50386666429733</v>
      </c>
      <c r="D11" s="89">
        <v>0.26190476190476192</v>
      </c>
    </row>
    <row r="12" spans="1:4" ht="15.75" customHeight="1">
      <c r="A12" s="203" t="s">
        <v>11</v>
      </c>
      <c r="B12" s="88">
        <v>191.35124274659196</v>
      </c>
      <c r="C12" s="88">
        <v>749.45903409081848</v>
      </c>
      <c r="D12" s="89">
        <v>0.25531914893617019</v>
      </c>
    </row>
    <row r="13" spans="1:4" ht="15.75" customHeight="1">
      <c r="A13" s="203" t="s">
        <v>12</v>
      </c>
      <c r="B13" s="88">
        <v>178.16888861345873</v>
      </c>
      <c r="C13" s="88">
        <v>642.95729369204673</v>
      </c>
      <c r="D13" s="89">
        <v>0.27710843373493976</v>
      </c>
    </row>
    <row r="14" spans="1:4" ht="15.75" customHeight="1">
      <c r="A14" s="203" t="s">
        <v>13</v>
      </c>
      <c r="B14" s="88">
        <v>245.89504305398665</v>
      </c>
      <c r="C14" s="88">
        <v>909.06652280564765</v>
      </c>
      <c r="D14" s="89">
        <v>0.27049180327868855</v>
      </c>
    </row>
    <row r="15" spans="1:4" ht="15.75" customHeight="1">
      <c r="A15" s="203" t="s">
        <v>14</v>
      </c>
      <c r="B15" s="88">
        <v>326.47779431602157</v>
      </c>
      <c r="C15" s="88">
        <v>1105.5725307519822</v>
      </c>
      <c r="D15" s="89">
        <v>0.29530201342281881</v>
      </c>
    </row>
    <row r="16" spans="1:4" ht="15.75" customHeight="1">
      <c r="A16" s="203" t="s">
        <v>15</v>
      </c>
      <c r="B16" s="88">
        <v>445.67577598728138</v>
      </c>
      <c r="C16" s="88">
        <v>1388.1704497964504</v>
      </c>
      <c r="D16" s="89">
        <v>0.32105263157894737</v>
      </c>
    </row>
    <row r="17" spans="1:4" ht="15.75" customHeight="1">
      <c r="A17" s="203" t="s">
        <v>16</v>
      </c>
      <c r="B17" s="88">
        <v>866.00374928682038</v>
      </c>
      <c r="C17" s="88">
        <v>2416.077687085919</v>
      </c>
      <c r="D17" s="89">
        <v>0.35843373493975905</v>
      </c>
    </row>
    <row r="18" spans="1:4" ht="15.75" customHeight="1">
      <c r="A18" s="203" t="s">
        <v>17</v>
      </c>
      <c r="B18" s="88">
        <v>1013.6427751540452</v>
      </c>
      <c r="C18" s="88">
        <v>2762.5334787648976</v>
      </c>
      <c r="D18" s="89">
        <v>0.36692506459948321</v>
      </c>
    </row>
    <row r="19" spans="1:4" ht="15.75" customHeight="1">
      <c r="A19" s="203" t="s">
        <v>18</v>
      </c>
      <c r="B19" s="88">
        <v>1149.2210678308347</v>
      </c>
      <c r="C19" s="88">
        <v>3405.3605874987311</v>
      </c>
      <c r="D19" s="89">
        <v>0.33747412008281574</v>
      </c>
    </row>
    <row r="20" spans="1:4" ht="15.75" customHeight="1">
      <c r="A20" s="203" t="s">
        <v>19</v>
      </c>
      <c r="B20" s="88">
        <v>1302.3004551850163</v>
      </c>
      <c r="C20" s="88">
        <v>4320.3300814867998</v>
      </c>
      <c r="D20" s="89">
        <v>0.30143540669856461</v>
      </c>
    </row>
    <row r="21" spans="1:4" ht="15.75" customHeight="1">
      <c r="A21" s="203" t="s">
        <v>20</v>
      </c>
      <c r="B21" s="88">
        <v>1317.1546217942482</v>
      </c>
      <c r="C21" s="88">
        <v>4613.4184958229316</v>
      </c>
      <c r="D21" s="89">
        <v>0.28550512445095166</v>
      </c>
    </row>
    <row r="22" spans="1:4" ht="15.75" customHeight="1">
      <c r="A22" s="203" t="s">
        <v>21</v>
      </c>
      <c r="B22" s="88">
        <v>1569.9308967655484</v>
      </c>
      <c r="C22" s="88">
        <v>5537.4550040726244</v>
      </c>
      <c r="D22" s="89">
        <v>0.28351126927639381</v>
      </c>
    </row>
    <row r="23" spans="1:4" ht="15.75" customHeight="1">
      <c r="A23" s="203" t="s">
        <v>22</v>
      </c>
      <c r="B23" s="88">
        <v>1635.1667292946213</v>
      </c>
      <c r="C23" s="88">
        <v>5437.7309272228968</v>
      </c>
      <c r="D23" s="89">
        <v>0.3007075471698113</v>
      </c>
    </row>
    <row r="24" spans="1:4" ht="15.75" customHeight="1">
      <c r="A24" s="203" t="s">
        <v>23</v>
      </c>
      <c r="B24" s="88">
        <v>2294.6133950551084</v>
      </c>
      <c r="C24" s="88">
        <v>7301.6094717650321</v>
      </c>
      <c r="D24" s="89">
        <v>0.3142613151152861</v>
      </c>
    </row>
    <row r="25" spans="1:4" ht="15.75" customHeight="1">
      <c r="A25" s="203" t="s">
        <v>24</v>
      </c>
      <c r="B25" s="88">
        <v>2368.7902770269861</v>
      </c>
      <c r="C25" s="88">
        <v>7337.1760375605108</v>
      </c>
      <c r="D25" s="89">
        <v>0.32284768211920528</v>
      </c>
    </row>
    <row r="26" spans="1:4" ht="15.75" customHeight="1">
      <c r="A26" s="203" t="s">
        <v>25</v>
      </c>
      <c r="B26" s="88">
        <v>1060.1602441092996</v>
      </c>
      <c r="C26" s="88">
        <v>3156.7900006159589</v>
      </c>
      <c r="D26" s="89">
        <v>0.33583489681050654</v>
      </c>
    </row>
    <row r="27" spans="1:4" ht="15.75" customHeight="1">
      <c r="A27" s="203" t="s">
        <v>26</v>
      </c>
      <c r="B27" s="88">
        <v>1206.1095566993849</v>
      </c>
      <c r="C27" s="88">
        <v>3589.1955890184599</v>
      </c>
      <c r="D27" s="89">
        <v>0.33603896103896103</v>
      </c>
    </row>
    <row r="28" spans="1:4" ht="15.75" customHeight="1">
      <c r="A28" s="203" t="s">
        <v>27</v>
      </c>
      <c r="B28" s="88">
        <v>1540.967979945648</v>
      </c>
      <c r="C28" s="88">
        <v>4342.2071702557669</v>
      </c>
      <c r="D28" s="89">
        <v>0.35488126649076518</v>
      </c>
    </row>
    <row r="29" spans="1:4" ht="15.75" customHeight="1">
      <c r="A29" s="203" t="s">
        <v>28</v>
      </c>
      <c r="B29" s="88">
        <v>1850.702477007279</v>
      </c>
      <c r="C29" s="88">
        <v>4491.3389381030302</v>
      </c>
      <c r="D29" s="89">
        <v>0.4120603015075377</v>
      </c>
    </row>
    <row r="30" spans="1:4" ht="15.75" customHeight="1">
      <c r="A30" s="203" t="s">
        <v>29</v>
      </c>
      <c r="B30" s="88">
        <v>2233.5225193249453</v>
      </c>
      <c r="C30" s="88">
        <v>5141.5246113173243</v>
      </c>
      <c r="D30" s="89">
        <v>0.43440860215053761</v>
      </c>
    </row>
    <row r="31" spans="1:4" ht="15.75" customHeight="1">
      <c r="A31" s="203" t="s">
        <v>2074</v>
      </c>
      <c r="B31" s="88">
        <v>2950.5852898136463</v>
      </c>
      <c r="C31" s="88">
        <v>6649.6646421167843</v>
      </c>
      <c r="D31" s="89">
        <v>0.44371941272430671</v>
      </c>
    </row>
    <row r="32" spans="1:4" ht="15.75" customHeight="1">
      <c r="A32" s="203" t="s">
        <v>2139</v>
      </c>
      <c r="B32" s="88">
        <v>3241.5985895301715</v>
      </c>
      <c r="C32" s="88">
        <v>7590.475905186986</v>
      </c>
      <c r="D32" s="89">
        <v>0.42706131078224102</v>
      </c>
    </row>
    <row r="33" spans="1:10" ht="15.75" customHeight="1">
      <c r="A33" s="203" t="s">
        <v>2174</v>
      </c>
      <c r="B33" s="88">
        <v>3574.5576352338949</v>
      </c>
      <c r="C33" s="88">
        <v>7647.6440801294902</v>
      </c>
      <c r="D33" s="89">
        <v>0.46740638002773927</v>
      </c>
    </row>
    <row r="34" spans="1:10" ht="15.75" customHeight="1">
      <c r="A34" s="204" t="s">
        <v>2286</v>
      </c>
      <c r="B34" s="88">
        <v>3533.3309156093442</v>
      </c>
      <c r="C34" s="88">
        <v>8714.1680352711392</v>
      </c>
      <c r="D34" s="89">
        <v>0.40546967895362662</v>
      </c>
    </row>
    <row r="35" spans="1:10" ht="15.75" customHeight="1">
      <c r="A35" s="204" t="s">
        <v>2316</v>
      </c>
      <c r="B35" s="88">
        <v>3703.9301399036062</v>
      </c>
      <c r="C35" s="88">
        <v>9241.9934990167003</v>
      </c>
      <c r="D35" s="89">
        <v>0.40077177508269018</v>
      </c>
    </row>
    <row r="36" spans="1:10" ht="15.75" customHeight="1">
      <c r="A36" s="204" t="s">
        <v>2328</v>
      </c>
      <c r="B36" s="88">
        <v>3254.9999999999995</v>
      </c>
      <c r="C36" s="88">
        <v>8320</v>
      </c>
      <c r="D36" s="89">
        <v>0.39122596153846156</v>
      </c>
    </row>
    <row r="37" spans="1:10">
      <c r="B37" s="87"/>
      <c r="C37" s="90"/>
      <c r="D37" s="90"/>
      <c r="E37" s="90"/>
      <c r="F37" s="90"/>
      <c r="G37" s="90"/>
      <c r="H37" s="90"/>
      <c r="I37" s="90"/>
      <c r="J37" s="90"/>
    </row>
    <row r="38" spans="1:10">
      <c r="B38" s="87"/>
      <c r="C38" s="90"/>
      <c r="D38" s="90"/>
      <c r="E38" s="90"/>
      <c r="F38" s="90"/>
      <c r="G38" s="90"/>
      <c r="H38" s="90"/>
      <c r="I38" s="90"/>
      <c r="J38" s="90"/>
    </row>
    <row r="40" spans="1:10" s="93" customFormat="1">
      <c r="A40" s="96"/>
      <c r="B40" s="91"/>
      <c r="C40" s="92"/>
      <c r="D40" s="92"/>
      <c r="E40" s="92"/>
      <c r="F40" s="92"/>
      <c r="G40" s="92"/>
      <c r="H40" s="92"/>
      <c r="I40" s="92"/>
      <c r="J40" s="92"/>
    </row>
    <row r="41" spans="1:10" s="93" customFormat="1">
      <c r="A41" s="96"/>
      <c r="B41" s="91"/>
      <c r="C41" s="92"/>
      <c r="D41" s="92"/>
      <c r="E41" s="92"/>
      <c r="F41" s="92"/>
      <c r="G41" s="92"/>
      <c r="H41" s="92"/>
      <c r="I41" s="92"/>
      <c r="J41" s="92"/>
    </row>
    <row r="42" spans="1:10">
      <c r="B42" s="87"/>
    </row>
    <row r="43" spans="1:10">
      <c r="B43" s="87"/>
      <c r="C43" s="94"/>
      <c r="D43" s="94"/>
      <c r="E43" s="94"/>
      <c r="F43" s="94"/>
      <c r="G43" s="94"/>
      <c r="H43" s="94"/>
      <c r="I43" s="94"/>
      <c r="J43" s="94"/>
    </row>
    <row r="44" spans="1:10">
      <c r="B44" s="87"/>
      <c r="C44" s="94"/>
      <c r="D44" s="94"/>
      <c r="E44" s="94"/>
      <c r="F44" s="94"/>
      <c r="G44" s="94"/>
      <c r="H44" s="94"/>
      <c r="I44" s="94"/>
      <c r="J44" s="94"/>
    </row>
    <row r="45" spans="1:10">
      <c r="B45" s="87"/>
      <c r="C45" s="94"/>
      <c r="D45" s="94"/>
      <c r="E45" s="94"/>
      <c r="F45" s="94"/>
      <c r="G45" s="94"/>
      <c r="H45" s="94"/>
      <c r="I45" s="94"/>
      <c r="J45" s="94"/>
    </row>
    <row r="46" spans="1:10">
      <c r="B46" s="87"/>
      <c r="C46" s="94"/>
      <c r="D46" s="94"/>
      <c r="E46" s="94"/>
      <c r="F46" s="94"/>
      <c r="G46" s="94"/>
      <c r="H46" s="94"/>
      <c r="I46" s="94"/>
      <c r="J46" s="94"/>
    </row>
    <row r="47" spans="1:10">
      <c r="B47" s="87"/>
      <c r="C47" s="90"/>
      <c r="D47" s="90"/>
      <c r="E47" s="90"/>
      <c r="F47" s="90"/>
      <c r="G47" s="90"/>
      <c r="H47" s="90"/>
      <c r="I47" s="90"/>
      <c r="J47" s="90"/>
    </row>
    <row r="48" spans="1:10">
      <c r="B48" s="87"/>
      <c r="C48" s="95"/>
      <c r="D48" s="95"/>
      <c r="E48" s="95"/>
      <c r="F48" s="95"/>
      <c r="G48" s="95"/>
      <c r="H48" s="95"/>
      <c r="I48" s="95"/>
      <c r="J48" s="95"/>
    </row>
    <row r="50" spans="1:2" s="93" customFormat="1">
      <c r="A50" s="96"/>
      <c r="B50" s="96"/>
    </row>
  </sheetData>
  <customSheetViews>
    <customSheetView guid="{9883963A-B599-466E-88D7-AE85360E0737}" showGridLines="0" topLeftCell="S1">
      <selection activeCell="AY36" sqref="AY36"/>
      <pageMargins left="0.59055118110236227" right="0.59055118110236227" top="0.39370078740157483" bottom="0.39370078740157483" header="0" footer="0"/>
      <pageSetup paperSize="9" scale="82" orientation="portrait" r:id="rId1"/>
      <headerFooter alignWithMargins="0"/>
    </customSheetView>
    <customSheetView guid="{CDEF6930-6739-4FEE-9F65-E195F9A4F82A}" showGridLines="0" topLeftCell="S1">
      <selection activeCell="AY36" sqref="AY36"/>
      <pageMargins left="0.59055118110236227" right="0.59055118110236227" top="0.39370078740157483" bottom="0.39370078740157483" header="0" footer="0"/>
      <pageSetup paperSize="9" scale="82" orientation="portrait" r:id="rId2"/>
      <headerFooter alignWithMargins="0"/>
    </customSheetView>
  </customSheetViews>
  <pageMargins left="0.59055118110236227" right="0.59055118110236227" top="0.39370078740157483" bottom="0.39370078740157483" header="0" footer="0"/>
  <pageSetup paperSize="9" scale="82"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9">
    <tabColor rgb="FF4477AA"/>
  </sheetPr>
  <dimension ref="A1:G30"/>
  <sheetViews>
    <sheetView zoomScaleNormal="100" workbookViewId="0">
      <selection activeCell="B1" sqref="B1"/>
    </sheetView>
  </sheetViews>
  <sheetFormatPr defaultColWidth="9.140625" defaultRowHeight="15"/>
  <cols>
    <col min="1" max="1" width="14.85546875" style="21" customWidth="1"/>
    <col min="2" max="2" width="9.42578125" style="6" bestFit="1" customWidth="1"/>
    <col min="3" max="4" width="11.28515625" style="6" bestFit="1" customWidth="1"/>
    <col min="5" max="7" width="9.42578125" style="6" bestFit="1" customWidth="1"/>
    <col min="8" max="16384" width="9.140625" style="6"/>
  </cols>
  <sheetData>
    <row r="1" spans="1:7">
      <c r="A1" s="21" t="s">
        <v>30</v>
      </c>
      <c r="B1" s="8">
        <v>1.2</v>
      </c>
      <c r="C1" s="257"/>
    </row>
    <row r="2" spans="1:7">
      <c r="A2" s="147" t="s">
        <v>31</v>
      </c>
      <c r="B2" s="6" t="s">
        <v>2402</v>
      </c>
    </row>
    <row r="3" spans="1:7">
      <c r="A3" s="148" t="s">
        <v>33</v>
      </c>
      <c r="B3" s="25" t="s">
        <v>2343</v>
      </c>
    </row>
    <row r="4" spans="1:7">
      <c r="A4" s="148"/>
    </row>
    <row r="5" spans="1:7">
      <c r="B5" s="337" t="s">
        <v>2149</v>
      </c>
      <c r="C5" s="337"/>
      <c r="D5" s="337"/>
      <c r="E5" s="337" t="s">
        <v>2287</v>
      </c>
      <c r="F5" s="337"/>
      <c r="G5" s="337"/>
    </row>
    <row r="6" spans="1:7">
      <c r="B6" s="6" t="s">
        <v>125</v>
      </c>
      <c r="C6" s="6" t="s">
        <v>126</v>
      </c>
      <c r="D6" s="6" t="s">
        <v>127</v>
      </c>
      <c r="E6" s="6" t="s">
        <v>125</v>
      </c>
      <c r="F6" s="6" t="s">
        <v>126</v>
      </c>
      <c r="G6" s="6" t="s">
        <v>127</v>
      </c>
    </row>
    <row r="7" spans="1:7">
      <c r="A7" s="21">
        <v>1996</v>
      </c>
      <c r="B7" s="13">
        <v>3988926</v>
      </c>
      <c r="C7" s="13">
        <f>'1.1 Historic pop'!G42</f>
        <v>6974400</v>
      </c>
      <c r="D7" s="13">
        <v>3009000</v>
      </c>
      <c r="E7" s="13">
        <f>B7/B$8*100</f>
        <v>97.188403544262968</v>
      </c>
      <c r="F7" s="13">
        <f>C7/C$8*100</f>
        <v>99.424074813251977</v>
      </c>
      <c r="G7" s="13">
        <f>D7/D$8*100</f>
        <v>99.438202247191015</v>
      </c>
    </row>
    <row r="8" spans="1:7">
      <c r="A8" s="21">
        <v>1997</v>
      </c>
      <c r="B8" s="13">
        <v>4104323</v>
      </c>
      <c r="C8" s="13">
        <f>'1.1 Historic pop'!G43</f>
        <v>7014800</v>
      </c>
      <c r="D8" s="13">
        <v>3026000</v>
      </c>
      <c r="E8" s="13">
        <f t="shared" ref="E8:E30" si="0">B8/B$8*100</f>
        <v>100</v>
      </c>
      <c r="F8" s="13">
        <f t="shared" ref="F8:F30" si="1">C8/C$8*100</f>
        <v>100</v>
      </c>
      <c r="G8" s="13">
        <f t="shared" ref="G8:G30" si="2">D8/D$8*100</f>
        <v>100</v>
      </c>
    </row>
    <row r="9" spans="1:7">
      <c r="A9" s="21">
        <v>1998</v>
      </c>
      <c r="B9" s="13">
        <v>4288614</v>
      </c>
      <c r="C9" s="13">
        <f>'1.1 Historic pop'!G44</f>
        <v>7065500</v>
      </c>
      <c r="D9" s="13">
        <v>3041000</v>
      </c>
      <c r="E9" s="13">
        <f t="shared" si="0"/>
        <v>104.49016804963938</v>
      </c>
      <c r="F9" s="13">
        <f t="shared" si="1"/>
        <v>100.72275759822091</v>
      </c>
      <c r="G9" s="13">
        <f t="shared" si="2"/>
        <v>100.49570389953735</v>
      </c>
    </row>
    <row r="10" spans="1:7">
      <c r="A10" s="21">
        <v>1999</v>
      </c>
      <c r="B10" s="13">
        <v>4438375</v>
      </c>
      <c r="C10" s="13">
        <f>'1.1 Historic pop'!G45</f>
        <v>7153900</v>
      </c>
      <c r="D10" s="13">
        <v>3059000</v>
      </c>
      <c r="E10" s="13">
        <f t="shared" si="0"/>
        <v>108.13902804433278</v>
      </c>
      <c r="F10" s="13">
        <f t="shared" si="1"/>
        <v>101.98295033358042</v>
      </c>
      <c r="G10" s="13">
        <f t="shared" si="2"/>
        <v>101.09054857898217</v>
      </c>
    </row>
    <row r="11" spans="1:7">
      <c r="A11" s="21">
        <v>2000</v>
      </c>
      <c r="B11" s="13">
        <v>4601946</v>
      </c>
      <c r="C11" s="13">
        <f>'1.1 Historic pop'!G46</f>
        <v>7236700</v>
      </c>
      <c r="D11" s="13">
        <v>3074000</v>
      </c>
      <c r="E11" s="13">
        <f t="shared" si="0"/>
        <v>112.12436253189624</v>
      </c>
      <c r="F11" s="13">
        <f t="shared" si="1"/>
        <v>103.16331185493527</v>
      </c>
      <c r="G11" s="13">
        <f t="shared" si="2"/>
        <v>101.58625247851948</v>
      </c>
    </row>
    <row r="12" spans="1:7">
      <c r="A12" s="21">
        <v>2001</v>
      </c>
      <c r="B12" s="13">
        <v>4687181</v>
      </c>
      <c r="C12" s="13">
        <v>7322403</v>
      </c>
      <c r="D12" s="13">
        <v>3090402</v>
      </c>
      <c r="E12" s="13">
        <f t="shared" si="0"/>
        <v>114.20107530523305</v>
      </c>
      <c r="F12" s="13">
        <f t="shared" si="1"/>
        <v>104.38505730740719</v>
      </c>
      <c r="G12" s="13">
        <f t="shared" si="2"/>
        <v>102.12828816920026</v>
      </c>
    </row>
    <row r="13" spans="1:7">
      <c r="A13" s="21">
        <v>2002</v>
      </c>
      <c r="B13" s="13">
        <v>4619485</v>
      </c>
      <c r="C13" s="13">
        <v>7376671</v>
      </c>
      <c r="D13" s="13">
        <v>3110090.1101379227</v>
      </c>
      <c r="E13" s="13">
        <f t="shared" si="0"/>
        <v>112.55169244720749</v>
      </c>
      <c r="F13" s="13">
        <f t="shared" si="1"/>
        <v>105.15867879340823</v>
      </c>
      <c r="G13" s="13">
        <f t="shared" si="2"/>
        <v>102.77891970052619</v>
      </c>
    </row>
    <row r="14" spans="1:7">
      <c r="A14" s="21">
        <v>2003</v>
      </c>
      <c r="B14" s="13">
        <v>4650793</v>
      </c>
      <c r="C14" s="13">
        <v>7394817</v>
      </c>
      <c r="D14" s="13">
        <v>3131738.2202758463</v>
      </c>
      <c r="E14" s="13">
        <f t="shared" si="0"/>
        <v>113.3144979086685</v>
      </c>
      <c r="F14" s="13">
        <f t="shared" si="1"/>
        <v>105.41736043793124</v>
      </c>
      <c r="G14" s="13">
        <f t="shared" si="2"/>
        <v>103.49432320805838</v>
      </c>
    </row>
    <row r="15" spans="1:7">
      <c r="A15" s="21">
        <v>2004</v>
      </c>
      <c r="B15" s="13">
        <v>4639433</v>
      </c>
      <c r="C15" s="13">
        <v>7432730</v>
      </c>
      <c r="D15" s="13">
        <v>3157513.330413769</v>
      </c>
      <c r="E15" s="13">
        <f t="shared" si="0"/>
        <v>113.0377165734763</v>
      </c>
      <c r="F15" s="13">
        <f t="shared" si="1"/>
        <v>105.95783201231681</v>
      </c>
      <c r="G15" s="13">
        <f t="shared" si="2"/>
        <v>104.34611138181656</v>
      </c>
    </row>
    <row r="16" spans="1:7">
      <c r="A16" s="21">
        <v>2005</v>
      </c>
      <c r="B16" s="13">
        <v>4698554</v>
      </c>
      <c r="C16" s="13">
        <v>7519009</v>
      </c>
      <c r="D16" s="13">
        <v>3184386.4405516917</v>
      </c>
      <c r="E16" s="13">
        <f t="shared" si="0"/>
        <v>114.47817337962924</v>
      </c>
      <c r="F16" s="13">
        <f t="shared" si="1"/>
        <v>107.18778867537206</v>
      </c>
      <c r="G16" s="13">
        <f t="shared" si="2"/>
        <v>105.23418508102087</v>
      </c>
    </row>
    <row r="17" spans="1:7">
      <c r="A17" s="21">
        <v>2006</v>
      </c>
      <c r="B17" s="13">
        <v>4776206</v>
      </c>
      <c r="C17" s="13">
        <v>7597825</v>
      </c>
      <c r="D17" s="13">
        <v>3213238.5506896144</v>
      </c>
      <c r="E17" s="13">
        <f t="shared" si="0"/>
        <v>116.37012973881443</v>
      </c>
      <c r="F17" s="13">
        <f t="shared" si="1"/>
        <v>108.31135599019217</v>
      </c>
      <c r="G17" s="13">
        <f t="shared" si="2"/>
        <v>106.1876586480375</v>
      </c>
    </row>
    <row r="18" spans="1:7">
      <c r="A18" s="21">
        <v>2007</v>
      </c>
      <c r="B18" s="13">
        <v>4797057</v>
      </c>
      <c r="C18" s="13">
        <v>7693473</v>
      </c>
      <c r="D18" s="13">
        <v>3244165.6608275371</v>
      </c>
      <c r="E18" s="13">
        <f t="shared" si="0"/>
        <v>116.87815505748451</v>
      </c>
      <c r="F18" s="13">
        <f t="shared" si="1"/>
        <v>109.67487312539204</v>
      </c>
      <c r="G18" s="13">
        <f t="shared" si="2"/>
        <v>107.20970458782344</v>
      </c>
    </row>
    <row r="19" spans="1:7">
      <c r="A19" s="21">
        <v>2008</v>
      </c>
      <c r="B19" s="13">
        <v>4962075</v>
      </c>
      <c r="C19" s="13">
        <v>7812161</v>
      </c>
      <c r="D19" s="13">
        <v>3275722.7709654607</v>
      </c>
      <c r="E19" s="13">
        <f t="shared" si="0"/>
        <v>120.89874505490918</v>
      </c>
      <c r="F19" s="13">
        <f t="shared" si="1"/>
        <v>111.36683868392541</v>
      </c>
      <c r="G19" s="13">
        <f t="shared" si="2"/>
        <v>108.25257009138997</v>
      </c>
    </row>
    <row r="20" spans="1:7">
      <c r="A20" s="21">
        <v>2009</v>
      </c>
      <c r="B20" s="13">
        <v>4898181</v>
      </c>
      <c r="C20" s="13">
        <v>7942594</v>
      </c>
      <c r="D20" s="13">
        <v>3308012.8811033834</v>
      </c>
      <c r="E20" s="13">
        <f t="shared" si="0"/>
        <v>119.34199623177805</v>
      </c>
      <c r="F20" s="13">
        <f t="shared" si="1"/>
        <v>113.22623595825966</v>
      </c>
      <c r="G20" s="13">
        <f t="shared" si="2"/>
        <v>109.31965899218055</v>
      </c>
    </row>
    <row r="21" spans="1:7">
      <c r="A21" s="21">
        <v>2010</v>
      </c>
      <c r="B21" s="13">
        <v>4851397</v>
      </c>
      <c r="C21" s="13">
        <v>8061495</v>
      </c>
      <c r="D21" s="13">
        <v>3336342.9912413061</v>
      </c>
      <c r="E21" s="13">
        <f t="shared" si="0"/>
        <v>118.20212493022602</v>
      </c>
      <c r="F21" s="13">
        <f t="shared" si="1"/>
        <v>114.92123795404004</v>
      </c>
      <c r="G21" s="13">
        <f t="shared" si="2"/>
        <v>110.25588206349326</v>
      </c>
    </row>
    <row r="22" spans="1:7">
      <c r="A22" s="21">
        <v>2011</v>
      </c>
      <c r="B22" s="13">
        <v>4879528</v>
      </c>
      <c r="C22" s="13">
        <v>8204407</v>
      </c>
      <c r="D22" s="13">
        <v>3358163</v>
      </c>
      <c r="E22" s="13">
        <f t="shared" si="0"/>
        <v>118.88752420313897</v>
      </c>
      <c r="F22" s="13">
        <f t="shared" si="1"/>
        <v>116.95853053543937</v>
      </c>
      <c r="G22" s="13">
        <f t="shared" si="2"/>
        <v>110.97696629213483</v>
      </c>
    </row>
    <row r="23" spans="1:7">
      <c r="A23" s="21">
        <v>2012</v>
      </c>
      <c r="B23" s="13">
        <v>5127698</v>
      </c>
      <c r="C23" s="13">
        <v>8308833</v>
      </c>
      <c r="D23" s="13">
        <v>3383029.3766071731</v>
      </c>
      <c r="E23" s="13">
        <f t="shared" si="0"/>
        <v>124.93407560759715</v>
      </c>
      <c r="F23" s="13">
        <f t="shared" si="1"/>
        <v>118.44718309859155</v>
      </c>
      <c r="G23" s="13">
        <f t="shared" si="2"/>
        <v>111.79872361557082</v>
      </c>
    </row>
    <row r="24" spans="1:7">
      <c r="A24" s="21">
        <v>2013</v>
      </c>
      <c r="B24" s="13">
        <v>5226736</v>
      </c>
      <c r="C24" s="13">
        <v>8417458</v>
      </c>
      <c r="D24" s="13">
        <v>3404068.3766071731</v>
      </c>
      <c r="E24" s="13">
        <f t="shared" si="0"/>
        <v>127.34709232192496</v>
      </c>
      <c r="F24" s="13">
        <f t="shared" si="1"/>
        <v>119.99569481667332</v>
      </c>
      <c r="G24" s="13">
        <f t="shared" si="2"/>
        <v>112.49399790506189</v>
      </c>
    </row>
    <row r="25" spans="1:7">
      <c r="A25" s="21">
        <v>2014</v>
      </c>
      <c r="B25" s="13">
        <v>5525932</v>
      </c>
      <c r="C25" s="13">
        <v>8539398</v>
      </c>
      <c r="D25" s="13">
        <v>3427645.3766071731</v>
      </c>
      <c r="E25" s="13">
        <f t="shared" si="0"/>
        <v>134.63686946665746</v>
      </c>
      <c r="F25" s="13">
        <f t="shared" si="1"/>
        <v>121.73401950162514</v>
      </c>
      <c r="G25" s="13">
        <f t="shared" si="2"/>
        <v>113.27314529435471</v>
      </c>
    </row>
    <row r="26" spans="1:7">
      <c r="A26" s="21">
        <v>2015</v>
      </c>
      <c r="B26" s="13">
        <v>5600178</v>
      </c>
      <c r="C26" s="13">
        <v>8666930</v>
      </c>
      <c r="D26" s="13">
        <v>3454488.3766071731</v>
      </c>
      <c r="E26" s="13">
        <f t="shared" si="0"/>
        <v>136.44584015439332</v>
      </c>
      <c r="F26" s="13">
        <f t="shared" si="1"/>
        <v>123.55206135599019</v>
      </c>
      <c r="G26" s="13">
        <f t="shared" si="2"/>
        <v>114.16022394604009</v>
      </c>
    </row>
    <row r="27" spans="1:7">
      <c r="A27" s="21">
        <v>2016</v>
      </c>
      <c r="B27" s="13">
        <v>5767823</v>
      </c>
      <c r="C27" s="13">
        <v>8769659</v>
      </c>
      <c r="D27" s="13">
        <v>3484878.3766071731</v>
      </c>
      <c r="E27" s="13">
        <f t="shared" si="0"/>
        <v>140.53043583558116</v>
      </c>
      <c r="F27" s="13">
        <f t="shared" si="1"/>
        <v>125.01652221018418</v>
      </c>
      <c r="G27" s="13">
        <f t="shared" si="2"/>
        <v>115.16452004650274</v>
      </c>
    </row>
    <row r="28" spans="1:7">
      <c r="A28" s="21">
        <v>2017</v>
      </c>
      <c r="B28" s="13">
        <v>5881182</v>
      </c>
      <c r="C28" s="13">
        <v>8825001</v>
      </c>
      <c r="D28" s="13">
        <v>3524438.3766071731</v>
      </c>
      <c r="E28" s="13">
        <f t="shared" si="0"/>
        <v>143.29237732995185</v>
      </c>
      <c r="F28" s="13">
        <f t="shared" si="1"/>
        <v>125.80545418258539</v>
      </c>
      <c r="G28" s="13">
        <f t="shared" si="2"/>
        <v>116.47185646421589</v>
      </c>
    </row>
    <row r="29" spans="1:7">
      <c r="A29" s="21">
        <v>2018</v>
      </c>
      <c r="B29" s="13">
        <v>5935756</v>
      </c>
      <c r="C29" s="13">
        <v>8908081</v>
      </c>
      <c r="D29" s="13">
        <v>3556161.3766071731</v>
      </c>
      <c r="E29" s="13">
        <f t="shared" si="0"/>
        <v>144.62204850836545</v>
      </c>
      <c r="F29" s="13">
        <f t="shared" si="1"/>
        <v>126.98980726464046</v>
      </c>
      <c r="G29" s="13">
        <f t="shared" si="2"/>
        <v>117.52020411788411</v>
      </c>
    </row>
    <row r="30" spans="1:7">
      <c r="A30" s="21">
        <v>2019</v>
      </c>
      <c r="B30" s="13">
        <v>6012197</v>
      </c>
      <c r="C30" s="13">
        <f>'1.1 Historic pop'!G65</f>
        <v>8961989</v>
      </c>
      <c r="D30" s="13">
        <v>3592322</v>
      </c>
      <c r="E30" s="13">
        <f t="shared" si="0"/>
        <v>146.48449939246984</v>
      </c>
      <c r="F30" s="13">
        <f t="shared" si="1"/>
        <v>127.75829674402692</v>
      </c>
      <c r="G30" s="13">
        <f t="shared" si="2"/>
        <v>118.71520158625248</v>
      </c>
    </row>
  </sheetData>
  <customSheetViews>
    <customSheetView guid="{9883963A-B599-466E-88D7-AE85360E0737}" topLeftCell="A16">
      <selection activeCell="N27" sqref="N27"/>
      <pageMargins left="0.7" right="0.7" top="0.75" bottom="0.75" header="0.3" footer="0.3"/>
      <pageSetup paperSize="9" orientation="portrait" r:id="rId1"/>
    </customSheetView>
    <customSheetView guid="{CDEF6930-6739-4FEE-9F65-E195F9A4F82A}" topLeftCell="A16">
      <selection activeCell="N27" sqref="N27"/>
      <pageMargins left="0.7" right="0.7" top="0.75" bottom="0.75" header="0.3" footer="0.3"/>
      <pageSetup paperSize="9" orientation="portrait" r:id="rId2"/>
    </customSheetView>
  </customSheetViews>
  <mergeCells count="2">
    <mergeCell ref="E5:G5"/>
    <mergeCell ref="B5:D5"/>
  </mergeCells>
  <pageMargins left="0.7" right="0.7" top="0.75" bottom="0.75" header="0.3" footer="0.3"/>
  <pageSetup paperSize="9" orientation="portrait"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C4F30-D4FD-4044-96FA-37BD64EB06C2}">
  <sheetPr codeName="Sheet11">
    <tabColor rgb="FFCC6677"/>
  </sheetPr>
  <dimension ref="A1:C11"/>
  <sheetViews>
    <sheetView zoomScaleNormal="100" workbookViewId="0">
      <selection activeCell="B1" sqref="B1"/>
    </sheetView>
  </sheetViews>
  <sheetFormatPr defaultColWidth="9" defaultRowHeight="15"/>
  <cols>
    <col min="1" max="1" width="14.85546875" style="21" customWidth="1"/>
    <col min="2" max="16384" width="9" style="6"/>
  </cols>
  <sheetData>
    <row r="1" spans="1:3">
      <c r="A1" s="5" t="s">
        <v>30</v>
      </c>
      <c r="B1" s="260">
        <v>3.1</v>
      </c>
      <c r="C1" s="258"/>
    </row>
    <row r="2" spans="1:3">
      <c r="A2" s="7" t="s">
        <v>31</v>
      </c>
      <c r="B2" s="5" t="s">
        <v>3962</v>
      </c>
      <c r="C2" s="9"/>
    </row>
    <row r="3" spans="1:3">
      <c r="A3" s="10" t="s">
        <v>33</v>
      </c>
      <c r="B3" s="14" t="s">
        <v>3231</v>
      </c>
      <c r="C3" s="9"/>
    </row>
    <row r="5" spans="1:3">
      <c r="A5" s="21" t="s">
        <v>3989</v>
      </c>
      <c r="B5" s="6" t="s">
        <v>47</v>
      </c>
      <c r="C5" s="6" t="s">
        <v>4004</v>
      </c>
    </row>
    <row r="6" spans="1:3">
      <c r="A6" s="21" t="s">
        <v>3226</v>
      </c>
      <c r="B6" s="6">
        <v>1353</v>
      </c>
      <c r="C6" s="48">
        <v>0</v>
      </c>
    </row>
    <row r="7" spans="1:3">
      <c r="A7" s="21" t="s">
        <v>3227</v>
      </c>
      <c r="B7" s="6">
        <v>8121</v>
      </c>
      <c r="C7" s="48">
        <v>1568.99285555966</v>
      </c>
    </row>
    <row r="8" spans="1:3">
      <c r="A8" s="21" t="s">
        <v>3228</v>
      </c>
      <c r="B8" s="6">
        <v>47756</v>
      </c>
      <c r="C8" s="48">
        <v>9087.8798883909894</v>
      </c>
    </row>
    <row r="9" spans="1:3">
      <c r="A9" s="21" t="s">
        <v>3229</v>
      </c>
      <c r="B9" s="6">
        <v>29723</v>
      </c>
      <c r="C9" s="48">
        <v>15000</v>
      </c>
    </row>
    <row r="10" spans="1:3">
      <c r="A10" s="21" t="s">
        <v>3230</v>
      </c>
      <c r="B10" s="6">
        <v>7766</v>
      </c>
      <c r="C10" s="48">
        <v>15000</v>
      </c>
    </row>
    <row r="11" spans="1:3">
      <c r="A11" s="21" t="s">
        <v>3239</v>
      </c>
      <c r="B11" s="6">
        <v>5630</v>
      </c>
      <c r="C11" s="48">
        <v>15000</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6">
    <tabColor rgb="FFCC6677"/>
  </sheetPr>
  <dimension ref="A1:L191"/>
  <sheetViews>
    <sheetView zoomScaleNormal="100" workbookViewId="0">
      <selection activeCell="B1" sqref="B1"/>
    </sheetView>
  </sheetViews>
  <sheetFormatPr defaultColWidth="9.140625" defaultRowHeight="15"/>
  <cols>
    <col min="1" max="1" width="14.85546875" style="202" customWidth="1"/>
    <col min="2" max="16384" width="9.140625" style="81"/>
  </cols>
  <sheetData>
    <row r="1" spans="1:12">
      <c r="A1" s="21" t="s">
        <v>30</v>
      </c>
      <c r="B1" s="263">
        <v>3.11</v>
      </c>
      <c r="C1" s="258"/>
    </row>
    <row r="2" spans="1:12">
      <c r="A2" s="147" t="s">
        <v>31</v>
      </c>
      <c r="B2" s="82" t="s">
        <v>3963</v>
      </c>
    </row>
    <row r="3" spans="1:12">
      <c r="A3" s="148" t="s">
        <v>33</v>
      </c>
      <c r="B3" s="22" t="s">
        <v>2387</v>
      </c>
    </row>
    <row r="5" spans="1:12">
      <c r="A5" s="202" t="s">
        <v>0</v>
      </c>
      <c r="B5" s="81" t="s">
        <v>143</v>
      </c>
      <c r="C5" s="81" t="s">
        <v>100</v>
      </c>
      <c r="D5" s="81" t="s">
        <v>101</v>
      </c>
      <c r="E5" s="81" t="s">
        <v>2301</v>
      </c>
      <c r="F5" s="81" t="s">
        <v>102</v>
      </c>
      <c r="G5" s="81" t="s">
        <v>103</v>
      </c>
      <c r="H5" s="81" t="s">
        <v>2385</v>
      </c>
      <c r="I5" s="81" t="s">
        <v>36</v>
      </c>
      <c r="J5" s="81" t="s">
        <v>105</v>
      </c>
      <c r="K5" s="81" t="s">
        <v>106</v>
      </c>
      <c r="L5" s="81" t="s">
        <v>2386</v>
      </c>
    </row>
    <row r="6" spans="1:12">
      <c r="A6" s="202">
        <v>2005</v>
      </c>
      <c r="B6" s="81" t="s">
        <v>107</v>
      </c>
      <c r="C6" s="83">
        <v>100</v>
      </c>
      <c r="D6" s="83">
        <v>100</v>
      </c>
      <c r="E6" s="83">
        <v>100</v>
      </c>
      <c r="F6" s="83">
        <v>100</v>
      </c>
      <c r="G6" s="83">
        <v>100</v>
      </c>
      <c r="H6" s="83">
        <v>100</v>
      </c>
      <c r="I6" s="83">
        <v>100</v>
      </c>
      <c r="J6" s="83">
        <v>100</v>
      </c>
      <c r="K6" s="83">
        <v>100</v>
      </c>
      <c r="L6" s="83">
        <v>100</v>
      </c>
    </row>
    <row r="7" spans="1:12">
      <c r="B7" s="81" t="s">
        <v>108</v>
      </c>
      <c r="C7" s="83">
        <v>100.34843205574914</v>
      </c>
      <c r="D7" s="83">
        <v>100</v>
      </c>
      <c r="E7" s="83">
        <v>100.47114252061246</v>
      </c>
      <c r="F7" s="83">
        <v>100.45454545454547</v>
      </c>
      <c r="G7" s="83">
        <v>100.11415525114155</v>
      </c>
      <c r="H7" s="83">
        <v>100.11709601873535</v>
      </c>
      <c r="I7" s="83">
        <v>100</v>
      </c>
      <c r="J7" s="83">
        <v>100</v>
      </c>
      <c r="K7" s="83">
        <v>100.6031363088058</v>
      </c>
      <c r="L7" s="83">
        <v>100.23501762632199</v>
      </c>
    </row>
    <row r="8" spans="1:12">
      <c r="B8" s="81" t="s">
        <v>109</v>
      </c>
      <c r="C8" s="83">
        <v>100.46457607433217</v>
      </c>
      <c r="D8" s="83">
        <v>100</v>
      </c>
      <c r="E8" s="83">
        <v>100.58892815076561</v>
      </c>
      <c r="F8" s="83">
        <v>100.45454545454547</v>
      </c>
      <c r="G8" s="83">
        <v>100.34246575342468</v>
      </c>
      <c r="H8" s="83">
        <v>100</v>
      </c>
      <c r="I8" s="83">
        <v>100</v>
      </c>
      <c r="J8" s="83">
        <v>100.12062726176114</v>
      </c>
      <c r="K8" s="83">
        <v>100.72376357056694</v>
      </c>
      <c r="L8" s="83">
        <v>100.23501762632199</v>
      </c>
    </row>
    <row r="9" spans="1:12">
      <c r="B9" s="81" t="s">
        <v>110</v>
      </c>
      <c r="C9" s="83">
        <v>101.0452961672474</v>
      </c>
      <c r="D9" s="83">
        <v>100</v>
      </c>
      <c r="E9" s="83">
        <v>100.82449941107183</v>
      </c>
      <c r="F9" s="83">
        <v>100.90909090909091</v>
      </c>
      <c r="G9" s="83">
        <v>100.57077625570776</v>
      </c>
      <c r="H9" s="83">
        <v>100.35128805620607</v>
      </c>
      <c r="I9" s="83">
        <v>100.13245033112581</v>
      </c>
      <c r="J9" s="83">
        <v>100.2412545235223</v>
      </c>
      <c r="K9" s="83">
        <v>100.96501809408926</v>
      </c>
      <c r="L9" s="83">
        <v>100.47003525264395</v>
      </c>
    </row>
    <row r="10" spans="1:12">
      <c r="B10" s="81" t="s">
        <v>111</v>
      </c>
      <c r="C10" s="83">
        <v>101.27758420441349</v>
      </c>
      <c r="D10" s="83">
        <v>100.11286681715576</v>
      </c>
      <c r="E10" s="83">
        <v>100.94228504122498</v>
      </c>
      <c r="F10" s="83">
        <v>101.47727272727272</v>
      </c>
      <c r="G10" s="83">
        <v>100.79908675799088</v>
      </c>
      <c r="H10" s="83">
        <v>100.70257611241217</v>
      </c>
      <c r="I10" s="83">
        <v>100.13245033112581</v>
      </c>
      <c r="J10" s="83">
        <v>100.6031363088058</v>
      </c>
      <c r="K10" s="83">
        <v>101.32689987937273</v>
      </c>
      <c r="L10" s="83">
        <v>100.82256169212691</v>
      </c>
    </row>
    <row r="11" spans="1:12">
      <c r="B11" s="81" t="s">
        <v>112</v>
      </c>
      <c r="C11" s="83">
        <v>101.50987224157957</v>
      </c>
      <c r="D11" s="83">
        <v>100.45146726862303</v>
      </c>
      <c r="E11" s="83">
        <v>101.29564193168432</v>
      </c>
      <c r="F11" s="83">
        <v>101.59090909090909</v>
      </c>
      <c r="G11" s="83">
        <v>100.91324200913243</v>
      </c>
      <c r="H11" s="83">
        <v>101.05386416861826</v>
      </c>
      <c r="I11" s="83">
        <v>100.13245033112581</v>
      </c>
      <c r="J11" s="83">
        <v>100.72376357056694</v>
      </c>
      <c r="K11" s="83">
        <v>101.6887816646562</v>
      </c>
      <c r="L11" s="83">
        <v>101.0575793184489</v>
      </c>
    </row>
    <row r="12" spans="1:12">
      <c r="B12" s="81" t="s">
        <v>113</v>
      </c>
      <c r="C12" s="83">
        <v>101.62601626016261</v>
      </c>
      <c r="D12" s="83">
        <v>100.56433408577878</v>
      </c>
      <c r="E12" s="83">
        <v>101.53121319199056</v>
      </c>
      <c r="F12" s="83">
        <v>101.81818181818181</v>
      </c>
      <c r="G12" s="83">
        <v>101.14155251141553</v>
      </c>
      <c r="H12" s="83">
        <v>101.75644028103044</v>
      </c>
      <c r="I12" s="83">
        <v>100.26490066225166</v>
      </c>
      <c r="J12" s="83">
        <v>100.96501809408926</v>
      </c>
      <c r="K12" s="83">
        <v>101.93003618817853</v>
      </c>
      <c r="L12" s="83">
        <v>101.29259694477086</v>
      </c>
    </row>
    <row r="13" spans="1:12">
      <c r="B13" s="81" t="s">
        <v>114</v>
      </c>
      <c r="C13" s="83">
        <v>101.74216027874566</v>
      </c>
      <c r="D13" s="83">
        <v>100.67720090293454</v>
      </c>
      <c r="E13" s="83">
        <v>101.7667844522968</v>
      </c>
      <c r="F13" s="83">
        <v>101.93181818181817</v>
      </c>
      <c r="G13" s="83">
        <v>101.48401826484019</v>
      </c>
      <c r="H13" s="83">
        <v>102.10772833723654</v>
      </c>
      <c r="I13" s="83">
        <v>100.66225165562915</v>
      </c>
      <c r="J13" s="83">
        <v>101.0856453558504</v>
      </c>
      <c r="K13" s="83">
        <v>102.29191797346201</v>
      </c>
      <c r="L13" s="83">
        <v>101.52761457109285</v>
      </c>
    </row>
    <row r="14" spans="1:12">
      <c r="B14" s="81" t="s">
        <v>115</v>
      </c>
      <c r="C14" s="83">
        <v>102.09059233449477</v>
      </c>
      <c r="D14" s="83">
        <v>100.90293453724605</v>
      </c>
      <c r="E14" s="83">
        <v>102.12014134275617</v>
      </c>
      <c r="F14" s="83">
        <v>102.04545454545455</v>
      </c>
      <c r="G14" s="83">
        <v>101.71232876712328</v>
      </c>
      <c r="H14" s="83">
        <v>102.34192037470726</v>
      </c>
      <c r="I14" s="83">
        <v>100.92715231788081</v>
      </c>
      <c r="J14" s="83">
        <v>101.32689987937273</v>
      </c>
      <c r="K14" s="83">
        <v>102.65379975874546</v>
      </c>
      <c r="L14" s="83">
        <v>101.76263219741482</v>
      </c>
    </row>
    <row r="15" spans="1:12">
      <c r="B15" s="81" t="s">
        <v>116</v>
      </c>
      <c r="C15" s="83">
        <v>102.32288037166086</v>
      </c>
      <c r="D15" s="83">
        <v>101.0158013544018</v>
      </c>
      <c r="E15" s="83">
        <v>102.47349823321554</v>
      </c>
      <c r="F15" s="83">
        <v>102.38636363636363</v>
      </c>
      <c r="G15" s="83">
        <v>101.82648401826484</v>
      </c>
      <c r="H15" s="83">
        <v>102.69320843091334</v>
      </c>
      <c r="I15" s="83">
        <v>100.92715231788081</v>
      </c>
      <c r="J15" s="83">
        <v>101.44752714113388</v>
      </c>
      <c r="K15" s="83">
        <v>102.77442702050664</v>
      </c>
      <c r="L15" s="83">
        <v>101.99764982373678</v>
      </c>
    </row>
    <row r="16" spans="1:12">
      <c r="B16" s="81" t="s">
        <v>117</v>
      </c>
      <c r="C16" s="83">
        <v>102.55516840882694</v>
      </c>
      <c r="D16" s="83">
        <v>101.24153498871334</v>
      </c>
      <c r="E16" s="83">
        <v>102.47349823321554</v>
      </c>
      <c r="F16" s="83">
        <v>102.50000000000001</v>
      </c>
      <c r="G16" s="83">
        <v>102.05479452054796</v>
      </c>
      <c r="H16" s="83">
        <v>102.8103044496487</v>
      </c>
      <c r="I16" s="83">
        <v>101.05960264900662</v>
      </c>
      <c r="J16" s="83">
        <v>101.56815440289506</v>
      </c>
      <c r="K16" s="83">
        <v>103.13630880579009</v>
      </c>
      <c r="L16" s="83">
        <v>102.11515863689777</v>
      </c>
    </row>
    <row r="17" spans="1:12">
      <c r="B17" s="81" t="s">
        <v>118</v>
      </c>
      <c r="C17" s="83">
        <v>103.01974448315914</v>
      </c>
      <c r="D17" s="83">
        <v>101.58013544018058</v>
      </c>
      <c r="E17" s="83">
        <v>102.8268551236749</v>
      </c>
      <c r="F17" s="83">
        <v>102.61363636363636</v>
      </c>
      <c r="G17" s="83">
        <v>102.62557077625571</v>
      </c>
      <c r="H17" s="83">
        <v>103.27868852459017</v>
      </c>
      <c r="I17" s="83">
        <v>101.32450331125828</v>
      </c>
      <c r="J17" s="83">
        <v>101.93003618817853</v>
      </c>
      <c r="K17" s="83">
        <v>103.49819059107357</v>
      </c>
      <c r="L17" s="83">
        <v>102.58519388954173</v>
      </c>
    </row>
    <row r="18" spans="1:12">
      <c r="A18" s="202">
        <v>2006</v>
      </c>
      <c r="B18" s="81" t="s">
        <v>107</v>
      </c>
      <c r="C18" s="83">
        <v>103.36817653890826</v>
      </c>
      <c r="D18" s="83">
        <v>101.91873589164786</v>
      </c>
      <c r="E18" s="83">
        <v>103.29799764428739</v>
      </c>
      <c r="F18" s="83">
        <v>103.18181818181817</v>
      </c>
      <c r="G18" s="83">
        <v>102.96803652968039</v>
      </c>
      <c r="H18" s="83">
        <v>103.62997658079624</v>
      </c>
      <c r="I18" s="83">
        <v>101.72185430463576</v>
      </c>
      <c r="J18" s="83">
        <v>102.17129071170083</v>
      </c>
      <c r="K18" s="83">
        <v>103.7394451145959</v>
      </c>
      <c r="L18" s="83">
        <v>102.82021151586369</v>
      </c>
    </row>
    <row r="19" spans="1:12">
      <c r="B19" s="81" t="s">
        <v>108</v>
      </c>
      <c r="C19" s="83">
        <v>103.48432055749129</v>
      </c>
      <c r="D19" s="83">
        <v>102.03160270880363</v>
      </c>
      <c r="E19" s="83">
        <v>103.53356890459364</v>
      </c>
      <c r="F19" s="83">
        <v>103.18181818181817</v>
      </c>
      <c r="G19" s="83">
        <v>102.96803652968039</v>
      </c>
      <c r="H19" s="83">
        <v>103.74707259953159</v>
      </c>
      <c r="I19" s="83">
        <v>101.98675496688743</v>
      </c>
      <c r="J19" s="83">
        <v>102.29191797346201</v>
      </c>
      <c r="K19" s="83">
        <v>103.86007237635704</v>
      </c>
      <c r="L19" s="83">
        <v>102.93772032902469</v>
      </c>
    </row>
    <row r="20" spans="1:12">
      <c r="B20" s="81" t="s">
        <v>109</v>
      </c>
      <c r="C20" s="83">
        <v>103.83275261324043</v>
      </c>
      <c r="D20" s="83">
        <v>102.14446952595937</v>
      </c>
      <c r="E20" s="83">
        <v>103.886925795053</v>
      </c>
      <c r="F20" s="83">
        <v>103.29545454545455</v>
      </c>
      <c r="G20" s="83">
        <v>103.08219178082192</v>
      </c>
      <c r="H20" s="83">
        <v>103.98126463700233</v>
      </c>
      <c r="I20" s="83">
        <v>102.11920529801324</v>
      </c>
      <c r="J20" s="83">
        <v>102.41254523522316</v>
      </c>
      <c r="K20" s="83">
        <v>104.10132689987937</v>
      </c>
      <c r="L20" s="83">
        <v>103.17273795534665</v>
      </c>
    </row>
    <row r="21" spans="1:12">
      <c r="B21" s="81" t="s">
        <v>110</v>
      </c>
      <c r="C21" s="83">
        <v>103.83275261324043</v>
      </c>
      <c r="D21" s="83">
        <v>102.25733634311513</v>
      </c>
      <c r="E21" s="83">
        <v>103.886925795053</v>
      </c>
      <c r="F21" s="83">
        <v>103.52272727272727</v>
      </c>
      <c r="G21" s="83">
        <v>103.31050228310504</v>
      </c>
      <c r="H21" s="83">
        <v>104.09836065573769</v>
      </c>
      <c r="I21" s="83">
        <v>102.3841059602649</v>
      </c>
      <c r="J21" s="83">
        <v>102.77442702050664</v>
      </c>
      <c r="K21" s="83">
        <v>104.22195416164053</v>
      </c>
      <c r="L21" s="83">
        <v>103.40775558166864</v>
      </c>
    </row>
    <row r="22" spans="1:12">
      <c r="B22" s="81" t="s">
        <v>111</v>
      </c>
      <c r="C22" s="83">
        <v>104.18118466898956</v>
      </c>
      <c r="D22" s="83">
        <v>102.3702031602709</v>
      </c>
      <c r="E22" s="83">
        <v>104.24028268551235</v>
      </c>
      <c r="F22" s="83">
        <v>103.74999999999999</v>
      </c>
      <c r="G22" s="83">
        <v>103.42465753424656</v>
      </c>
      <c r="H22" s="83">
        <v>104.33255269320843</v>
      </c>
      <c r="I22" s="83">
        <v>102.51655629139074</v>
      </c>
      <c r="J22" s="83">
        <v>103.01568154402896</v>
      </c>
      <c r="K22" s="83">
        <v>104.22195416164053</v>
      </c>
      <c r="L22" s="83">
        <v>103.52526439482961</v>
      </c>
    </row>
    <row r="23" spans="1:12">
      <c r="B23" s="81" t="s">
        <v>112</v>
      </c>
      <c r="C23" s="83">
        <v>104.64576074332173</v>
      </c>
      <c r="D23" s="83">
        <v>102.3702031602709</v>
      </c>
      <c r="E23" s="83">
        <v>104.35806831566548</v>
      </c>
      <c r="F23" s="83">
        <v>103.74999999999999</v>
      </c>
      <c r="G23" s="83">
        <v>103.65296803652969</v>
      </c>
      <c r="H23" s="83">
        <v>104.56674473067915</v>
      </c>
      <c r="I23" s="83">
        <v>102.78145695364238</v>
      </c>
      <c r="J23" s="83">
        <v>103.13630880579009</v>
      </c>
      <c r="K23" s="83">
        <v>104.3425814234017</v>
      </c>
      <c r="L23" s="83">
        <v>103.6427732079906</v>
      </c>
    </row>
    <row r="24" spans="1:12">
      <c r="B24" s="81" t="s">
        <v>113</v>
      </c>
      <c r="C24" s="83">
        <v>104.99419279907085</v>
      </c>
      <c r="D24" s="83">
        <v>102.3702031602709</v>
      </c>
      <c r="E24" s="83">
        <v>104.71142520612484</v>
      </c>
      <c r="F24" s="83">
        <v>103.86363636363637</v>
      </c>
      <c r="G24" s="83">
        <v>103.76712328767124</v>
      </c>
      <c r="H24" s="83">
        <v>104.68384074941453</v>
      </c>
      <c r="I24" s="83">
        <v>103.04635761589405</v>
      </c>
      <c r="J24" s="83">
        <v>103.25693606755127</v>
      </c>
      <c r="K24" s="83">
        <v>104.46320868516284</v>
      </c>
      <c r="L24" s="83">
        <v>103.7602820211516</v>
      </c>
    </row>
    <row r="25" spans="1:12">
      <c r="B25" s="81" t="s">
        <v>114</v>
      </c>
      <c r="C25" s="83">
        <v>105.22648083623693</v>
      </c>
      <c r="D25" s="83">
        <v>102.48306997742664</v>
      </c>
      <c r="E25" s="83">
        <v>105.41813898704358</v>
      </c>
      <c r="F25" s="83">
        <v>104.09090909090908</v>
      </c>
      <c r="G25" s="83">
        <v>103.99543378995433</v>
      </c>
      <c r="H25" s="83">
        <v>104.91803278688523</v>
      </c>
      <c r="I25" s="83">
        <v>103.17880794701988</v>
      </c>
      <c r="J25" s="83">
        <v>103.37756332931242</v>
      </c>
      <c r="K25" s="83">
        <v>104.70446320868515</v>
      </c>
      <c r="L25" s="83">
        <v>103.99529964747356</v>
      </c>
    </row>
    <row r="26" spans="1:12">
      <c r="B26" s="81" t="s">
        <v>115</v>
      </c>
      <c r="C26" s="83">
        <v>105.22648083623693</v>
      </c>
      <c r="D26" s="83">
        <v>102.70880361173815</v>
      </c>
      <c r="E26" s="83">
        <v>105.5359246171967</v>
      </c>
      <c r="F26" s="83">
        <v>104.43181818181819</v>
      </c>
      <c r="G26" s="83">
        <v>104.22374429223744</v>
      </c>
      <c r="H26" s="83">
        <v>105.26932084309134</v>
      </c>
      <c r="I26" s="83">
        <v>103.17880794701988</v>
      </c>
      <c r="J26" s="83">
        <v>103.61881785283474</v>
      </c>
      <c r="K26" s="83">
        <v>105.06634499396863</v>
      </c>
      <c r="L26" s="83">
        <v>104.34782608695652</v>
      </c>
    </row>
    <row r="27" spans="1:12">
      <c r="B27" s="81" t="s">
        <v>116</v>
      </c>
      <c r="C27" s="83">
        <v>105.22648083623693</v>
      </c>
      <c r="D27" s="83">
        <v>102.8216704288939</v>
      </c>
      <c r="E27" s="83">
        <v>105.41813898704358</v>
      </c>
      <c r="F27" s="83">
        <v>104.65909090909091</v>
      </c>
      <c r="G27" s="83">
        <v>104.337899543379</v>
      </c>
      <c r="H27" s="83">
        <v>105.26932084309134</v>
      </c>
      <c r="I27" s="83">
        <v>103.31125827814569</v>
      </c>
      <c r="J27" s="83">
        <v>103.7394451145959</v>
      </c>
      <c r="K27" s="83">
        <v>105.06634499396863</v>
      </c>
      <c r="L27" s="83">
        <v>104.34782608695652</v>
      </c>
    </row>
    <row r="28" spans="1:12">
      <c r="B28" s="81" t="s">
        <v>117</v>
      </c>
      <c r="C28" s="83">
        <v>105.22648083623693</v>
      </c>
      <c r="D28" s="83">
        <v>103.27313769751694</v>
      </c>
      <c r="E28" s="83">
        <v>105.77149587750294</v>
      </c>
      <c r="F28" s="83">
        <v>104.88636363636363</v>
      </c>
      <c r="G28" s="83">
        <v>104.56621004566212</v>
      </c>
      <c r="H28" s="83">
        <v>105.50351288056206</v>
      </c>
      <c r="I28" s="83">
        <v>103.57615894039736</v>
      </c>
      <c r="J28" s="83">
        <v>103.9806996381182</v>
      </c>
      <c r="K28" s="83">
        <v>105.42822677925213</v>
      </c>
      <c r="L28" s="83">
        <v>104.58284371327851</v>
      </c>
    </row>
    <row r="29" spans="1:12">
      <c r="B29" s="81" t="s">
        <v>118</v>
      </c>
      <c r="C29" s="83">
        <v>105.80720092915215</v>
      </c>
      <c r="D29" s="83">
        <v>103.38600451467268</v>
      </c>
      <c r="E29" s="83">
        <v>106.47820965842168</v>
      </c>
      <c r="F29" s="83">
        <v>105.11363636363636</v>
      </c>
      <c r="G29" s="83">
        <v>104.90867579908678</v>
      </c>
      <c r="H29" s="83">
        <v>105.62060889929742</v>
      </c>
      <c r="I29" s="83">
        <v>103.57615894039736</v>
      </c>
      <c r="J29" s="83">
        <v>103.9806996381182</v>
      </c>
      <c r="K29" s="83">
        <v>105.79010856453559</v>
      </c>
      <c r="L29" s="83">
        <v>104.93537015276146</v>
      </c>
    </row>
    <row r="30" spans="1:12">
      <c r="A30" s="202">
        <v>2007</v>
      </c>
      <c r="B30" s="81" t="s">
        <v>107</v>
      </c>
      <c r="C30" s="83">
        <v>106.27177700348433</v>
      </c>
      <c r="D30" s="83">
        <v>103.72460496613998</v>
      </c>
      <c r="E30" s="83">
        <v>106.94935217903414</v>
      </c>
      <c r="F30" s="83">
        <v>105.11363636363636</v>
      </c>
      <c r="G30" s="83">
        <v>105.13698630136987</v>
      </c>
      <c r="H30" s="83">
        <v>105.73770491803278</v>
      </c>
      <c r="I30" s="83">
        <v>103.84105960264903</v>
      </c>
      <c r="J30" s="83">
        <v>104.583835946924</v>
      </c>
      <c r="K30" s="83">
        <v>106.0313630880579</v>
      </c>
      <c r="L30" s="83">
        <v>105.17038777908343</v>
      </c>
    </row>
    <row r="31" spans="1:12">
      <c r="B31" s="81" t="s">
        <v>108</v>
      </c>
      <c r="C31" s="83">
        <v>106.62020905923346</v>
      </c>
      <c r="D31" s="83">
        <v>103.72460496613998</v>
      </c>
      <c r="E31" s="83">
        <v>107.06713780918729</v>
      </c>
      <c r="F31" s="83">
        <v>105.34090909090909</v>
      </c>
      <c r="G31" s="83">
        <v>105.13698630136987</v>
      </c>
      <c r="H31" s="83">
        <v>105.97189695550351</v>
      </c>
      <c r="I31" s="83">
        <v>104.10596026490066</v>
      </c>
      <c r="J31" s="83">
        <v>104.70446320868515</v>
      </c>
      <c r="K31" s="83">
        <v>106.39324487334136</v>
      </c>
      <c r="L31" s="83">
        <v>105.40540540540542</v>
      </c>
    </row>
    <row r="32" spans="1:12">
      <c r="B32" s="81" t="s">
        <v>109</v>
      </c>
      <c r="C32" s="83">
        <v>106.7363530778165</v>
      </c>
      <c r="D32" s="83">
        <v>104.17607223476297</v>
      </c>
      <c r="E32" s="83">
        <v>107.06713780918729</v>
      </c>
      <c r="F32" s="83">
        <v>105.34090909090909</v>
      </c>
      <c r="G32" s="83">
        <v>105.25114155251143</v>
      </c>
      <c r="H32" s="83">
        <v>106.44028103044496</v>
      </c>
      <c r="I32" s="83">
        <v>104.37086092715231</v>
      </c>
      <c r="J32" s="83">
        <v>104.82509047044633</v>
      </c>
      <c r="K32" s="83">
        <v>106.75512665862483</v>
      </c>
      <c r="L32" s="83">
        <v>105.64042303172741</v>
      </c>
    </row>
    <row r="33" spans="1:12">
      <c r="B33" s="81" t="s">
        <v>110</v>
      </c>
      <c r="C33" s="83">
        <v>106.85249709639955</v>
      </c>
      <c r="D33" s="83">
        <v>104.51467268623024</v>
      </c>
      <c r="E33" s="83">
        <v>107.18492343934038</v>
      </c>
      <c r="F33" s="83">
        <v>105.56818181818181</v>
      </c>
      <c r="G33" s="83">
        <v>105.25114155251143</v>
      </c>
      <c r="H33" s="83">
        <v>106.79156908665104</v>
      </c>
      <c r="I33" s="83">
        <v>104.90066225165565</v>
      </c>
      <c r="J33" s="83">
        <v>105.06634499396863</v>
      </c>
      <c r="K33" s="83">
        <v>106.75512665862483</v>
      </c>
      <c r="L33" s="83">
        <v>105.87544065804934</v>
      </c>
    </row>
    <row r="34" spans="1:12">
      <c r="B34" s="81" t="s">
        <v>111</v>
      </c>
      <c r="C34" s="83">
        <v>106.62020905923346</v>
      </c>
      <c r="D34" s="83">
        <v>104.85327313769753</v>
      </c>
      <c r="E34" s="83">
        <v>107.53828032979975</v>
      </c>
      <c r="F34" s="83">
        <v>105.90909090909091</v>
      </c>
      <c r="G34" s="83">
        <v>105.36529680365297</v>
      </c>
      <c r="H34" s="83">
        <v>106.79156908665104</v>
      </c>
      <c r="I34" s="83">
        <v>105.03311258278146</v>
      </c>
      <c r="J34" s="83">
        <v>105.1869722557298</v>
      </c>
      <c r="K34" s="83">
        <v>107.1170084439083</v>
      </c>
      <c r="L34" s="83">
        <v>105.99294947121034</v>
      </c>
    </row>
    <row r="35" spans="1:12">
      <c r="B35" s="81" t="s">
        <v>112</v>
      </c>
      <c r="C35" s="83">
        <v>106.7363530778165</v>
      </c>
      <c r="D35" s="83">
        <v>104.85327313769753</v>
      </c>
      <c r="E35" s="83">
        <v>108.00942285041224</v>
      </c>
      <c r="F35" s="83">
        <v>106.02272727272728</v>
      </c>
      <c r="G35" s="83">
        <v>105.59360730593608</v>
      </c>
      <c r="H35" s="83">
        <v>106.90866510538642</v>
      </c>
      <c r="I35" s="83">
        <v>105.56291390728477</v>
      </c>
      <c r="J35" s="83">
        <v>105.1869722557298</v>
      </c>
      <c r="K35" s="83">
        <v>107.47889022919179</v>
      </c>
      <c r="L35" s="83">
        <v>106.11045828437133</v>
      </c>
    </row>
    <row r="36" spans="1:12">
      <c r="B36" s="81" t="s">
        <v>113</v>
      </c>
      <c r="C36" s="83">
        <v>106.96864111498259</v>
      </c>
      <c r="D36" s="83">
        <v>104.96613995485329</v>
      </c>
      <c r="E36" s="83">
        <v>107.89163722025911</v>
      </c>
      <c r="F36" s="83">
        <v>106.47727272727272</v>
      </c>
      <c r="G36" s="83">
        <v>105.93607305936072</v>
      </c>
      <c r="H36" s="83">
        <v>107.02576112412179</v>
      </c>
      <c r="I36" s="83">
        <v>105.96026490066225</v>
      </c>
      <c r="J36" s="83">
        <v>105.42822677925213</v>
      </c>
      <c r="K36" s="83">
        <v>107.84077201447526</v>
      </c>
      <c r="L36" s="83">
        <v>106.3454759106933</v>
      </c>
    </row>
    <row r="37" spans="1:12">
      <c r="B37" s="81" t="s">
        <v>114</v>
      </c>
      <c r="C37" s="83">
        <v>107.20092915214867</v>
      </c>
      <c r="D37" s="83">
        <v>105.41760722347631</v>
      </c>
      <c r="E37" s="83">
        <v>108.59835100117785</v>
      </c>
      <c r="F37" s="83">
        <v>106.47727272727272</v>
      </c>
      <c r="G37" s="83">
        <v>106.2785388127854</v>
      </c>
      <c r="H37" s="83">
        <v>107.25995316159249</v>
      </c>
      <c r="I37" s="83">
        <v>106.35761589403974</v>
      </c>
      <c r="J37" s="83">
        <v>105.6694813027744</v>
      </c>
      <c r="K37" s="83">
        <v>108.32328106151989</v>
      </c>
      <c r="L37" s="83">
        <v>106.69800235017625</v>
      </c>
    </row>
    <row r="38" spans="1:12">
      <c r="B38" s="81" t="s">
        <v>115</v>
      </c>
      <c r="C38" s="83">
        <v>107.31707317073172</v>
      </c>
      <c r="D38" s="83">
        <v>105.64334085778782</v>
      </c>
      <c r="E38" s="83">
        <v>108.95170789163721</v>
      </c>
      <c r="F38" s="83">
        <v>106.59090909090909</v>
      </c>
      <c r="G38" s="83">
        <v>106.39269406392695</v>
      </c>
      <c r="H38" s="83">
        <v>107.49414519906321</v>
      </c>
      <c r="I38" s="83">
        <v>106.75496688741721</v>
      </c>
      <c r="J38" s="83">
        <v>106.0313630880579</v>
      </c>
      <c r="K38" s="83">
        <v>108.56453558504222</v>
      </c>
      <c r="L38" s="83">
        <v>107.05052878965921</v>
      </c>
    </row>
    <row r="39" spans="1:12">
      <c r="B39" s="81" t="s">
        <v>116</v>
      </c>
      <c r="C39" s="83">
        <v>107.66550522648085</v>
      </c>
      <c r="D39" s="83">
        <v>105.98194130925509</v>
      </c>
      <c r="E39" s="83">
        <v>109.18727915194346</v>
      </c>
      <c r="F39" s="83">
        <v>106.81818181818181</v>
      </c>
      <c r="G39" s="83">
        <v>106.62100456621006</v>
      </c>
      <c r="H39" s="83">
        <v>107.96252927400467</v>
      </c>
      <c r="I39" s="83">
        <v>107.15231788079471</v>
      </c>
      <c r="J39" s="83">
        <v>106.39324487334136</v>
      </c>
      <c r="K39" s="83">
        <v>108.92641737032569</v>
      </c>
      <c r="L39" s="83">
        <v>107.2855464159812</v>
      </c>
    </row>
    <row r="40" spans="1:12">
      <c r="B40" s="81" t="s">
        <v>117</v>
      </c>
      <c r="C40" s="83">
        <v>108.01393728222996</v>
      </c>
      <c r="D40" s="83">
        <v>105.98194130925509</v>
      </c>
      <c r="E40" s="83">
        <v>109.89399293286218</v>
      </c>
      <c r="F40" s="83">
        <v>106.93181818181819</v>
      </c>
      <c r="G40" s="83">
        <v>106.96347031963471</v>
      </c>
      <c r="H40" s="83">
        <v>108.19672131147541</v>
      </c>
      <c r="I40" s="83">
        <v>107.54966887417218</v>
      </c>
      <c r="J40" s="83">
        <v>106.75512665862483</v>
      </c>
      <c r="K40" s="83">
        <v>109.28829915560915</v>
      </c>
      <c r="L40" s="83">
        <v>107.63807285546416</v>
      </c>
    </row>
    <row r="41" spans="1:12">
      <c r="B41" s="81" t="s">
        <v>118</v>
      </c>
      <c r="C41" s="83">
        <v>108.5946573751452</v>
      </c>
      <c r="D41" s="83">
        <v>106.09480812641084</v>
      </c>
      <c r="E41" s="83">
        <v>110.24734982332154</v>
      </c>
      <c r="F41" s="83">
        <v>107.15909090909091</v>
      </c>
      <c r="G41" s="83">
        <v>107.07762557077626</v>
      </c>
      <c r="H41" s="83">
        <v>108.43091334894612</v>
      </c>
      <c r="I41" s="83">
        <v>108.21192052980133</v>
      </c>
      <c r="J41" s="83">
        <v>106.99638118214716</v>
      </c>
      <c r="K41" s="83">
        <v>109.65018094089265</v>
      </c>
      <c r="L41" s="83">
        <v>107.87309048178612</v>
      </c>
    </row>
    <row r="42" spans="1:12">
      <c r="A42" s="202">
        <v>2008</v>
      </c>
      <c r="B42" s="81" t="s">
        <v>107</v>
      </c>
      <c r="C42" s="83">
        <v>109.40766550522649</v>
      </c>
      <c r="D42" s="83">
        <v>106.43340857787811</v>
      </c>
      <c r="E42" s="83">
        <v>110.48292108362779</v>
      </c>
      <c r="F42" s="83">
        <v>107.38636363636364</v>
      </c>
      <c r="G42" s="83">
        <v>107.42009132420091</v>
      </c>
      <c r="H42" s="83">
        <v>108.89929742388757</v>
      </c>
      <c r="I42" s="83">
        <v>108.87417218543047</v>
      </c>
      <c r="J42" s="83">
        <v>107.59951749095296</v>
      </c>
      <c r="K42" s="83">
        <v>110.37394451145958</v>
      </c>
      <c r="L42" s="83">
        <v>108.3431257344301</v>
      </c>
    </row>
    <row r="43" spans="1:12">
      <c r="B43" s="81" t="s">
        <v>108</v>
      </c>
      <c r="C43" s="83">
        <v>109.29152148664343</v>
      </c>
      <c r="D43" s="83">
        <v>106.43340857787811</v>
      </c>
      <c r="E43" s="83">
        <v>110.71849234393403</v>
      </c>
      <c r="F43" s="83">
        <v>107.61363636363637</v>
      </c>
      <c r="G43" s="83">
        <v>107.30593607305936</v>
      </c>
      <c r="H43" s="83">
        <v>108.89929742388757</v>
      </c>
      <c r="I43" s="83">
        <v>109.13907284768212</v>
      </c>
      <c r="J43" s="83">
        <v>107.84077201447526</v>
      </c>
      <c r="K43" s="83">
        <v>110.49457177322073</v>
      </c>
      <c r="L43" s="83">
        <v>108.46063454759107</v>
      </c>
    </row>
    <row r="44" spans="1:12">
      <c r="B44" s="81" t="s">
        <v>109</v>
      </c>
      <c r="C44" s="83">
        <v>109.40766550522649</v>
      </c>
      <c r="D44" s="83">
        <v>106.54627539503387</v>
      </c>
      <c r="E44" s="83">
        <v>110.83627797408715</v>
      </c>
      <c r="F44" s="83">
        <v>107.84090909090909</v>
      </c>
      <c r="G44" s="83">
        <v>107.53424657534248</v>
      </c>
      <c r="H44" s="83">
        <v>109.13348946135829</v>
      </c>
      <c r="I44" s="83">
        <v>109.40397350993376</v>
      </c>
      <c r="J44" s="83">
        <v>108.08202653799756</v>
      </c>
      <c r="K44" s="83">
        <v>110.73582629674306</v>
      </c>
      <c r="L44" s="83">
        <v>108.69565217391306</v>
      </c>
    </row>
    <row r="45" spans="1:12">
      <c r="B45" s="81" t="s">
        <v>110</v>
      </c>
      <c r="C45" s="83">
        <v>109.75609756097562</v>
      </c>
      <c r="D45" s="83">
        <v>106.65914221218962</v>
      </c>
      <c r="E45" s="83">
        <v>110.95406360424028</v>
      </c>
      <c r="F45" s="83">
        <v>107.95454545454545</v>
      </c>
      <c r="G45" s="83">
        <v>107.76255707762559</v>
      </c>
      <c r="H45" s="83">
        <v>109.4847775175644</v>
      </c>
      <c r="I45" s="83">
        <v>109.66887417218543</v>
      </c>
      <c r="J45" s="83">
        <v>108.32328106151989</v>
      </c>
      <c r="K45" s="83">
        <v>110.97708082026536</v>
      </c>
      <c r="L45" s="83">
        <v>108.93066980023502</v>
      </c>
    </row>
    <row r="46" spans="1:12">
      <c r="B46" s="81" t="s">
        <v>111</v>
      </c>
      <c r="C46" s="83">
        <v>110.10452961672475</v>
      </c>
      <c r="D46" s="83">
        <v>106.88487584650115</v>
      </c>
      <c r="E46" s="83">
        <v>111.18963486454652</v>
      </c>
      <c r="F46" s="83">
        <v>108.18181818181817</v>
      </c>
      <c r="G46" s="83">
        <v>107.99086757990868</v>
      </c>
      <c r="H46" s="83">
        <v>109.60187353629975</v>
      </c>
      <c r="I46" s="83">
        <v>110.0662251655629</v>
      </c>
      <c r="J46" s="83">
        <v>108.44390832328105</v>
      </c>
      <c r="K46" s="83">
        <v>111.09770808202653</v>
      </c>
      <c r="L46" s="83">
        <v>109.04817861339602</v>
      </c>
    </row>
    <row r="47" spans="1:12">
      <c r="B47" s="81" t="s">
        <v>112</v>
      </c>
      <c r="C47" s="83">
        <v>110.10452961672475</v>
      </c>
      <c r="D47" s="83">
        <v>106.99774266365689</v>
      </c>
      <c r="E47" s="83">
        <v>111.30742049469964</v>
      </c>
      <c r="F47" s="83">
        <v>108.52272727272727</v>
      </c>
      <c r="G47" s="83">
        <v>108.21917808219179</v>
      </c>
      <c r="H47" s="83">
        <v>109.83606557377048</v>
      </c>
      <c r="I47" s="83">
        <v>110.4635761589404</v>
      </c>
      <c r="J47" s="83">
        <v>108.80579010856452</v>
      </c>
      <c r="K47" s="83">
        <v>111.33896260554886</v>
      </c>
      <c r="L47" s="83">
        <v>109.28319623971798</v>
      </c>
    </row>
    <row r="48" spans="1:12">
      <c r="B48" s="81" t="s">
        <v>113</v>
      </c>
      <c r="C48" s="83">
        <v>110.33681765389083</v>
      </c>
      <c r="D48" s="83">
        <v>106.99774266365689</v>
      </c>
      <c r="E48" s="83">
        <v>111.42520612485276</v>
      </c>
      <c r="F48" s="83">
        <v>108.63636363636363</v>
      </c>
      <c r="G48" s="83">
        <v>108.44748858447488</v>
      </c>
      <c r="H48" s="83">
        <v>110.18735362997656</v>
      </c>
      <c r="I48" s="83">
        <v>110.72847682119205</v>
      </c>
      <c r="J48" s="83">
        <v>108.92641737032569</v>
      </c>
      <c r="K48" s="83">
        <v>111.58021712907116</v>
      </c>
      <c r="L48" s="83">
        <v>109.51821386603997</v>
      </c>
    </row>
    <row r="49" spans="1:12">
      <c r="B49" s="81" t="s">
        <v>114</v>
      </c>
      <c r="C49" s="83">
        <v>110.45296167247388</v>
      </c>
      <c r="D49" s="83">
        <v>107.2234762979684</v>
      </c>
      <c r="E49" s="83">
        <v>111.66077738515901</v>
      </c>
      <c r="F49" s="83">
        <v>108.75000000000001</v>
      </c>
      <c r="G49" s="83">
        <v>108.56164383561644</v>
      </c>
      <c r="H49" s="83">
        <v>110.42154566744729</v>
      </c>
      <c r="I49" s="83">
        <v>110.99337748344371</v>
      </c>
      <c r="J49" s="83">
        <v>109.40892641737032</v>
      </c>
      <c r="K49" s="83">
        <v>111.94209891435463</v>
      </c>
      <c r="L49" s="83">
        <v>109.75323149236193</v>
      </c>
    </row>
    <row r="50" spans="1:12">
      <c r="B50" s="81" t="s">
        <v>115</v>
      </c>
      <c r="C50" s="83">
        <v>110.80139372822302</v>
      </c>
      <c r="D50" s="83">
        <v>107.44920993227991</v>
      </c>
      <c r="E50" s="83">
        <v>111.66077738515901</v>
      </c>
      <c r="F50" s="83">
        <v>108.75000000000001</v>
      </c>
      <c r="G50" s="83">
        <v>108.67579908675799</v>
      </c>
      <c r="H50" s="83">
        <v>110.53864168618266</v>
      </c>
      <c r="I50" s="83">
        <v>111.25827814569536</v>
      </c>
      <c r="J50" s="83">
        <v>109.89143546441494</v>
      </c>
      <c r="K50" s="83">
        <v>112.42460796139927</v>
      </c>
      <c r="L50" s="83">
        <v>110.10575793184489</v>
      </c>
    </row>
    <row r="51" spans="1:12">
      <c r="B51" s="81" t="s">
        <v>116</v>
      </c>
      <c r="C51" s="83">
        <v>110.91753774680603</v>
      </c>
      <c r="D51" s="83">
        <v>107.67494356659144</v>
      </c>
      <c r="E51" s="83">
        <v>111.77856301531213</v>
      </c>
      <c r="F51" s="83">
        <v>108.86363636363636</v>
      </c>
      <c r="G51" s="83">
        <v>108.90410958904111</v>
      </c>
      <c r="H51" s="83">
        <v>110.77283372365339</v>
      </c>
      <c r="I51" s="83">
        <v>111.92052980132449</v>
      </c>
      <c r="J51" s="83">
        <v>110.13268998793725</v>
      </c>
      <c r="K51" s="83">
        <v>112.90711700844389</v>
      </c>
      <c r="L51" s="83">
        <v>110.34077555816688</v>
      </c>
    </row>
    <row r="52" spans="1:12">
      <c r="B52" s="81" t="s">
        <v>117</v>
      </c>
      <c r="C52" s="83">
        <v>111.26596980255516</v>
      </c>
      <c r="D52" s="83">
        <v>108.12641083521446</v>
      </c>
      <c r="E52" s="83">
        <v>111.89634864546525</v>
      </c>
      <c r="F52" s="83">
        <v>108.97727272727273</v>
      </c>
      <c r="G52" s="83">
        <v>109.13242009132421</v>
      </c>
      <c r="H52" s="83">
        <v>110.88992974238876</v>
      </c>
      <c r="I52" s="83">
        <v>112.45033112582783</v>
      </c>
      <c r="J52" s="83">
        <v>110.37394451145958</v>
      </c>
      <c r="K52" s="83">
        <v>113.14837153196622</v>
      </c>
      <c r="L52" s="83">
        <v>110.57579318448884</v>
      </c>
    </row>
    <row r="53" spans="1:12">
      <c r="B53" s="81" t="s">
        <v>118</v>
      </c>
      <c r="C53" s="83">
        <v>111.49825783972128</v>
      </c>
      <c r="D53" s="83">
        <v>108.23927765237022</v>
      </c>
      <c r="E53" s="83">
        <v>112.24970553592462</v>
      </c>
      <c r="F53" s="83">
        <v>108.97727272727273</v>
      </c>
      <c r="G53" s="83">
        <v>109.36073059360731</v>
      </c>
      <c r="H53" s="83">
        <v>111.00702576112411</v>
      </c>
      <c r="I53" s="83">
        <v>112.8476821192053</v>
      </c>
      <c r="J53" s="83">
        <v>110.73582629674306</v>
      </c>
      <c r="K53" s="83">
        <v>113.26899879372738</v>
      </c>
      <c r="L53" s="83">
        <v>110.81081081081081</v>
      </c>
    </row>
    <row r="54" spans="1:12">
      <c r="A54" s="202">
        <v>2009</v>
      </c>
      <c r="B54" s="81" t="s">
        <v>107</v>
      </c>
      <c r="C54" s="83">
        <v>111.73054587688736</v>
      </c>
      <c r="D54" s="83">
        <v>108.23927765237022</v>
      </c>
      <c r="E54" s="83">
        <v>112.48527679623086</v>
      </c>
      <c r="F54" s="83">
        <v>108.97727272727273</v>
      </c>
      <c r="G54" s="83">
        <v>109.47488584474887</v>
      </c>
      <c r="H54" s="83">
        <v>111.35831381733018</v>
      </c>
      <c r="I54" s="83">
        <v>113.24503311258279</v>
      </c>
      <c r="J54" s="83">
        <v>110.97708082026536</v>
      </c>
      <c r="K54" s="83">
        <v>113.38962605548852</v>
      </c>
      <c r="L54" s="83">
        <v>110.9283196239718</v>
      </c>
    </row>
    <row r="55" spans="1:12">
      <c r="B55" s="81" t="s">
        <v>108</v>
      </c>
      <c r="C55" s="83">
        <v>111.96283391405343</v>
      </c>
      <c r="D55" s="83">
        <v>108.23927765237022</v>
      </c>
      <c r="E55" s="83">
        <v>112.60306242638396</v>
      </c>
      <c r="F55" s="83">
        <v>108.86363636363636</v>
      </c>
      <c r="G55" s="83">
        <v>109.58904109589042</v>
      </c>
      <c r="H55" s="83">
        <v>111.47540983606557</v>
      </c>
      <c r="I55" s="83">
        <v>113.50993377483445</v>
      </c>
      <c r="J55" s="83">
        <v>111.09770808202653</v>
      </c>
      <c r="K55" s="83">
        <v>113.26899879372738</v>
      </c>
      <c r="L55" s="83">
        <v>111.0458284371328</v>
      </c>
    </row>
    <row r="56" spans="1:12">
      <c r="B56" s="81" t="s">
        <v>109</v>
      </c>
      <c r="C56" s="83">
        <v>112.07897793263648</v>
      </c>
      <c r="D56" s="83">
        <v>108.23927765237022</v>
      </c>
      <c r="E56" s="83">
        <v>112.72084805653711</v>
      </c>
      <c r="F56" s="83">
        <v>108.86363636363636</v>
      </c>
      <c r="G56" s="83">
        <v>109.58904109589042</v>
      </c>
      <c r="H56" s="83">
        <v>111.47540983606557</v>
      </c>
      <c r="I56" s="83">
        <v>113.50993377483445</v>
      </c>
      <c r="J56" s="83">
        <v>111.09770808202653</v>
      </c>
      <c r="K56" s="83">
        <v>113.14837153196622</v>
      </c>
      <c r="L56" s="83">
        <v>111.0458284371328</v>
      </c>
    </row>
    <row r="57" spans="1:12">
      <c r="B57" s="81" t="s">
        <v>110</v>
      </c>
      <c r="C57" s="83">
        <v>112.31126596980256</v>
      </c>
      <c r="D57" s="83">
        <v>108.35214446952597</v>
      </c>
      <c r="E57" s="83">
        <v>112.72084805653711</v>
      </c>
      <c r="F57" s="83">
        <v>108.86363636363636</v>
      </c>
      <c r="G57" s="83">
        <v>109.70319634703196</v>
      </c>
      <c r="H57" s="83">
        <v>111.47540983606557</v>
      </c>
      <c r="I57" s="83">
        <v>113.64238410596026</v>
      </c>
      <c r="J57" s="83">
        <v>111.21833534378769</v>
      </c>
      <c r="K57" s="83">
        <v>113.38962605548852</v>
      </c>
      <c r="L57" s="83">
        <v>111.16333725029376</v>
      </c>
    </row>
    <row r="58" spans="1:12">
      <c r="B58" s="81" t="s">
        <v>111</v>
      </c>
      <c r="C58" s="83">
        <v>112.54355400696865</v>
      </c>
      <c r="D58" s="83">
        <v>108.57787810383748</v>
      </c>
      <c r="E58" s="83">
        <v>112.95641931684335</v>
      </c>
      <c r="F58" s="83">
        <v>108.86363636363636</v>
      </c>
      <c r="G58" s="83">
        <v>109.47488584474887</v>
      </c>
      <c r="H58" s="83">
        <v>111.35831381733018</v>
      </c>
      <c r="I58" s="83">
        <v>113.64238410596026</v>
      </c>
      <c r="J58" s="83">
        <v>111.21833534378769</v>
      </c>
      <c r="K58" s="83">
        <v>113.51025331724969</v>
      </c>
      <c r="L58" s="83">
        <v>111.16333725029376</v>
      </c>
    </row>
    <row r="59" spans="1:12">
      <c r="B59" s="81" t="s">
        <v>112</v>
      </c>
      <c r="C59" s="83">
        <v>112.54355400696865</v>
      </c>
      <c r="D59" s="83">
        <v>108.69074492099323</v>
      </c>
      <c r="E59" s="83">
        <v>113.07420494699645</v>
      </c>
      <c r="F59" s="83">
        <v>108.75000000000001</v>
      </c>
      <c r="G59" s="83">
        <v>109.36073059360731</v>
      </c>
      <c r="H59" s="83">
        <v>111.24121779859483</v>
      </c>
      <c r="I59" s="83">
        <v>113.50993377483445</v>
      </c>
      <c r="J59" s="83">
        <v>111.21833534378769</v>
      </c>
      <c r="K59" s="83">
        <v>113.63088057901085</v>
      </c>
      <c r="L59" s="83">
        <v>111.16333725029376</v>
      </c>
    </row>
    <row r="60" spans="1:12">
      <c r="B60" s="81" t="s">
        <v>113</v>
      </c>
      <c r="C60" s="83">
        <v>112.77584204413473</v>
      </c>
      <c r="D60" s="83">
        <v>108.91647855530475</v>
      </c>
      <c r="E60" s="83">
        <v>113.19199057714957</v>
      </c>
      <c r="F60" s="83">
        <v>108.63636363636363</v>
      </c>
      <c r="G60" s="83">
        <v>109.24657534246576</v>
      </c>
      <c r="H60" s="83">
        <v>111.24121779859483</v>
      </c>
      <c r="I60" s="83">
        <v>113.24503311258279</v>
      </c>
      <c r="J60" s="83">
        <v>111.09770808202653</v>
      </c>
      <c r="K60" s="83">
        <v>113.38962605548852</v>
      </c>
      <c r="L60" s="83">
        <v>111.0458284371328</v>
      </c>
    </row>
    <row r="61" spans="1:12">
      <c r="B61" s="81" t="s">
        <v>114</v>
      </c>
      <c r="C61" s="83">
        <v>113.00813008130082</v>
      </c>
      <c r="D61" s="83">
        <v>108.91647855530475</v>
      </c>
      <c r="E61" s="83">
        <v>113.07420494699645</v>
      </c>
      <c r="F61" s="83">
        <v>108.40909090909092</v>
      </c>
      <c r="G61" s="83">
        <v>109.01826484018267</v>
      </c>
      <c r="H61" s="83">
        <v>111.00702576112411</v>
      </c>
      <c r="I61" s="83">
        <v>113.11258278145698</v>
      </c>
      <c r="J61" s="83">
        <v>111.21833534378769</v>
      </c>
      <c r="K61" s="83">
        <v>112.90711700844389</v>
      </c>
      <c r="L61" s="83">
        <v>111.0458284371328</v>
      </c>
    </row>
    <row r="62" spans="1:12">
      <c r="B62" s="81" t="s">
        <v>115</v>
      </c>
      <c r="C62" s="83">
        <v>113.00813008130082</v>
      </c>
      <c r="D62" s="83">
        <v>108.69074492099323</v>
      </c>
      <c r="E62" s="83">
        <v>113.07420494699645</v>
      </c>
      <c r="F62" s="83">
        <v>108.40909090909092</v>
      </c>
      <c r="G62" s="83">
        <v>108.78995433789956</v>
      </c>
      <c r="H62" s="83">
        <v>110.77283372365339</v>
      </c>
      <c r="I62" s="83">
        <v>112.98013245033111</v>
      </c>
      <c r="J62" s="83">
        <v>110.85645355850421</v>
      </c>
      <c r="K62" s="83">
        <v>113.02774427020506</v>
      </c>
      <c r="L62" s="83">
        <v>110.81081081081081</v>
      </c>
    </row>
    <row r="63" spans="1:12">
      <c r="B63" s="81" t="s">
        <v>116</v>
      </c>
      <c r="C63" s="83">
        <v>112.89198606271778</v>
      </c>
      <c r="D63" s="83">
        <v>108.69074492099323</v>
      </c>
      <c r="E63" s="83">
        <v>113.19199057714957</v>
      </c>
      <c r="F63" s="83">
        <v>108.40909090909092</v>
      </c>
      <c r="G63" s="83">
        <v>108.56164383561644</v>
      </c>
      <c r="H63" s="83">
        <v>110.65573770491804</v>
      </c>
      <c r="I63" s="83">
        <v>112.71523178807948</v>
      </c>
      <c r="J63" s="83">
        <v>110.6151990349819</v>
      </c>
      <c r="K63" s="83">
        <v>112.66586248492159</v>
      </c>
      <c r="L63" s="83">
        <v>110.69330199764984</v>
      </c>
    </row>
    <row r="64" spans="1:12">
      <c r="B64" s="81" t="s">
        <v>117</v>
      </c>
      <c r="C64" s="83">
        <v>113.00813008130082</v>
      </c>
      <c r="D64" s="83">
        <v>108.69074492099323</v>
      </c>
      <c r="E64" s="83">
        <v>112.95641931684335</v>
      </c>
      <c r="F64" s="83">
        <v>108.18181818181817</v>
      </c>
      <c r="G64" s="83">
        <v>108.33333333333334</v>
      </c>
      <c r="H64" s="83">
        <v>110.42154566744729</v>
      </c>
      <c r="I64" s="83">
        <v>112.45033112582783</v>
      </c>
      <c r="J64" s="83">
        <v>110.25331724969843</v>
      </c>
      <c r="K64" s="83">
        <v>112.66586248492159</v>
      </c>
      <c r="L64" s="83">
        <v>110.45828437132785</v>
      </c>
    </row>
    <row r="65" spans="1:12">
      <c r="B65" s="81" t="s">
        <v>118</v>
      </c>
      <c r="C65" s="83">
        <v>112.89198606271778</v>
      </c>
      <c r="D65" s="83">
        <v>108.69074492099323</v>
      </c>
      <c r="E65" s="83">
        <v>112.8386336866902</v>
      </c>
      <c r="F65" s="83">
        <v>108.29545454545455</v>
      </c>
      <c r="G65" s="83">
        <v>108.21917808219179</v>
      </c>
      <c r="H65" s="83">
        <v>110.18735362997656</v>
      </c>
      <c r="I65" s="83">
        <v>112.31788079470198</v>
      </c>
      <c r="J65" s="83">
        <v>109.7708082026538</v>
      </c>
      <c r="K65" s="83">
        <v>112.54523522316042</v>
      </c>
      <c r="L65" s="83">
        <v>110.22326674500589</v>
      </c>
    </row>
    <row r="66" spans="1:12">
      <c r="A66" s="202">
        <v>2010</v>
      </c>
      <c r="B66" s="81" t="s">
        <v>107</v>
      </c>
      <c r="C66" s="83">
        <v>112.77584204413473</v>
      </c>
      <c r="D66" s="83">
        <v>108.57787810383748</v>
      </c>
      <c r="E66" s="83">
        <v>112.8386336866902</v>
      </c>
      <c r="F66" s="83">
        <v>108.06818181818181</v>
      </c>
      <c r="G66" s="83">
        <v>108.10502283105023</v>
      </c>
      <c r="H66" s="83">
        <v>109.4847775175644</v>
      </c>
      <c r="I66" s="83">
        <v>112.18543046357617</v>
      </c>
      <c r="J66" s="83">
        <v>109.28829915560915</v>
      </c>
      <c r="K66" s="83">
        <v>112.42460796139927</v>
      </c>
      <c r="L66" s="83">
        <v>109.9882491186839</v>
      </c>
    </row>
    <row r="67" spans="1:12">
      <c r="B67" s="81" t="s">
        <v>108</v>
      </c>
      <c r="C67" s="83">
        <v>112.65969802555169</v>
      </c>
      <c r="D67" s="83">
        <v>108.57787810383748</v>
      </c>
      <c r="E67" s="83">
        <v>112.95641931684335</v>
      </c>
      <c r="F67" s="83">
        <v>107.72727272727272</v>
      </c>
      <c r="G67" s="83">
        <v>107.99086757990868</v>
      </c>
      <c r="H67" s="83">
        <v>109.36768149882906</v>
      </c>
      <c r="I67" s="83">
        <v>112.05298013245033</v>
      </c>
      <c r="J67" s="83">
        <v>108.80579010856452</v>
      </c>
      <c r="K67" s="83">
        <v>112.18335343787696</v>
      </c>
      <c r="L67" s="83">
        <v>109.75323149236193</v>
      </c>
    </row>
    <row r="68" spans="1:12">
      <c r="B68" s="81" t="s">
        <v>109</v>
      </c>
      <c r="C68" s="83">
        <v>112.54355400696865</v>
      </c>
      <c r="D68" s="83">
        <v>108.57787810383748</v>
      </c>
      <c r="E68" s="83">
        <v>112.95641931684335</v>
      </c>
      <c r="F68" s="83">
        <v>107.72727272727272</v>
      </c>
      <c r="G68" s="83">
        <v>108.10502283105023</v>
      </c>
      <c r="H68" s="83">
        <v>109.25058548009368</v>
      </c>
      <c r="I68" s="83">
        <v>111.92052980132449</v>
      </c>
      <c r="J68" s="83">
        <v>108.92641737032569</v>
      </c>
      <c r="K68" s="83">
        <v>112.06272617611582</v>
      </c>
      <c r="L68" s="83">
        <v>109.75323149236193</v>
      </c>
    </row>
    <row r="69" spans="1:12">
      <c r="B69" s="81" t="s">
        <v>110</v>
      </c>
      <c r="C69" s="83">
        <v>112.54355400696865</v>
      </c>
      <c r="D69" s="83">
        <v>108.57787810383748</v>
      </c>
      <c r="E69" s="83">
        <v>113.07420494699645</v>
      </c>
      <c r="F69" s="83">
        <v>107.61363636363637</v>
      </c>
      <c r="G69" s="83">
        <v>107.99086757990868</v>
      </c>
      <c r="H69" s="83">
        <v>109.25058548009368</v>
      </c>
      <c r="I69" s="83">
        <v>111.78807947019868</v>
      </c>
      <c r="J69" s="83">
        <v>109.04704463208685</v>
      </c>
      <c r="K69" s="83">
        <v>111.94209891435463</v>
      </c>
      <c r="L69" s="83">
        <v>109.75323149236193</v>
      </c>
    </row>
    <row r="70" spans="1:12">
      <c r="B70" s="81" t="s">
        <v>111</v>
      </c>
      <c r="C70" s="83">
        <v>112.54355400696865</v>
      </c>
      <c r="D70" s="83">
        <v>108.69074492099323</v>
      </c>
      <c r="E70" s="83">
        <v>112.95641931684335</v>
      </c>
      <c r="F70" s="83">
        <v>107.5</v>
      </c>
      <c r="G70" s="83">
        <v>107.99086757990868</v>
      </c>
      <c r="H70" s="83">
        <v>109.13348946135829</v>
      </c>
      <c r="I70" s="83">
        <v>111.92052980132449</v>
      </c>
      <c r="J70" s="83">
        <v>109.167671893848</v>
      </c>
      <c r="K70" s="83">
        <v>111.94209891435463</v>
      </c>
      <c r="L70" s="83">
        <v>109.75323149236193</v>
      </c>
    </row>
    <row r="71" spans="1:12">
      <c r="B71" s="81" t="s">
        <v>112</v>
      </c>
      <c r="C71" s="83">
        <v>112.54355400696865</v>
      </c>
      <c r="D71" s="83">
        <v>108.80361173814902</v>
      </c>
      <c r="E71" s="83">
        <v>113.07420494699645</v>
      </c>
      <c r="F71" s="83">
        <v>107.5</v>
      </c>
      <c r="G71" s="83">
        <v>107.99086757990868</v>
      </c>
      <c r="H71" s="83">
        <v>109.36768149882906</v>
      </c>
      <c r="I71" s="83">
        <v>111.92052980132449</v>
      </c>
      <c r="J71" s="83">
        <v>109.167671893848</v>
      </c>
      <c r="K71" s="83">
        <v>111.94209891435463</v>
      </c>
      <c r="L71" s="83">
        <v>109.87074030552293</v>
      </c>
    </row>
    <row r="72" spans="1:12">
      <c r="B72" s="81" t="s">
        <v>113</v>
      </c>
      <c r="C72" s="83">
        <v>112.65969802555169</v>
      </c>
      <c r="D72" s="83">
        <v>108.91647855530475</v>
      </c>
      <c r="E72" s="83">
        <v>113.30977620730272</v>
      </c>
      <c r="F72" s="83">
        <v>107.5</v>
      </c>
      <c r="G72" s="83">
        <v>107.99086757990868</v>
      </c>
      <c r="H72" s="83">
        <v>109.36768149882906</v>
      </c>
      <c r="I72" s="83">
        <v>112.18543046357617</v>
      </c>
      <c r="J72" s="83">
        <v>109.167671893848</v>
      </c>
      <c r="K72" s="83">
        <v>112.06272617611582</v>
      </c>
      <c r="L72" s="83">
        <v>109.87074030552293</v>
      </c>
    </row>
    <row r="73" spans="1:12">
      <c r="B73" s="81" t="s">
        <v>114</v>
      </c>
      <c r="C73" s="83">
        <v>112.65969802555169</v>
      </c>
      <c r="D73" s="83">
        <v>109.0293453724605</v>
      </c>
      <c r="E73" s="83">
        <v>113.30977620730272</v>
      </c>
      <c r="F73" s="83">
        <v>107.61363636363637</v>
      </c>
      <c r="G73" s="83">
        <v>108.21917808219179</v>
      </c>
      <c r="H73" s="83">
        <v>109.36768149882906</v>
      </c>
      <c r="I73" s="83">
        <v>112.31788079470198</v>
      </c>
      <c r="J73" s="83">
        <v>109.52955367913147</v>
      </c>
      <c r="K73" s="83">
        <v>112.18335343787696</v>
      </c>
      <c r="L73" s="83">
        <v>110.10575793184489</v>
      </c>
    </row>
    <row r="74" spans="1:12">
      <c r="B74" s="81" t="s">
        <v>115</v>
      </c>
      <c r="C74" s="83">
        <v>112.77584204413473</v>
      </c>
      <c r="D74" s="83">
        <v>109.14221218961626</v>
      </c>
      <c r="E74" s="83">
        <v>113.54534746760896</v>
      </c>
      <c r="F74" s="83">
        <v>107.5</v>
      </c>
      <c r="G74" s="83">
        <v>108.33333333333334</v>
      </c>
      <c r="H74" s="83">
        <v>109.60187353629975</v>
      </c>
      <c r="I74" s="83">
        <v>112.58278145695364</v>
      </c>
      <c r="J74" s="83">
        <v>109.52955367913147</v>
      </c>
      <c r="K74" s="83">
        <v>112.54523522316042</v>
      </c>
      <c r="L74" s="83">
        <v>110.22326674500589</v>
      </c>
    </row>
    <row r="75" spans="1:12">
      <c r="B75" s="81" t="s">
        <v>116</v>
      </c>
      <c r="C75" s="83">
        <v>112.89198606271778</v>
      </c>
      <c r="D75" s="83">
        <v>109.36794582392777</v>
      </c>
      <c r="E75" s="83">
        <v>113.66313309776206</v>
      </c>
      <c r="F75" s="83">
        <v>107.38636363636364</v>
      </c>
      <c r="G75" s="83">
        <v>108.44748858447488</v>
      </c>
      <c r="H75" s="83">
        <v>109.71896955503513</v>
      </c>
      <c r="I75" s="83">
        <v>112.98013245033111</v>
      </c>
      <c r="J75" s="83">
        <v>109.7708082026538</v>
      </c>
      <c r="K75" s="83">
        <v>112.66586248492159</v>
      </c>
      <c r="L75" s="83">
        <v>110.34077555816688</v>
      </c>
    </row>
    <row r="76" spans="1:12">
      <c r="B76" s="81" t="s">
        <v>117</v>
      </c>
      <c r="C76" s="83">
        <v>113.12427409988386</v>
      </c>
      <c r="D76" s="83">
        <v>109.59367945823928</v>
      </c>
      <c r="E76" s="83">
        <v>113.78091872791518</v>
      </c>
      <c r="F76" s="83">
        <v>107.61363636363637</v>
      </c>
      <c r="G76" s="83">
        <v>108.56164383561644</v>
      </c>
      <c r="H76" s="83">
        <v>109.83606557377048</v>
      </c>
      <c r="I76" s="83">
        <v>113.24503311258279</v>
      </c>
      <c r="J76" s="83">
        <v>110.01206272617611</v>
      </c>
      <c r="K76" s="83">
        <v>112.78648974668275</v>
      </c>
      <c r="L76" s="83">
        <v>110.45828437132785</v>
      </c>
    </row>
    <row r="77" spans="1:12">
      <c r="B77" s="81" t="s">
        <v>118</v>
      </c>
      <c r="C77" s="83">
        <v>113.35656213704995</v>
      </c>
      <c r="D77" s="83">
        <v>109.70654627539504</v>
      </c>
      <c r="E77" s="83">
        <v>113.8987043580683</v>
      </c>
      <c r="F77" s="83">
        <v>107.84090909090909</v>
      </c>
      <c r="G77" s="83">
        <v>108.56164383561644</v>
      </c>
      <c r="H77" s="83">
        <v>110.18735362997656</v>
      </c>
      <c r="I77" s="83">
        <v>113.7748344370861</v>
      </c>
      <c r="J77" s="83">
        <v>110.25331724969843</v>
      </c>
      <c r="K77" s="83">
        <v>112.90711700844389</v>
      </c>
      <c r="L77" s="83">
        <v>110.69330199764984</v>
      </c>
    </row>
    <row r="78" spans="1:12">
      <c r="A78" s="202">
        <v>2011</v>
      </c>
      <c r="B78" s="81" t="s">
        <v>107</v>
      </c>
      <c r="C78" s="83">
        <v>113.35656213704995</v>
      </c>
      <c r="D78" s="83">
        <v>109.81941309255079</v>
      </c>
      <c r="E78" s="83">
        <v>114.25206124852767</v>
      </c>
      <c r="F78" s="83">
        <v>107.95454545454545</v>
      </c>
      <c r="G78" s="83">
        <v>108.78995433789956</v>
      </c>
      <c r="H78" s="83">
        <v>110.30444964871194</v>
      </c>
      <c r="I78" s="83">
        <v>114.3046357615894</v>
      </c>
      <c r="J78" s="83">
        <v>110.97708082026536</v>
      </c>
      <c r="K78" s="83">
        <v>113.02774427020506</v>
      </c>
      <c r="L78" s="83">
        <v>111.0458284371328</v>
      </c>
    </row>
    <row r="79" spans="1:12">
      <c r="B79" s="81" t="s">
        <v>108</v>
      </c>
      <c r="C79" s="83">
        <v>113.47270615563299</v>
      </c>
      <c r="D79" s="83">
        <v>109.81941309255079</v>
      </c>
      <c r="E79" s="83">
        <v>114.25206124852767</v>
      </c>
      <c r="F79" s="83">
        <v>107.95454545454545</v>
      </c>
      <c r="G79" s="83">
        <v>108.78995433789956</v>
      </c>
      <c r="H79" s="83">
        <v>110.65573770491804</v>
      </c>
      <c r="I79" s="83">
        <v>114.70198675496688</v>
      </c>
      <c r="J79" s="83">
        <v>111.09770808202653</v>
      </c>
      <c r="K79" s="83">
        <v>113.02774427020506</v>
      </c>
      <c r="L79" s="83">
        <v>111.16333725029376</v>
      </c>
    </row>
    <row r="80" spans="1:12">
      <c r="B80" s="81" t="s">
        <v>109</v>
      </c>
      <c r="C80" s="83">
        <v>113.58885017421602</v>
      </c>
      <c r="D80" s="83">
        <v>109.93227990970655</v>
      </c>
      <c r="E80" s="83">
        <v>114.36984687868079</v>
      </c>
      <c r="F80" s="83">
        <v>107.95454545454545</v>
      </c>
      <c r="G80" s="83">
        <v>108.90410958904111</v>
      </c>
      <c r="H80" s="83">
        <v>110.77283372365339</v>
      </c>
      <c r="I80" s="83">
        <v>114.96688741721854</v>
      </c>
      <c r="J80" s="83">
        <v>111.33896260554886</v>
      </c>
      <c r="K80" s="83">
        <v>113.26899879372738</v>
      </c>
      <c r="L80" s="83">
        <v>111.28084606345476</v>
      </c>
    </row>
    <row r="81" spans="1:12">
      <c r="B81" s="81" t="s">
        <v>110</v>
      </c>
      <c r="C81" s="83">
        <v>113.58885017421602</v>
      </c>
      <c r="D81" s="83">
        <v>110.15801354401806</v>
      </c>
      <c r="E81" s="83">
        <v>114.25206124852767</v>
      </c>
      <c r="F81" s="83">
        <v>108.18181818181817</v>
      </c>
      <c r="G81" s="83">
        <v>109.01826484018267</v>
      </c>
      <c r="H81" s="83">
        <v>110.88992974238876</v>
      </c>
      <c r="I81" s="83">
        <v>115.36423841059602</v>
      </c>
      <c r="J81" s="83">
        <v>111.70084439083232</v>
      </c>
      <c r="K81" s="83">
        <v>113.38962605548852</v>
      </c>
      <c r="L81" s="83">
        <v>111.39835487661576</v>
      </c>
    </row>
    <row r="82" spans="1:12">
      <c r="B82" s="81" t="s">
        <v>111</v>
      </c>
      <c r="C82" s="83">
        <v>113.82113821138211</v>
      </c>
      <c r="D82" s="83">
        <v>110.27088036117382</v>
      </c>
      <c r="E82" s="83">
        <v>114.48763250883391</v>
      </c>
      <c r="F82" s="83">
        <v>108.18181818181817</v>
      </c>
      <c r="G82" s="83">
        <v>109.01826484018267</v>
      </c>
      <c r="H82" s="83">
        <v>111.00702576112411</v>
      </c>
      <c r="I82" s="83">
        <v>115.76158940397352</v>
      </c>
      <c r="J82" s="83">
        <v>111.94209891435463</v>
      </c>
      <c r="K82" s="83">
        <v>113.51025331724969</v>
      </c>
      <c r="L82" s="83">
        <v>111.63337250293772</v>
      </c>
    </row>
    <row r="83" spans="1:12">
      <c r="B83" s="81" t="s">
        <v>112</v>
      </c>
      <c r="C83" s="83">
        <v>113.82113821138211</v>
      </c>
      <c r="D83" s="83">
        <v>110.38374717832957</v>
      </c>
      <c r="E83" s="83">
        <v>114.48763250883391</v>
      </c>
      <c r="F83" s="83">
        <v>108.29545454545455</v>
      </c>
      <c r="G83" s="83">
        <v>109.13242009132421</v>
      </c>
      <c r="H83" s="83">
        <v>111.12412177985948</v>
      </c>
      <c r="I83" s="83">
        <v>116.15894039735099</v>
      </c>
      <c r="J83" s="83">
        <v>112.06272617611582</v>
      </c>
      <c r="K83" s="83">
        <v>113.75150784077199</v>
      </c>
      <c r="L83" s="83">
        <v>111.75088131609871</v>
      </c>
    </row>
    <row r="84" spans="1:12">
      <c r="B84" s="81" t="s">
        <v>113</v>
      </c>
      <c r="C84" s="83">
        <v>113.93728222996515</v>
      </c>
      <c r="D84" s="83">
        <v>110.38374717832957</v>
      </c>
      <c r="E84" s="83">
        <v>114.48763250883391</v>
      </c>
      <c r="F84" s="83">
        <v>108.40909090909092</v>
      </c>
      <c r="G84" s="83">
        <v>109.36073059360731</v>
      </c>
      <c r="H84" s="83">
        <v>111.24121779859483</v>
      </c>
      <c r="I84" s="83">
        <v>116.55629139072848</v>
      </c>
      <c r="J84" s="83">
        <v>112.30398069963809</v>
      </c>
      <c r="K84" s="83">
        <v>113.87213510253318</v>
      </c>
      <c r="L84" s="83">
        <v>111.86839012925971</v>
      </c>
    </row>
    <row r="85" spans="1:12">
      <c r="B85" s="81" t="s">
        <v>114</v>
      </c>
      <c r="C85" s="83">
        <v>114.40185830429735</v>
      </c>
      <c r="D85" s="83">
        <v>110.49661399548533</v>
      </c>
      <c r="E85" s="83">
        <v>114.60541813898703</v>
      </c>
      <c r="F85" s="83">
        <v>108.52272727272727</v>
      </c>
      <c r="G85" s="83">
        <v>109.47488584474887</v>
      </c>
      <c r="H85" s="83">
        <v>111.47540983606557</v>
      </c>
      <c r="I85" s="83">
        <v>117.0860927152318</v>
      </c>
      <c r="J85" s="83">
        <v>112.42460796139927</v>
      </c>
      <c r="K85" s="83">
        <v>113.99276236429432</v>
      </c>
      <c r="L85" s="83">
        <v>111.98589894242068</v>
      </c>
    </row>
    <row r="86" spans="1:12">
      <c r="B86" s="81" t="s">
        <v>115</v>
      </c>
      <c r="C86" s="83">
        <v>114.63414634146343</v>
      </c>
      <c r="D86" s="83">
        <v>110.72234762979684</v>
      </c>
      <c r="E86" s="83">
        <v>114.72320376914016</v>
      </c>
      <c r="F86" s="83">
        <v>108.63636363636363</v>
      </c>
      <c r="G86" s="83">
        <v>109.70319634703196</v>
      </c>
      <c r="H86" s="83">
        <v>111.59250585480092</v>
      </c>
      <c r="I86" s="83">
        <v>117.6158940397351</v>
      </c>
      <c r="J86" s="83">
        <v>112.66586248492159</v>
      </c>
      <c r="K86" s="83">
        <v>114.47527141133895</v>
      </c>
      <c r="L86" s="83">
        <v>112.22091656874267</v>
      </c>
    </row>
    <row r="87" spans="1:12">
      <c r="B87" s="81" t="s">
        <v>116</v>
      </c>
      <c r="C87" s="83">
        <v>114.98257839721255</v>
      </c>
      <c r="D87" s="83">
        <v>110.83521444695262</v>
      </c>
      <c r="E87" s="83">
        <v>114.84098939929328</v>
      </c>
      <c r="F87" s="83">
        <v>108.86363636363636</v>
      </c>
      <c r="G87" s="83">
        <v>109.81735159817352</v>
      </c>
      <c r="H87" s="83">
        <v>111.82669789227167</v>
      </c>
      <c r="I87" s="83">
        <v>118.01324503311257</v>
      </c>
      <c r="J87" s="83">
        <v>112.90711700844389</v>
      </c>
      <c r="K87" s="83">
        <v>114.59589867310012</v>
      </c>
      <c r="L87" s="83">
        <v>112.33842538190363</v>
      </c>
    </row>
    <row r="88" spans="1:12">
      <c r="B88" s="81" t="s">
        <v>117</v>
      </c>
      <c r="C88" s="83">
        <v>114.86643437862951</v>
      </c>
      <c r="D88" s="83">
        <v>110.94808126410835</v>
      </c>
      <c r="E88" s="83">
        <v>114.9587750294464</v>
      </c>
      <c r="F88" s="83">
        <v>108.97727272727273</v>
      </c>
      <c r="G88" s="83">
        <v>109.93150684931507</v>
      </c>
      <c r="H88" s="83">
        <v>111.82669789227167</v>
      </c>
      <c r="I88" s="83">
        <v>118.54304635761591</v>
      </c>
      <c r="J88" s="83">
        <v>113.14837153196622</v>
      </c>
      <c r="K88" s="83">
        <v>114.95778045838358</v>
      </c>
      <c r="L88" s="83">
        <v>112.57344300822562</v>
      </c>
    </row>
    <row r="89" spans="1:12">
      <c r="B89" s="81" t="s">
        <v>118</v>
      </c>
      <c r="C89" s="83">
        <v>114.86643437862951</v>
      </c>
      <c r="D89" s="83">
        <v>110.94808126410835</v>
      </c>
      <c r="E89" s="83">
        <v>115.19434628975264</v>
      </c>
      <c r="F89" s="83">
        <v>109.20454545454545</v>
      </c>
      <c r="G89" s="83">
        <v>110.04566210045664</v>
      </c>
      <c r="H89" s="83">
        <v>112.17798594847774</v>
      </c>
      <c r="I89" s="83">
        <v>119.20529801324504</v>
      </c>
      <c r="J89" s="83">
        <v>113.51025331724969</v>
      </c>
      <c r="K89" s="83">
        <v>115.07840772014475</v>
      </c>
      <c r="L89" s="83">
        <v>112.80846063454759</v>
      </c>
    </row>
    <row r="90" spans="1:12">
      <c r="A90" s="202">
        <v>2012</v>
      </c>
      <c r="B90" s="81" t="s">
        <v>107</v>
      </c>
      <c r="C90" s="83">
        <v>114.98257839721255</v>
      </c>
      <c r="D90" s="83">
        <v>111.06094808126412</v>
      </c>
      <c r="E90" s="83">
        <v>115.19434628975264</v>
      </c>
      <c r="F90" s="83">
        <v>109.54545454545455</v>
      </c>
      <c r="G90" s="83">
        <v>110.27397260273972</v>
      </c>
      <c r="H90" s="83">
        <v>112.29508196721312</v>
      </c>
      <c r="I90" s="83">
        <v>119.86754966887416</v>
      </c>
      <c r="J90" s="83">
        <v>113.63088057901085</v>
      </c>
      <c r="K90" s="83">
        <v>115.31966224366705</v>
      </c>
      <c r="L90" s="83">
        <v>112.92596944770858</v>
      </c>
    </row>
    <row r="91" spans="1:12">
      <c r="B91" s="81" t="s">
        <v>108</v>
      </c>
      <c r="C91" s="83">
        <v>114.86643437862951</v>
      </c>
      <c r="D91" s="83">
        <v>111.17381489841986</v>
      </c>
      <c r="E91" s="83">
        <v>115.19434628975264</v>
      </c>
      <c r="F91" s="83">
        <v>109.65909090909092</v>
      </c>
      <c r="G91" s="83">
        <v>110.27397260273972</v>
      </c>
      <c r="H91" s="83">
        <v>112.52927400468383</v>
      </c>
      <c r="I91" s="83">
        <v>120.26490066225166</v>
      </c>
      <c r="J91" s="83">
        <v>113.99276236429432</v>
      </c>
      <c r="K91" s="83">
        <v>115.44028950542821</v>
      </c>
      <c r="L91" s="83">
        <v>113.16098707403054</v>
      </c>
    </row>
    <row r="92" spans="1:12">
      <c r="B92" s="81" t="s">
        <v>109</v>
      </c>
      <c r="C92" s="83">
        <v>114.86643437862951</v>
      </c>
      <c r="D92" s="83">
        <v>111.28668171557563</v>
      </c>
      <c r="E92" s="83">
        <v>115.31213191990577</v>
      </c>
      <c r="F92" s="83">
        <v>109.65909090909092</v>
      </c>
      <c r="G92" s="83">
        <v>110.27397260273972</v>
      </c>
      <c r="H92" s="83">
        <v>112.64637002341919</v>
      </c>
      <c r="I92" s="83">
        <v>120.52980132450331</v>
      </c>
      <c r="J92" s="83">
        <v>114.23401688781665</v>
      </c>
      <c r="K92" s="83">
        <v>115.44028950542821</v>
      </c>
      <c r="L92" s="83">
        <v>113.16098707403054</v>
      </c>
    </row>
    <row r="93" spans="1:12">
      <c r="B93" s="81" t="s">
        <v>110</v>
      </c>
      <c r="C93" s="83">
        <v>114.98257839721255</v>
      </c>
      <c r="D93" s="83">
        <v>111.3995485327314</v>
      </c>
      <c r="E93" s="83">
        <v>115.31213191990577</v>
      </c>
      <c r="F93" s="83">
        <v>109.88636363636364</v>
      </c>
      <c r="G93" s="83">
        <v>110.38812785388129</v>
      </c>
      <c r="H93" s="83">
        <v>112.88056206088993</v>
      </c>
      <c r="I93" s="83">
        <v>121.32450331125828</v>
      </c>
      <c r="J93" s="83">
        <v>114.47527141133895</v>
      </c>
      <c r="K93" s="83">
        <v>115.44028950542821</v>
      </c>
      <c r="L93" s="83">
        <v>113.39600470035253</v>
      </c>
    </row>
    <row r="94" spans="1:12">
      <c r="B94" s="81" t="s">
        <v>111</v>
      </c>
      <c r="C94" s="83">
        <v>114.75029036004646</v>
      </c>
      <c r="D94" s="83">
        <v>111.3995485327314</v>
      </c>
      <c r="E94" s="83">
        <v>115.42991755005889</v>
      </c>
      <c r="F94" s="83">
        <v>110.11363636363637</v>
      </c>
      <c r="G94" s="83">
        <v>110.50228310502284</v>
      </c>
      <c r="H94" s="83">
        <v>113.11475409836065</v>
      </c>
      <c r="I94" s="83">
        <v>121.72185430463578</v>
      </c>
      <c r="J94" s="83">
        <v>114.71652593486125</v>
      </c>
      <c r="K94" s="83">
        <v>115.68154402895054</v>
      </c>
      <c r="L94" s="83">
        <v>113.51351351351352</v>
      </c>
    </row>
    <row r="95" spans="1:12">
      <c r="B95" s="81" t="s">
        <v>112</v>
      </c>
      <c r="C95" s="83">
        <v>114.75029036004646</v>
      </c>
      <c r="D95" s="83">
        <v>111.3995485327314</v>
      </c>
      <c r="E95" s="83">
        <v>115.42991755005889</v>
      </c>
      <c r="F95" s="83">
        <v>110.11363636363637</v>
      </c>
      <c r="G95" s="83">
        <v>110.61643835616439</v>
      </c>
      <c r="H95" s="83">
        <v>113.11475409836065</v>
      </c>
      <c r="I95" s="83">
        <v>122.25165562913907</v>
      </c>
      <c r="J95" s="83">
        <v>114.83715319662242</v>
      </c>
      <c r="K95" s="83">
        <v>115.80217129071168</v>
      </c>
      <c r="L95" s="83">
        <v>113.6310223266745</v>
      </c>
    </row>
    <row r="96" spans="1:12">
      <c r="B96" s="81" t="s">
        <v>113</v>
      </c>
      <c r="C96" s="83">
        <v>114.86643437862951</v>
      </c>
      <c r="D96" s="83">
        <v>111.51241534988714</v>
      </c>
      <c r="E96" s="83">
        <v>115.66548881036513</v>
      </c>
      <c r="F96" s="83">
        <v>110.34090909090908</v>
      </c>
      <c r="G96" s="83">
        <v>110.73059360730595</v>
      </c>
      <c r="H96" s="83">
        <v>113.34894613583137</v>
      </c>
      <c r="I96" s="83">
        <v>122.64900662251654</v>
      </c>
      <c r="J96" s="83">
        <v>114.95778045838358</v>
      </c>
      <c r="K96" s="83">
        <v>116.04342581423401</v>
      </c>
      <c r="L96" s="83">
        <v>113.74853113983549</v>
      </c>
    </row>
    <row r="97" spans="1:12">
      <c r="B97" s="81" t="s">
        <v>114</v>
      </c>
      <c r="C97" s="83">
        <v>114.86643437862951</v>
      </c>
      <c r="D97" s="83">
        <v>111.62528216704291</v>
      </c>
      <c r="E97" s="83">
        <v>115.78327444051824</v>
      </c>
      <c r="F97" s="83">
        <v>110.45454545454545</v>
      </c>
      <c r="G97" s="83">
        <v>110.61643835616439</v>
      </c>
      <c r="H97" s="83">
        <v>113.46604215456675</v>
      </c>
      <c r="I97" s="83">
        <v>123.04635761589404</v>
      </c>
      <c r="J97" s="83">
        <v>115.19903498190591</v>
      </c>
      <c r="K97" s="83">
        <v>116.28468033775634</v>
      </c>
      <c r="L97" s="83">
        <v>113.86603995299649</v>
      </c>
    </row>
    <row r="98" spans="1:12">
      <c r="B98" s="81" t="s">
        <v>115</v>
      </c>
      <c r="C98" s="83">
        <v>114.86643437862951</v>
      </c>
      <c r="D98" s="83">
        <v>111.62528216704291</v>
      </c>
      <c r="E98" s="83">
        <v>116.0188457008245</v>
      </c>
      <c r="F98" s="83">
        <v>110.56818181818183</v>
      </c>
      <c r="G98" s="83">
        <v>110.95890410958904</v>
      </c>
      <c r="H98" s="83">
        <v>113.5831381733021</v>
      </c>
      <c r="I98" s="83">
        <v>123.84105960264901</v>
      </c>
      <c r="J98" s="83">
        <v>115.44028950542821</v>
      </c>
      <c r="K98" s="83">
        <v>116.64656212303981</v>
      </c>
      <c r="L98" s="83">
        <v>114.10105757931845</v>
      </c>
    </row>
    <row r="99" spans="1:12">
      <c r="B99" s="81" t="s">
        <v>116</v>
      </c>
      <c r="C99" s="83">
        <v>114.98257839721255</v>
      </c>
      <c r="D99" s="83">
        <v>111.73814898419865</v>
      </c>
      <c r="E99" s="83">
        <v>116.37220259128385</v>
      </c>
      <c r="F99" s="83">
        <v>110.79545454545455</v>
      </c>
      <c r="G99" s="83">
        <v>111.18721461187215</v>
      </c>
      <c r="H99" s="83">
        <v>113.5831381733021</v>
      </c>
      <c r="I99" s="83">
        <v>124.2384105960265</v>
      </c>
      <c r="J99" s="83">
        <v>115.68154402895054</v>
      </c>
      <c r="K99" s="83">
        <v>116.88781664656211</v>
      </c>
      <c r="L99" s="83">
        <v>114.33607520564041</v>
      </c>
    </row>
    <row r="100" spans="1:12">
      <c r="B100" s="81" t="s">
        <v>117</v>
      </c>
      <c r="C100" s="83">
        <v>115.21486643437864</v>
      </c>
      <c r="D100" s="83">
        <v>111.73814898419865</v>
      </c>
      <c r="E100" s="83">
        <v>116.25441696113074</v>
      </c>
      <c r="F100" s="83">
        <v>110.79545454545455</v>
      </c>
      <c r="G100" s="83">
        <v>111.3013698630137</v>
      </c>
      <c r="H100" s="83">
        <v>113.70023419203746</v>
      </c>
      <c r="I100" s="83">
        <v>124.50331125827813</v>
      </c>
      <c r="J100" s="83">
        <v>115.80217129071168</v>
      </c>
      <c r="K100" s="83">
        <v>116.88781664656211</v>
      </c>
      <c r="L100" s="83">
        <v>114.33607520564041</v>
      </c>
    </row>
    <row r="101" spans="1:12">
      <c r="B101" s="81" t="s">
        <v>118</v>
      </c>
      <c r="C101" s="83">
        <v>115.33101045296168</v>
      </c>
      <c r="D101" s="83">
        <v>111.85101580135439</v>
      </c>
      <c r="E101" s="83">
        <v>116.37220259128385</v>
      </c>
      <c r="F101" s="83">
        <v>110.90909090909091</v>
      </c>
      <c r="G101" s="83">
        <v>111.52968036529683</v>
      </c>
      <c r="H101" s="83">
        <v>113.81733021077282</v>
      </c>
      <c r="I101" s="83">
        <v>125.03311258278147</v>
      </c>
      <c r="J101" s="83">
        <v>116.04342581423401</v>
      </c>
      <c r="K101" s="83">
        <v>117.00844390832327</v>
      </c>
      <c r="L101" s="83">
        <v>114.5710928319624</v>
      </c>
    </row>
    <row r="102" spans="1:12">
      <c r="A102" s="202">
        <v>2013</v>
      </c>
      <c r="B102" s="81" t="s">
        <v>107</v>
      </c>
      <c r="C102" s="83">
        <v>115.44715447154472</v>
      </c>
      <c r="D102" s="83">
        <v>111.85101580135439</v>
      </c>
      <c r="E102" s="83">
        <v>116.6077738515901</v>
      </c>
      <c r="F102" s="83">
        <v>111.13636363636363</v>
      </c>
      <c r="G102" s="83">
        <v>111.64383561643835</v>
      </c>
      <c r="H102" s="83">
        <v>114.05152224824356</v>
      </c>
      <c r="I102" s="83">
        <v>125.43046357615894</v>
      </c>
      <c r="J102" s="83">
        <v>116.04342581423401</v>
      </c>
      <c r="K102" s="83">
        <v>117.12907117008442</v>
      </c>
      <c r="L102" s="83">
        <v>114.68860164512338</v>
      </c>
    </row>
    <row r="103" spans="1:12">
      <c r="B103" s="81" t="s">
        <v>108</v>
      </c>
      <c r="C103" s="83">
        <v>115.44715447154472</v>
      </c>
      <c r="D103" s="83">
        <v>111.85101580135439</v>
      </c>
      <c r="E103" s="83">
        <v>116.6077738515901</v>
      </c>
      <c r="F103" s="83">
        <v>111.13636363636363</v>
      </c>
      <c r="G103" s="83">
        <v>111.75799086757992</v>
      </c>
      <c r="H103" s="83">
        <v>114.05152224824356</v>
      </c>
      <c r="I103" s="83">
        <v>125.6953642384106</v>
      </c>
      <c r="J103" s="83">
        <v>116.28468033775634</v>
      </c>
      <c r="K103" s="83">
        <v>117.24969843184559</v>
      </c>
      <c r="L103" s="83">
        <v>114.68860164512338</v>
      </c>
    </row>
    <row r="104" spans="1:12">
      <c r="B104" s="81" t="s">
        <v>109</v>
      </c>
      <c r="C104" s="83">
        <v>115.33101045296168</v>
      </c>
      <c r="D104" s="83">
        <v>111.73814898419865</v>
      </c>
      <c r="E104" s="83">
        <v>116.6077738515901</v>
      </c>
      <c r="F104" s="83">
        <v>111.02272727272728</v>
      </c>
      <c r="G104" s="83">
        <v>111.75799086757992</v>
      </c>
      <c r="H104" s="83">
        <v>114.28571428571428</v>
      </c>
      <c r="I104" s="83">
        <v>125.96026490066224</v>
      </c>
      <c r="J104" s="83">
        <v>116.40530759951749</v>
      </c>
      <c r="K104" s="83">
        <v>117.24969843184559</v>
      </c>
      <c r="L104" s="83">
        <v>114.80611045828437</v>
      </c>
    </row>
    <row r="105" spans="1:12">
      <c r="B105" s="81" t="s">
        <v>110</v>
      </c>
      <c r="C105" s="83">
        <v>115.44715447154472</v>
      </c>
      <c r="D105" s="83">
        <v>111.85101580135439</v>
      </c>
      <c r="E105" s="83">
        <v>116.6077738515901</v>
      </c>
      <c r="F105" s="83">
        <v>111.25</v>
      </c>
      <c r="G105" s="83">
        <v>111.75799086757992</v>
      </c>
      <c r="H105" s="83">
        <v>114.28571428571428</v>
      </c>
      <c r="I105" s="83">
        <v>126.35761589403972</v>
      </c>
      <c r="J105" s="83">
        <v>116.52593486127863</v>
      </c>
      <c r="K105" s="83">
        <v>117.24969843184559</v>
      </c>
      <c r="L105" s="83">
        <v>114.80611045828437</v>
      </c>
    </row>
    <row r="106" spans="1:12">
      <c r="B106" s="81" t="s">
        <v>111</v>
      </c>
      <c r="C106" s="83">
        <v>115.44715447154472</v>
      </c>
      <c r="D106" s="83">
        <v>111.85101580135439</v>
      </c>
      <c r="E106" s="83">
        <v>116.72555948174322</v>
      </c>
      <c r="F106" s="83">
        <v>111.25</v>
      </c>
      <c r="G106" s="83">
        <v>111.75799086757992</v>
      </c>
      <c r="H106" s="83">
        <v>114.16861826697891</v>
      </c>
      <c r="I106" s="83">
        <v>126.88741721854304</v>
      </c>
      <c r="J106" s="83">
        <v>116.64656212303981</v>
      </c>
      <c r="K106" s="83">
        <v>117.49095295536792</v>
      </c>
      <c r="L106" s="83">
        <v>114.92361927144536</v>
      </c>
    </row>
    <row r="107" spans="1:12">
      <c r="B107" s="81" t="s">
        <v>112</v>
      </c>
      <c r="C107" s="83">
        <v>115.44715447154472</v>
      </c>
      <c r="D107" s="83">
        <v>111.85101580135439</v>
      </c>
      <c r="E107" s="83">
        <v>116.84334511189634</v>
      </c>
      <c r="F107" s="83">
        <v>111.13636363636363</v>
      </c>
      <c r="G107" s="83">
        <v>111.87214611872147</v>
      </c>
      <c r="H107" s="83">
        <v>114.28571428571428</v>
      </c>
      <c r="I107" s="83">
        <v>127.15231788079471</v>
      </c>
      <c r="J107" s="83">
        <v>116.76718938480096</v>
      </c>
      <c r="K107" s="83">
        <v>117.61158021712905</v>
      </c>
      <c r="L107" s="83">
        <v>115.04112808460636</v>
      </c>
    </row>
    <row r="108" spans="1:12">
      <c r="B108" s="81" t="s">
        <v>113</v>
      </c>
      <c r="C108" s="83">
        <v>115.67944250871081</v>
      </c>
      <c r="D108" s="83">
        <v>111.96388261851015</v>
      </c>
      <c r="E108" s="83">
        <v>116.72555948174322</v>
      </c>
      <c r="F108" s="83">
        <v>111.36363636363636</v>
      </c>
      <c r="G108" s="83">
        <v>111.87214611872147</v>
      </c>
      <c r="H108" s="83">
        <v>114.28571428571428</v>
      </c>
      <c r="I108" s="83">
        <v>127.54966887417218</v>
      </c>
      <c r="J108" s="83">
        <v>117.00844390832327</v>
      </c>
      <c r="K108" s="83">
        <v>117.85283474065137</v>
      </c>
      <c r="L108" s="83">
        <v>115.04112808460636</v>
      </c>
    </row>
    <row r="109" spans="1:12">
      <c r="B109" s="81" t="s">
        <v>114</v>
      </c>
      <c r="C109" s="83">
        <v>115.67944250871081</v>
      </c>
      <c r="D109" s="83">
        <v>111.96388261851015</v>
      </c>
      <c r="E109" s="83">
        <v>116.96113074204946</v>
      </c>
      <c r="F109" s="83">
        <v>111.47727272727272</v>
      </c>
      <c r="G109" s="83">
        <v>111.87214611872147</v>
      </c>
      <c r="H109" s="83">
        <v>114.51990632318501</v>
      </c>
      <c r="I109" s="83">
        <v>128.07947019867549</v>
      </c>
      <c r="J109" s="83">
        <v>117.12907117008442</v>
      </c>
      <c r="K109" s="83">
        <v>118.0940892641737</v>
      </c>
      <c r="L109" s="83">
        <v>115.27614571092832</v>
      </c>
    </row>
    <row r="110" spans="1:12">
      <c r="B110" s="81" t="s">
        <v>115</v>
      </c>
      <c r="C110" s="83">
        <v>115.79558652729385</v>
      </c>
      <c r="D110" s="83">
        <v>112.07674943566592</v>
      </c>
      <c r="E110" s="83">
        <v>116.96113074204946</v>
      </c>
      <c r="F110" s="83">
        <v>111.70454545454544</v>
      </c>
      <c r="G110" s="83">
        <v>111.87214611872147</v>
      </c>
      <c r="H110" s="83">
        <v>114.51990632318501</v>
      </c>
      <c r="I110" s="83">
        <v>128.21192052980132</v>
      </c>
      <c r="J110" s="83">
        <v>117.24969843184559</v>
      </c>
      <c r="K110" s="83">
        <v>118.0940892641737</v>
      </c>
      <c r="L110" s="83">
        <v>115.27614571092832</v>
      </c>
    </row>
    <row r="111" spans="1:12">
      <c r="B111" s="81" t="s">
        <v>116</v>
      </c>
      <c r="C111" s="83">
        <v>115.79558652729385</v>
      </c>
      <c r="D111" s="83">
        <v>112.07674943566592</v>
      </c>
      <c r="E111" s="83">
        <v>117.07891637220258</v>
      </c>
      <c r="F111" s="83">
        <v>111.70454545454544</v>
      </c>
      <c r="G111" s="83">
        <v>111.87214611872147</v>
      </c>
      <c r="H111" s="83">
        <v>114.51990632318501</v>
      </c>
      <c r="I111" s="83">
        <v>128.34437086092717</v>
      </c>
      <c r="J111" s="83">
        <v>117.49095295536792</v>
      </c>
      <c r="K111" s="83">
        <v>118.33534378769602</v>
      </c>
      <c r="L111" s="83">
        <v>115.39365452408931</v>
      </c>
    </row>
    <row r="112" spans="1:12">
      <c r="B112" s="81" t="s">
        <v>117</v>
      </c>
      <c r="C112" s="83">
        <v>115.79558652729385</v>
      </c>
      <c r="D112" s="83">
        <v>112.18961625282169</v>
      </c>
      <c r="E112" s="83">
        <v>117.07891637220258</v>
      </c>
      <c r="F112" s="83">
        <v>112.04545454545453</v>
      </c>
      <c r="G112" s="83">
        <v>112.10045662100458</v>
      </c>
      <c r="H112" s="83">
        <v>114.63700234192038</v>
      </c>
      <c r="I112" s="83">
        <v>128.74172185430464</v>
      </c>
      <c r="J112" s="83">
        <v>117.61158021712905</v>
      </c>
      <c r="K112" s="83">
        <v>118.57659831121832</v>
      </c>
      <c r="L112" s="83">
        <v>115.5111633372503</v>
      </c>
    </row>
    <row r="113" spans="1:12">
      <c r="B113" s="81" t="s">
        <v>118</v>
      </c>
      <c r="C113" s="83">
        <v>115.79558652729385</v>
      </c>
      <c r="D113" s="83">
        <v>112.18961625282169</v>
      </c>
      <c r="E113" s="83">
        <v>117.19670200235571</v>
      </c>
      <c r="F113" s="83">
        <v>112.15909090909091</v>
      </c>
      <c r="G113" s="83">
        <v>112.44292237442923</v>
      </c>
      <c r="H113" s="83">
        <v>114.75409836065573</v>
      </c>
      <c r="I113" s="83">
        <v>128.74172185430464</v>
      </c>
      <c r="J113" s="83">
        <v>117.85283474065137</v>
      </c>
      <c r="K113" s="83">
        <v>118.57659831121832</v>
      </c>
      <c r="L113" s="83">
        <v>115.74618096357227</v>
      </c>
    </row>
    <row r="114" spans="1:12">
      <c r="A114" s="202">
        <v>2014</v>
      </c>
      <c r="B114" s="81" t="s">
        <v>107</v>
      </c>
      <c r="C114" s="83">
        <v>115.79558652729385</v>
      </c>
      <c r="D114" s="83">
        <v>112.18961625282169</v>
      </c>
      <c r="E114" s="83">
        <v>117.31448763250883</v>
      </c>
      <c r="F114" s="83">
        <v>112.27272727272728</v>
      </c>
      <c r="G114" s="83">
        <v>112.78538812785388</v>
      </c>
      <c r="H114" s="83">
        <v>114.98829039812645</v>
      </c>
      <c r="I114" s="83">
        <v>128.87417218543047</v>
      </c>
      <c r="J114" s="83">
        <v>118.0940892641737</v>
      </c>
      <c r="K114" s="83">
        <v>118.69722557297948</v>
      </c>
      <c r="L114" s="83">
        <v>115.86368977673325</v>
      </c>
    </row>
    <row r="115" spans="1:12">
      <c r="B115" s="81" t="s">
        <v>108</v>
      </c>
      <c r="C115" s="83">
        <v>115.91173054587689</v>
      </c>
      <c r="D115" s="83">
        <v>112.18961625282169</v>
      </c>
      <c r="E115" s="83">
        <v>117.31448763250883</v>
      </c>
      <c r="F115" s="83">
        <v>112.27272727272728</v>
      </c>
      <c r="G115" s="83">
        <v>112.78538812785388</v>
      </c>
      <c r="H115" s="83">
        <v>115.1053864168618</v>
      </c>
      <c r="I115" s="83">
        <v>128.87417218543047</v>
      </c>
      <c r="J115" s="83">
        <v>118.33534378769602</v>
      </c>
      <c r="K115" s="83">
        <v>118.69722557297948</v>
      </c>
      <c r="L115" s="83">
        <v>115.98119858989426</v>
      </c>
    </row>
    <row r="116" spans="1:12">
      <c r="B116" s="81" t="s">
        <v>109</v>
      </c>
      <c r="C116" s="83">
        <v>115.79558652729385</v>
      </c>
      <c r="D116" s="83">
        <v>112.18961625282169</v>
      </c>
      <c r="E116" s="83">
        <v>117.43227326266195</v>
      </c>
      <c r="F116" s="83">
        <v>112.5</v>
      </c>
      <c r="G116" s="83">
        <v>112.89954337899543</v>
      </c>
      <c r="H116" s="83">
        <v>115.22248243559719</v>
      </c>
      <c r="I116" s="83">
        <v>129.13907284768212</v>
      </c>
      <c r="J116" s="83">
        <v>118.33534378769602</v>
      </c>
      <c r="K116" s="83">
        <v>118.81785283474065</v>
      </c>
      <c r="L116" s="83">
        <v>116.09870740305523</v>
      </c>
    </row>
    <row r="117" spans="1:12">
      <c r="B117" s="81" t="s">
        <v>110</v>
      </c>
      <c r="C117" s="83">
        <v>115.79558652729385</v>
      </c>
      <c r="D117" s="83">
        <v>112.30248306997743</v>
      </c>
      <c r="E117" s="83">
        <v>117.31448763250883</v>
      </c>
      <c r="F117" s="83">
        <v>112.5</v>
      </c>
      <c r="G117" s="83">
        <v>113.013698630137</v>
      </c>
      <c r="H117" s="83">
        <v>115.33957845433254</v>
      </c>
      <c r="I117" s="83">
        <v>129.40397350993379</v>
      </c>
      <c r="J117" s="83">
        <v>118.57659831121832</v>
      </c>
      <c r="K117" s="83">
        <v>119.05910735826298</v>
      </c>
      <c r="L117" s="83">
        <v>116.09870740305523</v>
      </c>
    </row>
    <row r="118" spans="1:12">
      <c r="B118" s="81" t="s">
        <v>111</v>
      </c>
      <c r="C118" s="83">
        <v>115.79558652729385</v>
      </c>
      <c r="D118" s="83">
        <v>112.30248306997743</v>
      </c>
      <c r="E118" s="83">
        <v>117.19670200235571</v>
      </c>
      <c r="F118" s="83">
        <v>112.61363636363635</v>
      </c>
      <c r="G118" s="83">
        <v>113.12785388127855</v>
      </c>
      <c r="H118" s="83">
        <v>115.22248243559719</v>
      </c>
      <c r="I118" s="83">
        <v>129.80132450331126</v>
      </c>
      <c r="J118" s="83">
        <v>118.69722557297948</v>
      </c>
      <c r="K118" s="83">
        <v>119.05910735826298</v>
      </c>
      <c r="L118" s="83">
        <v>116.21621621621622</v>
      </c>
    </row>
    <row r="119" spans="1:12">
      <c r="B119" s="81" t="s">
        <v>112</v>
      </c>
      <c r="C119" s="83">
        <v>115.91173054587689</v>
      </c>
      <c r="D119" s="83">
        <v>112.41534988713317</v>
      </c>
      <c r="E119" s="83">
        <v>117.19670200235571</v>
      </c>
      <c r="F119" s="83">
        <v>112.95454545454547</v>
      </c>
      <c r="G119" s="83">
        <v>113.12785388127855</v>
      </c>
      <c r="H119" s="83">
        <v>115.45667447306791</v>
      </c>
      <c r="I119" s="83">
        <v>129.93377483443709</v>
      </c>
      <c r="J119" s="83">
        <v>118.69722557297948</v>
      </c>
      <c r="K119" s="83">
        <v>119.17973462002411</v>
      </c>
      <c r="L119" s="83">
        <v>116.33372502937722</v>
      </c>
    </row>
    <row r="120" spans="1:12">
      <c r="B120" s="81" t="s">
        <v>113</v>
      </c>
      <c r="C120" s="83">
        <v>116.02787456445995</v>
      </c>
      <c r="D120" s="83">
        <v>112.41534988713317</v>
      </c>
      <c r="E120" s="83">
        <v>117.31448763250883</v>
      </c>
      <c r="F120" s="83">
        <v>112.72727272727272</v>
      </c>
      <c r="G120" s="83">
        <v>113.35616438356165</v>
      </c>
      <c r="H120" s="83">
        <v>115.57377049180329</v>
      </c>
      <c r="I120" s="83">
        <v>130.19867549668874</v>
      </c>
      <c r="J120" s="83">
        <v>118.93848009650179</v>
      </c>
      <c r="K120" s="83">
        <v>119.42098914354644</v>
      </c>
      <c r="L120" s="83">
        <v>116.45123384253819</v>
      </c>
    </row>
    <row r="121" spans="1:12">
      <c r="B121" s="81" t="s">
        <v>114</v>
      </c>
      <c r="C121" s="83">
        <v>116.02787456445995</v>
      </c>
      <c r="D121" s="83">
        <v>112.41534988713317</v>
      </c>
      <c r="E121" s="83">
        <v>117.43227326266195</v>
      </c>
      <c r="F121" s="83">
        <v>112.84090909090909</v>
      </c>
      <c r="G121" s="83">
        <v>113.24200913242011</v>
      </c>
      <c r="H121" s="83">
        <v>115.69086651053864</v>
      </c>
      <c r="I121" s="83">
        <v>130.46357615894038</v>
      </c>
      <c r="J121" s="83">
        <v>119.05910735826298</v>
      </c>
      <c r="K121" s="83">
        <v>119.66224366706875</v>
      </c>
      <c r="L121" s="83">
        <v>116.56874265569918</v>
      </c>
    </row>
    <row r="122" spans="1:12">
      <c r="B122" s="81" t="s">
        <v>115</v>
      </c>
      <c r="C122" s="83">
        <v>116.02787456445995</v>
      </c>
      <c r="D122" s="83">
        <v>112.52821670428894</v>
      </c>
      <c r="E122" s="83">
        <v>117.55005889281507</v>
      </c>
      <c r="F122" s="83">
        <v>112.84090909090909</v>
      </c>
      <c r="G122" s="83">
        <v>113.35616438356165</v>
      </c>
      <c r="H122" s="83">
        <v>115.80796252927401</v>
      </c>
      <c r="I122" s="83">
        <v>130.72847682119206</v>
      </c>
      <c r="J122" s="83">
        <v>119.30036188178528</v>
      </c>
      <c r="K122" s="83">
        <v>119.66224366706875</v>
      </c>
      <c r="L122" s="83">
        <v>116.56874265569918</v>
      </c>
    </row>
    <row r="123" spans="1:12">
      <c r="B123" s="81" t="s">
        <v>116</v>
      </c>
      <c r="C123" s="83">
        <v>116.14401858304298</v>
      </c>
      <c r="D123" s="83">
        <v>112.52821670428894</v>
      </c>
      <c r="E123" s="83">
        <v>117.43227326266195</v>
      </c>
      <c r="F123" s="83">
        <v>113.06818181818181</v>
      </c>
      <c r="G123" s="83">
        <v>113.47031963470322</v>
      </c>
      <c r="H123" s="83">
        <v>115.92505854800936</v>
      </c>
      <c r="I123" s="83">
        <v>131.12582781456953</v>
      </c>
      <c r="J123" s="83">
        <v>119.42098914354644</v>
      </c>
      <c r="K123" s="83">
        <v>119.90349819059108</v>
      </c>
      <c r="L123" s="83">
        <v>116.80376028202117</v>
      </c>
    </row>
    <row r="124" spans="1:12">
      <c r="B124" s="81" t="s">
        <v>117</v>
      </c>
      <c r="C124" s="83">
        <v>116.02787456445995</v>
      </c>
      <c r="D124" s="83">
        <v>112.64108352144471</v>
      </c>
      <c r="E124" s="83">
        <v>117.55005889281507</v>
      </c>
      <c r="F124" s="83">
        <v>113.29545454545456</v>
      </c>
      <c r="G124" s="83">
        <v>113.81278538812786</v>
      </c>
      <c r="H124" s="83">
        <v>116.27634660421545</v>
      </c>
      <c r="I124" s="83">
        <v>131.39072847682121</v>
      </c>
      <c r="J124" s="83">
        <v>119.90349819059108</v>
      </c>
      <c r="K124" s="83">
        <v>120.14475271411338</v>
      </c>
      <c r="L124" s="83">
        <v>117.03877790834312</v>
      </c>
    </row>
    <row r="125" spans="1:12">
      <c r="B125" s="81" t="s">
        <v>118</v>
      </c>
      <c r="C125" s="83">
        <v>116.14401858304298</v>
      </c>
      <c r="D125" s="83">
        <v>112.75395033860048</v>
      </c>
      <c r="E125" s="83">
        <v>117.78563015312132</v>
      </c>
      <c r="F125" s="83">
        <v>113.40909090909091</v>
      </c>
      <c r="G125" s="83">
        <v>113.9269406392694</v>
      </c>
      <c r="H125" s="83">
        <v>116.74473067915689</v>
      </c>
      <c r="I125" s="83">
        <v>131.78807947019868</v>
      </c>
      <c r="J125" s="83">
        <v>120.26537997587454</v>
      </c>
      <c r="K125" s="83">
        <v>120.38600723763568</v>
      </c>
      <c r="L125" s="83">
        <v>117.2737955346651</v>
      </c>
    </row>
    <row r="126" spans="1:12">
      <c r="A126" s="202">
        <v>2015</v>
      </c>
      <c r="B126" s="81" t="s">
        <v>107</v>
      </c>
      <c r="C126" s="83">
        <v>116.14401858304298</v>
      </c>
      <c r="D126" s="83">
        <v>112.86681715575622</v>
      </c>
      <c r="E126" s="83">
        <v>117.78563015312132</v>
      </c>
      <c r="F126" s="83">
        <v>113.63636363636364</v>
      </c>
      <c r="G126" s="83">
        <v>114.15525114155251</v>
      </c>
      <c r="H126" s="83">
        <v>117.09601873536299</v>
      </c>
      <c r="I126" s="83">
        <v>132.45033112582783</v>
      </c>
      <c r="J126" s="83">
        <v>120.62726176115801</v>
      </c>
      <c r="K126" s="83">
        <v>120.62726176115801</v>
      </c>
      <c r="L126" s="83">
        <v>117.50881316098709</v>
      </c>
    </row>
    <row r="127" spans="1:12">
      <c r="B127" s="81" t="s">
        <v>108</v>
      </c>
      <c r="C127" s="83">
        <v>116.14401858304298</v>
      </c>
      <c r="D127" s="83">
        <v>112.86681715575622</v>
      </c>
      <c r="E127" s="83">
        <v>117.78563015312132</v>
      </c>
      <c r="F127" s="83">
        <v>113.75</v>
      </c>
      <c r="G127" s="83">
        <v>114.26940639269407</v>
      </c>
      <c r="H127" s="83">
        <v>117.21311475409834</v>
      </c>
      <c r="I127" s="83">
        <v>132.8476821192053</v>
      </c>
      <c r="J127" s="83">
        <v>120.86851628468034</v>
      </c>
      <c r="K127" s="83">
        <v>120.74788902291917</v>
      </c>
      <c r="L127" s="83">
        <v>117.62632197414806</v>
      </c>
    </row>
    <row r="128" spans="1:12">
      <c r="B128" s="81" t="s">
        <v>109</v>
      </c>
      <c r="C128" s="83">
        <v>116.26016260162602</v>
      </c>
      <c r="D128" s="83">
        <v>112.86681715575622</v>
      </c>
      <c r="E128" s="83">
        <v>117.78563015312132</v>
      </c>
      <c r="F128" s="83">
        <v>113.75</v>
      </c>
      <c r="G128" s="83">
        <v>114.38356164383563</v>
      </c>
      <c r="H128" s="83">
        <v>117.44730679156908</v>
      </c>
      <c r="I128" s="83">
        <v>133.24503311258277</v>
      </c>
      <c r="J128" s="83">
        <v>120.98914354644148</v>
      </c>
      <c r="K128" s="83">
        <v>120.86851628468034</v>
      </c>
      <c r="L128" s="83">
        <v>117.74383078730905</v>
      </c>
    </row>
    <row r="129" spans="1:12">
      <c r="B129" s="81" t="s">
        <v>110</v>
      </c>
      <c r="C129" s="83">
        <v>116.37630662020908</v>
      </c>
      <c r="D129" s="83">
        <v>112.97968397291196</v>
      </c>
      <c r="E129" s="83">
        <v>117.90341578327444</v>
      </c>
      <c r="F129" s="83">
        <v>114.20454545454545</v>
      </c>
      <c r="G129" s="83">
        <v>114.61187214611874</v>
      </c>
      <c r="H129" s="83">
        <v>117.79859484777515</v>
      </c>
      <c r="I129" s="83">
        <v>133.64238410596028</v>
      </c>
      <c r="J129" s="83">
        <v>121.35102533172495</v>
      </c>
      <c r="K129" s="83">
        <v>121.10977080820264</v>
      </c>
      <c r="L129" s="83">
        <v>117.97884841363104</v>
      </c>
    </row>
    <row r="130" spans="1:12">
      <c r="B130" s="81" t="s">
        <v>111</v>
      </c>
      <c r="C130" s="83">
        <v>116.49245063879209</v>
      </c>
      <c r="D130" s="83">
        <v>112.97968397291196</v>
      </c>
      <c r="E130" s="83">
        <v>118.02120141342756</v>
      </c>
      <c r="F130" s="83">
        <v>114.43181818181817</v>
      </c>
      <c r="G130" s="83">
        <v>114.84018264840184</v>
      </c>
      <c r="H130" s="83">
        <v>118.0327868852459</v>
      </c>
      <c r="I130" s="83">
        <v>134.43708609271522</v>
      </c>
      <c r="J130" s="83">
        <v>121.47165259348611</v>
      </c>
      <c r="K130" s="83">
        <v>121.23039806996381</v>
      </c>
      <c r="L130" s="83">
        <v>118.09635722679201</v>
      </c>
    </row>
    <row r="131" spans="1:12">
      <c r="B131" s="81" t="s">
        <v>112</v>
      </c>
      <c r="C131" s="83">
        <v>116.49245063879209</v>
      </c>
      <c r="D131" s="83">
        <v>112.97968397291196</v>
      </c>
      <c r="E131" s="83">
        <v>118.02120141342756</v>
      </c>
      <c r="F131" s="83">
        <v>114.54545454545455</v>
      </c>
      <c r="G131" s="83">
        <v>115.06849315068493</v>
      </c>
      <c r="H131" s="83">
        <v>118.50117096018735</v>
      </c>
      <c r="I131" s="83">
        <v>134.83443708609272</v>
      </c>
      <c r="J131" s="83">
        <v>121.71290711700844</v>
      </c>
      <c r="K131" s="83">
        <v>121.35102533172495</v>
      </c>
      <c r="L131" s="83">
        <v>118.331374853114</v>
      </c>
    </row>
    <row r="132" spans="1:12">
      <c r="B132" s="81" t="s">
        <v>113</v>
      </c>
      <c r="C132" s="83">
        <v>116.49245063879209</v>
      </c>
      <c r="D132" s="83">
        <v>113.09255079006772</v>
      </c>
      <c r="E132" s="83">
        <v>118.25677267373381</v>
      </c>
      <c r="F132" s="83">
        <v>114.77272727272727</v>
      </c>
      <c r="G132" s="83">
        <v>115.29680365296804</v>
      </c>
      <c r="H132" s="83">
        <v>118.6182669789227</v>
      </c>
      <c r="I132" s="83">
        <v>135.09933774834437</v>
      </c>
      <c r="J132" s="83">
        <v>121.8335343787696</v>
      </c>
      <c r="K132" s="83">
        <v>121.35102533172495</v>
      </c>
      <c r="L132" s="83">
        <v>118.44888366627498</v>
      </c>
    </row>
    <row r="133" spans="1:12">
      <c r="B133" s="81" t="s">
        <v>114</v>
      </c>
      <c r="C133" s="83">
        <v>116.60859465737516</v>
      </c>
      <c r="D133" s="83">
        <v>113.31828442437926</v>
      </c>
      <c r="E133" s="83">
        <v>118.49234393404002</v>
      </c>
      <c r="F133" s="83">
        <v>114.88636363636363</v>
      </c>
      <c r="G133" s="83">
        <v>115.41095890410959</v>
      </c>
      <c r="H133" s="83">
        <v>118.73536299765807</v>
      </c>
      <c r="I133" s="83">
        <v>136.02649006622516</v>
      </c>
      <c r="J133" s="83">
        <v>122.19541616405307</v>
      </c>
      <c r="K133" s="83">
        <v>121.71290711700844</v>
      </c>
      <c r="L133" s="83">
        <v>118.68390129259696</v>
      </c>
    </row>
    <row r="134" spans="1:12">
      <c r="B134" s="81" t="s">
        <v>115</v>
      </c>
      <c r="C134" s="83">
        <v>116.60859465737516</v>
      </c>
      <c r="D134" s="83">
        <v>113.31828442437926</v>
      </c>
      <c r="E134" s="83">
        <v>118.49234393404002</v>
      </c>
      <c r="F134" s="83">
        <v>115.22727272727273</v>
      </c>
      <c r="G134" s="83">
        <v>115.52511415525115</v>
      </c>
      <c r="H134" s="83">
        <v>118.96955503512878</v>
      </c>
      <c r="I134" s="83">
        <v>136.15894039735099</v>
      </c>
      <c r="J134" s="83">
        <v>122.55729794933654</v>
      </c>
      <c r="K134" s="83">
        <v>121.8335343787696</v>
      </c>
      <c r="L134" s="83">
        <v>118.91891891891892</v>
      </c>
    </row>
    <row r="135" spans="1:12">
      <c r="B135" s="81" t="s">
        <v>116</v>
      </c>
      <c r="C135" s="83">
        <v>116.60859465737516</v>
      </c>
      <c r="D135" s="83">
        <v>113.54401805869074</v>
      </c>
      <c r="E135" s="83">
        <v>118.61012956419317</v>
      </c>
      <c r="F135" s="83">
        <v>115.45454545454545</v>
      </c>
      <c r="G135" s="83">
        <v>115.63926940639271</v>
      </c>
      <c r="H135" s="83">
        <v>119.32084309133488</v>
      </c>
      <c r="I135" s="83">
        <v>136.42384105960267</v>
      </c>
      <c r="J135" s="83">
        <v>122.79855247285884</v>
      </c>
      <c r="K135" s="83">
        <v>121.95416164053074</v>
      </c>
      <c r="L135" s="83">
        <v>119.03642773207991</v>
      </c>
    </row>
    <row r="136" spans="1:12">
      <c r="B136" s="81" t="s">
        <v>117</v>
      </c>
      <c r="C136" s="83">
        <v>116.84088269454122</v>
      </c>
      <c r="D136" s="83">
        <v>113.76975169300225</v>
      </c>
      <c r="E136" s="83">
        <v>118.72791519434627</v>
      </c>
      <c r="F136" s="83">
        <v>115.79545454545455</v>
      </c>
      <c r="G136" s="83">
        <v>115.75342465753427</v>
      </c>
      <c r="H136" s="83">
        <v>119.78922716627633</v>
      </c>
      <c r="I136" s="83">
        <v>136.82119205298014</v>
      </c>
      <c r="J136" s="83">
        <v>123.16043425814232</v>
      </c>
      <c r="K136" s="83">
        <v>122.19541616405307</v>
      </c>
      <c r="L136" s="83">
        <v>119.38895417156287</v>
      </c>
    </row>
    <row r="137" spans="1:12">
      <c r="B137" s="81" t="s">
        <v>118</v>
      </c>
      <c r="C137" s="83">
        <v>116.84088269454122</v>
      </c>
      <c r="D137" s="83">
        <v>113.88261851015801</v>
      </c>
      <c r="E137" s="83">
        <v>118.72791519434627</v>
      </c>
      <c r="F137" s="83">
        <v>115.90909090909092</v>
      </c>
      <c r="G137" s="83">
        <v>115.98173515981736</v>
      </c>
      <c r="H137" s="83">
        <v>120.02341920374707</v>
      </c>
      <c r="I137" s="83">
        <v>136.95364238410596</v>
      </c>
      <c r="J137" s="83">
        <v>123.64294330518698</v>
      </c>
      <c r="K137" s="83">
        <v>121.95416164053074</v>
      </c>
      <c r="L137" s="83">
        <v>119.50646298472387</v>
      </c>
    </row>
    <row r="138" spans="1:12">
      <c r="A138" s="202">
        <v>2016</v>
      </c>
      <c r="B138" s="81" t="s">
        <v>107</v>
      </c>
      <c r="C138" s="83">
        <v>117.18931475029038</v>
      </c>
      <c r="D138" s="83">
        <v>113.99548532731379</v>
      </c>
      <c r="E138" s="83">
        <v>119.19905771495878</v>
      </c>
      <c r="F138" s="83">
        <v>116.24999999999999</v>
      </c>
      <c r="G138" s="83">
        <v>116.21004566210047</v>
      </c>
      <c r="H138" s="83">
        <v>120.49180327868851</v>
      </c>
      <c r="I138" s="83">
        <v>137.61589403973511</v>
      </c>
      <c r="J138" s="83">
        <v>124.1254523522316</v>
      </c>
      <c r="K138" s="83">
        <v>122.19541616405307</v>
      </c>
      <c r="L138" s="83">
        <v>119.85898942420683</v>
      </c>
    </row>
    <row r="139" spans="1:12">
      <c r="B139" s="81" t="s">
        <v>108</v>
      </c>
      <c r="C139" s="83">
        <v>117.18931475029038</v>
      </c>
      <c r="D139" s="83">
        <v>113.99548532731379</v>
      </c>
      <c r="E139" s="83">
        <v>119.31684334511188</v>
      </c>
      <c r="F139" s="83">
        <v>116.47727272727273</v>
      </c>
      <c r="G139" s="83">
        <v>116.32420091324202</v>
      </c>
      <c r="H139" s="83">
        <v>120.84309133489461</v>
      </c>
      <c r="I139" s="83">
        <v>137.88079470198676</v>
      </c>
      <c r="J139" s="83">
        <v>124.36670687575391</v>
      </c>
      <c r="K139" s="83">
        <v>122.43667068757537</v>
      </c>
      <c r="L139" s="83">
        <v>120.0940070505288</v>
      </c>
    </row>
    <row r="140" spans="1:12">
      <c r="B140" s="81" t="s">
        <v>109</v>
      </c>
      <c r="C140" s="83">
        <v>117.18931475029038</v>
      </c>
      <c r="D140" s="83">
        <v>114.10835214446952</v>
      </c>
      <c r="E140" s="83">
        <v>119.31684334511188</v>
      </c>
      <c r="F140" s="83">
        <v>116.81818181818183</v>
      </c>
      <c r="G140" s="83">
        <v>116.55251141552512</v>
      </c>
      <c r="H140" s="83">
        <v>120.96018735362996</v>
      </c>
      <c r="I140" s="83">
        <v>138.27814569536426</v>
      </c>
      <c r="J140" s="83">
        <v>124.60796139927623</v>
      </c>
      <c r="K140" s="83">
        <v>122.79855247285884</v>
      </c>
      <c r="L140" s="83">
        <v>120.32902467685078</v>
      </c>
    </row>
    <row r="141" spans="1:12">
      <c r="B141" s="81" t="s">
        <v>110</v>
      </c>
      <c r="C141" s="83">
        <v>117.30545876887342</v>
      </c>
      <c r="D141" s="83">
        <v>114.2212189616253</v>
      </c>
      <c r="E141" s="83">
        <v>119.43462897526503</v>
      </c>
      <c r="F141" s="83">
        <v>117.27272727272728</v>
      </c>
      <c r="G141" s="83">
        <v>116.66666666666667</v>
      </c>
      <c r="H141" s="83">
        <v>121.31147540983605</v>
      </c>
      <c r="I141" s="83">
        <v>138.67549668874173</v>
      </c>
      <c r="J141" s="83">
        <v>125.09047044632086</v>
      </c>
      <c r="K141" s="83">
        <v>122.91917973462003</v>
      </c>
      <c r="L141" s="83">
        <v>120.56404230317274</v>
      </c>
    </row>
    <row r="142" spans="1:12">
      <c r="B142" s="81" t="s">
        <v>111</v>
      </c>
      <c r="C142" s="83">
        <v>117.42160278745644</v>
      </c>
      <c r="D142" s="83">
        <v>114.33408577878103</v>
      </c>
      <c r="E142" s="83">
        <v>119.43462897526503</v>
      </c>
      <c r="F142" s="83">
        <v>117.15909090909091</v>
      </c>
      <c r="G142" s="83">
        <v>116.78082191780823</v>
      </c>
      <c r="H142" s="83">
        <v>121.89695550351287</v>
      </c>
      <c r="I142" s="83">
        <v>138.80794701986753</v>
      </c>
      <c r="J142" s="83">
        <v>125.57297949336548</v>
      </c>
      <c r="K142" s="83">
        <v>123.16043425814232</v>
      </c>
      <c r="L142" s="83">
        <v>120.79905992949472</v>
      </c>
    </row>
    <row r="143" spans="1:12">
      <c r="B143" s="81" t="s">
        <v>112</v>
      </c>
      <c r="C143" s="83">
        <v>117.42160278745644</v>
      </c>
      <c r="D143" s="83">
        <v>114.33408577878103</v>
      </c>
      <c r="E143" s="83">
        <v>119.55241460541812</v>
      </c>
      <c r="F143" s="83">
        <v>117.38636363636363</v>
      </c>
      <c r="G143" s="83">
        <v>116.89497716894979</v>
      </c>
      <c r="H143" s="83">
        <v>122.01405152224825</v>
      </c>
      <c r="I143" s="83">
        <v>138.94039735099341</v>
      </c>
      <c r="J143" s="83">
        <v>125.81423401688781</v>
      </c>
      <c r="K143" s="83">
        <v>123.40168878166465</v>
      </c>
      <c r="L143" s="83">
        <v>120.9165687426557</v>
      </c>
    </row>
    <row r="144" spans="1:12">
      <c r="B144" s="81" t="s">
        <v>113</v>
      </c>
      <c r="C144" s="83">
        <v>117.53774680603951</v>
      </c>
      <c r="D144" s="83">
        <v>114.44695259593681</v>
      </c>
      <c r="E144" s="83">
        <v>119.78798586572437</v>
      </c>
      <c r="F144" s="83">
        <v>117.5</v>
      </c>
      <c r="G144" s="83">
        <v>117.00913242009132</v>
      </c>
      <c r="H144" s="83">
        <v>122.24824355971897</v>
      </c>
      <c r="I144" s="83">
        <v>139.0728476821192</v>
      </c>
      <c r="J144" s="83">
        <v>126.05548854041014</v>
      </c>
      <c r="K144" s="83">
        <v>123.5223160434258</v>
      </c>
      <c r="L144" s="83">
        <v>121.15158636897768</v>
      </c>
    </row>
    <row r="145" spans="1:12">
      <c r="B145" s="81" t="s">
        <v>114</v>
      </c>
      <c r="C145" s="83">
        <v>117.65389082462254</v>
      </c>
      <c r="D145" s="83">
        <v>114.55981941309257</v>
      </c>
      <c r="E145" s="83">
        <v>120.14134275618373</v>
      </c>
      <c r="F145" s="83">
        <v>117.72727272727272</v>
      </c>
      <c r="G145" s="83">
        <v>117.46575342465755</v>
      </c>
      <c r="H145" s="83">
        <v>122.59953161592505</v>
      </c>
      <c r="I145" s="83">
        <v>139.47019867549668</v>
      </c>
      <c r="J145" s="83">
        <v>126.29674306393244</v>
      </c>
      <c r="K145" s="83">
        <v>124.1254523522316</v>
      </c>
      <c r="L145" s="83">
        <v>121.50411280846065</v>
      </c>
    </row>
    <row r="146" spans="1:12">
      <c r="B146" s="81" t="s">
        <v>115</v>
      </c>
      <c r="C146" s="83">
        <v>117.77003484320558</v>
      </c>
      <c r="D146" s="83">
        <v>114.78555304740408</v>
      </c>
      <c r="E146" s="83">
        <v>120.25912838633685</v>
      </c>
      <c r="F146" s="83">
        <v>117.84090909090909</v>
      </c>
      <c r="G146" s="83">
        <v>117.69406392694064</v>
      </c>
      <c r="H146" s="83">
        <v>122.59953161592505</v>
      </c>
      <c r="I146" s="83">
        <v>139.73509933774835</v>
      </c>
      <c r="J146" s="83">
        <v>126.77925211097707</v>
      </c>
      <c r="K146" s="83">
        <v>124.48733413751508</v>
      </c>
      <c r="L146" s="83">
        <v>121.73913043478262</v>
      </c>
    </row>
    <row r="147" spans="1:12">
      <c r="B147" s="81" t="s">
        <v>116</v>
      </c>
      <c r="C147" s="83">
        <v>118.00232288037166</v>
      </c>
      <c r="D147" s="83">
        <v>115.01128668171559</v>
      </c>
      <c r="E147" s="83">
        <v>120.37691401648998</v>
      </c>
      <c r="F147" s="83">
        <v>118.18181818181819</v>
      </c>
      <c r="G147" s="83">
        <v>118.15068493150687</v>
      </c>
      <c r="H147" s="83">
        <v>123.18501170960188</v>
      </c>
      <c r="I147" s="83">
        <v>140</v>
      </c>
      <c r="J147" s="83">
        <v>126.89987937273824</v>
      </c>
      <c r="K147" s="83">
        <v>124.84921592279854</v>
      </c>
      <c r="L147" s="83">
        <v>121.97414806110459</v>
      </c>
    </row>
    <row r="148" spans="1:12">
      <c r="B148" s="81" t="s">
        <v>117</v>
      </c>
      <c r="C148" s="83">
        <v>118.11846689895471</v>
      </c>
      <c r="D148" s="83">
        <v>115.12415349887132</v>
      </c>
      <c r="E148" s="83">
        <v>120.4946996466431</v>
      </c>
      <c r="F148" s="83">
        <v>118.75</v>
      </c>
      <c r="G148" s="83">
        <v>118.2648401826484</v>
      </c>
      <c r="H148" s="83">
        <v>123.4192037470726</v>
      </c>
      <c r="I148" s="83">
        <v>140</v>
      </c>
      <c r="J148" s="83">
        <v>127.38238841978287</v>
      </c>
      <c r="K148" s="83">
        <v>125.21109770808201</v>
      </c>
      <c r="L148" s="83">
        <v>122.32667450058754</v>
      </c>
    </row>
    <row r="149" spans="1:12">
      <c r="B149" s="81" t="s">
        <v>118</v>
      </c>
      <c r="C149" s="83">
        <v>118.11846689895471</v>
      </c>
      <c r="D149" s="83">
        <v>115.2370203160271</v>
      </c>
      <c r="E149" s="83">
        <v>120.73027090694934</v>
      </c>
      <c r="F149" s="83">
        <v>119.09090909090909</v>
      </c>
      <c r="G149" s="83">
        <v>118.49315068493152</v>
      </c>
      <c r="H149" s="83">
        <v>123.53629976580795</v>
      </c>
      <c r="I149" s="83">
        <v>140.13245033112582</v>
      </c>
      <c r="J149" s="83">
        <v>127.8648974668275</v>
      </c>
      <c r="K149" s="83">
        <v>125.45235223160434</v>
      </c>
      <c r="L149" s="83">
        <v>122.56169212690952</v>
      </c>
    </row>
    <row r="150" spans="1:12">
      <c r="A150" s="202">
        <v>2017</v>
      </c>
      <c r="B150" s="81" t="s">
        <v>107</v>
      </c>
      <c r="C150" s="83">
        <v>118.11846689895471</v>
      </c>
      <c r="D150" s="83">
        <v>115.34988713318286</v>
      </c>
      <c r="E150" s="83">
        <v>120.96584216725559</v>
      </c>
      <c r="F150" s="83">
        <v>119.54545454545456</v>
      </c>
      <c r="G150" s="83">
        <v>118.72146118721463</v>
      </c>
      <c r="H150" s="83">
        <v>124.12177985948476</v>
      </c>
      <c r="I150" s="83">
        <v>140.5298013245033</v>
      </c>
      <c r="J150" s="83">
        <v>128.22677925211096</v>
      </c>
      <c r="K150" s="83">
        <v>125.69360675512667</v>
      </c>
      <c r="L150" s="83">
        <v>122.91421856639249</v>
      </c>
    </row>
    <row r="151" spans="1:12">
      <c r="B151" s="81" t="s">
        <v>108</v>
      </c>
      <c r="C151" s="83">
        <v>118.23461091753775</v>
      </c>
      <c r="D151" s="83">
        <v>115.46275395033861</v>
      </c>
      <c r="E151" s="83">
        <v>121.08362779740871</v>
      </c>
      <c r="F151" s="83">
        <v>119.65909090909091</v>
      </c>
      <c r="G151" s="83">
        <v>118.94977168949772</v>
      </c>
      <c r="H151" s="83">
        <v>124.12177985948476</v>
      </c>
      <c r="I151" s="83">
        <v>140.5298013245033</v>
      </c>
      <c r="J151" s="83">
        <v>128.4680337756333</v>
      </c>
      <c r="K151" s="83">
        <v>125.81423401688781</v>
      </c>
      <c r="L151" s="83">
        <v>123.03172737955347</v>
      </c>
    </row>
    <row r="152" spans="1:12">
      <c r="B152" s="81" t="s">
        <v>109</v>
      </c>
      <c r="C152" s="83">
        <v>118.11846689895471</v>
      </c>
      <c r="D152" s="83">
        <v>115.57562076749437</v>
      </c>
      <c r="E152" s="83">
        <v>121.20141342756183</v>
      </c>
      <c r="F152" s="83">
        <v>119.77272727272728</v>
      </c>
      <c r="G152" s="83">
        <v>118.94977168949772</v>
      </c>
      <c r="H152" s="83">
        <v>124.47306791569086</v>
      </c>
      <c r="I152" s="83">
        <v>140.3973509933775</v>
      </c>
      <c r="J152" s="83">
        <v>128.70928829915559</v>
      </c>
      <c r="K152" s="83">
        <v>125.93486127864897</v>
      </c>
      <c r="L152" s="83">
        <v>123.14923619271445</v>
      </c>
    </row>
    <row r="153" spans="1:12">
      <c r="B153" s="81" t="s">
        <v>110</v>
      </c>
      <c r="C153" s="83">
        <v>118.11846689895471</v>
      </c>
      <c r="D153" s="83">
        <v>115.68848758465012</v>
      </c>
      <c r="E153" s="83">
        <v>121.43698468786806</v>
      </c>
      <c r="F153" s="83">
        <v>120</v>
      </c>
      <c r="G153" s="83">
        <v>119.29223744292239</v>
      </c>
      <c r="H153" s="83">
        <v>124.59016393442623</v>
      </c>
      <c r="I153" s="83">
        <v>140.5298013245033</v>
      </c>
      <c r="J153" s="83">
        <v>128.95054282267793</v>
      </c>
      <c r="K153" s="83">
        <v>126.05548854041014</v>
      </c>
      <c r="L153" s="83">
        <v>123.38425381903645</v>
      </c>
    </row>
    <row r="154" spans="1:12">
      <c r="B154" s="81" t="s">
        <v>111</v>
      </c>
      <c r="C154" s="83">
        <v>118.00232288037166</v>
      </c>
      <c r="D154" s="83">
        <v>115.91422121896164</v>
      </c>
      <c r="E154" s="83">
        <v>121.5547703180212</v>
      </c>
      <c r="F154" s="83">
        <v>120.11363636363637</v>
      </c>
      <c r="G154" s="83">
        <v>119.29223744292239</v>
      </c>
      <c r="H154" s="83">
        <v>124.70725995316158</v>
      </c>
      <c r="I154" s="83">
        <v>140.79470198675497</v>
      </c>
      <c r="J154" s="83">
        <v>129.19179734620025</v>
      </c>
      <c r="K154" s="83">
        <v>126.29674306393244</v>
      </c>
      <c r="L154" s="83">
        <v>123.50176263219741</v>
      </c>
    </row>
    <row r="155" spans="1:12">
      <c r="B155" s="81" t="s">
        <v>112</v>
      </c>
      <c r="C155" s="83">
        <v>118.11846689895471</v>
      </c>
      <c r="D155" s="83">
        <v>116.02708803611739</v>
      </c>
      <c r="E155" s="83">
        <v>121.5547703180212</v>
      </c>
      <c r="F155" s="83">
        <v>120.45454545454545</v>
      </c>
      <c r="G155" s="83">
        <v>119.52054794520548</v>
      </c>
      <c r="H155" s="83">
        <v>124.94145199063232</v>
      </c>
      <c r="I155" s="83">
        <v>140.79470198675497</v>
      </c>
      <c r="J155" s="83">
        <v>129.31242460796139</v>
      </c>
      <c r="K155" s="83">
        <v>126.29674306393244</v>
      </c>
      <c r="L155" s="83">
        <v>123.61927144535841</v>
      </c>
    </row>
    <row r="156" spans="1:12">
      <c r="B156" s="81" t="s">
        <v>113</v>
      </c>
      <c r="C156" s="83">
        <v>118.11846689895471</v>
      </c>
      <c r="D156" s="83">
        <v>116.02708803611739</v>
      </c>
      <c r="E156" s="83">
        <v>121.79034157832744</v>
      </c>
      <c r="F156" s="83">
        <v>120.79545454545455</v>
      </c>
      <c r="G156" s="83">
        <v>119.63470319634703</v>
      </c>
      <c r="H156" s="83">
        <v>125.17564402810304</v>
      </c>
      <c r="I156" s="83">
        <v>141.05960264900662</v>
      </c>
      <c r="J156" s="83">
        <v>129.43305186972253</v>
      </c>
      <c r="K156" s="83">
        <v>126.65862484921591</v>
      </c>
      <c r="L156" s="83">
        <v>123.85428907168038</v>
      </c>
    </row>
    <row r="157" spans="1:12">
      <c r="B157" s="81" t="s">
        <v>114</v>
      </c>
      <c r="C157" s="83">
        <v>118.11846689895471</v>
      </c>
      <c r="D157" s="83">
        <v>116.13995485327315</v>
      </c>
      <c r="E157" s="83">
        <v>122.14369846878681</v>
      </c>
      <c r="F157" s="83">
        <v>121.02272727272727</v>
      </c>
      <c r="G157" s="83">
        <v>119.86301369863016</v>
      </c>
      <c r="H157" s="83">
        <v>125.17564402810304</v>
      </c>
      <c r="I157" s="83">
        <v>141.05960264900662</v>
      </c>
      <c r="J157" s="83">
        <v>129.55367913148373</v>
      </c>
      <c r="K157" s="83">
        <v>126.77925211097707</v>
      </c>
      <c r="L157" s="83">
        <v>123.97179788484137</v>
      </c>
    </row>
    <row r="158" spans="1:12">
      <c r="B158" s="81" t="s">
        <v>115</v>
      </c>
      <c r="C158" s="83">
        <v>118.23461091753775</v>
      </c>
      <c r="D158" s="83">
        <v>116.36568848758466</v>
      </c>
      <c r="E158" s="83">
        <v>122.26148409893992</v>
      </c>
      <c r="F158" s="83">
        <v>121.25000000000001</v>
      </c>
      <c r="G158" s="83">
        <v>119.97716894977168</v>
      </c>
      <c r="H158" s="83">
        <v>125.52693208430912</v>
      </c>
      <c r="I158" s="83">
        <v>141.05960264900662</v>
      </c>
      <c r="J158" s="83">
        <v>129.91556091676719</v>
      </c>
      <c r="K158" s="83">
        <v>127.14113389626056</v>
      </c>
      <c r="L158" s="83">
        <v>124.20681551116334</v>
      </c>
    </row>
    <row r="159" spans="1:12">
      <c r="B159" s="81" t="s">
        <v>116</v>
      </c>
      <c r="C159" s="83">
        <v>118.23461091753775</v>
      </c>
      <c r="D159" s="83">
        <v>116.47855530474042</v>
      </c>
      <c r="E159" s="83">
        <v>122.37926972909305</v>
      </c>
      <c r="F159" s="83">
        <v>121.70454545454545</v>
      </c>
      <c r="G159" s="83">
        <v>120.09132420091326</v>
      </c>
      <c r="H159" s="83">
        <v>125.76112412177987</v>
      </c>
      <c r="I159" s="83">
        <v>141.05960264900662</v>
      </c>
      <c r="J159" s="83">
        <v>130.03618817852833</v>
      </c>
      <c r="K159" s="83">
        <v>127.50301568154403</v>
      </c>
      <c r="L159" s="83">
        <v>124.44183313748533</v>
      </c>
    </row>
    <row r="160" spans="1:12">
      <c r="B160" s="81" t="s">
        <v>117</v>
      </c>
      <c r="C160" s="83">
        <v>118.11846689895471</v>
      </c>
      <c r="D160" s="83">
        <v>116.59142212189617</v>
      </c>
      <c r="E160" s="83">
        <v>122.37926972909305</v>
      </c>
      <c r="F160" s="83">
        <v>121.93181818181817</v>
      </c>
      <c r="G160" s="83">
        <v>120.43378995433791</v>
      </c>
      <c r="H160" s="83">
        <v>125.99531615925056</v>
      </c>
      <c r="I160" s="83">
        <v>140.9271523178808</v>
      </c>
      <c r="J160" s="83">
        <v>130.27744270205065</v>
      </c>
      <c r="K160" s="83">
        <v>127.8648974668275</v>
      </c>
      <c r="L160" s="83">
        <v>124.67685076380728</v>
      </c>
    </row>
    <row r="161" spans="1:12">
      <c r="B161" s="81" t="s">
        <v>118</v>
      </c>
      <c r="C161" s="83">
        <v>118.23461091753775</v>
      </c>
      <c r="D161" s="83">
        <v>116.70428893905193</v>
      </c>
      <c r="E161" s="83">
        <v>122.49705535924616</v>
      </c>
      <c r="F161" s="83">
        <v>122.27272727272727</v>
      </c>
      <c r="G161" s="83">
        <v>120.54794520547945</v>
      </c>
      <c r="H161" s="83">
        <v>126.2295081967213</v>
      </c>
      <c r="I161" s="83">
        <v>140.66225165562912</v>
      </c>
      <c r="J161" s="83">
        <v>130.51869722557296</v>
      </c>
      <c r="K161" s="83">
        <v>128.10615199034982</v>
      </c>
      <c r="L161" s="83">
        <v>124.79435957696829</v>
      </c>
    </row>
    <row r="162" spans="1:12">
      <c r="A162" s="202">
        <v>2018</v>
      </c>
      <c r="B162" s="81" t="s">
        <v>107</v>
      </c>
      <c r="C162" s="83">
        <v>118.23461091753775</v>
      </c>
      <c r="D162" s="83">
        <v>116.81715575620768</v>
      </c>
      <c r="E162" s="83">
        <v>122.61484098939928</v>
      </c>
      <c r="F162" s="83">
        <v>122.49999999999999</v>
      </c>
      <c r="G162" s="83">
        <v>120.77625570776256</v>
      </c>
      <c r="H162" s="83">
        <v>126.58079625292737</v>
      </c>
      <c r="I162" s="83">
        <v>140.79470198675497</v>
      </c>
      <c r="J162" s="83">
        <v>130.51869722557296</v>
      </c>
      <c r="K162" s="83">
        <v>128.34740651387213</v>
      </c>
      <c r="L162" s="83">
        <v>125.02937720329027</v>
      </c>
    </row>
    <row r="163" spans="1:12">
      <c r="B163" s="81" t="s">
        <v>108</v>
      </c>
      <c r="C163" s="83">
        <v>118.23461091753775</v>
      </c>
      <c r="D163" s="83">
        <v>116.93002257336343</v>
      </c>
      <c r="E163" s="83">
        <v>122.85041224970553</v>
      </c>
      <c r="F163" s="83">
        <v>122.72727272727273</v>
      </c>
      <c r="G163" s="83">
        <v>120.89041095890411</v>
      </c>
      <c r="H163" s="83">
        <v>126.69789227166275</v>
      </c>
      <c r="I163" s="83">
        <v>140.66225165562912</v>
      </c>
      <c r="J163" s="83">
        <v>130.63932448733414</v>
      </c>
      <c r="K163" s="83">
        <v>128.4680337756333</v>
      </c>
      <c r="L163" s="83">
        <v>125.14688601645125</v>
      </c>
    </row>
    <row r="164" spans="1:12">
      <c r="B164" s="81" t="s">
        <v>109</v>
      </c>
      <c r="C164" s="83">
        <v>118.35075493612079</v>
      </c>
      <c r="D164" s="83">
        <v>117.04288939051919</v>
      </c>
      <c r="E164" s="83">
        <v>122.85041224970553</v>
      </c>
      <c r="F164" s="83">
        <v>123.06818181818183</v>
      </c>
      <c r="G164" s="83">
        <v>121.11872146118721</v>
      </c>
      <c r="H164" s="83">
        <v>126.69789227166275</v>
      </c>
      <c r="I164" s="83">
        <v>140.5298013245033</v>
      </c>
      <c r="J164" s="83">
        <v>130.88057901085642</v>
      </c>
      <c r="K164" s="83">
        <v>128.58866103739444</v>
      </c>
      <c r="L164" s="83">
        <v>125.26439482961223</v>
      </c>
    </row>
    <row r="165" spans="1:12">
      <c r="B165" s="81" t="s">
        <v>110</v>
      </c>
      <c r="C165" s="83">
        <v>118.23461091753775</v>
      </c>
      <c r="D165" s="83">
        <v>117.15575620767495</v>
      </c>
      <c r="E165" s="83">
        <v>122.96819787985866</v>
      </c>
      <c r="F165" s="83">
        <v>123.29545454545455</v>
      </c>
      <c r="G165" s="83">
        <v>121.23287671232879</v>
      </c>
      <c r="H165" s="83">
        <v>126.9320843091335</v>
      </c>
      <c r="I165" s="83">
        <v>140.5298013245033</v>
      </c>
      <c r="J165" s="83">
        <v>131.12183353437877</v>
      </c>
      <c r="K165" s="83">
        <v>128.70928829915559</v>
      </c>
      <c r="L165" s="83">
        <v>125.49941245593419</v>
      </c>
    </row>
    <row r="166" spans="1:12">
      <c r="B166" s="81" t="s">
        <v>111</v>
      </c>
      <c r="C166" s="83">
        <v>118.23461091753775</v>
      </c>
      <c r="D166" s="83">
        <v>117.15575620767495</v>
      </c>
      <c r="E166" s="83">
        <v>123.08598351001177</v>
      </c>
      <c r="F166" s="83">
        <v>123.52272727272728</v>
      </c>
      <c r="G166" s="83">
        <v>121.34703196347031</v>
      </c>
      <c r="H166" s="83">
        <v>127.16627634660421</v>
      </c>
      <c r="I166" s="83">
        <v>140.5298013245033</v>
      </c>
      <c r="J166" s="83">
        <v>131.24246079613994</v>
      </c>
      <c r="K166" s="83">
        <v>128.82991556091676</v>
      </c>
      <c r="L166" s="83">
        <v>125.6169212690952</v>
      </c>
    </row>
    <row r="167" spans="1:12">
      <c r="B167" s="81" t="s">
        <v>112</v>
      </c>
      <c r="C167" s="83">
        <v>118.35075493612079</v>
      </c>
      <c r="D167" s="83">
        <v>117.26862302483072</v>
      </c>
      <c r="E167" s="83">
        <v>123.32155477031802</v>
      </c>
      <c r="F167" s="83">
        <v>123.75</v>
      </c>
      <c r="G167" s="83">
        <v>121.46118721461188</v>
      </c>
      <c r="H167" s="83">
        <v>127.28337236533957</v>
      </c>
      <c r="I167" s="83">
        <v>140.5298013245033</v>
      </c>
      <c r="J167" s="83">
        <v>131.24246079613994</v>
      </c>
      <c r="K167" s="83">
        <v>128.95054282267793</v>
      </c>
      <c r="L167" s="83">
        <v>125.73443008225618</v>
      </c>
    </row>
    <row r="168" spans="1:12">
      <c r="B168" s="81" t="s">
        <v>113</v>
      </c>
      <c r="C168" s="83">
        <v>118.23461091753775</v>
      </c>
      <c r="D168" s="83">
        <v>117.38148984198646</v>
      </c>
      <c r="E168" s="83">
        <v>123.43934040047114</v>
      </c>
      <c r="F168" s="83">
        <v>124.09090909090909</v>
      </c>
      <c r="G168" s="83">
        <v>121.57534246575344</v>
      </c>
      <c r="H168" s="83">
        <v>127.40046838407493</v>
      </c>
      <c r="I168" s="83">
        <v>140.66225165562912</v>
      </c>
      <c r="J168" s="83">
        <v>131.48371531966222</v>
      </c>
      <c r="K168" s="83">
        <v>129.07117008443907</v>
      </c>
      <c r="L168" s="83">
        <v>125.85193889541715</v>
      </c>
    </row>
    <row r="169" spans="1:12">
      <c r="B169" s="81" t="s">
        <v>114</v>
      </c>
      <c r="C169" s="83">
        <v>118.35075493612079</v>
      </c>
      <c r="D169" s="83">
        <v>117.49435665914221</v>
      </c>
      <c r="E169" s="83">
        <v>123.79269729093051</v>
      </c>
      <c r="F169" s="83">
        <v>124.31818181818181</v>
      </c>
      <c r="G169" s="83">
        <v>121.80365296803654</v>
      </c>
      <c r="H169" s="83">
        <v>127.63466042154565</v>
      </c>
      <c r="I169" s="83">
        <v>140.79470198675497</v>
      </c>
      <c r="J169" s="83">
        <v>131.6043425814234</v>
      </c>
      <c r="K169" s="83">
        <v>129.43305186972253</v>
      </c>
      <c r="L169" s="83">
        <v>126.08695652173914</v>
      </c>
    </row>
    <row r="170" spans="1:12">
      <c r="B170" s="81" t="s">
        <v>115</v>
      </c>
      <c r="C170" s="83">
        <v>118.35075493612079</v>
      </c>
      <c r="D170" s="83">
        <v>117.49435665914221</v>
      </c>
      <c r="E170" s="83">
        <v>124.14605418138987</v>
      </c>
      <c r="F170" s="83">
        <v>124.88636363636365</v>
      </c>
      <c r="G170" s="83">
        <v>122.03196347031965</v>
      </c>
      <c r="H170" s="83">
        <v>127.98594847775175</v>
      </c>
      <c r="I170" s="83">
        <v>140.79470198675497</v>
      </c>
      <c r="J170" s="83">
        <v>131.72496984318457</v>
      </c>
      <c r="K170" s="83">
        <v>129.55367913148373</v>
      </c>
      <c r="L170" s="83">
        <v>126.20446533490014</v>
      </c>
    </row>
    <row r="171" spans="1:12">
      <c r="B171" s="81" t="s">
        <v>116</v>
      </c>
      <c r="C171" s="83">
        <v>118.58304297328688</v>
      </c>
      <c r="D171" s="83">
        <v>117.60722347629797</v>
      </c>
      <c r="E171" s="83">
        <v>124.26383981154299</v>
      </c>
      <c r="F171" s="83">
        <v>125</v>
      </c>
      <c r="G171" s="83">
        <v>122.26027397260275</v>
      </c>
      <c r="H171" s="83">
        <v>127.98594847775175</v>
      </c>
      <c r="I171" s="83">
        <v>140.79470198675497</v>
      </c>
      <c r="J171" s="83">
        <v>131.72496984318457</v>
      </c>
      <c r="K171" s="83">
        <v>129.79493365500602</v>
      </c>
      <c r="L171" s="83">
        <v>126.32197414806112</v>
      </c>
    </row>
    <row r="172" spans="1:12">
      <c r="B172" s="81" t="s">
        <v>117</v>
      </c>
      <c r="C172" s="83">
        <v>118.58304297328688</v>
      </c>
      <c r="D172" s="83">
        <v>117.72009029345374</v>
      </c>
      <c r="E172" s="83">
        <v>124.49941107184924</v>
      </c>
      <c r="F172" s="83">
        <v>125.22727272727272</v>
      </c>
      <c r="G172" s="83">
        <v>122.60273972602742</v>
      </c>
      <c r="H172" s="83">
        <v>128.10304449648712</v>
      </c>
      <c r="I172" s="83">
        <v>140.79470198675497</v>
      </c>
      <c r="J172" s="83">
        <v>131.84559710494571</v>
      </c>
      <c r="K172" s="83">
        <v>129.79493365500602</v>
      </c>
      <c r="L172" s="83">
        <v>126.55699177438309</v>
      </c>
    </row>
    <row r="173" spans="1:12">
      <c r="B173" s="81" t="s">
        <v>118</v>
      </c>
      <c r="C173" s="83">
        <v>118.58304297328688</v>
      </c>
      <c r="D173" s="83">
        <v>117.8329571106095</v>
      </c>
      <c r="E173" s="83">
        <v>124.61719670200236</v>
      </c>
      <c r="F173" s="83">
        <v>125.34090909090909</v>
      </c>
      <c r="G173" s="83">
        <v>122.83105022831052</v>
      </c>
      <c r="H173" s="83">
        <v>128.22014051522248</v>
      </c>
      <c r="I173" s="83">
        <v>140.9271523178808</v>
      </c>
      <c r="J173" s="83">
        <v>132.32810615199037</v>
      </c>
      <c r="K173" s="83">
        <v>130.15681544028951</v>
      </c>
      <c r="L173" s="83">
        <v>126.79200940070507</v>
      </c>
    </row>
    <row r="174" spans="1:12">
      <c r="A174" s="202">
        <v>2019</v>
      </c>
      <c r="B174" s="81" t="s">
        <v>107</v>
      </c>
      <c r="C174" s="83">
        <v>118.69918699186992</v>
      </c>
      <c r="D174" s="83">
        <v>118.05869074492099</v>
      </c>
      <c r="E174" s="83">
        <v>124.8527679623086</v>
      </c>
      <c r="F174" s="83">
        <v>125.56818181818181</v>
      </c>
      <c r="G174" s="83">
        <v>122.83105022831052</v>
      </c>
      <c r="H174" s="83">
        <v>128.22014051522248</v>
      </c>
      <c r="I174" s="83">
        <v>140.9271523178808</v>
      </c>
      <c r="J174" s="83">
        <v>132.56936067551266</v>
      </c>
      <c r="K174" s="83">
        <v>130.51869722557296</v>
      </c>
      <c r="L174" s="83">
        <v>127.02702702702705</v>
      </c>
    </row>
    <row r="175" spans="1:12">
      <c r="B175" s="81" t="s">
        <v>108</v>
      </c>
      <c r="C175" s="83">
        <v>118.58304297328688</v>
      </c>
      <c r="D175" s="83">
        <v>118.2844243792325</v>
      </c>
      <c r="E175" s="83">
        <v>125.08833922261485</v>
      </c>
      <c r="F175" s="83">
        <v>125.68181818181819</v>
      </c>
      <c r="G175" s="83">
        <v>123.0593607305936</v>
      </c>
      <c r="H175" s="83">
        <v>128.33723653395782</v>
      </c>
      <c r="I175" s="83">
        <v>141.05960264900662</v>
      </c>
      <c r="J175" s="83">
        <v>132.81061519903497</v>
      </c>
      <c r="K175" s="83">
        <v>130.75995174909531</v>
      </c>
      <c r="L175" s="83">
        <v>127.14453584018803</v>
      </c>
    </row>
    <row r="176" spans="1:12">
      <c r="B176" s="81" t="s">
        <v>109</v>
      </c>
      <c r="C176" s="83">
        <v>118.69918699186992</v>
      </c>
      <c r="D176" s="83">
        <v>118.39729119638827</v>
      </c>
      <c r="E176" s="83">
        <v>125.20612485276794</v>
      </c>
      <c r="F176" s="83">
        <v>125.90909090909091</v>
      </c>
      <c r="G176" s="83">
        <v>123.0593607305936</v>
      </c>
      <c r="H176" s="83">
        <v>128.57142857142856</v>
      </c>
      <c r="I176" s="83">
        <v>141.19205298013244</v>
      </c>
      <c r="J176" s="83">
        <v>132.93124246079614</v>
      </c>
      <c r="K176" s="83">
        <v>130.88057901085642</v>
      </c>
      <c r="L176" s="83">
        <v>127.26204465334901</v>
      </c>
    </row>
    <row r="177" spans="1:12">
      <c r="B177" s="81" t="s">
        <v>110</v>
      </c>
      <c r="C177" s="83">
        <v>118.69918699186992</v>
      </c>
      <c r="D177" s="83">
        <v>118.62302483069978</v>
      </c>
      <c r="E177" s="83">
        <v>125.20612485276794</v>
      </c>
      <c r="F177" s="83">
        <v>126.02272727272728</v>
      </c>
      <c r="G177" s="83">
        <v>123.28767123287672</v>
      </c>
      <c r="H177" s="83">
        <v>128.57142857142856</v>
      </c>
      <c r="I177" s="83">
        <v>141.32450331125827</v>
      </c>
      <c r="J177" s="83">
        <v>133.17249698431846</v>
      </c>
      <c r="K177" s="83">
        <v>131.00120627261759</v>
      </c>
      <c r="L177" s="83">
        <v>127.37955346651</v>
      </c>
    </row>
    <row r="178" spans="1:12">
      <c r="B178" s="81" t="s">
        <v>111</v>
      </c>
      <c r="C178" s="83">
        <v>118.81533101045297</v>
      </c>
      <c r="D178" s="83">
        <v>118.73589164785554</v>
      </c>
      <c r="E178" s="83">
        <v>125.32391048292109</v>
      </c>
      <c r="F178" s="83">
        <v>126.13636363636364</v>
      </c>
      <c r="G178" s="83">
        <v>123.0593607305936</v>
      </c>
      <c r="H178" s="83">
        <v>128.68852459016392</v>
      </c>
      <c r="I178" s="83">
        <v>141.72185430463574</v>
      </c>
      <c r="J178" s="83">
        <v>133.17249698431846</v>
      </c>
      <c r="K178" s="83">
        <v>131.36308805790108</v>
      </c>
      <c r="L178" s="83">
        <v>127.49706227967098</v>
      </c>
    </row>
    <row r="179" spans="1:12">
      <c r="B179" s="81" t="s">
        <v>112</v>
      </c>
      <c r="C179" s="83">
        <v>118.93147502903602</v>
      </c>
      <c r="D179" s="83">
        <v>118.84875846501129</v>
      </c>
      <c r="E179" s="83">
        <v>125.55948174322731</v>
      </c>
      <c r="F179" s="83">
        <v>126.47727272727272</v>
      </c>
      <c r="G179" s="83">
        <v>123.28767123287672</v>
      </c>
      <c r="H179" s="83">
        <v>128.92271662763463</v>
      </c>
      <c r="I179" s="83">
        <v>141.72185430463574</v>
      </c>
      <c r="J179" s="83">
        <v>133.2931242460796</v>
      </c>
      <c r="K179" s="83">
        <v>131.48371531966222</v>
      </c>
      <c r="L179" s="83">
        <v>127.73207990599296</v>
      </c>
    </row>
    <row r="180" spans="1:12">
      <c r="B180" s="81" t="s">
        <v>113</v>
      </c>
      <c r="C180" s="83">
        <v>119.04761904761905</v>
      </c>
      <c r="D180" s="83">
        <v>118.96162528216705</v>
      </c>
      <c r="E180" s="83">
        <v>125.67726737338046</v>
      </c>
      <c r="F180" s="83">
        <v>126.59090909090909</v>
      </c>
      <c r="G180" s="83">
        <v>123.40182648401827</v>
      </c>
      <c r="H180" s="83">
        <v>129.03981264637002</v>
      </c>
      <c r="I180" s="83">
        <v>141.98675496688742</v>
      </c>
      <c r="J180" s="83">
        <v>133.53437876960191</v>
      </c>
      <c r="K180" s="83">
        <v>131.72496984318457</v>
      </c>
      <c r="L180" s="83">
        <v>127.84958871915396</v>
      </c>
    </row>
    <row r="181" spans="1:12">
      <c r="B181" s="81" t="s">
        <v>114</v>
      </c>
      <c r="C181" s="83">
        <v>118.93147502903602</v>
      </c>
      <c r="D181" s="83">
        <v>119.07449209932281</v>
      </c>
      <c r="E181" s="83">
        <v>125.79505300353355</v>
      </c>
      <c r="F181" s="83">
        <v>126.70454545454545</v>
      </c>
      <c r="G181" s="83">
        <v>123.63013698630137</v>
      </c>
      <c r="H181" s="83">
        <v>129.27400468384073</v>
      </c>
      <c r="I181" s="83">
        <v>141.85430463576159</v>
      </c>
      <c r="J181" s="83">
        <v>133.65500603136306</v>
      </c>
      <c r="K181" s="83">
        <v>131.96622436670685</v>
      </c>
      <c r="L181" s="83">
        <v>127.96709753231494</v>
      </c>
    </row>
    <row r="182" spans="1:12">
      <c r="B182" s="81" t="s">
        <v>115</v>
      </c>
      <c r="C182" s="83">
        <v>119.04761904761905</v>
      </c>
      <c r="D182" s="83">
        <v>119.07449209932281</v>
      </c>
      <c r="E182" s="83">
        <v>126.38398115429916</v>
      </c>
      <c r="F182" s="83">
        <v>126.93181818181817</v>
      </c>
      <c r="G182" s="83">
        <v>123.74429223744295</v>
      </c>
      <c r="H182" s="83">
        <v>129.50819672131146</v>
      </c>
      <c r="I182" s="83">
        <v>141.98675496688742</v>
      </c>
      <c r="J182" s="83">
        <v>133.77563329312426</v>
      </c>
      <c r="K182" s="83">
        <v>132.20747889022917</v>
      </c>
      <c r="L182" s="83">
        <v>128.2021151586369</v>
      </c>
    </row>
    <row r="183" spans="1:12">
      <c r="B183" s="81" t="s">
        <v>116</v>
      </c>
      <c r="C183" s="83">
        <v>119.04761904761905</v>
      </c>
      <c r="D183" s="83">
        <v>119.07449209932281</v>
      </c>
      <c r="E183" s="83">
        <v>126.50176678445229</v>
      </c>
      <c r="F183" s="83">
        <v>127.38636363636363</v>
      </c>
      <c r="G183" s="83">
        <v>123.97260273972603</v>
      </c>
      <c r="H183" s="83">
        <v>129.62529274004683</v>
      </c>
      <c r="I183" s="83">
        <v>142.11920529801324</v>
      </c>
      <c r="J183" s="83">
        <v>134.01688781664654</v>
      </c>
      <c r="K183" s="83">
        <v>132.56936067551266</v>
      </c>
      <c r="L183" s="83">
        <v>128.43713278495886</v>
      </c>
    </row>
    <row r="184" spans="1:12">
      <c r="B184" s="81" t="s">
        <v>117</v>
      </c>
      <c r="C184" s="83">
        <v>119.16376306620209</v>
      </c>
      <c r="D184" s="83">
        <v>119.18735891647856</v>
      </c>
      <c r="E184" s="83">
        <v>126.97290930506477</v>
      </c>
      <c r="F184" s="83">
        <v>127.84090909090908</v>
      </c>
      <c r="G184" s="83">
        <v>124.20091324200915</v>
      </c>
      <c r="H184" s="83">
        <v>129.9765807962529</v>
      </c>
      <c r="I184" s="83">
        <v>142.25165562913909</v>
      </c>
      <c r="J184" s="83">
        <v>134.13751507840772</v>
      </c>
      <c r="K184" s="83">
        <v>132.81061519903497</v>
      </c>
      <c r="L184" s="83">
        <v>128.67215041128085</v>
      </c>
    </row>
    <row r="185" spans="1:12">
      <c r="B185" s="81" t="s">
        <v>118</v>
      </c>
      <c r="C185" s="83">
        <v>119.27990708478515</v>
      </c>
      <c r="D185" s="83">
        <v>119.30022573363432</v>
      </c>
      <c r="E185" s="83">
        <v>126.97290930506477</v>
      </c>
      <c r="F185" s="83">
        <v>127.95454545454545</v>
      </c>
      <c r="G185" s="83">
        <v>124.42922374429224</v>
      </c>
      <c r="H185" s="83">
        <v>130.09367681498827</v>
      </c>
      <c r="I185" s="83">
        <v>142.51655629139071</v>
      </c>
      <c r="J185" s="83">
        <v>134.13751507840772</v>
      </c>
      <c r="K185" s="83">
        <v>133.05186972255729</v>
      </c>
      <c r="L185" s="83">
        <v>128.78965922444183</v>
      </c>
    </row>
    <row r="186" spans="1:12">
      <c r="A186" s="202">
        <v>2020</v>
      </c>
      <c r="B186" s="81" t="s">
        <v>107</v>
      </c>
      <c r="C186" s="83">
        <v>119.39605110336817</v>
      </c>
      <c r="D186" s="83">
        <v>119.30022573363432</v>
      </c>
      <c r="E186" s="83">
        <v>127.44405182567726</v>
      </c>
      <c r="F186" s="83">
        <v>128.29545454545453</v>
      </c>
      <c r="G186" s="83">
        <v>124.88584474885846</v>
      </c>
      <c r="H186" s="83">
        <v>130.32786885245901</v>
      </c>
      <c r="I186" s="83">
        <v>142.64900662251657</v>
      </c>
      <c r="J186" s="83">
        <v>134.37876960193003</v>
      </c>
      <c r="K186" s="83">
        <v>133.65500603136306</v>
      </c>
      <c r="L186" s="83">
        <v>129.02467685076383</v>
      </c>
    </row>
    <row r="187" spans="1:12">
      <c r="B187" s="81" t="s">
        <v>108</v>
      </c>
      <c r="C187" s="83">
        <v>119.39605110336817</v>
      </c>
      <c r="D187" s="83">
        <v>119.41309255079007</v>
      </c>
      <c r="E187" s="83">
        <v>127.44405182567726</v>
      </c>
      <c r="F187" s="83">
        <v>128.52272727272725</v>
      </c>
      <c r="G187" s="83">
        <v>125</v>
      </c>
      <c r="H187" s="83">
        <v>130.44496487119437</v>
      </c>
      <c r="I187" s="83">
        <v>142.64900662251657</v>
      </c>
      <c r="J187" s="83">
        <v>134.37876960193003</v>
      </c>
      <c r="K187" s="83">
        <v>133.77563329312426</v>
      </c>
      <c r="L187" s="83">
        <v>129.14218566392481</v>
      </c>
    </row>
    <row r="188" spans="1:12">
      <c r="B188" s="81" t="s">
        <v>109</v>
      </c>
      <c r="C188" s="83">
        <v>119.51219512195124</v>
      </c>
      <c r="D188" s="83">
        <v>119.52595936794583</v>
      </c>
      <c r="E188" s="83">
        <v>127.67962308598351</v>
      </c>
      <c r="F188" s="83">
        <v>128.75</v>
      </c>
      <c r="G188" s="83">
        <v>125</v>
      </c>
      <c r="H188" s="83">
        <v>130.56206088992974</v>
      </c>
      <c r="I188" s="83">
        <v>142.91390728476821</v>
      </c>
      <c r="J188" s="83">
        <v>134.37876960193003</v>
      </c>
      <c r="K188" s="83">
        <v>133.8962605548854</v>
      </c>
      <c r="L188" s="83">
        <v>129.25969447708579</v>
      </c>
    </row>
    <row r="189" spans="1:12">
      <c r="B189" s="81" t="s">
        <v>110</v>
      </c>
      <c r="C189" s="83">
        <v>119.51219512195124</v>
      </c>
      <c r="D189" s="83">
        <v>119.63882618510159</v>
      </c>
      <c r="E189" s="83">
        <v>127.79740871613663</v>
      </c>
      <c r="F189" s="83">
        <v>128.97727272727272</v>
      </c>
      <c r="G189" s="83">
        <v>125.45662100456623</v>
      </c>
      <c r="H189" s="83">
        <v>130.79625292740047</v>
      </c>
      <c r="I189" s="83">
        <v>143.04635761589404</v>
      </c>
      <c r="J189" s="83">
        <v>134.4993968636912</v>
      </c>
      <c r="K189" s="83">
        <v>134.37876960193003</v>
      </c>
      <c r="L189" s="83">
        <v>129.49471210340778</v>
      </c>
    </row>
    <row r="190" spans="1:12">
      <c r="B190" s="81" t="s">
        <v>111</v>
      </c>
      <c r="C190" s="83">
        <v>119.86062717770037</v>
      </c>
      <c r="D190" s="83">
        <v>119.97742663656885</v>
      </c>
      <c r="E190" s="83">
        <v>128.15076560659597</v>
      </c>
      <c r="F190" s="83">
        <v>129.20454545454544</v>
      </c>
      <c r="G190" s="83">
        <v>125.68493150684932</v>
      </c>
      <c r="H190" s="83">
        <v>131.03044496487121</v>
      </c>
      <c r="I190" s="83">
        <v>143.31125827814571</v>
      </c>
      <c r="J190" s="83">
        <v>134.74065138721349</v>
      </c>
      <c r="K190" s="83">
        <v>134.62002412545232</v>
      </c>
      <c r="L190" s="83">
        <v>129.72972972972974</v>
      </c>
    </row>
    <row r="191" spans="1:12">
      <c r="B191" s="81" t="s">
        <v>112</v>
      </c>
      <c r="C191" s="83">
        <v>119.97677119628341</v>
      </c>
      <c r="D191" s="83">
        <v>120.09029345372461</v>
      </c>
      <c r="E191" s="83">
        <v>128.26855123674912</v>
      </c>
      <c r="F191" s="83">
        <v>129.43181818181819</v>
      </c>
      <c r="G191" s="83">
        <v>125.79908675799088</v>
      </c>
      <c r="H191" s="83">
        <v>131.03044496487121</v>
      </c>
      <c r="I191" s="83">
        <v>143.44370860927151</v>
      </c>
      <c r="J191" s="83">
        <v>134.74065138721349</v>
      </c>
      <c r="K191" s="83">
        <v>134.86127864897466</v>
      </c>
      <c r="L191" s="83">
        <v>129.84723854289072</v>
      </c>
    </row>
  </sheetData>
  <pageMargins left="0.7" right="0.7" top="0.75" bottom="0.75" header="0.3" footer="0.3"/>
  <pageSetup paperSize="9" scale="7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74">
    <tabColor rgb="FFCC6677"/>
  </sheetPr>
  <dimension ref="A1:E22"/>
  <sheetViews>
    <sheetView zoomScaleNormal="100" workbookViewId="0">
      <selection activeCell="B1" sqref="B1"/>
    </sheetView>
  </sheetViews>
  <sheetFormatPr defaultColWidth="9.140625" defaultRowHeight="15"/>
  <cols>
    <col min="1" max="1" width="14.85546875" style="5" customWidth="1"/>
    <col min="2" max="3" width="11.85546875" style="9" customWidth="1"/>
    <col min="4" max="4" width="18.42578125" style="9" customWidth="1"/>
    <col min="5" max="16384" width="9.140625" style="9"/>
  </cols>
  <sheetData>
    <row r="1" spans="1:5">
      <c r="A1" s="5" t="s">
        <v>30</v>
      </c>
      <c r="B1" s="263">
        <v>3.12</v>
      </c>
      <c r="C1" s="257"/>
    </row>
    <row r="2" spans="1:5">
      <c r="A2" s="7" t="s">
        <v>31</v>
      </c>
      <c r="B2" s="18" t="s">
        <v>2412</v>
      </c>
      <c r="C2" s="5"/>
    </row>
    <row r="3" spans="1:5">
      <c r="A3" s="10" t="s">
        <v>33</v>
      </c>
      <c r="B3" s="17" t="s">
        <v>3269</v>
      </c>
      <c r="C3" s="5"/>
    </row>
    <row r="5" spans="1:5">
      <c r="A5" s="104" t="s">
        <v>0</v>
      </c>
      <c r="B5" s="104" t="s">
        <v>2155</v>
      </c>
      <c r="C5" s="104" t="s">
        <v>2156</v>
      </c>
      <c r="D5" s="136" t="s">
        <v>2266</v>
      </c>
    </row>
    <row r="6" spans="1:5">
      <c r="A6" s="5">
        <v>2005</v>
      </c>
      <c r="B6" s="248">
        <v>100</v>
      </c>
      <c r="C6" s="249">
        <v>100</v>
      </c>
      <c r="D6" s="248">
        <v>100</v>
      </c>
      <c r="E6" s="79"/>
    </row>
    <row r="7" spans="1:5">
      <c r="A7" s="5">
        <v>2006</v>
      </c>
      <c r="B7" s="248">
        <v>102.39251663968341</v>
      </c>
      <c r="C7" s="249">
        <v>102.16541116525768</v>
      </c>
      <c r="D7" s="248">
        <v>99.778201101136219</v>
      </c>
      <c r="E7" s="79"/>
    </row>
    <row r="8" spans="1:5">
      <c r="A8" s="5">
        <v>2007</v>
      </c>
      <c r="B8" s="248">
        <v>105.46860946213347</v>
      </c>
      <c r="C8" s="249">
        <v>104.70334819643345</v>
      </c>
      <c r="D8" s="248">
        <v>99.274417981233768</v>
      </c>
      <c r="E8" s="79"/>
    </row>
    <row r="9" spans="1:5">
      <c r="A9" s="5">
        <v>2008</v>
      </c>
      <c r="B9" s="248">
        <v>110.32559812915991</v>
      </c>
      <c r="C9" s="249">
        <v>109.48632122242505</v>
      </c>
      <c r="D9" s="248">
        <v>99.239272733647624</v>
      </c>
      <c r="E9" s="79"/>
    </row>
    <row r="10" spans="1:5">
      <c r="A10" s="5">
        <v>2009</v>
      </c>
      <c r="B10" s="248">
        <v>112.86202554416262</v>
      </c>
      <c r="C10" s="249">
        <v>113.43219849243636</v>
      </c>
      <c r="D10" s="248">
        <v>100.50519467954315</v>
      </c>
      <c r="E10" s="79"/>
    </row>
    <row r="11" spans="1:5">
      <c r="A11" s="5">
        <v>2010</v>
      </c>
      <c r="B11" s="248">
        <v>115.52437488756972</v>
      </c>
      <c r="C11" s="249">
        <v>111.66054671813228</v>
      </c>
      <c r="D11" s="248">
        <v>96.655400063235334</v>
      </c>
      <c r="E11" s="79"/>
    </row>
    <row r="12" spans="1:5">
      <c r="A12" s="5">
        <v>2011</v>
      </c>
      <c r="B12" s="248">
        <v>116.63968339629429</v>
      </c>
      <c r="C12" s="249">
        <v>115.18540862537981</v>
      </c>
      <c r="D12" s="248">
        <v>98.753190399211348</v>
      </c>
      <c r="E12" s="79"/>
    </row>
    <row r="13" spans="1:5">
      <c r="A13" s="5">
        <v>2012</v>
      </c>
      <c r="B13" s="248">
        <v>117.30527073214607</v>
      </c>
      <c r="C13" s="249">
        <v>121.12842601964078</v>
      </c>
      <c r="D13" s="248">
        <v>103.25915047434184</v>
      </c>
      <c r="E13" s="79"/>
    </row>
    <row r="14" spans="1:5">
      <c r="A14" s="5">
        <v>2013</v>
      </c>
      <c r="B14" s="248">
        <v>117.79096959884872</v>
      </c>
      <c r="C14" s="249">
        <v>126.18434498563688</v>
      </c>
      <c r="D14" s="248">
        <v>107.12565268404938</v>
      </c>
      <c r="E14" s="79"/>
    </row>
    <row r="15" spans="1:5">
      <c r="A15" s="5">
        <v>2014</v>
      </c>
      <c r="B15" s="248">
        <v>118.72638963842419</v>
      </c>
      <c r="C15" s="249">
        <v>129.17942307056632</v>
      </c>
      <c r="D15" s="248">
        <v>108.80430497716334</v>
      </c>
      <c r="E15" s="79"/>
    </row>
    <row r="16" spans="1:5">
      <c r="A16" s="5">
        <v>2015</v>
      </c>
      <c r="B16" s="248">
        <v>118.67242309767944</v>
      </c>
      <c r="C16" s="249">
        <v>133.48243550152324</v>
      </c>
      <c r="D16" s="248">
        <v>112.47974214839589</v>
      </c>
    </row>
    <row r="17" spans="1:4">
      <c r="A17" s="5">
        <v>2016</v>
      </c>
      <c r="B17" s="248">
        <v>120.66918510523475</v>
      </c>
      <c r="C17" s="249">
        <v>138.48137933979709</v>
      </c>
      <c r="D17" s="248">
        <v>114.76117885359751</v>
      </c>
    </row>
    <row r="18" spans="1:4">
      <c r="A18" s="5">
        <v>2017</v>
      </c>
      <c r="B18" s="248">
        <v>124.32092102896206</v>
      </c>
      <c r="C18" s="249">
        <v>140.35812857932541</v>
      </c>
      <c r="D18" s="248">
        <v>112.89984615431483</v>
      </c>
    </row>
    <row r="19" spans="1:4">
      <c r="A19" s="5">
        <v>2018</v>
      </c>
      <c r="B19" s="248">
        <v>128.26047850332793</v>
      </c>
      <c r="C19" s="249">
        <v>140.29325073649429</v>
      </c>
      <c r="D19" s="248">
        <v>109.38151203985581</v>
      </c>
    </row>
    <row r="20" spans="1:4">
      <c r="A20" s="5">
        <v>2019</v>
      </c>
      <c r="B20" s="248">
        <v>132.48785752833243</v>
      </c>
      <c r="C20" s="249">
        <v>141.04413396649616</v>
      </c>
      <c r="D20" s="248">
        <v>106.4581589571965</v>
      </c>
    </row>
    <row r="22" spans="1:4">
      <c r="B22" s="80"/>
      <c r="C22" s="80"/>
    </row>
  </sheetData>
  <customSheetViews>
    <customSheetView guid="{9883963A-B599-466E-88D7-AE85360E0737}">
      <selection activeCell="U22" sqref="U22"/>
      <pageMargins left="0.7" right="0.7" top="0.75" bottom="0.75" header="0.3" footer="0.3"/>
      <pageSetup paperSize="9" orientation="portrait" r:id="rId1"/>
    </customSheetView>
    <customSheetView guid="{CDEF6930-6739-4FEE-9F65-E195F9A4F82A}">
      <selection activeCell="U22" sqref="U22"/>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75">
    <tabColor rgb="FFCC6677"/>
  </sheetPr>
  <dimension ref="A1:F16"/>
  <sheetViews>
    <sheetView zoomScaleNormal="100" workbookViewId="0">
      <selection activeCell="B1" sqref="B1"/>
    </sheetView>
  </sheetViews>
  <sheetFormatPr defaultColWidth="9.140625" defaultRowHeight="15"/>
  <cols>
    <col min="1" max="1" width="14.85546875" style="21" customWidth="1"/>
    <col min="2" max="16384" width="9.140625" style="6"/>
  </cols>
  <sheetData>
    <row r="1" spans="1:6">
      <c r="A1" s="21" t="s">
        <v>30</v>
      </c>
      <c r="B1" s="25">
        <v>3.13</v>
      </c>
      <c r="C1" s="258"/>
    </row>
    <row r="2" spans="1:6">
      <c r="A2" s="147" t="s">
        <v>31</v>
      </c>
      <c r="B2" s="6" t="s">
        <v>2409</v>
      </c>
    </row>
    <row r="3" spans="1:6">
      <c r="A3" s="148" t="s">
        <v>33</v>
      </c>
      <c r="B3" s="22" t="s">
        <v>2410</v>
      </c>
    </row>
    <row r="5" spans="1:6">
      <c r="A5" s="21" t="s">
        <v>34</v>
      </c>
      <c r="B5" s="6" t="s">
        <v>119</v>
      </c>
      <c r="C5" s="6" t="s">
        <v>120</v>
      </c>
      <c r="D5" s="6" t="s">
        <v>121</v>
      </c>
      <c r="E5" s="6" t="s">
        <v>142</v>
      </c>
      <c r="F5" s="6" t="s">
        <v>146</v>
      </c>
    </row>
    <row r="6" spans="1:6">
      <c r="A6" s="21" t="s">
        <v>100</v>
      </c>
      <c r="B6" s="6">
        <v>400</v>
      </c>
      <c r="C6" s="6">
        <v>465</v>
      </c>
      <c r="D6" s="6">
        <v>550</v>
      </c>
      <c r="E6" s="6">
        <v>825</v>
      </c>
      <c r="F6" s="6">
        <v>495</v>
      </c>
    </row>
    <row r="7" spans="1:6">
      <c r="A7" s="21" t="s">
        <v>134</v>
      </c>
      <c r="B7" s="6">
        <v>450</v>
      </c>
      <c r="C7" s="6">
        <v>550</v>
      </c>
      <c r="D7" s="6">
        <v>600</v>
      </c>
      <c r="E7" s="6">
        <v>950</v>
      </c>
      <c r="F7" s="6">
        <v>550</v>
      </c>
    </row>
    <row r="8" spans="1:6">
      <c r="A8" s="21" t="s">
        <v>101</v>
      </c>
      <c r="B8" s="6">
        <v>475</v>
      </c>
      <c r="C8" s="6">
        <v>550</v>
      </c>
      <c r="D8" s="6">
        <v>650</v>
      </c>
      <c r="E8" s="6">
        <v>900</v>
      </c>
      <c r="F8" s="6">
        <v>575</v>
      </c>
    </row>
    <row r="9" spans="1:6">
      <c r="A9" s="21" t="s">
        <v>102</v>
      </c>
      <c r="B9" s="6">
        <v>475</v>
      </c>
      <c r="C9" s="6">
        <v>585</v>
      </c>
      <c r="D9" s="6">
        <v>695</v>
      </c>
      <c r="E9" s="6">
        <v>995</v>
      </c>
      <c r="F9" s="6">
        <v>600</v>
      </c>
    </row>
    <row r="10" spans="1:6">
      <c r="A10" s="21" t="s">
        <v>103</v>
      </c>
      <c r="B10" s="6">
        <v>500</v>
      </c>
      <c r="C10" s="6">
        <v>625</v>
      </c>
      <c r="D10" s="6">
        <v>715</v>
      </c>
      <c r="E10" s="6">
        <v>1043</v>
      </c>
      <c r="F10" s="6">
        <v>645</v>
      </c>
    </row>
    <row r="11" spans="1:6">
      <c r="A11" s="21" t="s">
        <v>106</v>
      </c>
      <c r="B11" s="6">
        <v>575</v>
      </c>
      <c r="C11" s="6">
        <v>700</v>
      </c>
      <c r="D11" s="6">
        <v>850</v>
      </c>
      <c r="E11" s="6">
        <v>1350</v>
      </c>
      <c r="F11" s="6">
        <v>725</v>
      </c>
    </row>
    <row r="12" spans="1:6">
      <c r="A12" s="21" t="s">
        <v>104</v>
      </c>
      <c r="B12" s="6">
        <v>650</v>
      </c>
      <c r="C12" s="6">
        <v>760</v>
      </c>
      <c r="D12" s="6">
        <v>900</v>
      </c>
      <c r="E12" s="6">
        <v>1300</v>
      </c>
      <c r="F12" s="6">
        <v>795</v>
      </c>
    </row>
    <row r="13" spans="1:6">
      <c r="A13" s="21" t="s">
        <v>105</v>
      </c>
      <c r="B13" s="6">
        <v>725</v>
      </c>
      <c r="C13" s="6">
        <v>895</v>
      </c>
      <c r="D13" s="6">
        <v>1100</v>
      </c>
      <c r="E13" s="6">
        <v>1650</v>
      </c>
      <c r="F13" s="6">
        <v>900</v>
      </c>
    </row>
    <row r="14" spans="1:6">
      <c r="A14" s="21" t="s">
        <v>36</v>
      </c>
      <c r="B14" s="6">
        <v>1204</v>
      </c>
      <c r="C14" s="6">
        <v>1450</v>
      </c>
      <c r="D14" s="6">
        <v>1700</v>
      </c>
      <c r="E14" s="6">
        <v>2350</v>
      </c>
      <c r="F14" s="6">
        <v>1425</v>
      </c>
    </row>
    <row r="15" spans="1:6">
      <c r="A15" s="21" t="s">
        <v>39</v>
      </c>
      <c r="B15" s="6">
        <v>625</v>
      </c>
      <c r="C15" s="6">
        <v>695</v>
      </c>
      <c r="D15" s="6">
        <v>795</v>
      </c>
      <c r="E15" s="6">
        <v>1300</v>
      </c>
      <c r="F15" s="6">
        <v>700</v>
      </c>
    </row>
    <row r="16" spans="1:6">
      <c r="B16" s="51"/>
      <c r="C16" s="51"/>
      <c r="D16" s="51"/>
      <c r="E16" s="51"/>
      <c r="F16" s="51"/>
    </row>
  </sheetData>
  <customSheetViews>
    <customSheetView guid="{9883963A-B599-466E-88D7-AE85360E0737}">
      <pageMargins left="0.7" right="0.7" top="0.75" bottom="0.75" header="0.3" footer="0.3"/>
      <pageSetup paperSize="9" orientation="portrait" r:id="rId1"/>
    </customSheetView>
    <customSheetView guid="{CDEF6930-6739-4FEE-9F65-E195F9A4F82A}">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76">
    <tabColor rgb="FFCC6677"/>
  </sheetPr>
  <dimension ref="A1:E38"/>
  <sheetViews>
    <sheetView zoomScaleNormal="100" workbookViewId="0">
      <selection activeCell="B1" sqref="B1"/>
    </sheetView>
  </sheetViews>
  <sheetFormatPr defaultColWidth="9.140625" defaultRowHeight="15"/>
  <cols>
    <col min="1" max="1" width="14.85546875" style="21" customWidth="1"/>
    <col min="2" max="16384" width="9.140625" style="6"/>
  </cols>
  <sheetData>
    <row r="1" spans="1:5">
      <c r="A1" s="21" t="s">
        <v>30</v>
      </c>
      <c r="B1" s="267">
        <v>3.14</v>
      </c>
      <c r="C1" s="258"/>
    </row>
    <row r="2" spans="1:5">
      <c r="A2" s="147" t="s">
        <v>31</v>
      </c>
      <c r="B2" s="6" t="s">
        <v>3132</v>
      </c>
    </row>
    <row r="3" spans="1:5">
      <c r="A3" s="148" t="s">
        <v>33</v>
      </c>
      <c r="B3" s="22" t="s">
        <v>2410</v>
      </c>
    </row>
    <row r="5" spans="1:5">
      <c r="A5" s="21" t="s">
        <v>124</v>
      </c>
      <c r="B5" s="6" t="s">
        <v>140</v>
      </c>
      <c r="C5" s="6" t="s">
        <v>141</v>
      </c>
      <c r="D5" s="6" t="s">
        <v>147</v>
      </c>
      <c r="E5" s="6" t="s">
        <v>1119</v>
      </c>
    </row>
    <row r="6" spans="1:5">
      <c r="A6" s="21" t="s">
        <v>69</v>
      </c>
      <c r="B6" s="77">
        <v>1000</v>
      </c>
      <c r="C6" s="77">
        <v>1100</v>
      </c>
      <c r="D6" s="77">
        <v>1200</v>
      </c>
      <c r="E6" s="6" t="s">
        <v>1118</v>
      </c>
    </row>
    <row r="7" spans="1:5">
      <c r="A7" s="21" t="s">
        <v>75</v>
      </c>
      <c r="B7" s="77">
        <v>1000</v>
      </c>
      <c r="C7" s="77">
        <v>1100</v>
      </c>
      <c r="D7" s="77">
        <v>1200</v>
      </c>
      <c r="E7" s="6" t="s">
        <v>1118</v>
      </c>
    </row>
    <row r="8" spans="1:5">
      <c r="A8" s="21" t="s">
        <v>68</v>
      </c>
      <c r="B8" s="77">
        <v>1100</v>
      </c>
      <c r="C8" s="77">
        <v>1180</v>
      </c>
      <c r="D8" s="77">
        <v>1250</v>
      </c>
      <c r="E8" s="6" t="s">
        <v>1118</v>
      </c>
    </row>
    <row r="9" spans="1:5">
      <c r="A9" s="21" t="s">
        <v>70</v>
      </c>
      <c r="B9" s="77">
        <v>1125</v>
      </c>
      <c r="C9" s="77">
        <v>1200</v>
      </c>
      <c r="D9" s="77">
        <v>1300</v>
      </c>
      <c r="E9" s="6" t="s">
        <v>1118</v>
      </c>
    </row>
    <row r="10" spans="1:5">
      <c r="A10" s="21" t="s">
        <v>72</v>
      </c>
      <c r="B10" s="77">
        <v>1100</v>
      </c>
      <c r="C10" s="77">
        <v>1200</v>
      </c>
      <c r="D10" s="77">
        <v>1289</v>
      </c>
      <c r="E10" s="6" t="s">
        <v>1118</v>
      </c>
    </row>
    <row r="11" spans="1:5">
      <c r="A11" s="21" t="s">
        <v>73</v>
      </c>
      <c r="B11" s="77">
        <v>1100</v>
      </c>
      <c r="C11" s="77">
        <v>1215</v>
      </c>
      <c r="D11" s="77">
        <v>1350</v>
      </c>
      <c r="E11" s="6" t="s">
        <v>1118</v>
      </c>
    </row>
    <row r="12" spans="1:5">
      <c r="A12" s="21" t="s">
        <v>76</v>
      </c>
      <c r="B12" s="77">
        <v>1130</v>
      </c>
      <c r="C12" s="77">
        <v>1228</v>
      </c>
      <c r="D12" s="77">
        <v>1350</v>
      </c>
      <c r="E12" s="6" t="s">
        <v>1118</v>
      </c>
    </row>
    <row r="13" spans="1:5">
      <c r="A13" s="21" t="s">
        <v>84</v>
      </c>
      <c r="B13" s="77">
        <v>1188</v>
      </c>
      <c r="C13" s="77">
        <v>1258</v>
      </c>
      <c r="D13" s="77">
        <v>1375</v>
      </c>
      <c r="E13" s="6" t="s">
        <v>1118</v>
      </c>
    </row>
    <row r="14" spans="1:5">
      <c r="A14" s="21" t="s">
        <v>93</v>
      </c>
      <c r="B14" s="77">
        <v>1200</v>
      </c>
      <c r="C14" s="77">
        <v>1285</v>
      </c>
      <c r="D14" s="77">
        <v>1400</v>
      </c>
      <c r="E14" s="6" t="s">
        <v>1118</v>
      </c>
    </row>
    <row r="15" spans="1:5">
      <c r="A15" s="21" t="s">
        <v>82</v>
      </c>
      <c r="B15" s="77">
        <v>1200</v>
      </c>
      <c r="C15" s="77">
        <v>1300</v>
      </c>
      <c r="D15" s="77">
        <v>1400</v>
      </c>
      <c r="E15" s="6" t="s">
        <v>1118</v>
      </c>
    </row>
    <row r="16" spans="1:5">
      <c r="A16" s="21" t="s">
        <v>81</v>
      </c>
      <c r="B16" s="77">
        <v>1200</v>
      </c>
      <c r="C16" s="77">
        <v>1300</v>
      </c>
      <c r="D16" s="77">
        <v>1375</v>
      </c>
      <c r="E16" s="6" t="s">
        <v>1118</v>
      </c>
    </row>
    <row r="17" spans="1:5">
      <c r="A17" s="21" t="s">
        <v>78</v>
      </c>
      <c r="B17" s="77">
        <v>1225</v>
      </c>
      <c r="C17" s="77">
        <v>1325</v>
      </c>
      <c r="D17" s="77">
        <v>1450</v>
      </c>
      <c r="E17" s="6" t="s">
        <v>1118</v>
      </c>
    </row>
    <row r="18" spans="1:5">
      <c r="A18" s="21" t="s">
        <v>85</v>
      </c>
      <c r="B18" s="77">
        <v>1200</v>
      </c>
      <c r="C18" s="77">
        <v>1350</v>
      </c>
      <c r="D18" s="77">
        <v>1500</v>
      </c>
      <c r="E18" s="6" t="s">
        <v>1117</v>
      </c>
    </row>
    <row r="19" spans="1:5">
      <c r="A19" s="21" t="s">
        <v>71</v>
      </c>
      <c r="B19" s="77">
        <v>1250</v>
      </c>
      <c r="C19" s="77">
        <v>1350</v>
      </c>
      <c r="D19" s="77">
        <v>1495</v>
      </c>
      <c r="E19" s="6" t="s">
        <v>1118</v>
      </c>
    </row>
    <row r="20" spans="1:5">
      <c r="A20" s="21" t="s">
        <v>83</v>
      </c>
      <c r="B20" s="77">
        <v>1300</v>
      </c>
      <c r="C20" s="77">
        <v>1400</v>
      </c>
      <c r="D20" s="77">
        <v>1500</v>
      </c>
      <c r="E20" s="6" t="s">
        <v>1118</v>
      </c>
    </row>
    <row r="21" spans="1:5">
      <c r="A21" s="21" t="s">
        <v>89</v>
      </c>
      <c r="B21" s="77">
        <v>1300</v>
      </c>
      <c r="C21" s="77">
        <v>1400</v>
      </c>
      <c r="D21" s="77">
        <v>1550</v>
      </c>
      <c r="E21" s="6" t="s">
        <v>1118</v>
      </c>
    </row>
    <row r="22" spans="1:5">
      <c r="A22" s="21" t="s">
        <v>86</v>
      </c>
      <c r="B22" s="77">
        <v>1219</v>
      </c>
      <c r="C22" s="77">
        <v>1400</v>
      </c>
      <c r="D22" s="77">
        <v>1650</v>
      </c>
      <c r="E22" s="6" t="s">
        <v>1118</v>
      </c>
    </row>
    <row r="23" spans="1:5">
      <c r="A23" s="21" t="s">
        <v>90</v>
      </c>
      <c r="B23" s="77">
        <v>1300</v>
      </c>
      <c r="C23" s="77">
        <v>1425</v>
      </c>
      <c r="D23" s="77">
        <v>1650</v>
      </c>
      <c r="E23" s="6" t="s">
        <v>1117</v>
      </c>
    </row>
    <row r="24" spans="1:5">
      <c r="A24" s="21" t="s">
        <v>77</v>
      </c>
      <c r="B24" s="77">
        <v>1350</v>
      </c>
      <c r="C24" s="77">
        <v>1495</v>
      </c>
      <c r="D24" s="77">
        <v>1616</v>
      </c>
      <c r="E24" s="6" t="s">
        <v>1118</v>
      </c>
    </row>
    <row r="25" spans="1:5">
      <c r="A25" s="21" t="s">
        <v>66</v>
      </c>
      <c r="B25" s="77">
        <v>1350</v>
      </c>
      <c r="C25" s="77">
        <v>1500</v>
      </c>
      <c r="D25" s="77">
        <v>1650</v>
      </c>
      <c r="E25" s="6" t="s">
        <v>1118</v>
      </c>
    </row>
    <row r="26" spans="1:5">
      <c r="A26" s="21" t="s">
        <v>92</v>
      </c>
      <c r="B26" s="77">
        <v>1400</v>
      </c>
      <c r="C26" s="77">
        <v>1550</v>
      </c>
      <c r="D26" s="77">
        <v>1750</v>
      </c>
      <c r="E26" s="6" t="s">
        <v>1117</v>
      </c>
    </row>
    <row r="27" spans="1:5">
      <c r="A27" s="21" t="s">
        <v>74</v>
      </c>
      <c r="B27" s="77">
        <v>1400</v>
      </c>
      <c r="C27" s="77">
        <v>1600</v>
      </c>
      <c r="D27" s="77">
        <v>1850</v>
      </c>
      <c r="E27" s="6" t="s">
        <v>1118</v>
      </c>
    </row>
    <row r="28" spans="1:5">
      <c r="A28" s="21" t="s">
        <v>94</v>
      </c>
      <c r="B28" s="77">
        <v>1495</v>
      </c>
      <c r="C28" s="77">
        <v>1650</v>
      </c>
      <c r="D28" s="77">
        <v>1907</v>
      </c>
      <c r="E28" s="6" t="s">
        <v>1117</v>
      </c>
    </row>
    <row r="29" spans="1:5">
      <c r="A29" s="21" t="s">
        <v>88</v>
      </c>
      <c r="B29" s="77">
        <v>1500</v>
      </c>
      <c r="C29" s="77">
        <v>1707</v>
      </c>
      <c r="D29" s="77">
        <v>2100</v>
      </c>
      <c r="E29" s="6" t="s">
        <v>1117</v>
      </c>
    </row>
    <row r="30" spans="1:5">
      <c r="A30" s="21" t="s">
        <v>91</v>
      </c>
      <c r="B30" s="77">
        <v>1550</v>
      </c>
      <c r="C30" s="77">
        <v>1733</v>
      </c>
      <c r="D30" s="77">
        <v>1993</v>
      </c>
      <c r="E30" s="6" t="s">
        <v>1117</v>
      </c>
    </row>
    <row r="31" spans="1:5">
      <c r="A31" s="21" t="s">
        <v>97</v>
      </c>
      <c r="B31" s="77">
        <v>1560</v>
      </c>
      <c r="C31" s="77">
        <v>1738</v>
      </c>
      <c r="D31" s="77">
        <v>2075</v>
      </c>
      <c r="E31" s="6" t="s">
        <v>1117</v>
      </c>
    </row>
    <row r="32" spans="1:5">
      <c r="A32" s="21" t="s">
        <v>79</v>
      </c>
      <c r="B32" s="77">
        <v>1625</v>
      </c>
      <c r="C32" s="77">
        <v>1820</v>
      </c>
      <c r="D32" s="77">
        <v>2119</v>
      </c>
      <c r="E32" s="6" t="s">
        <v>1117</v>
      </c>
    </row>
    <row r="33" spans="1:5">
      <c r="A33" s="21" t="s">
        <v>98</v>
      </c>
      <c r="B33" s="77">
        <v>1647</v>
      </c>
      <c r="C33" s="77">
        <v>1842</v>
      </c>
      <c r="D33" s="77">
        <v>2200</v>
      </c>
      <c r="E33" s="6" t="s">
        <v>1117</v>
      </c>
    </row>
    <row r="34" spans="1:5">
      <c r="A34" s="21" t="s">
        <v>96</v>
      </c>
      <c r="B34" s="77">
        <v>1733</v>
      </c>
      <c r="C34" s="77">
        <v>1950</v>
      </c>
      <c r="D34" s="77">
        <v>2427</v>
      </c>
      <c r="E34" s="6" t="s">
        <v>1117</v>
      </c>
    </row>
    <row r="35" spans="1:5">
      <c r="A35" s="21" t="s">
        <v>87</v>
      </c>
      <c r="B35" s="77">
        <v>2058</v>
      </c>
      <c r="C35" s="77">
        <v>2253</v>
      </c>
      <c r="D35" s="77">
        <v>2708</v>
      </c>
      <c r="E35" s="6" t="s">
        <v>1117</v>
      </c>
    </row>
    <row r="36" spans="1:5">
      <c r="A36" s="21" t="s">
        <v>80</v>
      </c>
      <c r="B36" s="77">
        <v>1900</v>
      </c>
      <c r="C36" s="77">
        <v>2310</v>
      </c>
      <c r="D36" s="77">
        <v>2817</v>
      </c>
      <c r="E36" s="6" t="s">
        <v>1117</v>
      </c>
    </row>
    <row r="37" spans="1:5">
      <c r="A37" s="21" t="s">
        <v>95</v>
      </c>
      <c r="B37" s="77">
        <v>2275</v>
      </c>
      <c r="C37" s="77">
        <v>2752</v>
      </c>
      <c r="D37" s="77">
        <v>3467</v>
      </c>
      <c r="E37" s="6" t="s">
        <v>1117</v>
      </c>
    </row>
    <row r="38" spans="1:5">
      <c r="A38" s="21" t="s">
        <v>67</v>
      </c>
      <c r="B38" s="77">
        <v>2340</v>
      </c>
      <c r="C38" s="77">
        <v>2817</v>
      </c>
      <c r="D38" s="77">
        <v>3467</v>
      </c>
      <c r="E38" s="6" t="s">
        <v>1117</v>
      </c>
    </row>
  </sheetData>
  <sortState xmlns:xlrd2="http://schemas.microsoft.com/office/spreadsheetml/2017/richdata2" ref="G6:J38">
    <sortCondition ref="I6:I38"/>
  </sortState>
  <customSheetViews>
    <customSheetView guid="{9883963A-B599-466E-88D7-AE85360E0737}" showAutoFilter="1">
      <selection activeCell="C29" sqref="C7:C29"/>
      <pageMargins left="0.7" right="0.7" top="0.75" bottom="0.75" header="0.3" footer="0.3"/>
      <pageSetup paperSize="9" orientation="portrait" r:id="rId1"/>
      <autoFilter ref="A6:D39" xr:uid="{00000000-0000-0000-0000-000000000000}">
        <sortState xmlns:xlrd2="http://schemas.microsoft.com/office/spreadsheetml/2017/richdata2" ref="A7:D39">
          <sortCondition ref="C6:C39"/>
        </sortState>
      </autoFilter>
    </customSheetView>
    <customSheetView guid="{CDEF6930-6739-4FEE-9F65-E195F9A4F82A}" showAutoFilter="1">
      <selection activeCell="C29" sqref="C7:C29"/>
      <pageMargins left="0.7" right="0.7" top="0.75" bottom="0.75" header="0.3" footer="0.3"/>
      <pageSetup paperSize="9" orientation="portrait" r:id="rId2"/>
      <autoFilter ref="A6:D39" xr:uid="{00000000-0000-0000-0000-000000000000}">
        <sortState xmlns:xlrd2="http://schemas.microsoft.com/office/spreadsheetml/2017/richdata2" ref="A7:D39">
          <sortCondition ref="C6:C39"/>
        </sortState>
      </autoFilter>
    </customSheetView>
  </customSheetViews>
  <pageMargins left="0.7" right="0.7" top="0.75" bottom="0.75" header="0.3" footer="0.3"/>
  <pageSetup paperSize="9" orientation="portrait"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59">
    <tabColor rgb="FFCC6677"/>
  </sheetPr>
  <dimension ref="A1:F154"/>
  <sheetViews>
    <sheetView zoomScaleNormal="100" workbookViewId="0">
      <selection activeCell="B1" sqref="B1"/>
    </sheetView>
  </sheetViews>
  <sheetFormatPr defaultColWidth="9.140625" defaultRowHeight="15"/>
  <cols>
    <col min="1" max="1" width="14.85546875" style="21" customWidth="1"/>
    <col min="2" max="3" width="9.140625" style="6"/>
    <col min="4" max="4" width="15.85546875" style="6" bestFit="1" customWidth="1"/>
    <col min="5" max="16384" width="9.140625" style="6"/>
  </cols>
  <sheetData>
    <row r="1" spans="1:6">
      <c r="A1" s="21" t="s">
        <v>30</v>
      </c>
      <c r="B1" s="260">
        <v>3.15</v>
      </c>
      <c r="C1" s="258"/>
    </row>
    <row r="2" spans="1:6">
      <c r="A2" s="147" t="s">
        <v>31</v>
      </c>
      <c r="B2" s="6" t="s">
        <v>3188</v>
      </c>
    </row>
    <row r="3" spans="1:6">
      <c r="A3" s="148" t="s">
        <v>33</v>
      </c>
      <c r="B3" s="22" t="s">
        <v>3189</v>
      </c>
    </row>
    <row r="4" spans="1:6">
      <c r="F4" s="74"/>
    </row>
    <row r="5" spans="1:6">
      <c r="A5" s="21" t="s">
        <v>143</v>
      </c>
      <c r="B5" s="75" t="s">
        <v>2297</v>
      </c>
      <c r="C5" s="75" t="s">
        <v>2298</v>
      </c>
      <c r="D5" s="75" t="s">
        <v>2299</v>
      </c>
      <c r="E5" s="75" t="s">
        <v>2300</v>
      </c>
    </row>
    <row r="6" spans="1:6">
      <c r="A6" s="200">
        <v>35916</v>
      </c>
      <c r="B6" s="13">
        <v>538000</v>
      </c>
      <c r="C6" s="13">
        <v>178000</v>
      </c>
      <c r="D6" s="13"/>
      <c r="E6" s="13"/>
    </row>
    <row r="7" spans="1:6">
      <c r="A7" s="200">
        <v>36281</v>
      </c>
      <c r="B7" s="13">
        <v>522000</v>
      </c>
      <c r="C7" s="13">
        <v>155000</v>
      </c>
      <c r="D7" s="13"/>
      <c r="E7" s="13"/>
    </row>
    <row r="8" spans="1:6">
      <c r="A8" s="200">
        <v>36647</v>
      </c>
      <c r="B8" s="13">
        <v>488000</v>
      </c>
      <c r="C8" s="13">
        <v>127000</v>
      </c>
      <c r="D8" s="13"/>
      <c r="E8" s="13"/>
    </row>
    <row r="9" spans="1:6">
      <c r="A9" s="200">
        <v>37012</v>
      </c>
      <c r="B9" s="13">
        <v>480000</v>
      </c>
      <c r="C9" s="13">
        <v>106000</v>
      </c>
      <c r="D9" s="13"/>
      <c r="E9" s="13"/>
    </row>
    <row r="10" spans="1:6">
      <c r="A10" s="200">
        <v>37469</v>
      </c>
      <c r="B10" s="13">
        <v>498000</v>
      </c>
      <c r="C10" s="13">
        <v>101000</v>
      </c>
      <c r="D10" s="13"/>
      <c r="E10" s="13"/>
    </row>
    <row r="11" spans="1:6">
      <c r="A11" s="200">
        <v>37742</v>
      </c>
      <c r="B11" s="13">
        <v>505800</v>
      </c>
      <c r="C11" s="13">
        <v>104200</v>
      </c>
      <c r="D11" s="13"/>
      <c r="E11" s="13"/>
    </row>
    <row r="12" spans="1:6">
      <c r="A12" s="200">
        <v>38200</v>
      </c>
      <c r="B12" s="13">
        <v>538500</v>
      </c>
      <c r="C12" s="13">
        <v>122500</v>
      </c>
      <c r="D12" s="13"/>
      <c r="E12" s="13"/>
    </row>
    <row r="13" spans="1:6">
      <c r="A13" s="200">
        <v>38565</v>
      </c>
      <c r="B13" s="13">
        <v>550300</v>
      </c>
      <c r="C13" s="13">
        <v>135800</v>
      </c>
      <c r="D13" s="13"/>
      <c r="E13" s="13"/>
    </row>
    <row r="14" spans="1:6">
      <c r="A14" s="200">
        <v>38930</v>
      </c>
      <c r="B14" s="13">
        <v>541700</v>
      </c>
      <c r="C14" s="13">
        <v>148000</v>
      </c>
      <c r="D14" s="13"/>
      <c r="E14" s="13"/>
    </row>
    <row r="15" spans="1:6">
      <c r="A15" s="200">
        <v>39295</v>
      </c>
      <c r="B15" s="13">
        <v>543000</v>
      </c>
      <c r="C15" s="13">
        <v>155300</v>
      </c>
      <c r="D15" s="13"/>
      <c r="E15" s="13"/>
    </row>
    <row r="16" spans="1:6">
      <c r="A16" s="200">
        <v>39753</v>
      </c>
      <c r="B16" s="76">
        <v>531344</v>
      </c>
      <c r="C16" s="76">
        <v>177717</v>
      </c>
      <c r="D16" s="76"/>
      <c r="E16" s="76"/>
    </row>
    <row r="17" spans="1:5">
      <c r="A17" s="200">
        <v>39783</v>
      </c>
      <c r="B17" s="76">
        <v>531299</v>
      </c>
      <c r="C17" s="76">
        <v>181264</v>
      </c>
      <c r="D17" s="76"/>
      <c r="E17" s="76"/>
    </row>
    <row r="18" spans="1:5">
      <c r="A18" s="200">
        <v>39814</v>
      </c>
      <c r="B18" s="76">
        <v>532356</v>
      </c>
      <c r="C18" s="76">
        <v>185028</v>
      </c>
      <c r="D18" s="76"/>
      <c r="E18" s="76"/>
    </row>
    <row r="19" spans="1:5">
      <c r="A19" s="200">
        <v>39845</v>
      </c>
      <c r="B19" s="76">
        <v>532558</v>
      </c>
      <c r="C19" s="76">
        <v>187694</v>
      </c>
      <c r="D19" s="76"/>
      <c r="E19" s="76"/>
    </row>
    <row r="20" spans="1:5">
      <c r="A20" s="200">
        <v>39873</v>
      </c>
      <c r="B20" s="76">
        <v>534245</v>
      </c>
      <c r="C20" s="76">
        <v>193447</v>
      </c>
      <c r="D20" s="76"/>
      <c r="E20" s="76"/>
    </row>
    <row r="21" spans="1:5">
      <c r="A21" s="200">
        <v>39904</v>
      </c>
      <c r="B21" s="76">
        <v>534190</v>
      </c>
      <c r="C21" s="76">
        <v>198812</v>
      </c>
      <c r="D21" s="76"/>
      <c r="E21" s="76"/>
    </row>
    <row r="22" spans="1:5">
      <c r="A22" s="200">
        <v>39934</v>
      </c>
      <c r="B22" s="76">
        <v>535428</v>
      </c>
      <c r="C22" s="76">
        <v>202102</v>
      </c>
      <c r="D22" s="76"/>
      <c r="E22" s="76"/>
    </row>
    <row r="23" spans="1:5">
      <c r="A23" s="200">
        <v>39965</v>
      </c>
      <c r="B23" s="76">
        <v>537973</v>
      </c>
      <c r="C23" s="76">
        <v>207790</v>
      </c>
      <c r="D23" s="76"/>
      <c r="E23" s="76"/>
    </row>
    <row r="24" spans="1:5">
      <c r="A24" s="200">
        <v>39995</v>
      </c>
      <c r="B24" s="76">
        <v>539285</v>
      </c>
      <c r="C24" s="76">
        <v>211772</v>
      </c>
      <c r="D24" s="76"/>
      <c r="E24" s="76"/>
    </row>
    <row r="25" spans="1:5">
      <c r="A25" s="200">
        <v>40026</v>
      </c>
      <c r="B25" s="76">
        <v>538156</v>
      </c>
      <c r="C25" s="76">
        <v>214434</v>
      </c>
      <c r="D25" s="76"/>
      <c r="E25" s="76"/>
    </row>
    <row r="26" spans="1:5">
      <c r="A26" s="200">
        <v>40057</v>
      </c>
      <c r="B26" s="76">
        <v>537788</v>
      </c>
      <c r="C26" s="76">
        <v>217640</v>
      </c>
      <c r="D26" s="76"/>
      <c r="E26" s="76"/>
    </row>
    <row r="27" spans="1:5">
      <c r="A27" s="200">
        <v>40087</v>
      </c>
      <c r="B27" s="76">
        <v>538558</v>
      </c>
      <c r="C27" s="76">
        <v>220756</v>
      </c>
      <c r="D27" s="76"/>
      <c r="E27" s="76"/>
    </row>
    <row r="28" spans="1:5">
      <c r="A28" s="200">
        <v>40118</v>
      </c>
      <c r="B28" s="76">
        <v>543177</v>
      </c>
      <c r="C28" s="76">
        <v>227534</v>
      </c>
      <c r="D28" s="76"/>
      <c r="E28" s="76"/>
    </row>
    <row r="29" spans="1:5">
      <c r="A29" s="200">
        <v>40148</v>
      </c>
      <c r="B29" s="76">
        <v>544346</v>
      </c>
      <c r="C29" s="76">
        <v>232212</v>
      </c>
      <c r="D29" s="76"/>
      <c r="E29" s="76"/>
    </row>
    <row r="30" spans="1:5">
      <c r="A30" s="200">
        <v>40179</v>
      </c>
      <c r="B30" s="76">
        <v>545195</v>
      </c>
      <c r="C30" s="76">
        <v>235092</v>
      </c>
      <c r="D30" s="76"/>
      <c r="E30" s="76"/>
    </row>
    <row r="31" spans="1:5">
      <c r="A31" s="200">
        <v>40210</v>
      </c>
      <c r="B31" s="76">
        <v>549029</v>
      </c>
      <c r="C31" s="76">
        <v>240241</v>
      </c>
      <c r="D31" s="76"/>
      <c r="E31" s="76"/>
    </row>
    <row r="32" spans="1:5">
      <c r="A32" s="200">
        <v>40238</v>
      </c>
      <c r="B32" s="76">
        <v>548655</v>
      </c>
      <c r="C32" s="76">
        <v>242855</v>
      </c>
      <c r="D32" s="76"/>
      <c r="E32" s="76"/>
    </row>
    <row r="33" spans="1:5">
      <c r="A33" s="200">
        <v>40269</v>
      </c>
      <c r="B33" s="76">
        <v>549050</v>
      </c>
      <c r="C33" s="76">
        <v>247403</v>
      </c>
      <c r="D33" s="76"/>
      <c r="E33" s="76"/>
    </row>
    <row r="34" spans="1:5">
      <c r="A34" s="200">
        <v>40299</v>
      </c>
      <c r="B34" s="76">
        <v>546981</v>
      </c>
      <c r="C34" s="76">
        <v>251240</v>
      </c>
      <c r="D34" s="76"/>
      <c r="E34" s="76"/>
    </row>
    <row r="35" spans="1:5">
      <c r="A35" s="200">
        <v>40330</v>
      </c>
      <c r="B35" s="76">
        <v>548166</v>
      </c>
      <c r="C35" s="76">
        <v>253568</v>
      </c>
      <c r="D35" s="76"/>
      <c r="E35" s="76"/>
    </row>
    <row r="36" spans="1:5">
      <c r="A36" s="200">
        <v>40360</v>
      </c>
      <c r="B36" s="76">
        <v>549180</v>
      </c>
      <c r="C36" s="76">
        <v>255388</v>
      </c>
      <c r="D36" s="76"/>
      <c r="E36" s="76"/>
    </row>
    <row r="37" spans="1:5">
      <c r="A37" s="200">
        <v>40391</v>
      </c>
      <c r="B37" s="76">
        <v>549310</v>
      </c>
      <c r="C37" s="76">
        <v>256549</v>
      </c>
      <c r="D37" s="76"/>
      <c r="E37" s="76"/>
    </row>
    <row r="38" spans="1:5">
      <c r="A38" s="200">
        <v>40422</v>
      </c>
      <c r="B38" s="76">
        <v>550892</v>
      </c>
      <c r="C38" s="76">
        <v>258806</v>
      </c>
      <c r="D38" s="76"/>
      <c r="E38" s="76"/>
    </row>
    <row r="39" spans="1:5">
      <c r="A39" s="200">
        <v>40452</v>
      </c>
      <c r="B39" s="76">
        <v>550464</v>
      </c>
      <c r="C39" s="76">
        <v>260576</v>
      </c>
      <c r="D39" s="76"/>
      <c r="E39" s="76"/>
    </row>
    <row r="40" spans="1:5">
      <c r="A40" s="200">
        <v>40483</v>
      </c>
      <c r="B40" s="76">
        <v>550371</v>
      </c>
      <c r="C40" s="76">
        <v>262012</v>
      </c>
      <c r="D40" s="76"/>
      <c r="E40" s="76"/>
    </row>
    <row r="41" spans="1:5">
      <c r="A41" s="200">
        <v>40513</v>
      </c>
      <c r="B41" s="76">
        <v>550873</v>
      </c>
      <c r="C41" s="76">
        <v>264361</v>
      </c>
      <c r="D41" s="76"/>
      <c r="E41" s="76"/>
    </row>
    <row r="42" spans="1:5">
      <c r="A42" s="200">
        <v>40544</v>
      </c>
      <c r="B42" s="76">
        <v>550819</v>
      </c>
      <c r="C42" s="76">
        <v>264869</v>
      </c>
      <c r="D42" s="76"/>
      <c r="E42" s="76"/>
    </row>
    <row r="43" spans="1:5">
      <c r="A43" s="200">
        <v>40575</v>
      </c>
      <c r="B43" s="76">
        <v>552015</v>
      </c>
      <c r="C43" s="76">
        <v>266462</v>
      </c>
      <c r="D43" s="76"/>
      <c r="E43" s="76"/>
    </row>
    <row r="44" spans="1:5">
      <c r="A44" s="200">
        <v>40603</v>
      </c>
      <c r="B44" s="76">
        <v>551836</v>
      </c>
      <c r="C44" s="76">
        <v>267036</v>
      </c>
      <c r="D44" s="76"/>
      <c r="E44" s="76"/>
    </row>
    <row r="45" spans="1:5">
      <c r="A45" s="200">
        <v>40634</v>
      </c>
      <c r="B45" s="76">
        <v>549971</v>
      </c>
      <c r="C45" s="76">
        <v>266960</v>
      </c>
      <c r="D45" s="76"/>
      <c r="E45" s="76"/>
    </row>
    <row r="46" spans="1:5">
      <c r="A46" s="200">
        <v>40664</v>
      </c>
      <c r="B46" s="76">
        <v>551866</v>
      </c>
      <c r="C46" s="76">
        <v>269866</v>
      </c>
      <c r="D46" s="76"/>
      <c r="E46" s="76"/>
    </row>
    <row r="47" spans="1:5">
      <c r="A47" s="200">
        <v>40695</v>
      </c>
      <c r="B47" s="76">
        <v>554737</v>
      </c>
      <c r="C47" s="76">
        <v>272461</v>
      </c>
      <c r="D47" s="76"/>
      <c r="E47" s="76"/>
    </row>
    <row r="48" spans="1:5">
      <c r="A48" s="200">
        <v>40725</v>
      </c>
      <c r="B48" s="76">
        <v>554392</v>
      </c>
      <c r="C48" s="76">
        <v>272403</v>
      </c>
      <c r="D48" s="76"/>
      <c r="E48" s="76"/>
    </row>
    <row r="49" spans="1:5">
      <c r="A49" s="200">
        <v>40756</v>
      </c>
      <c r="B49" s="76">
        <v>556698</v>
      </c>
      <c r="C49" s="76">
        <v>274856</v>
      </c>
      <c r="D49" s="76"/>
      <c r="E49" s="76"/>
    </row>
    <row r="50" spans="1:5">
      <c r="A50" s="200">
        <v>40787</v>
      </c>
      <c r="B50" s="76">
        <v>558939</v>
      </c>
      <c r="C50" s="76">
        <v>276535</v>
      </c>
      <c r="D50" s="76"/>
      <c r="E50" s="76"/>
    </row>
    <row r="51" spans="1:5">
      <c r="A51" s="200">
        <v>40817</v>
      </c>
      <c r="B51" s="76">
        <v>558588</v>
      </c>
      <c r="C51" s="76">
        <v>275838</v>
      </c>
      <c r="D51" s="76"/>
      <c r="E51" s="76"/>
    </row>
    <row r="52" spans="1:5">
      <c r="A52" s="200">
        <v>40848</v>
      </c>
      <c r="B52" s="76">
        <v>559452</v>
      </c>
      <c r="C52" s="76">
        <v>276607</v>
      </c>
      <c r="D52" s="76"/>
      <c r="E52" s="76"/>
    </row>
    <row r="53" spans="1:5">
      <c r="A53" s="200">
        <v>40878</v>
      </c>
      <c r="B53" s="76">
        <v>561336</v>
      </c>
      <c r="C53" s="76">
        <v>278454</v>
      </c>
      <c r="D53" s="76"/>
      <c r="E53" s="76"/>
    </row>
    <row r="54" spans="1:5">
      <c r="A54" s="200">
        <v>40909</v>
      </c>
      <c r="B54" s="76">
        <v>561383</v>
      </c>
      <c r="C54" s="76">
        <v>279256</v>
      </c>
      <c r="D54" s="76"/>
      <c r="E54" s="76"/>
    </row>
    <row r="55" spans="1:5">
      <c r="A55" s="200">
        <v>40940</v>
      </c>
      <c r="B55" s="76">
        <v>562893</v>
      </c>
      <c r="C55" s="76">
        <v>280227</v>
      </c>
      <c r="D55" s="76"/>
      <c r="E55" s="76"/>
    </row>
    <row r="56" spans="1:5">
      <c r="A56" s="200">
        <v>40969</v>
      </c>
      <c r="B56" s="76">
        <v>562928</v>
      </c>
      <c r="C56" s="76">
        <v>280702</v>
      </c>
      <c r="D56" s="76"/>
      <c r="E56" s="76"/>
    </row>
    <row r="57" spans="1:5">
      <c r="A57" s="200">
        <v>41000</v>
      </c>
      <c r="B57" s="76">
        <v>562893</v>
      </c>
      <c r="C57" s="76">
        <v>280915</v>
      </c>
      <c r="D57" s="76"/>
      <c r="E57" s="76"/>
    </row>
    <row r="58" spans="1:5">
      <c r="A58" s="200">
        <v>41030</v>
      </c>
      <c r="B58" s="76">
        <v>563361</v>
      </c>
      <c r="C58" s="76">
        <v>280930</v>
      </c>
      <c r="D58" s="76"/>
      <c r="E58" s="76"/>
    </row>
    <row r="59" spans="1:5">
      <c r="A59" s="200">
        <v>41061</v>
      </c>
      <c r="B59" s="76">
        <v>564867</v>
      </c>
      <c r="C59" s="76">
        <v>280901</v>
      </c>
      <c r="D59" s="76"/>
      <c r="E59" s="76"/>
    </row>
    <row r="60" spans="1:5">
      <c r="A60" s="200">
        <v>41091</v>
      </c>
      <c r="B60" s="76">
        <v>565637</v>
      </c>
      <c r="C60" s="76">
        <v>280001</v>
      </c>
      <c r="D60" s="76"/>
      <c r="E60" s="76"/>
    </row>
    <row r="61" spans="1:5">
      <c r="A61" s="200">
        <v>41122</v>
      </c>
      <c r="B61" s="76">
        <v>567432</v>
      </c>
      <c r="C61" s="76">
        <v>280746</v>
      </c>
      <c r="D61" s="76"/>
      <c r="E61" s="76"/>
    </row>
    <row r="62" spans="1:5">
      <c r="A62" s="200">
        <v>41153</v>
      </c>
      <c r="B62" s="76">
        <v>566492</v>
      </c>
      <c r="C62" s="76">
        <v>279304</v>
      </c>
      <c r="D62" s="76"/>
      <c r="E62" s="76"/>
    </row>
    <row r="63" spans="1:5">
      <c r="A63" s="200">
        <v>41183</v>
      </c>
      <c r="B63" s="76">
        <v>567935</v>
      </c>
      <c r="C63" s="76">
        <v>279239</v>
      </c>
      <c r="D63" s="76"/>
      <c r="E63" s="76"/>
    </row>
    <row r="64" spans="1:5">
      <c r="A64" s="200">
        <v>41214</v>
      </c>
      <c r="B64" s="76">
        <v>568607</v>
      </c>
      <c r="C64" s="76">
        <v>279833</v>
      </c>
      <c r="D64" s="76"/>
      <c r="E64" s="76"/>
    </row>
    <row r="65" spans="1:5">
      <c r="A65" s="200">
        <v>41244</v>
      </c>
      <c r="B65" s="76">
        <v>568150</v>
      </c>
      <c r="C65" s="76">
        <v>280007</v>
      </c>
      <c r="D65" s="76"/>
      <c r="E65" s="76"/>
    </row>
    <row r="66" spans="1:5">
      <c r="A66" s="200">
        <v>41275</v>
      </c>
      <c r="B66" s="76">
        <v>569830</v>
      </c>
      <c r="C66" s="76">
        <v>281475</v>
      </c>
      <c r="D66" s="76"/>
      <c r="E66" s="76"/>
    </row>
    <row r="67" spans="1:5">
      <c r="A67" s="200">
        <v>41306</v>
      </c>
      <c r="B67" s="76">
        <v>570125</v>
      </c>
      <c r="C67" s="76">
        <v>281774</v>
      </c>
      <c r="D67" s="76"/>
      <c r="E67" s="76"/>
    </row>
    <row r="68" spans="1:5">
      <c r="A68" s="200">
        <v>41334</v>
      </c>
      <c r="B68" s="76">
        <v>562738</v>
      </c>
      <c r="C68" s="76">
        <v>279775</v>
      </c>
      <c r="D68" s="76"/>
      <c r="E68" s="76"/>
    </row>
    <row r="69" spans="1:5">
      <c r="A69" s="200">
        <v>41365</v>
      </c>
      <c r="B69" s="76">
        <v>565012</v>
      </c>
      <c r="C69" s="76">
        <v>279720</v>
      </c>
      <c r="D69" s="76"/>
      <c r="E69" s="76"/>
    </row>
    <row r="70" spans="1:5">
      <c r="A70" s="200">
        <v>41395</v>
      </c>
      <c r="B70" s="76">
        <v>568738</v>
      </c>
      <c r="C70" s="76">
        <v>281474</v>
      </c>
      <c r="D70" s="76"/>
      <c r="E70" s="76"/>
    </row>
    <row r="71" spans="1:5">
      <c r="A71" s="200">
        <v>41426</v>
      </c>
      <c r="B71" s="76">
        <v>567258</v>
      </c>
      <c r="C71" s="76">
        <v>279946</v>
      </c>
      <c r="D71" s="76"/>
      <c r="E71" s="76"/>
    </row>
    <row r="72" spans="1:5">
      <c r="A72" s="200">
        <v>41456</v>
      </c>
      <c r="B72" s="76">
        <v>566852</v>
      </c>
      <c r="C72" s="76">
        <v>279705</v>
      </c>
      <c r="D72" s="76"/>
      <c r="E72" s="76"/>
    </row>
    <row r="73" spans="1:5">
      <c r="A73" s="200">
        <v>41487</v>
      </c>
      <c r="B73" s="76">
        <v>568374</v>
      </c>
      <c r="C73" s="76">
        <v>280871</v>
      </c>
      <c r="D73" s="76"/>
      <c r="E73" s="76"/>
    </row>
    <row r="74" spans="1:5">
      <c r="A74" s="200">
        <v>41518</v>
      </c>
      <c r="B74" s="76">
        <v>567208</v>
      </c>
      <c r="C74" s="76">
        <v>280045</v>
      </c>
      <c r="D74" s="76"/>
      <c r="E74" s="76"/>
    </row>
    <row r="75" spans="1:5">
      <c r="A75" s="200">
        <v>41548</v>
      </c>
      <c r="B75" s="76">
        <v>566493</v>
      </c>
      <c r="C75" s="76">
        <v>279116</v>
      </c>
      <c r="D75" s="76"/>
      <c r="E75" s="76"/>
    </row>
    <row r="76" spans="1:5">
      <c r="A76" s="200">
        <v>41579</v>
      </c>
      <c r="B76" s="76">
        <v>564152</v>
      </c>
      <c r="C76" s="76">
        <v>277502</v>
      </c>
      <c r="D76" s="76"/>
      <c r="E76" s="76"/>
    </row>
    <row r="77" spans="1:5">
      <c r="A77" s="200">
        <v>41609</v>
      </c>
      <c r="B77" s="76">
        <v>563717</v>
      </c>
      <c r="C77" s="76">
        <v>278566</v>
      </c>
      <c r="D77" s="76"/>
      <c r="E77" s="76"/>
    </row>
    <row r="78" spans="1:5">
      <c r="A78" s="200">
        <v>41640</v>
      </c>
      <c r="B78" s="76">
        <v>564686</v>
      </c>
      <c r="C78" s="76">
        <v>279678</v>
      </c>
      <c r="D78" s="76"/>
      <c r="E78" s="76"/>
    </row>
    <row r="79" spans="1:5">
      <c r="A79" s="200">
        <v>41671</v>
      </c>
      <c r="B79" s="76">
        <v>563597</v>
      </c>
      <c r="C79" s="76">
        <v>279025</v>
      </c>
      <c r="D79" s="76"/>
      <c r="E79" s="76"/>
    </row>
    <row r="80" spans="1:5">
      <c r="A80" s="200">
        <v>41699</v>
      </c>
      <c r="B80" s="76">
        <v>562069</v>
      </c>
      <c r="C80" s="76">
        <v>277645</v>
      </c>
      <c r="D80" s="76"/>
      <c r="E80" s="76"/>
    </row>
    <row r="81" spans="1:5">
      <c r="A81" s="200">
        <v>41730</v>
      </c>
      <c r="B81" s="76">
        <v>560590</v>
      </c>
      <c r="C81" s="76">
        <v>276241</v>
      </c>
      <c r="D81" s="76"/>
      <c r="E81" s="76"/>
    </row>
    <row r="82" spans="1:5">
      <c r="A82" s="200">
        <v>41760</v>
      </c>
      <c r="B82" s="76">
        <v>560928</v>
      </c>
      <c r="C82" s="76">
        <v>275926</v>
      </c>
      <c r="D82" s="76"/>
      <c r="E82" s="76"/>
    </row>
    <row r="83" spans="1:5">
      <c r="A83" s="200">
        <v>41791</v>
      </c>
      <c r="B83" s="76">
        <v>560725</v>
      </c>
      <c r="C83" s="76">
        <v>275299</v>
      </c>
      <c r="D83" s="76"/>
      <c r="E83" s="76"/>
    </row>
    <row r="84" spans="1:5">
      <c r="A84" s="200">
        <v>41821</v>
      </c>
      <c r="B84" s="76">
        <v>560964</v>
      </c>
      <c r="C84" s="76">
        <v>274782</v>
      </c>
      <c r="D84" s="76"/>
      <c r="E84" s="76"/>
    </row>
    <row r="85" spans="1:5">
      <c r="A85" s="200">
        <v>41852</v>
      </c>
      <c r="B85" s="76">
        <v>560345</v>
      </c>
      <c r="C85" s="76">
        <v>273300</v>
      </c>
      <c r="D85" s="76"/>
      <c r="E85" s="76"/>
    </row>
    <row r="86" spans="1:5">
      <c r="A86" s="200">
        <v>41883</v>
      </c>
      <c r="B86" s="76">
        <v>560830</v>
      </c>
      <c r="C86" s="76">
        <v>272477</v>
      </c>
      <c r="D86" s="76"/>
      <c r="E86" s="76"/>
    </row>
    <row r="87" spans="1:5">
      <c r="A87" s="200">
        <v>41913</v>
      </c>
      <c r="B87" s="76">
        <v>560300</v>
      </c>
      <c r="C87" s="76">
        <v>271266</v>
      </c>
      <c r="D87" s="76"/>
      <c r="E87" s="76"/>
    </row>
    <row r="88" spans="1:5">
      <c r="A88" s="200">
        <v>41944</v>
      </c>
      <c r="B88" s="76">
        <v>556594</v>
      </c>
      <c r="C88" s="76">
        <v>268833</v>
      </c>
      <c r="D88" s="76"/>
      <c r="E88" s="76"/>
    </row>
    <row r="89" spans="1:5">
      <c r="A89" s="200">
        <v>41974</v>
      </c>
      <c r="B89" s="76">
        <v>557851</v>
      </c>
      <c r="C89" s="76">
        <v>268894</v>
      </c>
      <c r="D89" s="76"/>
      <c r="E89" s="76"/>
    </row>
    <row r="90" spans="1:5">
      <c r="A90" s="200">
        <v>42005</v>
      </c>
      <c r="B90" s="76">
        <v>557984</v>
      </c>
      <c r="C90" s="76">
        <v>269039</v>
      </c>
      <c r="D90" s="76"/>
      <c r="E90" s="76"/>
    </row>
    <row r="91" spans="1:5">
      <c r="A91" s="200">
        <v>42036</v>
      </c>
      <c r="B91" s="76">
        <v>556740</v>
      </c>
      <c r="C91" s="76">
        <v>267536</v>
      </c>
      <c r="D91" s="76"/>
      <c r="E91" s="76"/>
    </row>
    <row r="92" spans="1:5">
      <c r="A92" s="200">
        <v>42064</v>
      </c>
      <c r="B92" s="76">
        <v>554088</v>
      </c>
      <c r="C92" s="76">
        <v>264135</v>
      </c>
      <c r="D92" s="76"/>
      <c r="E92" s="76"/>
    </row>
    <row r="93" spans="1:5">
      <c r="A93" s="200">
        <v>42095</v>
      </c>
      <c r="B93" s="76">
        <v>555472</v>
      </c>
      <c r="C93" s="76">
        <v>263137</v>
      </c>
      <c r="D93" s="76"/>
      <c r="E93" s="76"/>
    </row>
    <row r="94" spans="1:5">
      <c r="A94" s="200">
        <v>42125</v>
      </c>
      <c r="B94" s="76">
        <v>555199</v>
      </c>
      <c r="C94" s="76">
        <v>262374</v>
      </c>
      <c r="D94" s="76"/>
      <c r="E94" s="76"/>
    </row>
    <row r="95" spans="1:5">
      <c r="A95" s="200">
        <v>42156</v>
      </c>
      <c r="B95" s="76">
        <v>556277</v>
      </c>
      <c r="C95" s="76">
        <v>262115</v>
      </c>
      <c r="D95" s="76"/>
      <c r="E95" s="76"/>
    </row>
    <row r="96" spans="1:5">
      <c r="A96" s="200">
        <v>42186</v>
      </c>
      <c r="B96" s="76">
        <v>555826</v>
      </c>
      <c r="C96" s="76">
        <v>260326</v>
      </c>
      <c r="D96" s="76"/>
      <c r="E96" s="76"/>
    </row>
    <row r="97" spans="1:5">
      <c r="A97" s="200">
        <v>42217</v>
      </c>
      <c r="B97" s="76">
        <v>553597</v>
      </c>
      <c r="C97" s="76">
        <v>260335</v>
      </c>
      <c r="D97" s="76">
        <v>915</v>
      </c>
      <c r="E97" s="76">
        <v>739</v>
      </c>
    </row>
    <row r="98" spans="1:5">
      <c r="A98" s="200">
        <v>42248</v>
      </c>
      <c r="B98" s="76">
        <v>554190</v>
      </c>
      <c r="C98" s="76">
        <v>259974</v>
      </c>
      <c r="D98" s="76">
        <v>1169</v>
      </c>
      <c r="E98" s="76">
        <v>931</v>
      </c>
    </row>
    <row r="99" spans="1:5">
      <c r="A99" s="200">
        <v>42278</v>
      </c>
      <c r="B99" s="76">
        <v>553259</v>
      </c>
      <c r="C99" s="76">
        <v>258300</v>
      </c>
      <c r="D99" s="76">
        <v>1331</v>
      </c>
      <c r="E99" s="76">
        <v>1085</v>
      </c>
    </row>
    <row r="100" spans="1:5">
      <c r="A100" s="200">
        <v>42309</v>
      </c>
      <c r="B100" s="76">
        <v>551244</v>
      </c>
      <c r="C100" s="76">
        <v>256574</v>
      </c>
      <c r="D100" s="76">
        <v>1600</v>
      </c>
      <c r="E100" s="76">
        <v>1307</v>
      </c>
    </row>
    <row r="101" spans="1:5">
      <c r="A101" s="200">
        <v>42339</v>
      </c>
      <c r="B101" s="76">
        <v>551215</v>
      </c>
      <c r="C101" s="76">
        <v>256897</v>
      </c>
      <c r="D101" s="76">
        <v>1891</v>
      </c>
      <c r="E101" s="76">
        <v>1544</v>
      </c>
    </row>
    <row r="102" spans="1:5">
      <c r="A102" s="200">
        <v>42370</v>
      </c>
      <c r="B102" s="76">
        <v>549738</v>
      </c>
      <c r="C102" s="76">
        <v>256087</v>
      </c>
      <c r="D102" s="76">
        <v>2274</v>
      </c>
      <c r="E102" s="76">
        <v>1860</v>
      </c>
    </row>
    <row r="103" spans="1:5">
      <c r="A103" s="200">
        <v>42401</v>
      </c>
      <c r="B103" s="76">
        <v>550350</v>
      </c>
      <c r="C103" s="76">
        <v>256672</v>
      </c>
      <c r="D103" s="76">
        <v>2788</v>
      </c>
      <c r="E103" s="76">
        <v>2274</v>
      </c>
    </row>
    <row r="104" spans="1:5">
      <c r="A104" s="200">
        <v>42430</v>
      </c>
      <c r="B104" s="76">
        <v>548859</v>
      </c>
      <c r="C104" s="76">
        <v>255174</v>
      </c>
      <c r="D104" s="76">
        <v>3533</v>
      </c>
      <c r="E104" s="76">
        <v>2932</v>
      </c>
    </row>
    <row r="105" spans="1:5">
      <c r="A105" s="200">
        <v>42461</v>
      </c>
      <c r="B105" s="76">
        <v>542834</v>
      </c>
      <c r="C105" s="76">
        <v>251844</v>
      </c>
      <c r="D105" s="76">
        <v>4721</v>
      </c>
      <c r="E105" s="76">
        <v>3935</v>
      </c>
    </row>
    <row r="106" spans="1:5">
      <c r="A106" s="200">
        <v>42491</v>
      </c>
      <c r="B106" s="76">
        <v>544061</v>
      </c>
      <c r="C106" s="76">
        <v>251990</v>
      </c>
      <c r="D106" s="76">
        <v>5853</v>
      </c>
      <c r="E106" s="76">
        <v>4925</v>
      </c>
    </row>
    <row r="107" spans="1:5">
      <c r="A107" s="200">
        <v>42522</v>
      </c>
      <c r="B107" s="76">
        <v>543485</v>
      </c>
      <c r="C107" s="76">
        <v>250695</v>
      </c>
      <c r="D107" s="76">
        <v>7150</v>
      </c>
      <c r="E107" s="76">
        <v>6011</v>
      </c>
    </row>
    <row r="108" spans="1:5">
      <c r="A108" s="200">
        <v>42552</v>
      </c>
      <c r="B108" s="76">
        <v>539457</v>
      </c>
      <c r="C108" s="76">
        <v>248277</v>
      </c>
      <c r="D108" s="76">
        <v>8660</v>
      </c>
      <c r="E108" s="76">
        <v>7344</v>
      </c>
    </row>
    <row r="109" spans="1:5">
      <c r="A109" s="200">
        <v>42583</v>
      </c>
      <c r="B109" s="76">
        <v>538597</v>
      </c>
      <c r="C109" s="76">
        <v>247517</v>
      </c>
      <c r="D109" s="76">
        <v>10171</v>
      </c>
      <c r="E109" s="76">
        <v>8401</v>
      </c>
    </row>
    <row r="110" spans="1:5">
      <c r="A110" s="200">
        <v>42614</v>
      </c>
      <c r="B110" s="76">
        <v>537763</v>
      </c>
      <c r="C110" s="76">
        <v>246471</v>
      </c>
      <c r="D110" s="76">
        <v>11486</v>
      </c>
      <c r="E110" s="76">
        <v>9329</v>
      </c>
    </row>
    <row r="111" spans="1:5">
      <c r="A111" s="200">
        <v>42644</v>
      </c>
      <c r="B111" s="76">
        <v>533907</v>
      </c>
      <c r="C111" s="76">
        <v>244140</v>
      </c>
      <c r="D111" s="76">
        <v>13224</v>
      </c>
      <c r="E111" s="76">
        <v>10598</v>
      </c>
    </row>
    <row r="112" spans="1:5">
      <c r="A112" s="200">
        <v>42675</v>
      </c>
      <c r="B112" s="76">
        <v>531048</v>
      </c>
      <c r="C112" s="76">
        <v>242673</v>
      </c>
      <c r="D112" s="76">
        <v>14676</v>
      </c>
      <c r="E112" s="76">
        <v>11638</v>
      </c>
    </row>
    <row r="113" spans="1:5">
      <c r="A113" s="200">
        <v>42705</v>
      </c>
      <c r="B113" s="76">
        <v>530747</v>
      </c>
      <c r="C113" s="76">
        <v>242962</v>
      </c>
      <c r="D113" s="76">
        <v>16280</v>
      </c>
      <c r="E113" s="76">
        <v>12608</v>
      </c>
    </row>
    <row r="114" spans="1:5">
      <c r="A114" s="200">
        <v>42736</v>
      </c>
      <c r="B114" s="76">
        <v>528144</v>
      </c>
      <c r="C114" s="76">
        <v>241578</v>
      </c>
      <c r="D114" s="76">
        <v>18128</v>
      </c>
      <c r="E114" s="76">
        <v>13614</v>
      </c>
    </row>
    <row r="115" spans="1:5">
      <c r="A115" s="200">
        <v>42767</v>
      </c>
      <c r="B115" s="76">
        <v>526868</v>
      </c>
      <c r="C115" s="76">
        <v>241201</v>
      </c>
      <c r="D115" s="76">
        <v>19905</v>
      </c>
      <c r="E115" s="76">
        <v>14720</v>
      </c>
    </row>
    <row r="116" spans="1:5">
      <c r="A116" s="200">
        <v>42795</v>
      </c>
      <c r="B116" s="76">
        <v>524469</v>
      </c>
      <c r="C116" s="76">
        <v>239667</v>
      </c>
      <c r="D116" s="76">
        <v>21737</v>
      </c>
      <c r="E116" s="76">
        <v>15757</v>
      </c>
    </row>
    <row r="117" spans="1:5">
      <c r="A117" s="200">
        <v>42826</v>
      </c>
      <c r="B117" s="76">
        <v>519444</v>
      </c>
      <c r="C117" s="76">
        <v>236690</v>
      </c>
      <c r="D117" s="76">
        <v>23972</v>
      </c>
      <c r="E117" s="76">
        <v>16947</v>
      </c>
    </row>
    <row r="118" spans="1:5">
      <c r="A118" s="200">
        <v>42856</v>
      </c>
      <c r="B118" s="76">
        <v>518792</v>
      </c>
      <c r="C118" s="76">
        <v>237222</v>
      </c>
      <c r="D118" s="76">
        <v>25477</v>
      </c>
      <c r="E118" s="76">
        <v>17722</v>
      </c>
    </row>
    <row r="119" spans="1:5">
      <c r="A119" s="200">
        <v>42887</v>
      </c>
      <c r="B119" s="76">
        <v>519329</v>
      </c>
      <c r="C119" s="76">
        <v>237345</v>
      </c>
      <c r="D119" s="76">
        <v>27072</v>
      </c>
      <c r="E119" s="76">
        <v>18408</v>
      </c>
    </row>
    <row r="120" spans="1:5">
      <c r="A120" s="200">
        <v>42917</v>
      </c>
      <c r="B120" s="13">
        <v>515449</v>
      </c>
      <c r="C120" s="13">
        <v>235501</v>
      </c>
      <c r="D120" s="13">
        <v>28830</v>
      </c>
      <c r="E120" s="13">
        <v>19325</v>
      </c>
    </row>
    <row r="121" spans="1:5">
      <c r="A121" s="200">
        <v>42948</v>
      </c>
      <c r="B121" s="13">
        <v>513853</v>
      </c>
      <c r="C121" s="13">
        <v>234671</v>
      </c>
      <c r="D121" s="13">
        <v>30165</v>
      </c>
      <c r="E121" s="13">
        <v>20141</v>
      </c>
    </row>
    <row r="122" spans="1:5">
      <c r="A122" s="200">
        <v>42979</v>
      </c>
      <c r="B122" s="13">
        <v>510148</v>
      </c>
      <c r="C122" s="13">
        <v>232230</v>
      </c>
      <c r="D122" s="13">
        <v>31748</v>
      </c>
      <c r="E122" s="13">
        <v>20987</v>
      </c>
    </row>
    <row r="123" spans="1:5">
      <c r="A123" s="200">
        <v>43009</v>
      </c>
      <c r="B123" s="13">
        <v>508351</v>
      </c>
      <c r="C123" s="13">
        <v>231301</v>
      </c>
      <c r="D123" s="13">
        <v>33181</v>
      </c>
      <c r="E123" s="13">
        <v>21786</v>
      </c>
    </row>
    <row r="124" spans="1:5">
      <c r="A124" s="200">
        <v>43040</v>
      </c>
      <c r="B124" s="13">
        <v>506493</v>
      </c>
      <c r="C124" s="13">
        <v>230678</v>
      </c>
      <c r="D124" s="13">
        <v>34464</v>
      </c>
      <c r="E124" s="13">
        <v>22572</v>
      </c>
    </row>
    <row r="125" spans="1:5">
      <c r="A125" s="201">
        <v>43070</v>
      </c>
      <c r="B125" s="13">
        <v>503236</v>
      </c>
      <c r="C125" s="13">
        <v>229694</v>
      </c>
      <c r="D125" s="13">
        <v>36112</v>
      </c>
      <c r="E125" s="13">
        <v>23533</v>
      </c>
    </row>
    <row r="126" spans="1:5">
      <c r="A126" s="201">
        <v>43101</v>
      </c>
      <c r="B126" s="13">
        <v>502680</v>
      </c>
      <c r="C126" s="13">
        <v>229879</v>
      </c>
      <c r="D126" s="13">
        <v>37137</v>
      </c>
      <c r="E126" s="13">
        <v>24076</v>
      </c>
    </row>
    <row r="127" spans="1:5">
      <c r="A127" s="201">
        <v>43132</v>
      </c>
      <c r="B127" s="13">
        <v>501148</v>
      </c>
      <c r="C127" s="13">
        <v>229519</v>
      </c>
      <c r="D127" s="13">
        <v>38354</v>
      </c>
      <c r="E127" s="13">
        <v>24788</v>
      </c>
    </row>
    <row r="128" spans="1:5">
      <c r="A128" s="201">
        <v>43160</v>
      </c>
      <c r="B128" s="13">
        <v>498100</v>
      </c>
      <c r="C128" s="13">
        <v>228392</v>
      </c>
      <c r="D128" s="13">
        <v>39537</v>
      </c>
      <c r="E128" s="13">
        <v>25749</v>
      </c>
    </row>
    <row r="129" spans="1:5">
      <c r="A129" s="201">
        <v>43191</v>
      </c>
      <c r="B129" s="13">
        <v>495327</v>
      </c>
      <c r="C129" s="13">
        <v>226725</v>
      </c>
      <c r="D129" s="13">
        <v>40899</v>
      </c>
      <c r="E129" s="13">
        <v>26844</v>
      </c>
    </row>
    <row r="130" spans="1:5">
      <c r="A130" s="201">
        <v>43221</v>
      </c>
      <c r="B130" s="13">
        <v>493638</v>
      </c>
      <c r="C130" s="13">
        <v>226552</v>
      </c>
      <c r="D130" s="13">
        <v>42252</v>
      </c>
      <c r="E130" s="13">
        <v>28178</v>
      </c>
    </row>
    <row r="131" spans="1:5">
      <c r="A131" s="201">
        <v>43252</v>
      </c>
      <c r="B131" s="13">
        <v>490413</v>
      </c>
      <c r="C131" s="13">
        <v>224535</v>
      </c>
      <c r="D131" s="13">
        <v>44100</v>
      </c>
      <c r="E131" s="13">
        <v>30322</v>
      </c>
    </row>
    <row r="132" spans="1:5">
      <c r="A132" s="201">
        <v>43282</v>
      </c>
      <c r="B132" s="13">
        <v>488432</v>
      </c>
      <c r="C132" s="13">
        <v>222559</v>
      </c>
      <c r="D132" s="13">
        <v>46324</v>
      </c>
      <c r="E132" s="13">
        <v>32885</v>
      </c>
    </row>
    <row r="133" spans="1:5">
      <c r="A133" s="201">
        <v>43313</v>
      </c>
      <c r="B133" s="13">
        <v>488752</v>
      </c>
      <c r="C133" s="13">
        <v>221010</v>
      </c>
      <c r="D133" s="13">
        <v>49152</v>
      </c>
      <c r="E133" s="13">
        <v>36032</v>
      </c>
    </row>
    <row r="134" spans="1:5">
      <c r="A134" s="201">
        <v>43344</v>
      </c>
      <c r="B134" s="13">
        <v>483892</v>
      </c>
      <c r="C134" s="13">
        <v>217168</v>
      </c>
      <c r="D134" s="13">
        <v>53074</v>
      </c>
      <c r="E134" s="13">
        <v>40398</v>
      </c>
    </row>
    <row r="135" spans="1:5">
      <c r="A135" s="201">
        <v>43374</v>
      </c>
      <c r="B135" s="13">
        <v>480083</v>
      </c>
      <c r="C135" s="13">
        <v>213999</v>
      </c>
      <c r="D135" s="13">
        <v>56610</v>
      </c>
      <c r="E135" s="13">
        <v>44391</v>
      </c>
    </row>
    <row r="136" spans="1:5">
      <c r="A136" s="201">
        <v>43405</v>
      </c>
      <c r="B136" s="13">
        <v>476314</v>
      </c>
      <c r="C136" s="13">
        <v>211042</v>
      </c>
      <c r="D136" s="13">
        <v>60617</v>
      </c>
      <c r="E136" s="13">
        <v>48759</v>
      </c>
    </row>
    <row r="137" spans="1:5">
      <c r="A137" s="201">
        <v>43435</v>
      </c>
      <c r="B137" s="13">
        <v>470353</v>
      </c>
      <c r="C137" s="13">
        <v>206588</v>
      </c>
      <c r="D137" s="13">
        <v>65639</v>
      </c>
      <c r="E137" s="13">
        <v>54363</v>
      </c>
    </row>
    <row r="138" spans="1:5">
      <c r="A138" s="201">
        <v>43466</v>
      </c>
      <c r="B138" s="13">
        <v>468059</v>
      </c>
      <c r="C138" s="13">
        <v>204337</v>
      </c>
      <c r="D138" s="13">
        <v>68895</v>
      </c>
      <c r="E138" s="13">
        <v>57851</v>
      </c>
    </row>
    <row r="139" spans="1:5">
      <c r="A139" s="201">
        <v>43497</v>
      </c>
      <c r="B139" s="13">
        <v>462214</v>
      </c>
      <c r="C139" s="13">
        <v>199675</v>
      </c>
      <c r="D139" s="13">
        <v>73150</v>
      </c>
      <c r="E139" s="13">
        <v>63070</v>
      </c>
    </row>
    <row r="140" spans="1:5">
      <c r="A140" s="201">
        <v>43525</v>
      </c>
      <c r="B140" s="13">
        <v>456146</v>
      </c>
      <c r="C140" s="13">
        <v>195301</v>
      </c>
      <c r="D140" s="13">
        <v>77625</v>
      </c>
      <c r="E140" s="13">
        <v>67896</v>
      </c>
    </row>
    <row r="141" spans="1:5">
      <c r="A141" s="201">
        <v>43556</v>
      </c>
      <c r="B141" s="13">
        <v>452201</v>
      </c>
      <c r="C141" s="13">
        <v>191497</v>
      </c>
      <c r="D141" s="13">
        <v>82002</v>
      </c>
      <c r="E141" s="13">
        <v>72922</v>
      </c>
    </row>
    <row r="142" spans="1:5">
      <c r="A142" s="201">
        <v>43586</v>
      </c>
      <c r="B142" s="13">
        <v>449229</v>
      </c>
      <c r="C142" s="13">
        <v>188982</v>
      </c>
      <c r="D142" s="13">
        <v>85738</v>
      </c>
      <c r="E142" s="13">
        <v>77192</v>
      </c>
    </row>
    <row r="143" spans="1:5">
      <c r="A143" s="201">
        <v>43617</v>
      </c>
      <c r="B143" s="13">
        <v>444573</v>
      </c>
      <c r="C143" s="13">
        <v>185122</v>
      </c>
      <c r="D143" s="13">
        <v>90805</v>
      </c>
      <c r="E143" s="13">
        <v>82819</v>
      </c>
    </row>
    <row r="144" spans="1:5">
      <c r="A144" s="201">
        <v>43647</v>
      </c>
      <c r="B144" s="13">
        <v>440956</v>
      </c>
      <c r="C144" s="13">
        <v>182165</v>
      </c>
      <c r="D144" s="13">
        <v>94780</v>
      </c>
      <c r="E144" s="13">
        <v>87296</v>
      </c>
    </row>
    <row r="145" spans="1:5">
      <c r="A145" s="201">
        <v>43678</v>
      </c>
      <c r="B145" s="13">
        <v>437848</v>
      </c>
      <c r="C145" s="13">
        <v>179019</v>
      </c>
      <c r="D145" s="13">
        <v>98319</v>
      </c>
      <c r="E145" s="13">
        <v>91308</v>
      </c>
    </row>
    <row r="146" spans="1:5">
      <c r="A146" s="201">
        <v>43709</v>
      </c>
      <c r="B146" s="13">
        <v>433239</v>
      </c>
      <c r="C146" s="13">
        <v>175572</v>
      </c>
      <c r="D146" s="13">
        <v>102694</v>
      </c>
      <c r="E146" s="13">
        <v>96045</v>
      </c>
    </row>
    <row r="147" spans="1:5">
      <c r="A147" s="201">
        <v>43739</v>
      </c>
      <c r="B147" s="13">
        <v>428981</v>
      </c>
      <c r="C147" s="13">
        <v>172537</v>
      </c>
      <c r="D147" s="13">
        <v>105675</v>
      </c>
      <c r="E147" s="13">
        <v>100536</v>
      </c>
    </row>
    <row r="148" spans="1:5">
      <c r="A148" s="201">
        <v>43770</v>
      </c>
      <c r="B148" s="13">
        <v>425281</v>
      </c>
      <c r="C148" s="13">
        <v>169344</v>
      </c>
      <c r="D148" s="13">
        <v>109529</v>
      </c>
      <c r="E148" s="13">
        <v>105723</v>
      </c>
    </row>
    <row r="149" spans="1:5">
      <c r="A149" s="201">
        <v>43800</v>
      </c>
      <c r="B149" s="13">
        <v>422915</v>
      </c>
      <c r="C149" s="13">
        <v>167028</v>
      </c>
      <c r="D149" s="13">
        <v>112121</v>
      </c>
      <c r="E149" s="13">
        <v>109806</v>
      </c>
    </row>
    <row r="150" spans="1:5">
      <c r="A150" s="201">
        <v>43831</v>
      </c>
      <c r="B150" s="13">
        <v>421288</v>
      </c>
      <c r="C150" s="13">
        <v>165229</v>
      </c>
      <c r="D150" s="13">
        <v>114177</v>
      </c>
      <c r="E150" s="13">
        <v>112819</v>
      </c>
    </row>
    <row r="151" spans="1:5">
      <c r="A151" s="201">
        <v>43862</v>
      </c>
      <c r="B151" s="13">
        <v>417511</v>
      </c>
      <c r="C151" s="13">
        <v>162350</v>
      </c>
      <c r="D151" s="13">
        <v>118279</v>
      </c>
      <c r="E151" s="13">
        <v>119420</v>
      </c>
    </row>
    <row r="152" spans="1:5">
      <c r="A152" s="201">
        <v>43891</v>
      </c>
      <c r="B152" s="13">
        <v>414538</v>
      </c>
      <c r="C152" s="13">
        <v>159785</v>
      </c>
      <c r="D152" s="13">
        <v>122045</v>
      </c>
      <c r="E152" s="13">
        <v>126533</v>
      </c>
    </row>
    <row r="153" spans="1:5">
      <c r="A153" s="201">
        <v>43922</v>
      </c>
      <c r="B153" s="13">
        <v>412250</v>
      </c>
      <c r="C153" s="13">
        <v>157534</v>
      </c>
      <c r="D153" s="13">
        <v>144182</v>
      </c>
      <c r="E153" s="13">
        <v>197158</v>
      </c>
    </row>
    <row r="154" spans="1:5">
      <c r="A154" s="201">
        <v>43952</v>
      </c>
      <c r="B154" s="13">
        <v>405053</v>
      </c>
      <c r="C154" s="13">
        <v>152686</v>
      </c>
      <c r="D154" s="13">
        <v>155988</v>
      </c>
      <c r="E154" s="13">
        <v>239375</v>
      </c>
    </row>
  </sheetData>
  <customSheetViews>
    <customSheetView guid="{9883963A-B599-466E-88D7-AE85360E0737}" topLeftCell="A22">
      <selection activeCell="A150" sqref="A150:XFD150"/>
      <pageMargins left="0.7" right="0.7" top="0.75" bottom="0.75" header="0.3" footer="0.3"/>
      <pageSetup paperSize="9" orientation="portrait" r:id="rId1"/>
    </customSheetView>
    <customSheetView guid="{CDEF6930-6739-4FEE-9F65-E195F9A4F82A}" topLeftCell="A22">
      <selection activeCell="A150" sqref="A150:XFD150"/>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78">
    <tabColor rgb="FFCC6677"/>
  </sheetPr>
  <dimension ref="A1:AB992"/>
  <sheetViews>
    <sheetView zoomScaleNormal="100" workbookViewId="0">
      <selection activeCell="B1" sqref="B1"/>
    </sheetView>
  </sheetViews>
  <sheetFormatPr defaultColWidth="9.140625" defaultRowHeight="15"/>
  <cols>
    <col min="1" max="1" width="14.85546875" style="21" customWidth="1"/>
    <col min="2" max="2" width="9.5703125" style="6" customWidth="1"/>
    <col min="3" max="3" width="9.42578125" style="6" customWidth="1"/>
    <col min="4" max="5" width="13" style="6" customWidth="1"/>
    <col min="6" max="13" width="9.140625" style="6"/>
    <col min="14" max="14" width="13.5703125" style="6" customWidth="1"/>
    <col min="15" max="16384" width="9.140625" style="6"/>
  </cols>
  <sheetData>
    <row r="1" spans="1:28">
      <c r="A1" s="21" t="s">
        <v>30</v>
      </c>
      <c r="B1" s="260">
        <v>3.16</v>
      </c>
      <c r="C1" s="257"/>
    </row>
    <row r="2" spans="1:28">
      <c r="A2" s="147" t="s">
        <v>31</v>
      </c>
      <c r="B2" s="6" t="s">
        <v>3964</v>
      </c>
    </row>
    <row r="3" spans="1:28">
      <c r="A3" s="148" t="s">
        <v>33</v>
      </c>
      <c r="B3" s="25" t="s">
        <v>3268</v>
      </c>
    </row>
    <row r="5" spans="1:28">
      <c r="A5" s="21" t="s">
        <v>3988</v>
      </c>
      <c r="B5" s="6" t="s">
        <v>50</v>
      </c>
      <c r="C5" s="71" t="s">
        <v>25</v>
      </c>
      <c r="D5" s="71" t="s">
        <v>2328</v>
      </c>
      <c r="E5" s="71"/>
      <c r="O5" s="72"/>
      <c r="P5" s="72"/>
      <c r="Q5" s="72"/>
      <c r="R5" s="72"/>
      <c r="S5" s="72"/>
      <c r="T5" s="72"/>
      <c r="U5" s="72"/>
      <c r="V5" s="72"/>
      <c r="W5" s="72"/>
      <c r="X5" s="72"/>
      <c r="Y5" s="72"/>
    </row>
    <row r="6" spans="1:28">
      <c r="A6" s="104" t="s">
        <v>36</v>
      </c>
      <c r="B6" s="6" t="s">
        <v>3171</v>
      </c>
      <c r="C6" s="2">
        <v>0.44862808658346703</v>
      </c>
      <c r="D6" s="2">
        <v>0.15769517180113801</v>
      </c>
      <c r="I6" s="73"/>
      <c r="AA6" s="2"/>
    </row>
    <row r="7" spans="1:28">
      <c r="A7" s="104"/>
      <c r="B7" s="6" t="s">
        <v>3172</v>
      </c>
      <c r="C7" s="2">
        <v>0.483811229972265</v>
      </c>
      <c r="D7" s="2">
        <v>0.40033223998294099</v>
      </c>
      <c r="I7" s="73"/>
      <c r="AA7" s="2"/>
    </row>
    <row r="8" spans="1:28">
      <c r="A8" s="104" t="s">
        <v>3170</v>
      </c>
      <c r="B8" s="6" t="s">
        <v>3171</v>
      </c>
      <c r="C8" s="2">
        <v>0.296970307466843</v>
      </c>
      <c r="D8" s="2">
        <v>0.17843707890137397</v>
      </c>
      <c r="I8" s="73"/>
      <c r="AA8" s="2"/>
    </row>
    <row r="9" spans="1:28">
      <c r="A9" s="104"/>
      <c r="B9" s="6" t="s">
        <v>3172</v>
      </c>
      <c r="C9" s="2">
        <v>0.67971230207740307</v>
      </c>
      <c r="D9" s="2">
        <v>0.544055884406209</v>
      </c>
      <c r="I9" s="73"/>
      <c r="AA9" s="2"/>
    </row>
    <row r="10" spans="1:28">
      <c r="J10" s="73"/>
      <c r="AB10" s="2"/>
    </row>
    <row r="11" spans="1:28">
      <c r="J11" s="73"/>
      <c r="AB11" s="2"/>
    </row>
    <row r="12" spans="1:28">
      <c r="J12" s="73"/>
      <c r="AB12" s="2"/>
    </row>
    <row r="13" spans="1:28">
      <c r="J13" s="73"/>
      <c r="AB13" s="2"/>
    </row>
    <row r="14" spans="1:28">
      <c r="J14" s="73"/>
      <c r="AB14" s="2"/>
    </row>
    <row r="15" spans="1:28">
      <c r="J15" s="73"/>
      <c r="AB15" s="2"/>
    </row>
    <row r="16" spans="1:28">
      <c r="I16" s="73"/>
      <c r="AA16" s="2"/>
    </row>
    <row r="17" spans="9:27">
      <c r="I17" s="73"/>
      <c r="AA17" s="2"/>
    </row>
    <row r="18" spans="9:27">
      <c r="I18" s="73"/>
      <c r="AA18" s="2"/>
    </row>
    <row r="19" spans="9:27">
      <c r="I19" s="73"/>
      <c r="AA19" s="2"/>
    </row>
    <row r="20" spans="9:27">
      <c r="I20" s="73"/>
      <c r="AA20" s="2"/>
    </row>
    <row r="21" spans="9:27">
      <c r="I21" s="73"/>
      <c r="AA21" s="2"/>
    </row>
    <row r="22" spans="9:27">
      <c r="I22" s="73"/>
      <c r="AA22" s="2"/>
    </row>
    <row r="23" spans="9:27">
      <c r="I23" s="73"/>
      <c r="AA23" s="2"/>
    </row>
    <row r="24" spans="9:27">
      <c r="I24" s="73"/>
      <c r="AA24" s="2"/>
    </row>
    <row r="25" spans="9:27">
      <c r="I25" s="73"/>
      <c r="AA25" s="2"/>
    </row>
    <row r="26" spans="9:27">
      <c r="I26" s="73"/>
      <c r="AA26" s="2"/>
    </row>
    <row r="27" spans="9:27">
      <c r="I27" s="73"/>
      <c r="AA27" s="2"/>
    </row>
    <row r="28" spans="9:27">
      <c r="I28" s="73"/>
      <c r="AA28" s="2"/>
    </row>
    <row r="29" spans="9:27">
      <c r="I29" s="73"/>
      <c r="AA29" s="2"/>
    </row>
    <row r="30" spans="9:27">
      <c r="I30" s="73"/>
      <c r="AA30" s="2"/>
    </row>
    <row r="31" spans="9:27">
      <c r="I31" s="73"/>
      <c r="AA31" s="2"/>
    </row>
    <row r="32" spans="9:27">
      <c r="I32" s="73"/>
      <c r="AA32" s="2"/>
    </row>
    <row r="33" spans="9:27">
      <c r="I33" s="73"/>
      <c r="AA33" s="2"/>
    </row>
    <row r="34" spans="9:27">
      <c r="I34" s="73"/>
      <c r="AA34" s="2"/>
    </row>
    <row r="35" spans="9:27">
      <c r="I35" s="73"/>
      <c r="AA35" s="2"/>
    </row>
    <row r="36" spans="9:27">
      <c r="I36" s="73"/>
      <c r="AA36" s="2"/>
    </row>
    <row r="37" spans="9:27">
      <c r="I37" s="73"/>
      <c r="AA37" s="2"/>
    </row>
    <row r="38" spans="9:27">
      <c r="I38" s="73"/>
      <c r="AA38" s="2"/>
    </row>
    <row r="39" spans="9:27">
      <c r="I39" s="73"/>
      <c r="AA39" s="2"/>
    </row>
    <row r="40" spans="9:27">
      <c r="I40" s="73"/>
      <c r="AA40" s="2"/>
    </row>
    <row r="41" spans="9:27">
      <c r="I41" s="73"/>
      <c r="AA41" s="2"/>
    </row>
    <row r="42" spans="9:27">
      <c r="I42" s="73"/>
      <c r="AA42" s="2"/>
    </row>
    <row r="43" spans="9:27">
      <c r="I43" s="73"/>
      <c r="AA43" s="2"/>
    </row>
    <row r="44" spans="9:27">
      <c r="I44" s="73"/>
      <c r="AA44" s="2"/>
    </row>
    <row r="45" spans="9:27">
      <c r="I45" s="73"/>
      <c r="AA45" s="2"/>
    </row>
    <row r="46" spans="9:27">
      <c r="I46" s="73"/>
      <c r="AA46" s="2"/>
    </row>
    <row r="47" spans="9:27">
      <c r="I47" s="73"/>
      <c r="AA47" s="2"/>
    </row>
    <row r="48" spans="9:27">
      <c r="I48" s="73"/>
      <c r="AA48" s="2"/>
    </row>
    <row r="49" spans="9:27">
      <c r="I49" s="73"/>
      <c r="AA49" s="2"/>
    </row>
    <row r="50" spans="9:27">
      <c r="I50" s="73"/>
      <c r="AA50" s="2"/>
    </row>
    <row r="51" spans="9:27">
      <c r="I51" s="73"/>
      <c r="AA51" s="2"/>
    </row>
    <row r="52" spans="9:27">
      <c r="I52" s="73"/>
      <c r="AA52" s="2"/>
    </row>
    <row r="53" spans="9:27">
      <c r="I53" s="73"/>
      <c r="AA53" s="2"/>
    </row>
    <row r="54" spans="9:27">
      <c r="I54" s="73"/>
      <c r="AA54" s="2"/>
    </row>
    <row r="55" spans="9:27">
      <c r="I55" s="73"/>
      <c r="AA55" s="2"/>
    </row>
    <row r="56" spans="9:27">
      <c r="I56" s="73"/>
      <c r="AA56" s="2"/>
    </row>
    <row r="57" spans="9:27">
      <c r="I57" s="73"/>
      <c r="AA57" s="2"/>
    </row>
    <row r="58" spans="9:27">
      <c r="I58" s="73"/>
      <c r="AA58" s="2"/>
    </row>
    <row r="59" spans="9:27">
      <c r="I59" s="73"/>
      <c r="AA59" s="2"/>
    </row>
    <row r="60" spans="9:27">
      <c r="I60" s="73"/>
      <c r="AA60" s="2"/>
    </row>
    <row r="61" spans="9:27">
      <c r="I61" s="73"/>
      <c r="AA61" s="2"/>
    </row>
    <row r="62" spans="9:27">
      <c r="I62" s="73"/>
      <c r="AA62" s="2"/>
    </row>
    <row r="63" spans="9:27">
      <c r="I63" s="73"/>
      <c r="AA63" s="2"/>
    </row>
    <row r="64" spans="9:27">
      <c r="I64" s="73"/>
      <c r="AA64" s="2"/>
    </row>
    <row r="65" spans="9:27">
      <c r="I65" s="73"/>
      <c r="AA65" s="2"/>
    </row>
    <row r="66" spans="9:27">
      <c r="I66" s="73"/>
      <c r="AA66" s="2"/>
    </row>
    <row r="67" spans="9:27">
      <c r="I67" s="73"/>
      <c r="AA67" s="2"/>
    </row>
    <row r="68" spans="9:27">
      <c r="I68" s="73"/>
      <c r="AA68" s="2"/>
    </row>
    <row r="69" spans="9:27">
      <c r="I69" s="73"/>
      <c r="AA69" s="2"/>
    </row>
    <row r="70" spans="9:27">
      <c r="I70" s="73"/>
      <c r="AA70" s="2"/>
    </row>
    <row r="71" spans="9:27">
      <c r="I71" s="73"/>
      <c r="AA71" s="2"/>
    </row>
    <row r="72" spans="9:27">
      <c r="I72" s="73"/>
      <c r="AA72" s="2"/>
    </row>
    <row r="73" spans="9:27">
      <c r="I73" s="73"/>
      <c r="AA73" s="2"/>
    </row>
    <row r="74" spans="9:27">
      <c r="I74" s="73"/>
      <c r="AA74" s="2"/>
    </row>
    <row r="75" spans="9:27">
      <c r="I75" s="73"/>
      <c r="AA75" s="2"/>
    </row>
    <row r="76" spans="9:27">
      <c r="I76" s="73"/>
      <c r="AA76" s="2"/>
    </row>
    <row r="77" spans="9:27">
      <c r="I77" s="73"/>
      <c r="AA77" s="2"/>
    </row>
    <row r="78" spans="9:27">
      <c r="I78" s="73"/>
      <c r="AA78" s="2"/>
    </row>
    <row r="79" spans="9:27">
      <c r="I79" s="73"/>
      <c r="AA79" s="2"/>
    </row>
    <row r="80" spans="9:27">
      <c r="I80" s="73"/>
      <c r="AA80" s="2"/>
    </row>
    <row r="81" spans="9:27">
      <c r="I81" s="73"/>
      <c r="AA81" s="2"/>
    </row>
    <row r="82" spans="9:27">
      <c r="I82" s="73"/>
      <c r="AA82" s="2"/>
    </row>
    <row r="83" spans="9:27">
      <c r="I83" s="73"/>
      <c r="AA83" s="2"/>
    </row>
    <row r="84" spans="9:27">
      <c r="I84" s="73"/>
      <c r="AA84" s="2"/>
    </row>
    <row r="85" spans="9:27">
      <c r="I85" s="73"/>
      <c r="AA85" s="2"/>
    </row>
    <row r="86" spans="9:27">
      <c r="I86" s="73"/>
      <c r="AA86" s="2"/>
    </row>
    <row r="87" spans="9:27">
      <c r="I87" s="73"/>
      <c r="AA87" s="2"/>
    </row>
    <row r="88" spans="9:27">
      <c r="I88" s="73"/>
      <c r="AA88" s="2"/>
    </row>
    <row r="89" spans="9:27">
      <c r="I89" s="73"/>
      <c r="AA89" s="2"/>
    </row>
    <row r="90" spans="9:27">
      <c r="I90" s="73"/>
      <c r="AA90" s="2"/>
    </row>
    <row r="91" spans="9:27">
      <c r="I91" s="73"/>
      <c r="AA91" s="2"/>
    </row>
    <row r="92" spans="9:27">
      <c r="I92" s="73"/>
      <c r="AA92" s="2"/>
    </row>
    <row r="93" spans="9:27">
      <c r="I93" s="73"/>
      <c r="AA93" s="2"/>
    </row>
    <row r="94" spans="9:27">
      <c r="I94" s="73"/>
      <c r="AA94" s="2"/>
    </row>
    <row r="95" spans="9:27">
      <c r="I95" s="73"/>
      <c r="AA95" s="2"/>
    </row>
    <row r="96" spans="9:27">
      <c r="I96" s="73"/>
      <c r="AA96" s="2"/>
    </row>
    <row r="97" spans="9:27">
      <c r="I97" s="73"/>
      <c r="AA97" s="2"/>
    </row>
    <row r="98" spans="9:27">
      <c r="I98" s="73"/>
      <c r="AA98" s="2"/>
    </row>
    <row r="99" spans="9:27">
      <c r="I99" s="73"/>
      <c r="AA99" s="2"/>
    </row>
    <row r="100" spans="9:27">
      <c r="I100" s="73"/>
      <c r="AA100" s="2"/>
    </row>
    <row r="101" spans="9:27">
      <c r="I101" s="73"/>
      <c r="AA101" s="2"/>
    </row>
    <row r="102" spans="9:27">
      <c r="I102" s="73"/>
      <c r="AA102" s="2"/>
    </row>
    <row r="103" spans="9:27">
      <c r="I103" s="73"/>
      <c r="AA103" s="2"/>
    </row>
    <row r="104" spans="9:27">
      <c r="I104" s="73"/>
      <c r="AA104" s="2"/>
    </row>
    <row r="105" spans="9:27">
      <c r="I105" s="73"/>
      <c r="AA105" s="2"/>
    </row>
    <row r="106" spans="9:27">
      <c r="I106" s="73"/>
      <c r="AA106" s="2"/>
    </row>
    <row r="107" spans="9:27">
      <c r="I107" s="73"/>
      <c r="AA107" s="2"/>
    </row>
    <row r="108" spans="9:27">
      <c r="I108" s="73"/>
      <c r="AA108" s="2"/>
    </row>
    <row r="109" spans="9:27">
      <c r="I109" s="73"/>
      <c r="AA109" s="2"/>
    </row>
    <row r="110" spans="9:27">
      <c r="I110" s="73"/>
      <c r="AA110" s="2"/>
    </row>
    <row r="111" spans="9:27">
      <c r="I111" s="73"/>
      <c r="AA111" s="2"/>
    </row>
    <row r="112" spans="9:27">
      <c r="I112" s="73"/>
      <c r="AA112" s="2"/>
    </row>
    <row r="113" spans="9:27">
      <c r="I113" s="73"/>
      <c r="AA113" s="2"/>
    </row>
    <row r="114" spans="9:27">
      <c r="I114" s="73"/>
      <c r="AA114" s="2"/>
    </row>
    <row r="115" spans="9:27">
      <c r="I115" s="73"/>
      <c r="AA115" s="2"/>
    </row>
    <row r="116" spans="9:27">
      <c r="I116" s="73"/>
      <c r="AA116" s="2"/>
    </row>
    <row r="117" spans="9:27">
      <c r="I117" s="73"/>
      <c r="AA117" s="2"/>
    </row>
    <row r="118" spans="9:27">
      <c r="I118" s="73"/>
      <c r="AA118" s="2"/>
    </row>
    <row r="119" spans="9:27">
      <c r="I119" s="73"/>
      <c r="AA119" s="2"/>
    </row>
    <row r="120" spans="9:27">
      <c r="I120" s="73"/>
      <c r="AA120" s="2"/>
    </row>
    <row r="121" spans="9:27">
      <c r="I121" s="73"/>
      <c r="AA121" s="2"/>
    </row>
    <row r="122" spans="9:27">
      <c r="I122" s="73"/>
      <c r="AA122" s="2"/>
    </row>
    <row r="123" spans="9:27">
      <c r="I123" s="73"/>
      <c r="AA123" s="2"/>
    </row>
    <row r="124" spans="9:27">
      <c r="I124" s="73"/>
      <c r="AA124" s="2"/>
    </row>
    <row r="125" spans="9:27">
      <c r="I125" s="73"/>
      <c r="AA125" s="2"/>
    </row>
    <row r="126" spans="9:27">
      <c r="I126" s="73"/>
      <c r="AA126" s="2"/>
    </row>
    <row r="127" spans="9:27">
      <c r="I127" s="73"/>
      <c r="AA127" s="2"/>
    </row>
    <row r="128" spans="9:27">
      <c r="I128" s="73"/>
      <c r="AA128" s="2"/>
    </row>
    <row r="129" spans="9:27">
      <c r="I129" s="73"/>
      <c r="AA129" s="2"/>
    </row>
    <row r="130" spans="9:27">
      <c r="I130" s="73"/>
      <c r="AA130" s="2"/>
    </row>
    <row r="131" spans="9:27">
      <c r="I131" s="73"/>
      <c r="AA131" s="2"/>
    </row>
    <row r="132" spans="9:27">
      <c r="I132" s="73"/>
      <c r="AA132" s="2"/>
    </row>
    <row r="133" spans="9:27">
      <c r="I133" s="73"/>
      <c r="AA133" s="2"/>
    </row>
    <row r="134" spans="9:27">
      <c r="I134" s="73"/>
      <c r="AA134" s="2"/>
    </row>
    <row r="135" spans="9:27">
      <c r="I135" s="73"/>
      <c r="AA135" s="2"/>
    </row>
    <row r="136" spans="9:27">
      <c r="I136" s="73"/>
      <c r="AA136" s="2"/>
    </row>
    <row r="137" spans="9:27">
      <c r="I137" s="73"/>
      <c r="AA137" s="2"/>
    </row>
    <row r="138" spans="9:27">
      <c r="I138" s="73"/>
      <c r="AA138" s="2"/>
    </row>
    <row r="139" spans="9:27">
      <c r="I139" s="73"/>
      <c r="AA139" s="2"/>
    </row>
    <row r="140" spans="9:27">
      <c r="I140" s="73"/>
      <c r="AA140" s="2"/>
    </row>
    <row r="141" spans="9:27">
      <c r="I141" s="73"/>
      <c r="AA141" s="2"/>
    </row>
    <row r="142" spans="9:27">
      <c r="I142" s="73"/>
      <c r="AA142" s="2"/>
    </row>
    <row r="143" spans="9:27">
      <c r="I143" s="73"/>
      <c r="AA143" s="2"/>
    </row>
    <row r="144" spans="9:27">
      <c r="I144" s="73"/>
      <c r="AA144" s="2"/>
    </row>
    <row r="145" spans="9:27">
      <c r="I145" s="73"/>
      <c r="AA145" s="2"/>
    </row>
    <row r="146" spans="9:27">
      <c r="I146" s="73"/>
      <c r="AA146" s="2"/>
    </row>
    <row r="147" spans="9:27">
      <c r="I147" s="73"/>
      <c r="AA147" s="2"/>
    </row>
    <row r="148" spans="9:27">
      <c r="I148" s="73"/>
      <c r="AA148" s="2"/>
    </row>
    <row r="149" spans="9:27">
      <c r="I149" s="73"/>
      <c r="AA149" s="2"/>
    </row>
    <row r="150" spans="9:27">
      <c r="I150" s="73"/>
      <c r="AA150" s="2"/>
    </row>
    <row r="151" spans="9:27">
      <c r="I151" s="73"/>
      <c r="AA151" s="2"/>
    </row>
    <row r="152" spans="9:27">
      <c r="I152" s="73"/>
      <c r="AA152" s="2"/>
    </row>
    <row r="153" spans="9:27">
      <c r="I153" s="73"/>
      <c r="AA153" s="2"/>
    </row>
    <row r="154" spans="9:27">
      <c r="I154" s="73"/>
      <c r="AA154" s="2"/>
    </row>
    <row r="155" spans="9:27">
      <c r="I155" s="73"/>
      <c r="AA155" s="2"/>
    </row>
    <row r="156" spans="9:27">
      <c r="I156" s="73"/>
      <c r="AA156" s="2"/>
    </row>
    <row r="157" spans="9:27">
      <c r="I157" s="73"/>
      <c r="AA157" s="2"/>
    </row>
    <row r="158" spans="9:27">
      <c r="I158" s="73"/>
      <c r="AA158" s="2"/>
    </row>
    <row r="159" spans="9:27">
      <c r="I159" s="73"/>
      <c r="AA159" s="2"/>
    </row>
    <row r="160" spans="9:27">
      <c r="I160" s="73"/>
      <c r="AA160" s="2"/>
    </row>
    <row r="161" spans="9:27">
      <c r="I161" s="73"/>
      <c r="AA161" s="2"/>
    </row>
    <row r="162" spans="9:27">
      <c r="I162" s="73"/>
      <c r="AA162" s="2"/>
    </row>
    <row r="163" spans="9:27">
      <c r="I163" s="73"/>
      <c r="AA163" s="2"/>
    </row>
    <row r="164" spans="9:27">
      <c r="I164" s="73"/>
      <c r="AA164" s="2"/>
    </row>
    <row r="165" spans="9:27">
      <c r="I165" s="73"/>
      <c r="AA165" s="2"/>
    </row>
    <row r="166" spans="9:27">
      <c r="I166" s="73"/>
      <c r="AA166" s="2"/>
    </row>
    <row r="167" spans="9:27">
      <c r="I167" s="73"/>
      <c r="AA167" s="2"/>
    </row>
    <row r="168" spans="9:27">
      <c r="I168" s="73"/>
      <c r="AA168" s="2"/>
    </row>
    <row r="169" spans="9:27">
      <c r="I169" s="73"/>
      <c r="AA169" s="2"/>
    </row>
    <row r="170" spans="9:27">
      <c r="I170" s="73"/>
      <c r="AA170" s="2"/>
    </row>
    <row r="171" spans="9:27">
      <c r="I171" s="73"/>
      <c r="AA171" s="2"/>
    </row>
    <row r="172" spans="9:27">
      <c r="I172" s="73"/>
      <c r="AA172" s="2"/>
    </row>
    <row r="173" spans="9:27">
      <c r="I173" s="73"/>
      <c r="AA173" s="2"/>
    </row>
    <row r="174" spans="9:27">
      <c r="I174" s="73"/>
      <c r="AA174" s="2"/>
    </row>
    <row r="175" spans="9:27">
      <c r="I175" s="73"/>
      <c r="AA175" s="2"/>
    </row>
    <row r="176" spans="9:27">
      <c r="I176" s="73"/>
      <c r="AA176" s="2"/>
    </row>
    <row r="177" spans="9:27">
      <c r="I177" s="73"/>
      <c r="AA177" s="2"/>
    </row>
    <row r="178" spans="9:27">
      <c r="I178" s="73"/>
      <c r="AA178" s="2"/>
    </row>
    <row r="179" spans="9:27">
      <c r="I179" s="73"/>
      <c r="AA179" s="2"/>
    </row>
    <row r="180" spans="9:27">
      <c r="I180" s="73"/>
      <c r="AA180" s="2"/>
    </row>
    <row r="181" spans="9:27">
      <c r="I181" s="73"/>
      <c r="AA181" s="2"/>
    </row>
    <row r="182" spans="9:27">
      <c r="I182" s="73"/>
      <c r="AA182" s="2"/>
    </row>
    <row r="183" spans="9:27">
      <c r="I183" s="73"/>
      <c r="AA183" s="2"/>
    </row>
    <row r="184" spans="9:27">
      <c r="I184" s="73"/>
      <c r="AA184" s="2"/>
    </row>
    <row r="185" spans="9:27">
      <c r="I185" s="73"/>
      <c r="AA185" s="2"/>
    </row>
    <row r="186" spans="9:27">
      <c r="I186" s="73"/>
      <c r="AA186" s="2"/>
    </row>
    <row r="187" spans="9:27">
      <c r="I187" s="73"/>
      <c r="AA187" s="2"/>
    </row>
    <row r="188" spans="9:27">
      <c r="I188" s="73"/>
      <c r="AA188" s="2"/>
    </row>
    <row r="189" spans="9:27">
      <c r="I189" s="73"/>
      <c r="AA189" s="2"/>
    </row>
    <row r="190" spans="9:27">
      <c r="I190" s="73"/>
      <c r="AA190" s="2"/>
    </row>
    <row r="191" spans="9:27">
      <c r="I191" s="73"/>
      <c r="AA191" s="2"/>
    </row>
    <row r="192" spans="9:27">
      <c r="I192" s="73"/>
      <c r="AA192" s="2"/>
    </row>
    <row r="193" spans="9:27">
      <c r="I193" s="73"/>
      <c r="AA193" s="2"/>
    </row>
    <row r="194" spans="9:27">
      <c r="I194" s="73"/>
      <c r="AA194" s="2"/>
    </row>
    <row r="195" spans="9:27">
      <c r="I195" s="73"/>
      <c r="AA195" s="2"/>
    </row>
    <row r="196" spans="9:27">
      <c r="I196" s="73"/>
      <c r="AA196" s="2"/>
    </row>
    <row r="197" spans="9:27">
      <c r="I197" s="73"/>
      <c r="AA197" s="2"/>
    </row>
    <row r="198" spans="9:27">
      <c r="I198" s="73"/>
      <c r="AA198" s="2"/>
    </row>
    <row r="199" spans="9:27">
      <c r="I199" s="73"/>
      <c r="AA199" s="2"/>
    </row>
    <row r="200" spans="9:27">
      <c r="I200" s="73"/>
      <c r="AA200" s="2"/>
    </row>
    <row r="201" spans="9:27">
      <c r="I201" s="73"/>
      <c r="AA201" s="2"/>
    </row>
    <row r="202" spans="9:27">
      <c r="I202" s="73"/>
      <c r="AA202" s="2"/>
    </row>
    <row r="203" spans="9:27">
      <c r="I203" s="73"/>
      <c r="AA203" s="2"/>
    </row>
    <row r="204" spans="9:27">
      <c r="I204" s="73"/>
      <c r="AA204" s="2"/>
    </row>
    <row r="205" spans="9:27">
      <c r="I205" s="73"/>
      <c r="AA205" s="2"/>
    </row>
    <row r="206" spans="9:27">
      <c r="I206" s="73"/>
      <c r="AA206" s="2"/>
    </row>
    <row r="207" spans="9:27">
      <c r="I207" s="73"/>
      <c r="AA207" s="2"/>
    </row>
    <row r="208" spans="9:27">
      <c r="I208" s="73"/>
      <c r="AA208" s="2"/>
    </row>
    <row r="209" spans="9:27">
      <c r="I209" s="73"/>
      <c r="AA209" s="2"/>
    </row>
    <row r="210" spans="9:27">
      <c r="I210" s="73"/>
      <c r="AA210" s="2"/>
    </row>
    <row r="211" spans="9:27">
      <c r="I211" s="73"/>
      <c r="AA211" s="2"/>
    </row>
    <row r="212" spans="9:27">
      <c r="I212" s="73"/>
      <c r="AA212" s="2"/>
    </row>
    <row r="213" spans="9:27">
      <c r="I213" s="73"/>
      <c r="AA213" s="2"/>
    </row>
    <row r="214" spans="9:27">
      <c r="I214" s="73"/>
      <c r="AA214" s="2"/>
    </row>
    <row r="215" spans="9:27">
      <c r="I215" s="73"/>
      <c r="AA215" s="2"/>
    </row>
    <row r="216" spans="9:27">
      <c r="I216" s="73"/>
      <c r="AA216" s="2"/>
    </row>
    <row r="217" spans="9:27">
      <c r="I217" s="73"/>
      <c r="AA217" s="2"/>
    </row>
    <row r="218" spans="9:27">
      <c r="I218" s="73"/>
      <c r="AA218" s="2"/>
    </row>
    <row r="219" spans="9:27">
      <c r="I219" s="73"/>
      <c r="AA219" s="2"/>
    </row>
    <row r="220" spans="9:27">
      <c r="I220" s="73"/>
      <c r="AA220" s="2"/>
    </row>
    <row r="221" spans="9:27">
      <c r="I221" s="73"/>
      <c r="AA221" s="2"/>
    </row>
    <row r="222" spans="9:27">
      <c r="I222" s="73"/>
      <c r="AA222" s="2"/>
    </row>
    <row r="223" spans="9:27">
      <c r="I223" s="73"/>
      <c r="AA223" s="2"/>
    </row>
    <row r="224" spans="9:27">
      <c r="I224" s="73"/>
      <c r="AA224" s="2"/>
    </row>
    <row r="225" spans="9:27">
      <c r="I225" s="73"/>
      <c r="AA225" s="2"/>
    </row>
    <row r="226" spans="9:27">
      <c r="I226" s="73"/>
      <c r="AA226" s="2"/>
    </row>
    <row r="227" spans="9:27">
      <c r="I227" s="73"/>
      <c r="AA227" s="2"/>
    </row>
    <row r="228" spans="9:27">
      <c r="I228" s="73"/>
      <c r="AA228" s="2"/>
    </row>
    <row r="229" spans="9:27">
      <c r="I229" s="73"/>
      <c r="AA229" s="2"/>
    </row>
    <row r="230" spans="9:27">
      <c r="I230" s="73"/>
      <c r="AA230" s="2"/>
    </row>
    <row r="231" spans="9:27">
      <c r="I231" s="73"/>
      <c r="AA231" s="2"/>
    </row>
    <row r="232" spans="9:27">
      <c r="I232" s="73"/>
      <c r="AA232" s="2"/>
    </row>
    <row r="233" spans="9:27">
      <c r="I233" s="73"/>
      <c r="AA233" s="2"/>
    </row>
    <row r="234" spans="9:27">
      <c r="I234" s="73"/>
      <c r="AA234" s="2"/>
    </row>
    <row r="235" spans="9:27">
      <c r="I235" s="73"/>
      <c r="AA235" s="2"/>
    </row>
    <row r="236" spans="9:27">
      <c r="I236" s="73"/>
      <c r="AA236" s="2"/>
    </row>
    <row r="237" spans="9:27">
      <c r="I237" s="73"/>
      <c r="AA237" s="2"/>
    </row>
    <row r="238" spans="9:27">
      <c r="I238" s="73"/>
      <c r="AA238" s="2"/>
    </row>
    <row r="239" spans="9:27">
      <c r="I239" s="73"/>
      <c r="AA239" s="2"/>
    </row>
    <row r="240" spans="9:27">
      <c r="I240" s="73"/>
      <c r="AA240" s="2"/>
    </row>
    <row r="241" spans="9:27">
      <c r="I241" s="73"/>
      <c r="AA241" s="2"/>
    </row>
    <row r="242" spans="9:27">
      <c r="I242" s="73"/>
      <c r="AA242" s="2"/>
    </row>
    <row r="243" spans="9:27">
      <c r="I243" s="73"/>
      <c r="AA243" s="2"/>
    </row>
    <row r="244" spans="9:27">
      <c r="I244" s="73"/>
      <c r="AA244" s="2"/>
    </row>
    <row r="245" spans="9:27">
      <c r="I245" s="73"/>
      <c r="AA245" s="2"/>
    </row>
    <row r="246" spans="9:27">
      <c r="I246" s="73"/>
      <c r="AA246" s="2"/>
    </row>
    <row r="247" spans="9:27">
      <c r="I247" s="73"/>
      <c r="AA247" s="2"/>
    </row>
    <row r="248" spans="9:27">
      <c r="I248" s="73"/>
      <c r="AA248" s="2"/>
    </row>
    <row r="249" spans="9:27">
      <c r="I249" s="73"/>
      <c r="AA249" s="2"/>
    </row>
    <row r="250" spans="9:27">
      <c r="I250" s="73"/>
      <c r="AA250" s="2"/>
    </row>
    <row r="251" spans="9:27">
      <c r="I251" s="73"/>
      <c r="AA251" s="2"/>
    </row>
    <row r="252" spans="9:27">
      <c r="I252" s="73"/>
      <c r="AA252" s="2"/>
    </row>
    <row r="253" spans="9:27">
      <c r="I253" s="73"/>
      <c r="AA253" s="2"/>
    </row>
    <row r="254" spans="9:27">
      <c r="I254" s="73"/>
      <c r="AA254" s="2"/>
    </row>
    <row r="255" spans="9:27">
      <c r="I255" s="73"/>
      <c r="AA255" s="2"/>
    </row>
    <row r="256" spans="9:27">
      <c r="I256" s="73"/>
      <c r="AA256" s="2"/>
    </row>
    <row r="257" spans="9:27">
      <c r="I257" s="73"/>
      <c r="AA257" s="2"/>
    </row>
    <row r="258" spans="9:27">
      <c r="I258" s="73"/>
      <c r="AA258" s="2"/>
    </row>
    <row r="259" spans="9:27">
      <c r="I259" s="73"/>
      <c r="AA259" s="2"/>
    </row>
    <row r="260" spans="9:27">
      <c r="I260" s="73"/>
      <c r="AA260" s="2"/>
    </row>
    <row r="261" spans="9:27">
      <c r="I261" s="73"/>
      <c r="AA261" s="2"/>
    </row>
    <row r="262" spans="9:27">
      <c r="I262" s="73"/>
      <c r="AA262" s="2"/>
    </row>
    <row r="263" spans="9:27">
      <c r="I263" s="73"/>
      <c r="AA263" s="2"/>
    </row>
    <row r="264" spans="9:27">
      <c r="I264" s="73"/>
      <c r="AA264" s="2"/>
    </row>
    <row r="265" spans="9:27">
      <c r="I265" s="73"/>
      <c r="AA265" s="2"/>
    </row>
    <row r="266" spans="9:27">
      <c r="I266" s="73"/>
      <c r="AA266" s="2"/>
    </row>
    <row r="267" spans="9:27">
      <c r="I267" s="73"/>
      <c r="AA267" s="2"/>
    </row>
    <row r="268" spans="9:27">
      <c r="I268" s="73"/>
      <c r="AA268" s="2"/>
    </row>
    <row r="269" spans="9:27">
      <c r="I269" s="73"/>
      <c r="AA269" s="2"/>
    </row>
    <row r="270" spans="9:27">
      <c r="I270" s="73"/>
      <c r="AA270" s="2"/>
    </row>
    <row r="271" spans="9:27">
      <c r="I271" s="73"/>
      <c r="AA271" s="2"/>
    </row>
    <row r="272" spans="9:27">
      <c r="I272" s="73"/>
      <c r="AA272" s="2"/>
    </row>
    <row r="273" spans="9:27">
      <c r="I273" s="73"/>
      <c r="AA273" s="2"/>
    </row>
    <row r="274" spans="9:27">
      <c r="I274" s="73"/>
      <c r="AA274" s="2"/>
    </row>
    <row r="275" spans="9:27">
      <c r="I275" s="73"/>
      <c r="AA275" s="2"/>
    </row>
    <row r="276" spans="9:27">
      <c r="I276" s="73"/>
      <c r="AA276" s="2"/>
    </row>
    <row r="277" spans="9:27">
      <c r="I277" s="73"/>
      <c r="AA277" s="2"/>
    </row>
    <row r="278" spans="9:27">
      <c r="I278" s="73"/>
      <c r="AA278" s="2"/>
    </row>
    <row r="279" spans="9:27">
      <c r="I279" s="73"/>
      <c r="AA279" s="2"/>
    </row>
    <row r="280" spans="9:27">
      <c r="I280" s="73"/>
      <c r="AA280" s="2"/>
    </row>
    <row r="281" spans="9:27">
      <c r="I281" s="73"/>
      <c r="AA281" s="2"/>
    </row>
    <row r="282" spans="9:27">
      <c r="I282" s="73"/>
      <c r="AA282" s="2"/>
    </row>
    <row r="283" spans="9:27">
      <c r="I283" s="73"/>
      <c r="AA283" s="2"/>
    </row>
    <row r="284" spans="9:27">
      <c r="I284" s="73"/>
      <c r="AA284" s="2"/>
    </row>
    <row r="285" spans="9:27">
      <c r="I285" s="73"/>
      <c r="AA285" s="2"/>
    </row>
    <row r="286" spans="9:27">
      <c r="I286" s="73"/>
      <c r="AA286" s="2"/>
    </row>
    <row r="287" spans="9:27">
      <c r="I287" s="73"/>
      <c r="AA287" s="2"/>
    </row>
    <row r="288" spans="9:27">
      <c r="I288" s="73"/>
      <c r="AA288" s="2"/>
    </row>
    <row r="289" spans="9:27">
      <c r="I289" s="73"/>
      <c r="AA289" s="2"/>
    </row>
    <row r="290" spans="9:27">
      <c r="I290" s="73"/>
      <c r="AA290" s="2"/>
    </row>
    <row r="291" spans="9:27">
      <c r="I291" s="73"/>
      <c r="AA291" s="2"/>
    </row>
    <row r="292" spans="9:27">
      <c r="I292" s="73"/>
      <c r="AA292" s="2"/>
    </row>
    <row r="293" spans="9:27">
      <c r="I293" s="73"/>
      <c r="AA293" s="2"/>
    </row>
    <row r="294" spans="9:27">
      <c r="I294" s="73"/>
      <c r="AA294" s="2"/>
    </row>
    <row r="295" spans="9:27">
      <c r="I295" s="73"/>
      <c r="AA295" s="2"/>
    </row>
    <row r="296" spans="9:27">
      <c r="I296" s="73"/>
      <c r="AA296" s="2"/>
    </row>
    <row r="297" spans="9:27">
      <c r="I297" s="73"/>
      <c r="AA297" s="2"/>
    </row>
    <row r="298" spans="9:27">
      <c r="I298" s="73"/>
      <c r="AA298" s="2"/>
    </row>
    <row r="299" spans="9:27">
      <c r="I299" s="73"/>
      <c r="AA299" s="2"/>
    </row>
    <row r="300" spans="9:27">
      <c r="I300" s="73"/>
      <c r="AA300" s="2"/>
    </row>
    <row r="301" spans="9:27">
      <c r="I301" s="73"/>
      <c r="AA301" s="2"/>
    </row>
    <row r="302" spans="9:27">
      <c r="I302" s="73"/>
      <c r="AA302" s="2"/>
    </row>
    <row r="303" spans="9:27">
      <c r="I303" s="73"/>
      <c r="AA303" s="2"/>
    </row>
    <row r="304" spans="9:27">
      <c r="I304" s="73"/>
      <c r="AA304" s="2"/>
    </row>
    <row r="305" spans="9:27">
      <c r="I305" s="73"/>
      <c r="AA305" s="2"/>
    </row>
    <row r="306" spans="9:27">
      <c r="I306" s="73"/>
      <c r="AA306" s="2"/>
    </row>
    <row r="307" spans="9:27">
      <c r="I307" s="73"/>
      <c r="AA307" s="2"/>
    </row>
    <row r="308" spans="9:27">
      <c r="I308" s="73"/>
      <c r="AA308" s="2"/>
    </row>
    <row r="309" spans="9:27">
      <c r="I309" s="73"/>
      <c r="AA309" s="2"/>
    </row>
    <row r="310" spans="9:27">
      <c r="I310" s="73"/>
      <c r="AA310" s="2"/>
    </row>
    <row r="311" spans="9:27">
      <c r="I311" s="73"/>
      <c r="AA311" s="2"/>
    </row>
    <row r="312" spans="9:27">
      <c r="I312" s="73"/>
      <c r="AA312" s="2"/>
    </row>
    <row r="313" spans="9:27">
      <c r="I313" s="73"/>
      <c r="AA313" s="2"/>
    </row>
    <row r="314" spans="9:27">
      <c r="I314" s="73"/>
      <c r="AA314" s="2"/>
    </row>
    <row r="315" spans="9:27">
      <c r="I315" s="73"/>
      <c r="AA315" s="2"/>
    </row>
    <row r="316" spans="9:27">
      <c r="I316" s="73"/>
      <c r="AA316" s="2"/>
    </row>
    <row r="317" spans="9:27">
      <c r="I317" s="73"/>
      <c r="AA317" s="2"/>
    </row>
    <row r="318" spans="9:27">
      <c r="I318" s="73"/>
      <c r="AA318" s="2"/>
    </row>
    <row r="319" spans="9:27">
      <c r="I319" s="73"/>
      <c r="AA319" s="2"/>
    </row>
    <row r="320" spans="9:27">
      <c r="I320" s="73"/>
      <c r="AA320" s="2"/>
    </row>
    <row r="321" spans="9:27">
      <c r="I321" s="73"/>
      <c r="AA321" s="2"/>
    </row>
    <row r="322" spans="9:27">
      <c r="I322" s="73"/>
      <c r="AA322" s="2"/>
    </row>
    <row r="323" spans="9:27">
      <c r="I323" s="73"/>
      <c r="AA323" s="2"/>
    </row>
    <row r="324" spans="9:27">
      <c r="I324" s="73"/>
      <c r="AA324" s="2"/>
    </row>
    <row r="325" spans="9:27">
      <c r="I325" s="73"/>
      <c r="AA325" s="2"/>
    </row>
    <row r="326" spans="9:27">
      <c r="I326" s="73"/>
      <c r="AA326" s="2"/>
    </row>
    <row r="327" spans="9:27">
      <c r="I327" s="73"/>
      <c r="AA327" s="2"/>
    </row>
    <row r="328" spans="9:27">
      <c r="I328" s="73"/>
      <c r="AA328" s="2"/>
    </row>
    <row r="329" spans="9:27">
      <c r="I329" s="73"/>
      <c r="AA329" s="2"/>
    </row>
    <row r="330" spans="9:27">
      <c r="I330" s="73"/>
      <c r="AA330" s="2"/>
    </row>
    <row r="331" spans="9:27">
      <c r="I331" s="73"/>
      <c r="AA331" s="2"/>
    </row>
    <row r="332" spans="9:27">
      <c r="I332" s="73"/>
      <c r="AA332" s="2"/>
    </row>
    <row r="333" spans="9:27">
      <c r="I333" s="73"/>
      <c r="AA333" s="2"/>
    </row>
    <row r="334" spans="9:27">
      <c r="I334" s="73"/>
      <c r="AA334" s="2"/>
    </row>
    <row r="335" spans="9:27">
      <c r="I335" s="73"/>
      <c r="AA335" s="2"/>
    </row>
    <row r="336" spans="9:27">
      <c r="I336" s="73"/>
      <c r="AA336" s="2"/>
    </row>
    <row r="337" spans="9:27">
      <c r="I337" s="73"/>
      <c r="AA337" s="2"/>
    </row>
    <row r="338" spans="9:27">
      <c r="I338" s="73"/>
      <c r="AA338" s="2"/>
    </row>
    <row r="339" spans="9:27">
      <c r="I339" s="73"/>
      <c r="AA339" s="2"/>
    </row>
    <row r="340" spans="9:27">
      <c r="I340" s="73"/>
      <c r="AA340" s="2"/>
    </row>
    <row r="341" spans="9:27">
      <c r="I341" s="73"/>
      <c r="AA341" s="2"/>
    </row>
    <row r="342" spans="9:27">
      <c r="I342" s="73"/>
      <c r="AA342" s="2"/>
    </row>
    <row r="343" spans="9:27">
      <c r="I343" s="73"/>
      <c r="AA343" s="2"/>
    </row>
    <row r="344" spans="9:27">
      <c r="I344" s="73"/>
      <c r="AA344" s="2"/>
    </row>
    <row r="345" spans="9:27">
      <c r="I345" s="73"/>
      <c r="AA345" s="2"/>
    </row>
    <row r="346" spans="9:27">
      <c r="I346" s="73"/>
      <c r="AA346" s="2"/>
    </row>
    <row r="347" spans="9:27">
      <c r="I347" s="73"/>
      <c r="AA347" s="2"/>
    </row>
    <row r="348" spans="9:27">
      <c r="I348" s="73"/>
      <c r="AA348" s="2"/>
    </row>
    <row r="349" spans="9:27">
      <c r="I349" s="73"/>
      <c r="AA349" s="2"/>
    </row>
    <row r="350" spans="9:27">
      <c r="I350" s="73"/>
      <c r="AA350" s="2"/>
    </row>
    <row r="351" spans="9:27">
      <c r="I351" s="73"/>
      <c r="AA351" s="2"/>
    </row>
    <row r="352" spans="9:27">
      <c r="I352" s="73"/>
      <c r="AA352" s="2"/>
    </row>
    <row r="353" spans="9:27">
      <c r="I353" s="73"/>
      <c r="AA353" s="2"/>
    </row>
    <row r="354" spans="9:27">
      <c r="I354" s="73"/>
      <c r="AA354" s="2"/>
    </row>
    <row r="355" spans="9:27">
      <c r="I355" s="73"/>
      <c r="AA355" s="2"/>
    </row>
    <row r="356" spans="9:27">
      <c r="I356" s="73"/>
      <c r="AA356" s="2"/>
    </row>
    <row r="357" spans="9:27">
      <c r="I357" s="73"/>
      <c r="AA357" s="2"/>
    </row>
    <row r="358" spans="9:27">
      <c r="I358" s="73"/>
      <c r="AA358" s="2"/>
    </row>
    <row r="359" spans="9:27">
      <c r="I359" s="73"/>
      <c r="AA359" s="2"/>
    </row>
    <row r="360" spans="9:27">
      <c r="I360" s="73"/>
      <c r="AA360" s="2"/>
    </row>
    <row r="361" spans="9:27">
      <c r="I361" s="73"/>
      <c r="AA361" s="2"/>
    </row>
    <row r="362" spans="9:27">
      <c r="I362" s="73"/>
      <c r="AA362" s="2"/>
    </row>
    <row r="363" spans="9:27">
      <c r="I363" s="73"/>
      <c r="AA363" s="2"/>
    </row>
    <row r="364" spans="9:27">
      <c r="I364" s="73"/>
      <c r="AA364" s="2"/>
    </row>
    <row r="365" spans="9:27">
      <c r="I365" s="73"/>
      <c r="AA365" s="2"/>
    </row>
    <row r="366" spans="9:27">
      <c r="I366" s="73"/>
      <c r="AA366" s="2"/>
    </row>
    <row r="367" spans="9:27">
      <c r="I367" s="73"/>
      <c r="AA367" s="2"/>
    </row>
    <row r="368" spans="9:27">
      <c r="I368" s="73"/>
      <c r="AA368" s="2"/>
    </row>
    <row r="369" spans="9:27">
      <c r="I369" s="73"/>
      <c r="AA369" s="2"/>
    </row>
    <row r="370" spans="9:27">
      <c r="I370" s="73"/>
      <c r="AA370" s="2"/>
    </row>
    <row r="371" spans="9:27">
      <c r="I371" s="73"/>
      <c r="AA371" s="2"/>
    </row>
    <row r="372" spans="9:27">
      <c r="I372" s="73"/>
      <c r="AA372" s="2"/>
    </row>
    <row r="373" spans="9:27">
      <c r="I373" s="73"/>
      <c r="AA373" s="2"/>
    </row>
    <row r="374" spans="9:27">
      <c r="I374" s="73"/>
      <c r="AA374" s="2"/>
    </row>
    <row r="375" spans="9:27">
      <c r="I375" s="73"/>
      <c r="AA375" s="2"/>
    </row>
    <row r="376" spans="9:27">
      <c r="I376" s="73"/>
      <c r="AA376" s="2"/>
    </row>
    <row r="377" spans="9:27">
      <c r="I377" s="73"/>
      <c r="AA377" s="2"/>
    </row>
    <row r="378" spans="9:27">
      <c r="I378" s="73"/>
      <c r="AA378" s="2"/>
    </row>
    <row r="379" spans="9:27">
      <c r="I379" s="73"/>
      <c r="AA379" s="2"/>
    </row>
    <row r="380" spans="9:27">
      <c r="I380" s="73"/>
      <c r="AA380" s="2"/>
    </row>
    <row r="381" spans="9:27">
      <c r="I381" s="73"/>
      <c r="AA381" s="2"/>
    </row>
    <row r="382" spans="9:27">
      <c r="I382" s="73"/>
      <c r="AA382" s="2"/>
    </row>
    <row r="383" spans="9:27">
      <c r="I383" s="73"/>
      <c r="AA383" s="2"/>
    </row>
    <row r="384" spans="9:27">
      <c r="I384" s="73"/>
      <c r="AA384" s="2"/>
    </row>
    <row r="385" spans="9:27">
      <c r="I385" s="73"/>
      <c r="AA385" s="2"/>
    </row>
    <row r="386" spans="9:27">
      <c r="I386" s="73"/>
      <c r="AA386" s="2"/>
    </row>
    <row r="387" spans="9:27">
      <c r="I387" s="73"/>
      <c r="AA387" s="2"/>
    </row>
    <row r="388" spans="9:27">
      <c r="I388" s="73"/>
      <c r="AA388" s="2"/>
    </row>
    <row r="389" spans="9:27">
      <c r="I389" s="73"/>
      <c r="AA389" s="2"/>
    </row>
    <row r="390" spans="9:27">
      <c r="I390" s="73"/>
      <c r="AA390" s="2"/>
    </row>
    <row r="391" spans="9:27">
      <c r="I391" s="73"/>
      <c r="AA391" s="2"/>
    </row>
    <row r="392" spans="9:27">
      <c r="I392" s="73"/>
      <c r="AA392" s="2"/>
    </row>
    <row r="393" spans="9:27">
      <c r="I393" s="73"/>
      <c r="AA393" s="2"/>
    </row>
    <row r="394" spans="9:27">
      <c r="I394" s="73"/>
      <c r="AA394" s="2"/>
    </row>
    <row r="395" spans="9:27">
      <c r="I395" s="73"/>
      <c r="AA395" s="2"/>
    </row>
    <row r="396" spans="9:27">
      <c r="I396" s="73"/>
      <c r="AA396" s="2"/>
    </row>
    <row r="397" spans="9:27">
      <c r="I397" s="73"/>
      <c r="AA397" s="2"/>
    </row>
    <row r="398" spans="9:27">
      <c r="I398" s="73"/>
      <c r="AA398" s="2"/>
    </row>
    <row r="399" spans="9:27">
      <c r="I399" s="73"/>
      <c r="AA399" s="2"/>
    </row>
    <row r="400" spans="9:27">
      <c r="I400" s="73"/>
      <c r="AA400" s="2"/>
    </row>
    <row r="401" spans="9:27">
      <c r="I401" s="73"/>
      <c r="AA401" s="2"/>
    </row>
    <row r="402" spans="9:27">
      <c r="I402" s="73"/>
      <c r="AA402" s="2"/>
    </row>
    <row r="403" spans="9:27">
      <c r="I403" s="73"/>
      <c r="AA403" s="2"/>
    </row>
    <row r="404" spans="9:27">
      <c r="I404" s="73"/>
      <c r="AA404" s="2"/>
    </row>
    <row r="405" spans="9:27">
      <c r="I405" s="73"/>
      <c r="AA405" s="2"/>
    </row>
    <row r="406" spans="9:27">
      <c r="I406" s="73"/>
      <c r="AA406" s="2"/>
    </row>
    <row r="407" spans="9:27">
      <c r="I407" s="73"/>
      <c r="AA407" s="2"/>
    </row>
    <row r="408" spans="9:27">
      <c r="I408" s="73"/>
      <c r="AA408" s="2"/>
    </row>
    <row r="409" spans="9:27">
      <c r="I409" s="73"/>
      <c r="AA409" s="2"/>
    </row>
    <row r="410" spans="9:27">
      <c r="I410" s="73"/>
      <c r="AA410" s="2"/>
    </row>
    <row r="411" spans="9:27">
      <c r="I411" s="73"/>
      <c r="AA411" s="2"/>
    </row>
    <row r="412" spans="9:27">
      <c r="I412" s="73"/>
      <c r="AA412" s="2"/>
    </row>
    <row r="413" spans="9:27">
      <c r="I413" s="73"/>
      <c r="AA413" s="2"/>
    </row>
    <row r="414" spans="9:27">
      <c r="I414" s="73"/>
      <c r="AA414" s="2"/>
    </row>
    <row r="415" spans="9:27">
      <c r="I415" s="73"/>
      <c r="AA415" s="2"/>
    </row>
    <row r="416" spans="9:27">
      <c r="I416" s="73"/>
      <c r="AA416" s="2"/>
    </row>
    <row r="417" spans="9:27">
      <c r="I417" s="73"/>
      <c r="AA417" s="2"/>
    </row>
    <row r="418" spans="9:27">
      <c r="I418" s="73"/>
      <c r="AA418" s="2"/>
    </row>
    <row r="419" spans="9:27">
      <c r="I419" s="73"/>
      <c r="AA419" s="2"/>
    </row>
    <row r="420" spans="9:27">
      <c r="I420" s="73"/>
      <c r="AA420" s="2"/>
    </row>
    <row r="421" spans="9:27">
      <c r="I421" s="73"/>
      <c r="AA421" s="2"/>
    </row>
    <row r="422" spans="9:27">
      <c r="I422" s="73"/>
      <c r="AA422" s="2"/>
    </row>
    <row r="423" spans="9:27">
      <c r="I423" s="73"/>
      <c r="AA423" s="2"/>
    </row>
    <row r="424" spans="9:27">
      <c r="I424" s="73"/>
      <c r="AA424" s="2"/>
    </row>
    <row r="425" spans="9:27">
      <c r="I425" s="73"/>
      <c r="AA425" s="2"/>
    </row>
    <row r="426" spans="9:27">
      <c r="I426" s="73"/>
      <c r="AA426" s="2"/>
    </row>
    <row r="427" spans="9:27">
      <c r="I427" s="73"/>
      <c r="AA427" s="2"/>
    </row>
    <row r="428" spans="9:27">
      <c r="I428" s="73"/>
      <c r="AA428" s="2"/>
    </row>
    <row r="429" spans="9:27">
      <c r="I429" s="73"/>
      <c r="AA429" s="2"/>
    </row>
    <row r="430" spans="9:27">
      <c r="I430" s="73"/>
      <c r="AA430" s="2"/>
    </row>
    <row r="431" spans="9:27">
      <c r="I431" s="73"/>
      <c r="AA431" s="2"/>
    </row>
    <row r="432" spans="9:27">
      <c r="I432" s="73"/>
      <c r="AA432" s="2"/>
    </row>
    <row r="433" spans="9:27">
      <c r="I433" s="73"/>
      <c r="AA433" s="2"/>
    </row>
    <row r="434" spans="9:27">
      <c r="I434" s="73"/>
      <c r="AA434" s="2"/>
    </row>
    <row r="435" spans="9:27">
      <c r="I435" s="73"/>
      <c r="AA435" s="2"/>
    </row>
    <row r="436" spans="9:27">
      <c r="I436" s="73"/>
      <c r="AA436" s="2"/>
    </row>
    <row r="437" spans="9:27">
      <c r="I437" s="73"/>
      <c r="AA437" s="2"/>
    </row>
    <row r="438" spans="9:27">
      <c r="I438" s="73"/>
      <c r="AA438" s="2"/>
    </row>
    <row r="439" spans="9:27">
      <c r="I439" s="73"/>
      <c r="AA439" s="2"/>
    </row>
    <row r="440" spans="9:27">
      <c r="I440" s="73"/>
      <c r="AA440" s="2"/>
    </row>
    <row r="441" spans="9:27">
      <c r="I441" s="73"/>
      <c r="AA441" s="2"/>
    </row>
    <row r="442" spans="9:27">
      <c r="I442" s="73"/>
      <c r="AA442" s="2"/>
    </row>
    <row r="443" spans="9:27">
      <c r="I443" s="73"/>
      <c r="AA443" s="2"/>
    </row>
    <row r="444" spans="9:27">
      <c r="I444" s="73"/>
      <c r="AA444" s="2"/>
    </row>
    <row r="445" spans="9:27">
      <c r="I445" s="73"/>
      <c r="AA445" s="2"/>
    </row>
    <row r="446" spans="9:27">
      <c r="I446" s="73"/>
      <c r="AA446" s="2"/>
    </row>
    <row r="447" spans="9:27">
      <c r="I447" s="73"/>
      <c r="AA447" s="2"/>
    </row>
    <row r="448" spans="9:27">
      <c r="I448" s="73"/>
      <c r="AA448" s="2"/>
    </row>
    <row r="449" spans="9:27">
      <c r="I449" s="73"/>
      <c r="AA449" s="2"/>
    </row>
    <row r="450" spans="9:27">
      <c r="I450" s="73"/>
      <c r="AA450" s="2"/>
    </row>
    <row r="451" spans="9:27">
      <c r="I451" s="73"/>
      <c r="AA451" s="2"/>
    </row>
    <row r="452" spans="9:27">
      <c r="I452" s="73"/>
      <c r="AA452" s="2"/>
    </row>
    <row r="453" spans="9:27">
      <c r="I453" s="73"/>
      <c r="AA453" s="2"/>
    </row>
    <row r="454" spans="9:27">
      <c r="I454" s="73"/>
      <c r="AA454" s="2"/>
    </row>
    <row r="455" spans="9:27">
      <c r="I455" s="73"/>
      <c r="AA455" s="2"/>
    </row>
    <row r="456" spans="9:27">
      <c r="I456" s="73"/>
      <c r="AA456" s="2"/>
    </row>
    <row r="457" spans="9:27">
      <c r="I457" s="73"/>
      <c r="AA457" s="2"/>
    </row>
    <row r="458" spans="9:27">
      <c r="I458" s="73"/>
      <c r="AA458" s="2"/>
    </row>
    <row r="459" spans="9:27">
      <c r="I459" s="73"/>
      <c r="AA459" s="2"/>
    </row>
    <row r="460" spans="9:27">
      <c r="I460" s="73"/>
      <c r="AA460" s="2"/>
    </row>
    <row r="461" spans="9:27">
      <c r="I461" s="73"/>
      <c r="AA461" s="2"/>
    </row>
    <row r="462" spans="9:27">
      <c r="I462" s="73"/>
      <c r="AA462" s="2"/>
    </row>
    <row r="463" spans="9:27">
      <c r="I463" s="73"/>
      <c r="AA463" s="2"/>
    </row>
    <row r="464" spans="9:27">
      <c r="I464" s="73"/>
      <c r="AA464" s="2"/>
    </row>
    <row r="465" spans="9:27">
      <c r="I465" s="73"/>
      <c r="AA465" s="2"/>
    </row>
    <row r="466" spans="9:27">
      <c r="I466" s="73"/>
      <c r="AA466" s="2"/>
    </row>
    <row r="467" spans="9:27">
      <c r="I467" s="73"/>
      <c r="AA467" s="2"/>
    </row>
    <row r="468" spans="9:27">
      <c r="I468" s="73"/>
      <c r="AA468" s="2"/>
    </row>
    <row r="469" spans="9:27">
      <c r="I469" s="73"/>
      <c r="AA469" s="2"/>
    </row>
    <row r="470" spans="9:27">
      <c r="I470" s="73"/>
      <c r="AA470" s="2"/>
    </row>
    <row r="471" spans="9:27">
      <c r="I471" s="73"/>
      <c r="AA471" s="2"/>
    </row>
    <row r="472" spans="9:27">
      <c r="I472" s="73"/>
      <c r="AA472" s="2"/>
    </row>
    <row r="473" spans="9:27">
      <c r="I473" s="73"/>
      <c r="AA473" s="2"/>
    </row>
    <row r="474" spans="9:27">
      <c r="I474" s="73"/>
      <c r="AA474" s="2"/>
    </row>
    <row r="475" spans="9:27">
      <c r="I475" s="73"/>
      <c r="AA475" s="2"/>
    </row>
    <row r="476" spans="9:27">
      <c r="I476" s="73"/>
      <c r="AA476" s="2"/>
    </row>
    <row r="477" spans="9:27">
      <c r="I477" s="73"/>
      <c r="AA477" s="2"/>
    </row>
    <row r="478" spans="9:27">
      <c r="I478" s="73"/>
      <c r="AA478" s="2"/>
    </row>
    <row r="479" spans="9:27">
      <c r="I479" s="73"/>
      <c r="AA479" s="2"/>
    </row>
    <row r="480" spans="9:27">
      <c r="I480" s="73"/>
      <c r="AA480" s="2"/>
    </row>
    <row r="481" spans="9:27">
      <c r="I481" s="73"/>
      <c r="AA481" s="2"/>
    </row>
    <row r="482" spans="9:27">
      <c r="I482" s="73"/>
      <c r="AA482" s="2"/>
    </row>
    <row r="483" spans="9:27">
      <c r="I483" s="73"/>
      <c r="AA483" s="2"/>
    </row>
    <row r="484" spans="9:27">
      <c r="I484" s="73"/>
      <c r="AA484" s="2"/>
    </row>
    <row r="485" spans="9:27">
      <c r="I485" s="73"/>
      <c r="AA485" s="2"/>
    </row>
    <row r="486" spans="9:27">
      <c r="I486" s="73"/>
      <c r="AA486" s="2"/>
    </row>
    <row r="487" spans="9:27">
      <c r="I487" s="73"/>
      <c r="AA487" s="2"/>
    </row>
    <row r="488" spans="9:27">
      <c r="I488" s="73"/>
      <c r="AA488" s="2"/>
    </row>
    <row r="489" spans="9:27">
      <c r="I489" s="73"/>
      <c r="AA489" s="2"/>
    </row>
    <row r="490" spans="9:27">
      <c r="I490" s="73"/>
      <c r="AA490" s="2"/>
    </row>
    <row r="491" spans="9:27">
      <c r="I491" s="73"/>
      <c r="AA491" s="2"/>
    </row>
    <row r="492" spans="9:27">
      <c r="I492" s="73"/>
      <c r="AA492" s="2"/>
    </row>
    <row r="493" spans="9:27">
      <c r="I493" s="73"/>
      <c r="AA493" s="2"/>
    </row>
    <row r="494" spans="9:27">
      <c r="I494" s="73"/>
      <c r="AA494" s="2"/>
    </row>
    <row r="495" spans="9:27">
      <c r="I495" s="73"/>
      <c r="AA495" s="2"/>
    </row>
    <row r="496" spans="9:27">
      <c r="I496" s="73"/>
      <c r="AA496" s="2"/>
    </row>
    <row r="497" spans="9:27">
      <c r="I497" s="73"/>
      <c r="AA497" s="2"/>
    </row>
    <row r="498" spans="9:27">
      <c r="I498" s="73"/>
      <c r="AA498" s="2"/>
    </row>
    <row r="499" spans="9:27">
      <c r="I499" s="73"/>
      <c r="AA499" s="2"/>
    </row>
    <row r="500" spans="9:27">
      <c r="I500" s="73"/>
      <c r="AA500" s="2"/>
    </row>
    <row r="501" spans="9:27">
      <c r="I501" s="73"/>
      <c r="AA501" s="2"/>
    </row>
    <row r="502" spans="9:27">
      <c r="I502" s="73"/>
      <c r="AA502" s="2"/>
    </row>
    <row r="503" spans="9:27">
      <c r="I503" s="73"/>
      <c r="AA503" s="2"/>
    </row>
    <row r="504" spans="9:27">
      <c r="I504" s="73"/>
      <c r="AA504" s="2"/>
    </row>
    <row r="505" spans="9:27">
      <c r="I505" s="73"/>
      <c r="AA505" s="2"/>
    </row>
    <row r="506" spans="9:27">
      <c r="I506" s="73"/>
      <c r="AA506" s="2"/>
    </row>
    <row r="507" spans="9:27">
      <c r="I507" s="73"/>
      <c r="AA507" s="2"/>
    </row>
    <row r="508" spans="9:27">
      <c r="I508" s="73"/>
      <c r="AA508" s="2"/>
    </row>
    <row r="509" spans="9:27">
      <c r="I509" s="73"/>
      <c r="AA509" s="2"/>
    </row>
    <row r="510" spans="9:27">
      <c r="I510" s="73"/>
      <c r="AA510" s="2"/>
    </row>
    <row r="511" spans="9:27">
      <c r="I511" s="73"/>
      <c r="AA511" s="2"/>
    </row>
    <row r="512" spans="9:27">
      <c r="I512" s="73"/>
      <c r="AA512" s="2"/>
    </row>
    <row r="513" spans="9:27">
      <c r="I513" s="73"/>
      <c r="AA513" s="2"/>
    </row>
    <row r="514" spans="9:27">
      <c r="I514" s="73"/>
      <c r="AA514" s="2"/>
    </row>
    <row r="515" spans="9:27">
      <c r="I515" s="73"/>
      <c r="AA515" s="2"/>
    </row>
    <row r="516" spans="9:27">
      <c r="I516" s="73"/>
      <c r="AA516" s="2"/>
    </row>
    <row r="517" spans="9:27">
      <c r="I517" s="73"/>
      <c r="AA517" s="2"/>
    </row>
    <row r="518" spans="9:27">
      <c r="I518" s="73"/>
      <c r="AA518" s="2"/>
    </row>
    <row r="519" spans="9:27">
      <c r="I519" s="73"/>
      <c r="AA519" s="2"/>
    </row>
    <row r="520" spans="9:27">
      <c r="I520" s="73"/>
      <c r="AA520" s="2"/>
    </row>
    <row r="521" spans="9:27">
      <c r="I521" s="73"/>
      <c r="AA521" s="2"/>
    </row>
    <row r="522" spans="9:27">
      <c r="I522" s="73"/>
      <c r="AA522" s="2"/>
    </row>
    <row r="523" spans="9:27">
      <c r="I523" s="73"/>
      <c r="AA523" s="2"/>
    </row>
    <row r="524" spans="9:27">
      <c r="I524" s="73"/>
      <c r="AA524" s="2"/>
    </row>
    <row r="525" spans="9:27">
      <c r="I525" s="73"/>
      <c r="AA525" s="2"/>
    </row>
    <row r="526" spans="9:27">
      <c r="I526" s="73"/>
      <c r="AA526" s="2"/>
    </row>
    <row r="527" spans="9:27">
      <c r="I527" s="73"/>
      <c r="AA527" s="2"/>
    </row>
    <row r="528" spans="9:27">
      <c r="I528" s="73"/>
      <c r="AA528" s="2"/>
    </row>
    <row r="529" spans="9:27">
      <c r="I529" s="73"/>
      <c r="AA529" s="2"/>
    </row>
    <row r="530" spans="9:27">
      <c r="I530" s="73"/>
      <c r="AA530" s="2"/>
    </row>
    <row r="531" spans="9:27">
      <c r="I531" s="73"/>
      <c r="AA531" s="2"/>
    </row>
    <row r="532" spans="9:27">
      <c r="I532" s="73"/>
      <c r="AA532" s="2"/>
    </row>
    <row r="533" spans="9:27">
      <c r="I533" s="73"/>
      <c r="AA533" s="2"/>
    </row>
    <row r="534" spans="9:27">
      <c r="I534" s="73"/>
      <c r="AA534" s="2"/>
    </row>
    <row r="535" spans="9:27">
      <c r="I535" s="73"/>
      <c r="AA535" s="2"/>
    </row>
    <row r="536" spans="9:27">
      <c r="I536" s="73"/>
      <c r="AA536" s="2"/>
    </row>
    <row r="537" spans="9:27">
      <c r="I537" s="73"/>
      <c r="AA537" s="2"/>
    </row>
    <row r="538" spans="9:27">
      <c r="I538" s="73"/>
      <c r="AA538" s="2"/>
    </row>
    <row r="539" spans="9:27">
      <c r="I539" s="73"/>
      <c r="AA539" s="2"/>
    </row>
    <row r="540" spans="9:27">
      <c r="I540" s="73"/>
      <c r="AA540" s="2"/>
    </row>
    <row r="541" spans="9:27">
      <c r="I541" s="73"/>
      <c r="AA541" s="2"/>
    </row>
    <row r="542" spans="9:27">
      <c r="I542" s="73"/>
      <c r="AA542" s="2"/>
    </row>
    <row r="543" spans="9:27">
      <c r="I543" s="73"/>
      <c r="AA543" s="2"/>
    </row>
    <row r="544" spans="9:27">
      <c r="I544" s="73"/>
      <c r="AA544" s="2"/>
    </row>
    <row r="545" spans="9:27">
      <c r="I545" s="73"/>
      <c r="AA545" s="2"/>
    </row>
    <row r="546" spans="9:27">
      <c r="I546" s="73"/>
      <c r="AA546" s="2"/>
    </row>
    <row r="547" spans="9:27">
      <c r="I547" s="73"/>
      <c r="AA547" s="2"/>
    </row>
    <row r="548" spans="9:27">
      <c r="I548" s="73"/>
      <c r="AA548" s="2"/>
    </row>
    <row r="549" spans="9:27">
      <c r="I549" s="73"/>
      <c r="AA549" s="2"/>
    </row>
    <row r="550" spans="9:27">
      <c r="I550" s="73"/>
      <c r="AA550" s="2"/>
    </row>
    <row r="551" spans="9:27">
      <c r="I551" s="73"/>
      <c r="AA551" s="2"/>
    </row>
    <row r="552" spans="9:27">
      <c r="I552" s="73"/>
      <c r="AA552" s="2"/>
    </row>
    <row r="553" spans="9:27">
      <c r="I553" s="73"/>
      <c r="AA553" s="2"/>
    </row>
    <row r="554" spans="9:27">
      <c r="I554" s="73"/>
      <c r="AA554" s="2"/>
    </row>
    <row r="555" spans="9:27">
      <c r="I555" s="73"/>
      <c r="AA555" s="2"/>
    </row>
    <row r="556" spans="9:27">
      <c r="I556" s="73"/>
      <c r="AA556" s="2"/>
    </row>
    <row r="557" spans="9:27">
      <c r="I557" s="73"/>
      <c r="AA557" s="2"/>
    </row>
    <row r="558" spans="9:27">
      <c r="I558" s="73"/>
      <c r="AA558" s="2"/>
    </row>
    <row r="559" spans="9:27">
      <c r="I559" s="73"/>
      <c r="AA559" s="2"/>
    </row>
    <row r="560" spans="9:27">
      <c r="I560" s="73"/>
      <c r="AA560" s="2"/>
    </row>
    <row r="561" spans="9:27">
      <c r="I561" s="73"/>
      <c r="AA561" s="2"/>
    </row>
    <row r="562" spans="9:27">
      <c r="I562" s="73"/>
      <c r="AA562" s="2"/>
    </row>
    <row r="563" spans="9:27">
      <c r="I563" s="73"/>
      <c r="AA563" s="2"/>
    </row>
    <row r="564" spans="9:27">
      <c r="I564" s="73"/>
      <c r="AA564" s="2"/>
    </row>
    <row r="565" spans="9:27">
      <c r="I565" s="73"/>
      <c r="AA565" s="2"/>
    </row>
    <row r="566" spans="9:27">
      <c r="I566" s="73"/>
      <c r="AA566" s="2"/>
    </row>
    <row r="567" spans="9:27">
      <c r="I567" s="73"/>
      <c r="AA567" s="2"/>
    </row>
    <row r="568" spans="9:27">
      <c r="I568" s="73"/>
      <c r="AA568" s="2"/>
    </row>
    <row r="569" spans="9:27">
      <c r="I569" s="73"/>
      <c r="AA569" s="2"/>
    </row>
    <row r="570" spans="9:27">
      <c r="I570" s="73"/>
      <c r="AA570" s="2"/>
    </row>
    <row r="571" spans="9:27">
      <c r="I571" s="73"/>
      <c r="AA571" s="2"/>
    </row>
    <row r="572" spans="9:27">
      <c r="I572" s="73"/>
      <c r="AA572" s="2"/>
    </row>
    <row r="573" spans="9:27">
      <c r="I573" s="73"/>
      <c r="AA573" s="2"/>
    </row>
    <row r="574" spans="9:27">
      <c r="I574" s="73"/>
      <c r="AA574" s="2"/>
    </row>
    <row r="575" spans="9:27">
      <c r="I575" s="73"/>
      <c r="AA575" s="2"/>
    </row>
    <row r="576" spans="9:27">
      <c r="I576" s="73"/>
      <c r="AA576" s="2"/>
    </row>
    <row r="577" spans="9:27">
      <c r="I577" s="73"/>
      <c r="AA577" s="2"/>
    </row>
    <row r="578" spans="9:27">
      <c r="I578" s="73"/>
      <c r="AA578" s="2"/>
    </row>
    <row r="579" spans="9:27">
      <c r="I579" s="73"/>
      <c r="AA579" s="2"/>
    </row>
    <row r="580" spans="9:27">
      <c r="I580" s="73"/>
      <c r="AA580" s="2"/>
    </row>
    <row r="581" spans="9:27">
      <c r="I581" s="73"/>
      <c r="AA581" s="2"/>
    </row>
    <row r="582" spans="9:27">
      <c r="I582" s="73"/>
      <c r="AA582" s="2"/>
    </row>
    <row r="583" spans="9:27">
      <c r="I583" s="73"/>
      <c r="AA583" s="2"/>
    </row>
    <row r="584" spans="9:27">
      <c r="I584" s="73"/>
      <c r="AA584" s="2"/>
    </row>
    <row r="585" spans="9:27">
      <c r="I585" s="73"/>
      <c r="AA585" s="2"/>
    </row>
    <row r="586" spans="9:27">
      <c r="I586" s="73"/>
      <c r="AA586" s="2"/>
    </row>
    <row r="587" spans="9:27">
      <c r="I587" s="73"/>
      <c r="AA587" s="2"/>
    </row>
    <row r="588" spans="9:27">
      <c r="I588" s="73"/>
      <c r="AA588" s="2"/>
    </row>
    <row r="589" spans="9:27">
      <c r="I589" s="73"/>
      <c r="AA589" s="2"/>
    </row>
    <row r="590" spans="9:27">
      <c r="I590" s="73"/>
      <c r="AA590" s="2"/>
    </row>
    <row r="591" spans="9:27">
      <c r="I591" s="73"/>
      <c r="AA591" s="2"/>
    </row>
    <row r="592" spans="9:27">
      <c r="I592" s="73"/>
      <c r="AA592" s="2"/>
    </row>
    <row r="593" spans="9:27">
      <c r="I593" s="73"/>
      <c r="AA593" s="2"/>
    </row>
    <row r="594" spans="9:27">
      <c r="I594" s="73"/>
      <c r="AA594" s="2"/>
    </row>
    <row r="595" spans="9:27">
      <c r="I595" s="73"/>
      <c r="AA595" s="2"/>
    </row>
    <row r="596" spans="9:27">
      <c r="I596" s="73"/>
      <c r="AA596" s="2"/>
    </row>
    <row r="597" spans="9:27">
      <c r="I597" s="73"/>
      <c r="AA597" s="2"/>
    </row>
    <row r="598" spans="9:27">
      <c r="I598" s="73"/>
      <c r="AA598" s="2"/>
    </row>
    <row r="599" spans="9:27">
      <c r="I599" s="73"/>
      <c r="AA599" s="2"/>
    </row>
    <row r="600" spans="9:27">
      <c r="I600" s="73"/>
      <c r="AA600" s="2"/>
    </row>
    <row r="601" spans="9:27">
      <c r="I601" s="73"/>
      <c r="AA601" s="2"/>
    </row>
    <row r="602" spans="9:27">
      <c r="I602" s="73"/>
      <c r="AA602" s="2"/>
    </row>
    <row r="603" spans="9:27">
      <c r="I603" s="73"/>
      <c r="AA603" s="2"/>
    </row>
    <row r="604" spans="9:27">
      <c r="I604" s="73"/>
      <c r="AA604" s="2"/>
    </row>
    <row r="605" spans="9:27">
      <c r="I605" s="73"/>
      <c r="AA605" s="2"/>
    </row>
    <row r="606" spans="9:27">
      <c r="I606" s="73"/>
      <c r="AA606" s="2"/>
    </row>
    <row r="607" spans="9:27">
      <c r="I607" s="73"/>
      <c r="AA607" s="2"/>
    </row>
    <row r="608" spans="9:27">
      <c r="I608" s="73"/>
      <c r="AA608" s="2"/>
    </row>
    <row r="609" spans="9:27">
      <c r="I609" s="73"/>
      <c r="AA609" s="2"/>
    </row>
    <row r="610" spans="9:27">
      <c r="I610" s="73"/>
      <c r="AA610" s="2"/>
    </row>
    <row r="611" spans="9:27">
      <c r="I611" s="73"/>
      <c r="AA611" s="2"/>
    </row>
    <row r="612" spans="9:27">
      <c r="I612" s="73"/>
      <c r="AA612" s="2"/>
    </row>
    <row r="613" spans="9:27">
      <c r="I613" s="73"/>
      <c r="AA613" s="2"/>
    </row>
    <row r="614" spans="9:27">
      <c r="I614" s="73"/>
      <c r="AA614" s="2"/>
    </row>
    <row r="615" spans="9:27">
      <c r="I615" s="73"/>
      <c r="AA615" s="2"/>
    </row>
    <row r="616" spans="9:27">
      <c r="I616" s="73"/>
      <c r="AA616" s="2"/>
    </row>
    <row r="617" spans="9:27">
      <c r="I617" s="73"/>
      <c r="AA617" s="2"/>
    </row>
    <row r="618" spans="9:27">
      <c r="I618" s="73"/>
      <c r="AA618" s="2"/>
    </row>
    <row r="619" spans="9:27">
      <c r="I619" s="73"/>
      <c r="AA619" s="2"/>
    </row>
    <row r="620" spans="9:27">
      <c r="I620" s="73"/>
      <c r="AA620" s="2"/>
    </row>
    <row r="621" spans="9:27">
      <c r="I621" s="73"/>
      <c r="AA621" s="2"/>
    </row>
    <row r="622" spans="9:27">
      <c r="I622" s="73"/>
      <c r="AA622" s="2"/>
    </row>
    <row r="623" spans="9:27">
      <c r="I623" s="73"/>
      <c r="AA623" s="2"/>
    </row>
    <row r="624" spans="9:27">
      <c r="I624" s="73"/>
      <c r="AA624" s="2"/>
    </row>
    <row r="625" spans="9:27">
      <c r="I625" s="73"/>
      <c r="AA625" s="2"/>
    </row>
    <row r="626" spans="9:27">
      <c r="I626" s="73"/>
      <c r="AA626" s="2"/>
    </row>
    <row r="627" spans="9:27">
      <c r="I627" s="73"/>
      <c r="AA627" s="2"/>
    </row>
    <row r="628" spans="9:27">
      <c r="I628" s="73"/>
      <c r="AA628" s="2"/>
    </row>
    <row r="629" spans="9:27">
      <c r="I629" s="73"/>
      <c r="AA629" s="2"/>
    </row>
    <row r="630" spans="9:27">
      <c r="I630" s="73"/>
      <c r="AA630" s="2"/>
    </row>
    <row r="631" spans="9:27">
      <c r="I631" s="73"/>
      <c r="AA631" s="2"/>
    </row>
    <row r="632" spans="9:27">
      <c r="I632" s="73"/>
      <c r="AA632" s="2"/>
    </row>
    <row r="633" spans="9:27">
      <c r="I633" s="73"/>
      <c r="AA633" s="2"/>
    </row>
    <row r="634" spans="9:27">
      <c r="I634" s="73"/>
      <c r="AA634" s="2"/>
    </row>
    <row r="635" spans="9:27">
      <c r="I635" s="73"/>
      <c r="AA635" s="2"/>
    </row>
    <row r="636" spans="9:27">
      <c r="I636" s="73"/>
      <c r="AA636" s="2"/>
    </row>
    <row r="637" spans="9:27">
      <c r="I637" s="73"/>
      <c r="AA637" s="2"/>
    </row>
    <row r="638" spans="9:27">
      <c r="I638" s="73"/>
      <c r="AA638" s="2"/>
    </row>
    <row r="639" spans="9:27">
      <c r="I639" s="73"/>
      <c r="AA639" s="2"/>
    </row>
    <row r="640" spans="9:27">
      <c r="I640" s="73"/>
      <c r="AA640" s="2"/>
    </row>
    <row r="641" spans="9:27">
      <c r="I641" s="73"/>
      <c r="AA641" s="2"/>
    </row>
    <row r="642" spans="9:27">
      <c r="I642" s="73"/>
      <c r="AA642" s="2"/>
    </row>
    <row r="643" spans="9:27">
      <c r="I643" s="73"/>
      <c r="AA643" s="2"/>
    </row>
    <row r="644" spans="9:27">
      <c r="I644" s="73"/>
      <c r="AA644" s="2"/>
    </row>
    <row r="645" spans="9:27">
      <c r="I645" s="73"/>
      <c r="AA645" s="2"/>
    </row>
    <row r="646" spans="9:27">
      <c r="I646" s="73"/>
      <c r="AA646" s="2"/>
    </row>
    <row r="647" spans="9:27">
      <c r="I647" s="73"/>
      <c r="AA647" s="2"/>
    </row>
    <row r="648" spans="9:27">
      <c r="I648" s="73"/>
      <c r="AA648" s="2"/>
    </row>
    <row r="649" spans="9:27">
      <c r="I649" s="73"/>
      <c r="AA649" s="2"/>
    </row>
    <row r="650" spans="9:27">
      <c r="I650" s="73"/>
      <c r="AA650" s="2"/>
    </row>
    <row r="651" spans="9:27">
      <c r="I651" s="73"/>
      <c r="AA651" s="2"/>
    </row>
    <row r="652" spans="9:27">
      <c r="I652" s="73"/>
      <c r="AA652" s="2"/>
    </row>
    <row r="653" spans="9:27">
      <c r="I653" s="73"/>
      <c r="AA653" s="2"/>
    </row>
    <row r="654" spans="9:27">
      <c r="I654" s="73"/>
      <c r="AA654" s="2"/>
    </row>
    <row r="655" spans="9:27">
      <c r="I655" s="73"/>
      <c r="AA655" s="2"/>
    </row>
    <row r="656" spans="9:27">
      <c r="I656" s="73"/>
      <c r="AA656" s="2"/>
    </row>
    <row r="657" spans="9:27">
      <c r="I657" s="73"/>
      <c r="AA657" s="2"/>
    </row>
    <row r="658" spans="9:27">
      <c r="I658" s="73"/>
      <c r="AA658" s="2"/>
    </row>
    <row r="659" spans="9:27">
      <c r="I659" s="73"/>
      <c r="AA659" s="2"/>
    </row>
    <row r="660" spans="9:27">
      <c r="I660" s="73"/>
      <c r="AA660" s="2"/>
    </row>
    <row r="661" spans="9:27">
      <c r="I661" s="73"/>
      <c r="AA661" s="2"/>
    </row>
    <row r="662" spans="9:27">
      <c r="I662" s="73"/>
      <c r="AA662" s="2"/>
    </row>
    <row r="663" spans="9:27">
      <c r="I663" s="73"/>
      <c r="AA663" s="2"/>
    </row>
    <row r="664" spans="9:27">
      <c r="I664" s="73"/>
      <c r="AA664" s="2"/>
    </row>
    <row r="665" spans="9:27">
      <c r="I665" s="73"/>
      <c r="AA665" s="2"/>
    </row>
    <row r="666" spans="9:27">
      <c r="I666" s="73"/>
      <c r="AA666" s="2"/>
    </row>
    <row r="667" spans="9:27">
      <c r="I667" s="73"/>
      <c r="AA667" s="2"/>
    </row>
    <row r="668" spans="9:27">
      <c r="I668" s="73"/>
      <c r="AA668" s="2"/>
    </row>
    <row r="669" spans="9:27">
      <c r="I669" s="73"/>
      <c r="AA669" s="2"/>
    </row>
    <row r="670" spans="9:27">
      <c r="I670" s="73"/>
      <c r="AA670" s="2"/>
    </row>
    <row r="671" spans="9:27">
      <c r="I671" s="73"/>
      <c r="AA671" s="2"/>
    </row>
    <row r="672" spans="9:27">
      <c r="I672" s="73"/>
      <c r="AA672" s="2"/>
    </row>
    <row r="673" spans="9:27">
      <c r="I673" s="73"/>
      <c r="AA673" s="2"/>
    </row>
    <row r="674" spans="9:27">
      <c r="I674" s="73"/>
      <c r="AA674" s="2"/>
    </row>
    <row r="675" spans="9:27">
      <c r="I675" s="73"/>
      <c r="AA675" s="2"/>
    </row>
    <row r="676" spans="9:27">
      <c r="I676" s="73"/>
      <c r="AA676" s="2"/>
    </row>
    <row r="677" spans="9:27">
      <c r="I677" s="73"/>
      <c r="AA677" s="2"/>
    </row>
    <row r="678" spans="9:27">
      <c r="I678" s="73"/>
      <c r="AA678" s="2"/>
    </row>
    <row r="679" spans="9:27">
      <c r="I679" s="73"/>
      <c r="AA679" s="2"/>
    </row>
    <row r="680" spans="9:27">
      <c r="I680" s="73"/>
      <c r="AA680" s="2"/>
    </row>
    <row r="681" spans="9:27">
      <c r="I681" s="73"/>
      <c r="AA681" s="2"/>
    </row>
    <row r="682" spans="9:27">
      <c r="I682" s="73"/>
      <c r="AA682" s="2"/>
    </row>
    <row r="683" spans="9:27">
      <c r="I683" s="73"/>
      <c r="AA683" s="2"/>
    </row>
    <row r="684" spans="9:27">
      <c r="I684" s="73"/>
      <c r="AA684" s="2"/>
    </row>
    <row r="685" spans="9:27">
      <c r="I685" s="73"/>
      <c r="AA685" s="2"/>
    </row>
    <row r="686" spans="9:27">
      <c r="I686" s="73"/>
      <c r="AA686" s="2"/>
    </row>
    <row r="687" spans="9:27">
      <c r="I687" s="73"/>
      <c r="AA687" s="2"/>
    </row>
    <row r="688" spans="9:27">
      <c r="I688" s="73"/>
      <c r="AA688" s="2"/>
    </row>
    <row r="689" spans="9:27">
      <c r="I689" s="73"/>
      <c r="AA689" s="2"/>
    </row>
    <row r="690" spans="9:27">
      <c r="I690" s="73"/>
      <c r="AA690" s="2"/>
    </row>
    <row r="691" spans="9:27">
      <c r="I691" s="73"/>
      <c r="AA691" s="2"/>
    </row>
    <row r="692" spans="9:27">
      <c r="I692" s="73"/>
      <c r="AA692" s="2"/>
    </row>
    <row r="693" spans="9:27">
      <c r="I693" s="73"/>
      <c r="AA693" s="2"/>
    </row>
    <row r="694" spans="9:27">
      <c r="I694" s="73"/>
      <c r="AA694" s="2"/>
    </row>
    <row r="695" spans="9:27">
      <c r="I695" s="73"/>
      <c r="AA695" s="2"/>
    </row>
    <row r="696" spans="9:27">
      <c r="I696" s="73"/>
      <c r="AA696" s="2"/>
    </row>
    <row r="697" spans="9:27">
      <c r="I697" s="73"/>
      <c r="AA697" s="2"/>
    </row>
    <row r="698" spans="9:27">
      <c r="I698" s="73"/>
      <c r="AA698" s="2"/>
    </row>
    <row r="699" spans="9:27">
      <c r="I699" s="73"/>
      <c r="AA699" s="2"/>
    </row>
    <row r="700" spans="9:27">
      <c r="I700" s="73"/>
      <c r="AA700" s="2"/>
    </row>
    <row r="701" spans="9:27">
      <c r="I701" s="73"/>
      <c r="AA701" s="2"/>
    </row>
    <row r="702" spans="9:27">
      <c r="I702" s="73"/>
      <c r="AA702" s="2"/>
    </row>
    <row r="703" spans="9:27">
      <c r="I703" s="73"/>
      <c r="AA703" s="2"/>
    </row>
    <row r="704" spans="9:27">
      <c r="I704" s="73"/>
      <c r="AA704" s="2"/>
    </row>
    <row r="705" spans="9:27">
      <c r="I705" s="73"/>
      <c r="AA705" s="2"/>
    </row>
    <row r="706" spans="9:27">
      <c r="I706" s="73"/>
      <c r="AA706" s="2"/>
    </row>
    <row r="707" spans="9:27">
      <c r="I707" s="73"/>
      <c r="AA707" s="2"/>
    </row>
    <row r="708" spans="9:27">
      <c r="I708" s="73"/>
      <c r="AA708" s="2"/>
    </row>
    <row r="709" spans="9:27">
      <c r="I709" s="73"/>
      <c r="AA709" s="2"/>
    </row>
    <row r="710" spans="9:27">
      <c r="I710" s="73"/>
      <c r="AA710" s="2"/>
    </row>
    <row r="711" spans="9:27">
      <c r="I711" s="73"/>
      <c r="AA711" s="2"/>
    </row>
    <row r="712" spans="9:27">
      <c r="I712" s="73"/>
      <c r="AA712" s="2"/>
    </row>
    <row r="713" spans="9:27">
      <c r="I713" s="73"/>
      <c r="AA713" s="2"/>
    </row>
    <row r="714" spans="9:27">
      <c r="I714" s="73"/>
      <c r="AA714" s="2"/>
    </row>
    <row r="715" spans="9:27">
      <c r="I715" s="73"/>
      <c r="AA715" s="2"/>
    </row>
    <row r="716" spans="9:27">
      <c r="I716" s="73"/>
      <c r="AA716" s="2"/>
    </row>
    <row r="717" spans="9:27">
      <c r="I717" s="73"/>
      <c r="AA717" s="2"/>
    </row>
    <row r="718" spans="9:27">
      <c r="I718" s="73"/>
      <c r="AA718" s="2"/>
    </row>
    <row r="719" spans="9:27">
      <c r="I719" s="73"/>
      <c r="AA719" s="2"/>
    </row>
    <row r="720" spans="9:27">
      <c r="I720" s="73"/>
      <c r="AA720" s="2"/>
    </row>
    <row r="721" spans="9:27">
      <c r="I721" s="73"/>
      <c r="AA721" s="2"/>
    </row>
    <row r="722" spans="9:27">
      <c r="I722" s="73"/>
      <c r="AA722" s="2"/>
    </row>
    <row r="723" spans="9:27">
      <c r="I723" s="73"/>
      <c r="AA723" s="2"/>
    </row>
    <row r="724" spans="9:27">
      <c r="I724" s="73"/>
      <c r="AA724" s="2"/>
    </row>
    <row r="725" spans="9:27">
      <c r="I725" s="73"/>
      <c r="AA725" s="2"/>
    </row>
    <row r="726" spans="9:27">
      <c r="I726" s="73"/>
      <c r="AA726" s="2"/>
    </row>
    <row r="727" spans="9:27">
      <c r="I727" s="73"/>
      <c r="AA727" s="2"/>
    </row>
    <row r="728" spans="9:27">
      <c r="I728" s="73"/>
      <c r="AA728" s="2"/>
    </row>
    <row r="729" spans="9:27">
      <c r="I729" s="73"/>
      <c r="AA729" s="2"/>
    </row>
    <row r="730" spans="9:27">
      <c r="I730" s="73"/>
      <c r="AA730" s="2"/>
    </row>
    <row r="731" spans="9:27">
      <c r="I731" s="73"/>
      <c r="AA731" s="2"/>
    </row>
    <row r="732" spans="9:27">
      <c r="I732" s="73"/>
      <c r="AA732" s="2"/>
    </row>
    <row r="733" spans="9:27">
      <c r="I733" s="73"/>
      <c r="AA733" s="2"/>
    </row>
    <row r="734" spans="9:27">
      <c r="I734" s="73"/>
      <c r="AA734" s="2"/>
    </row>
    <row r="735" spans="9:27">
      <c r="I735" s="73"/>
      <c r="AA735" s="2"/>
    </row>
    <row r="736" spans="9:27">
      <c r="I736" s="73"/>
      <c r="AA736" s="2"/>
    </row>
    <row r="737" spans="9:27">
      <c r="I737" s="73"/>
      <c r="AA737" s="2"/>
    </row>
    <row r="738" spans="9:27">
      <c r="I738" s="73"/>
      <c r="AA738" s="2"/>
    </row>
    <row r="739" spans="9:27">
      <c r="I739" s="73"/>
      <c r="AA739" s="2"/>
    </row>
    <row r="740" spans="9:27">
      <c r="I740" s="73"/>
      <c r="AA740" s="2"/>
    </row>
    <row r="741" spans="9:27">
      <c r="I741" s="73"/>
      <c r="AA741" s="2"/>
    </row>
    <row r="742" spans="9:27">
      <c r="I742" s="73"/>
      <c r="AA742" s="2"/>
    </row>
    <row r="743" spans="9:27">
      <c r="I743" s="73"/>
      <c r="AA743" s="2"/>
    </row>
    <row r="744" spans="9:27">
      <c r="I744" s="73"/>
      <c r="AA744" s="2"/>
    </row>
    <row r="745" spans="9:27">
      <c r="I745" s="73"/>
      <c r="AA745" s="2"/>
    </row>
    <row r="746" spans="9:27">
      <c r="I746" s="73"/>
      <c r="AA746" s="2"/>
    </row>
    <row r="747" spans="9:27">
      <c r="I747" s="73"/>
      <c r="AA747" s="2"/>
    </row>
    <row r="748" spans="9:27">
      <c r="I748" s="73"/>
      <c r="AA748" s="2"/>
    </row>
    <row r="749" spans="9:27">
      <c r="I749" s="73"/>
      <c r="AA749" s="2"/>
    </row>
    <row r="750" spans="9:27">
      <c r="I750" s="73"/>
      <c r="AA750" s="2"/>
    </row>
    <row r="751" spans="9:27">
      <c r="I751" s="73"/>
      <c r="AA751" s="2"/>
    </row>
    <row r="752" spans="9:27">
      <c r="I752" s="73"/>
      <c r="AA752" s="2"/>
    </row>
    <row r="753" spans="9:27">
      <c r="I753" s="73"/>
      <c r="AA753" s="2"/>
    </row>
    <row r="754" spans="9:27">
      <c r="I754" s="73"/>
      <c r="AA754" s="2"/>
    </row>
    <row r="755" spans="9:27">
      <c r="I755" s="73"/>
      <c r="AA755" s="2"/>
    </row>
    <row r="756" spans="9:27">
      <c r="I756" s="73"/>
      <c r="AA756" s="2"/>
    </row>
    <row r="757" spans="9:27">
      <c r="I757" s="73"/>
      <c r="AA757" s="2"/>
    </row>
    <row r="758" spans="9:27">
      <c r="I758" s="73"/>
      <c r="AA758" s="2"/>
    </row>
    <row r="759" spans="9:27">
      <c r="I759" s="73"/>
      <c r="AA759" s="2"/>
    </row>
    <row r="760" spans="9:27">
      <c r="I760" s="73"/>
      <c r="AA760" s="2"/>
    </row>
    <row r="761" spans="9:27">
      <c r="I761" s="73"/>
      <c r="AA761" s="2"/>
    </row>
    <row r="762" spans="9:27">
      <c r="I762" s="73"/>
      <c r="AA762" s="2"/>
    </row>
    <row r="763" spans="9:27">
      <c r="I763" s="73"/>
      <c r="AA763" s="2"/>
    </row>
    <row r="764" spans="9:27">
      <c r="I764" s="73"/>
      <c r="AA764" s="2"/>
    </row>
    <row r="765" spans="9:27">
      <c r="I765" s="73"/>
      <c r="AA765" s="2"/>
    </row>
    <row r="766" spans="9:27">
      <c r="I766" s="73"/>
      <c r="AA766" s="2"/>
    </row>
    <row r="767" spans="9:27">
      <c r="I767" s="73"/>
      <c r="AA767" s="2"/>
    </row>
    <row r="768" spans="9:27">
      <c r="I768" s="73"/>
      <c r="AA768" s="2"/>
    </row>
    <row r="769" spans="9:27">
      <c r="I769" s="73"/>
      <c r="AA769" s="2"/>
    </row>
    <row r="770" spans="9:27">
      <c r="I770" s="73"/>
      <c r="AA770" s="2"/>
    </row>
    <row r="771" spans="9:27">
      <c r="I771" s="73"/>
      <c r="AA771" s="2"/>
    </row>
    <row r="772" spans="9:27">
      <c r="I772" s="73"/>
      <c r="AA772" s="2"/>
    </row>
    <row r="773" spans="9:27">
      <c r="I773" s="73"/>
      <c r="AA773" s="2"/>
    </row>
    <row r="774" spans="9:27">
      <c r="I774" s="73"/>
      <c r="AA774" s="2"/>
    </row>
    <row r="775" spans="9:27">
      <c r="I775" s="73"/>
      <c r="AA775" s="2"/>
    </row>
    <row r="776" spans="9:27">
      <c r="I776" s="73"/>
      <c r="AA776" s="2"/>
    </row>
    <row r="777" spans="9:27">
      <c r="I777" s="73"/>
      <c r="AA777" s="2"/>
    </row>
    <row r="778" spans="9:27">
      <c r="I778" s="73"/>
      <c r="AA778" s="2"/>
    </row>
    <row r="779" spans="9:27">
      <c r="I779" s="73"/>
      <c r="AA779" s="2"/>
    </row>
    <row r="780" spans="9:27">
      <c r="I780" s="73"/>
      <c r="AA780" s="2"/>
    </row>
    <row r="781" spans="9:27">
      <c r="I781" s="73"/>
      <c r="AA781" s="2"/>
    </row>
    <row r="782" spans="9:27">
      <c r="I782" s="73"/>
      <c r="AA782" s="2"/>
    </row>
    <row r="783" spans="9:27">
      <c r="I783" s="73"/>
      <c r="AA783" s="2"/>
    </row>
    <row r="784" spans="9:27">
      <c r="I784" s="73"/>
      <c r="AA784" s="2"/>
    </row>
    <row r="785" spans="9:27">
      <c r="I785" s="73"/>
      <c r="AA785" s="2"/>
    </row>
    <row r="786" spans="9:27">
      <c r="I786" s="73"/>
      <c r="AA786" s="2"/>
    </row>
    <row r="787" spans="9:27">
      <c r="I787" s="73"/>
      <c r="AA787" s="2"/>
    </row>
    <row r="788" spans="9:27">
      <c r="I788" s="73"/>
      <c r="AA788" s="2"/>
    </row>
    <row r="789" spans="9:27">
      <c r="I789" s="73"/>
      <c r="AA789" s="2"/>
    </row>
    <row r="790" spans="9:27">
      <c r="I790" s="73"/>
      <c r="AA790" s="2"/>
    </row>
    <row r="791" spans="9:27">
      <c r="I791" s="73"/>
      <c r="AA791" s="2"/>
    </row>
    <row r="792" spans="9:27">
      <c r="I792" s="73"/>
      <c r="AA792" s="2"/>
    </row>
    <row r="793" spans="9:27">
      <c r="I793" s="73"/>
      <c r="AA793" s="2"/>
    </row>
    <row r="794" spans="9:27">
      <c r="I794" s="73"/>
      <c r="AA794" s="2"/>
    </row>
    <row r="795" spans="9:27">
      <c r="I795" s="73"/>
      <c r="AA795" s="2"/>
    </row>
    <row r="796" spans="9:27">
      <c r="I796" s="73"/>
      <c r="AA796" s="2"/>
    </row>
    <row r="797" spans="9:27">
      <c r="I797" s="73"/>
      <c r="AA797" s="2"/>
    </row>
    <row r="798" spans="9:27">
      <c r="I798" s="73"/>
      <c r="AA798" s="2"/>
    </row>
    <row r="799" spans="9:27">
      <c r="I799" s="73"/>
      <c r="AA799" s="2"/>
    </row>
    <row r="800" spans="9:27">
      <c r="I800" s="73"/>
      <c r="AA800" s="2"/>
    </row>
    <row r="801" spans="9:27">
      <c r="I801" s="73"/>
      <c r="AA801" s="2"/>
    </row>
    <row r="802" spans="9:27">
      <c r="I802" s="73"/>
      <c r="AA802" s="2"/>
    </row>
    <row r="803" spans="9:27">
      <c r="I803" s="73"/>
      <c r="AA803" s="2"/>
    </row>
    <row r="804" spans="9:27">
      <c r="I804" s="73"/>
      <c r="AA804" s="2"/>
    </row>
    <row r="805" spans="9:27">
      <c r="I805" s="73"/>
      <c r="AA805" s="2"/>
    </row>
    <row r="806" spans="9:27">
      <c r="I806" s="73"/>
      <c r="AA806" s="2"/>
    </row>
    <row r="807" spans="9:27">
      <c r="I807" s="73"/>
      <c r="AA807" s="2"/>
    </row>
    <row r="808" spans="9:27">
      <c r="I808" s="73"/>
      <c r="AA808" s="2"/>
    </row>
    <row r="809" spans="9:27">
      <c r="I809" s="73"/>
      <c r="AA809" s="2"/>
    </row>
    <row r="810" spans="9:27">
      <c r="I810" s="73"/>
      <c r="AA810" s="2"/>
    </row>
    <row r="811" spans="9:27">
      <c r="I811" s="73"/>
      <c r="AA811" s="2"/>
    </row>
    <row r="812" spans="9:27">
      <c r="I812" s="73"/>
      <c r="AA812" s="2"/>
    </row>
    <row r="813" spans="9:27">
      <c r="I813" s="73"/>
      <c r="AA813" s="2"/>
    </row>
    <row r="814" spans="9:27">
      <c r="I814" s="73"/>
      <c r="AA814" s="2"/>
    </row>
    <row r="815" spans="9:27">
      <c r="I815" s="73"/>
      <c r="AA815" s="2"/>
    </row>
    <row r="816" spans="9:27">
      <c r="I816" s="73"/>
      <c r="AA816" s="2"/>
    </row>
    <row r="817" spans="9:27">
      <c r="I817" s="73"/>
      <c r="AA817" s="2"/>
    </row>
    <row r="818" spans="9:27">
      <c r="I818" s="73"/>
      <c r="AA818" s="2"/>
    </row>
    <row r="819" spans="9:27">
      <c r="I819" s="73"/>
      <c r="AA819" s="2"/>
    </row>
    <row r="820" spans="9:27">
      <c r="I820" s="73"/>
      <c r="AA820" s="2"/>
    </row>
    <row r="821" spans="9:27">
      <c r="I821" s="73"/>
      <c r="AA821" s="2"/>
    </row>
    <row r="822" spans="9:27">
      <c r="I822" s="73"/>
      <c r="AA822" s="2"/>
    </row>
    <row r="823" spans="9:27">
      <c r="I823" s="73"/>
      <c r="AA823" s="2"/>
    </row>
    <row r="824" spans="9:27">
      <c r="I824" s="73"/>
      <c r="AA824" s="2"/>
    </row>
    <row r="825" spans="9:27">
      <c r="I825" s="73"/>
      <c r="AA825" s="2"/>
    </row>
    <row r="826" spans="9:27">
      <c r="I826" s="73"/>
      <c r="AA826" s="2"/>
    </row>
    <row r="827" spans="9:27">
      <c r="I827" s="73"/>
      <c r="AA827" s="2"/>
    </row>
    <row r="828" spans="9:27">
      <c r="I828" s="73"/>
      <c r="AA828" s="2"/>
    </row>
    <row r="829" spans="9:27">
      <c r="I829" s="73"/>
      <c r="AA829" s="2"/>
    </row>
    <row r="830" spans="9:27">
      <c r="I830" s="73"/>
      <c r="AA830" s="2"/>
    </row>
    <row r="831" spans="9:27">
      <c r="I831" s="73"/>
      <c r="AA831" s="2"/>
    </row>
    <row r="832" spans="9:27">
      <c r="I832" s="73"/>
      <c r="AA832" s="2"/>
    </row>
    <row r="833" spans="9:27">
      <c r="I833" s="73"/>
      <c r="AA833" s="2"/>
    </row>
    <row r="834" spans="9:27">
      <c r="I834" s="73"/>
      <c r="AA834" s="2"/>
    </row>
    <row r="835" spans="9:27">
      <c r="I835" s="73"/>
      <c r="AA835" s="2"/>
    </row>
    <row r="836" spans="9:27">
      <c r="I836" s="73"/>
      <c r="AA836" s="2"/>
    </row>
    <row r="837" spans="9:27">
      <c r="I837" s="73"/>
      <c r="AA837" s="2"/>
    </row>
    <row r="838" spans="9:27">
      <c r="I838" s="73"/>
      <c r="AA838" s="2"/>
    </row>
    <row r="839" spans="9:27">
      <c r="I839" s="73"/>
      <c r="AA839" s="2"/>
    </row>
    <row r="840" spans="9:27">
      <c r="I840" s="73"/>
      <c r="AA840" s="2"/>
    </row>
    <row r="841" spans="9:27">
      <c r="I841" s="73"/>
      <c r="AA841" s="2"/>
    </row>
    <row r="842" spans="9:27">
      <c r="I842" s="73"/>
      <c r="AA842" s="2"/>
    </row>
    <row r="843" spans="9:27">
      <c r="I843" s="73"/>
      <c r="AA843" s="2"/>
    </row>
    <row r="844" spans="9:27">
      <c r="I844" s="73"/>
      <c r="AA844" s="2"/>
    </row>
    <row r="845" spans="9:27">
      <c r="I845" s="73"/>
      <c r="AA845" s="2"/>
    </row>
    <row r="846" spans="9:27">
      <c r="I846" s="73"/>
      <c r="AA846" s="2"/>
    </row>
    <row r="847" spans="9:27">
      <c r="I847" s="73"/>
      <c r="AA847" s="2"/>
    </row>
    <row r="848" spans="9:27">
      <c r="I848" s="73"/>
      <c r="AA848" s="2"/>
    </row>
    <row r="849" spans="9:27">
      <c r="I849" s="73"/>
      <c r="AA849" s="2"/>
    </row>
    <row r="850" spans="9:27">
      <c r="I850" s="73"/>
      <c r="AA850" s="2"/>
    </row>
    <row r="851" spans="9:27">
      <c r="I851" s="73"/>
      <c r="AA851" s="2"/>
    </row>
    <row r="852" spans="9:27">
      <c r="I852" s="73"/>
      <c r="AA852" s="2"/>
    </row>
    <row r="853" spans="9:27">
      <c r="I853" s="73"/>
      <c r="AA853" s="2"/>
    </row>
    <row r="854" spans="9:27">
      <c r="I854" s="73"/>
      <c r="AA854" s="2"/>
    </row>
    <row r="855" spans="9:27">
      <c r="I855" s="73"/>
      <c r="AA855" s="2"/>
    </row>
    <row r="856" spans="9:27">
      <c r="I856" s="73"/>
      <c r="AA856" s="2"/>
    </row>
    <row r="857" spans="9:27">
      <c r="I857" s="73"/>
      <c r="AA857" s="2"/>
    </row>
    <row r="858" spans="9:27">
      <c r="I858" s="73"/>
      <c r="AA858" s="2"/>
    </row>
    <row r="859" spans="9:27">
      <c r="I859" s="73"/>
      <c r="AA859" s="2"/>
    </row>
    <row r="860" spans="9:27">
      <c r="I860" s="73"/>
      <c r="AA860" s="2"/>
    </row>
    <row r="861" spans="9:27">
      <c r="I861" s="73"/>
      <c r="AA861" s="2"/>
    </row>
    <row r="862" spans="9:27">
      <c r="I862" s="73"/>
      <c r="AA862" s="2"/>
    </row>
    <row r="863" spans="9:27">
      <c r="I863" s="73"/>
      <c r="AA863" s="2"/>
    </row>
    <row r="864" spans="9:27">
      <c r="I864" s="73"/>
      <c r="AA864" s="2"/>
    </row>
    <row r="865" spans="9:27">
      <c r="I865" s="73"/>
      <c r="AA865" s="2"/>
    </row>
    <row r="866" spans="9:27">
      <c r="I866" s="73"/>
      <c r="AA866" s="2"/>
    </row>
    <row r="867" spans="9:27">
      <c r="I867" s="73"/>
      <c r="AA867" s="2"/>
    </row>
    <row r="868" spans="9:27">
      <c r="I868" s="73"/>
      <c r="AA868" s="2"/>
    </row>
    <row r="869" spans="9:27">
      <c r="I869" s="73"/>
      <c r="AA869" s="2"/>
    </row>
    <row r="870" spans="9:27">
      <c r="I870" s="73"/>
      <c r="AA870" s="2"/>
    </row>
    <row r="871" spans="9:27">
      <c r="I871" s="73"/>
      <c r="AA871" s="2"/>
    </row>
    <row r="872" spans="9:27">
      <c r="I872" s="73"/>
      <c r="AA872" s="2"/>
    </row>
    <row r="873" spans="9:27">
      <c r="I873" s="73"/>
      <c r="AA873" s="2"/>
    </row>
    <row r="874" spans="9:27">
      <c r="I874" s="73"/>
      <c r="AA874" s="2"/>
    </row>
    <row r="875" spans="9:27">
      <c r="I875" s="73"/>
      <c r="AA875" s="2"/>
    </row>
    <row r="876" spans="9:27">
      <c r="I876" s="73"/>
      <c r="AA876" s="2"/>
    </row>
    <row r="877" spans="9:27">
      <c r="I877" s="73"/>
      <c r="AA877" s="2"/>
    </row>
    <row r="878" spans="9:27">
      <c r="I878" s="73"/>
      <c r="AA878" s="2"/>
    </row>
    <row r="879" spans="9:27">
      <c r="I879" s="73"/>
      <c r="AA879" s="2"/>
    </row>
    <row r="880" spans="9:27">
      <c r="I880" s="73"/>
      <c r="AA880" s="2"/>
    </row>
    <row r="881" spans="9:27">
      <c r="I881" s="73"/>
      <c r="AA881" s="2"/>
    </row>
    <row r="882" spans="9:27">
      <c r="I882" s="73"/>
      <c r="AA882" s="2"/>
    </row>
    <row r="883" spans="9:27">
      <c r="I883" s="73"/>
      <c r="AA883" s="2"/>
    </row>
    <row r="884" spans="9:27">
      <c r="I884" s="73"/>
      <c r="AA884" s="2"/>
    </row>
    <row r="885" spans="9:27">
      <c r="I885" s="73"/>
      <c r="AA885" s="2"/>
    </row>
    <row r="886" spans="9:27">
      <c r="I886" s="73"/>
      <c r="AA886" s="2"/>
    </row>
    <row r="887" spans="9:27">
      <c r="I887" s="73"/>
      <c r="AA887" s="2"/>
    </row>
    <row r="888" spans="9:27">
      <c r="I888" s="73"/>
      <c r="AA888" s="2"/>
    </row>
    <row r="889" spans="9:27">
      <c r="I889" s="73"/>
      <c r="AA889" s="2"/>
    </row>
    <row r="890" spans="9:27">
      <c r="I890" s="73"/>
      <c r="AA890" s="2"/>
    </row>
    <row r="891" spans="9:27">
      <c r="I891" s="73"/>
      <c r="AA891" s="2"/>
    </row>
    <row r="892" spans="9:27">
      <c r="I892" s="73"/>
      <c r="AA892" s="2"/>
    </row>
    <row r="893" spans="9:27">
      <c r="I893" s="73"/>
      <c r="AA893" s="2"/>
    </row>
    <row r="894" spans="9:27">
      <c r="I894" s="73"/>
      <c r="AA894" s="2"/>
    </row>
    <row r="895" spans="9:27">
      <c r="I895" s="73"/>
      <c r="AA895" s="2"/>
    </row>
    <row r="896" spans="9:27">
      <c r="I896" s="73"/>
      <c r="AA896" s="2"/>
    </row>
    <row r="897" spans="9:27">
      <c r="I897" s="73"/>
      <c r="AA897" s="2"/>
    </row>
    <row r="898" spans="9:27">
      <c r="I898" s="73"/>
      <c r="AA898" s="2"/>
    </row>
    <row r="899" spans="9:27">
      <c r="I899" s="73"/>
      <c r="AA899" s="2"/>
    </row>
    <row r="900" spans="9:27">
      <c r="I900" s="73"/>
      <c r="AA900" s="2"/>
    </row>
    <row r="901" spans="9:27">
      <c r="I901" s="73"/>
      <c r="AA901" s="2"/>
    </row>
    <row r="902" spans="9:27">
      <c r="I902" s="73"/>
      <c r="AA902" s="2"/>
    </row>
    <row r="903" spans="9:27">
      <c r="I903" s="73"/>
      <c r="AA903" s="2"/>
    </row>
    <row r="904" spans="9:27">
      <c r="I904" s="73"/>
      <c r="AA904" s="2"/>
    </row>
    <row r="905" spans="9:27">
      <c r="I905" s="73"/>
      <c r="AA905" s="2"/>
    </row>
    <row r="906" spans="9:27">
      <c r="I906" s="73"/>
      <c r="AA906" s="2"/>
    </row>
    <row r="907" spans="9:27">
      <c r="I907" s="73"/>
      <c r="AA907" s="2"/>
    </row>
    <row r="908" spans="9:27">
      <c r="I908" s="73"/>
      <c r="AA908" s="2"/>
    </row>
    <row r="909" spans="9:27">
      <c r="I909" s="73"/>
      <c r="AA909" s="2"/>
    </row>
    <row r="910" spans="9:27">
      <c r="I910" s="73"/>
      <c r="AA910" s="2"/>
    </row>
    <row r="911" spans="9:27">
      <c r="I911" s="73"/>
      <c r="AA911" s="2"/>
    </row>
    <row r="912" spans="9:27">
      <c r="I912" s="73"/>
      <c r="AA912" s="2"/>
    </row>
    <row r="913" spans="9:27">
      <c r="I913" s="73"/>
      <c r="AA913" s="2"/>
    </row>
    <row r="914" spans="9:27">
      <c r="I914" s="73"/>
      <c r="AA914" s="2"/>
    </row>
    <row r="915" spans="9:27">
      <c r="I915" s="73"/>
      <c r="AA915" s="2"/>
    </row>
    <row r="916" spans="9:27">
      <c r="I916" s="73"/>
      <c r="AA916" s="2"/>
    </row>
    <row r="917" spans="9:27">
      <c r="I917" s="73"/>
      <c r="AA917" s="2"/>
    </row>
    <row r="918" spans="9:27">
      <c r="I918" s="73"/>
      <c r="AA918" s="2"/>
    </row>
    <row r="919" spans="9:27">
      <c r="I919" s="73"/>
      <c r="AA919" s="2"/>
    </row>
    <row r="920" spans="9:27">
      <c r="I920" s="73"/>
      <c r="AA920" s="2"/>
    </row>
    <row r="921" spans="9:27">
      <c r="I921" s="73"/>
      <c r="AA921" s="2"/>
    </row>
    <row r="922" spans="9:27">
      <c r="I922" s="73"/>
      <c r="AA922" s="2"/>
    </row>
    <row r="923" spans="9:27">
      <c r="I923" s="73"/>
      <c r="AA923" s="2"/>
    </row>
    <row r="924" spans="9:27">
      <c r="I924" s="73"/>
      <c r="AA924" s="2"/>
    </row>
    <row r="925" spans="9:27">
      <c r="I925" s="73"/>
      <c r="AA925" s="2"/>
    </row>
    <row r="926" spans="9:27">
      <c r="I926" s="73"/>
      <c r="AA926" s="2"/>
    </row>
    <row r="927" spans="9:27">
      <c r="I927" s="73"/>
      <c r="AA927" s="2"/>
    </row>
    <row r="928" spans="9:27">
      <c r="I928" s="73"/>
      <c r="AA928" s="2"/>
    </row>
    <row r="929" spans="9:27">
      <c r="I929" s="73"/>
      <c r="AA929" s="2"/>
    </row>
    <row r="930" spans="9:27">
      <c r="I930" s="73"/>
      <c r="AA930" s="2"/>
    </row>
    <row r="931" spans="9:27">
      <c r="I931" s="73"/>
      <c r="AA931" s="2"/>
    </row>
    <row r="932" spans="9:27">
      <c r="I932" s="73"/>
      <c r="AA932" s="2"/>
    </row>
    <row r="933" spans="9:27">
      <c r="I933" s="73"/>
      <c r="AA933" s="2"/>
    </row>
    <row r="934" spans="9:27">
      <c r="I934" s="73"/>
      <c r="AA934" s="2"/>
    </row>
    <row r="935" spans="9:27">
      <c r="I935" s="73"/>
      <c r="AA935" s="2"/>
    </row>
    <row r="936" spans="9:27">
      <c r="I936" s="73"/>
      <c r="AA936" s="2"/>
    </row>
    <row r="937" spans="9:27">
      <c r="I937" s="73"/>
      <c r="AA937" s="2"/>
    </row>
    <row r="938" spans="9:27">
      <c r="I938" s="73"/>
      <c r="AA938" s="2"/>
    </row>
    <row r="939" spans="9:27">
      <c r="I939" s="73"/>
      <c r="AA939" s="2"/>
    </row>
    <row r="940" spans="9:27">
      <c r="I940" s="73"/>
      <c r="AA940" s="2"/>
    </row>
    <row r="941" spans="9:27">
      <c r="I941" s="73"/>
      <c r="AA941" s="2"/>
    </row>
    <row r="942" spans="9:27">
      <c r="I942" s="73"/>
      <c r="AA942" s="2"/>
    </row>
    <row r="943" spans="9:27">
      <c r="I943" s="73"/>
      <c r="AA943" s="2"/>
    </row>
    <row r="944" spans="9:27">
      <c r="I944" s="73"/>
      <c r="AA944" s="2"/>
    </row>
    <row r="945" spans="9:27">
      <c r="I945" s="73"/>
      <c r="AA945" s="2"/>
    </row>
    <row r="946" spans="9:27">
      <c r="I946" s="73"/>
      <c r="AA946" s="2"/>
    </row>
    <row r="947" spans="9:27">
      <c r="I947" s="73"/>
      <c r="AA947" s="2"/>
    </row>
    <row r="948" spans="9:27">
      <c r="I948" s="73"/>
      <c r="AA948" s="2"/>
    </row>
    <row r="949" spans="9:27">
      <c r="I949" s="73"/>
      <c r="AA949" s="2"/>
    </row>
    <row r="950" spans="9:27">
      <c r="I950" s="73"/>
      <c r="AA950" s="2"/>
    </row>
    <row r="951" spans="9:27">
      <c r="I951" s="73"/>
      <c r="AA951" s="2"/>
    </row>
    <row r="952" spans="9:27">
      <c r="I952" s="73"/>
      <c r="AA952" s="2"/>
    </row>
    <row r="953" spans="9:27">
      <c r="I953" s="73"/>
      <c r="AA953" s="2"/>
    </row>
    <row r="954" spans="9:27">
      <c r="I954" s="73"/>
      <c r="AA954" s="2"/>
    </row>
    <row r="955" spans="9:27">
      <c r="I955" s="73"/>
      <c r="AA955" s="2"/>
    </row>
    <row r="956" spans="9:27">
      <c r="I956" s="73"/>
      <c r="AA956" s="2"/>
    </row>
    <row r="957" spans="9:27">
      <c r="I957" s="73"/>
      <c r="AA957" s="2"/>
    </row>
    <row r="958" spans="9:27">
      <c r="I958" s="73"/>
      <c r="AA958" s="2"/>
    </row>
    <row r="959" spans="9:27">
      <c r="I959" s="73"/>
      <c r="AA959" s="2"/>
    </row>
    <row r="960" spans="9:27">
      <c r="I960" s="73"/>
      <c r="AA960" s="2"/>
    </row>
    <row r="961" spans="9:27">
      <c r="I961" s="73"/>
      <c r="AA961" s="2"/>
    </row>
    <row r="962" spans="9:27">
      <c r="I962" s="73"/>
      <c r="AA962" s="2"/>
    </row>
    <row r="963" spans="9:27">
      <c r="I963" s="73"/>
      <c r="AA963" s="2"/>
    </row>
    <row r="964" spans="9:27">
      <c r="I964" s="73"/>
      <c r="AA964" s="2"/>
    </row>
    <row r="965" spans="9:27">
      <c r="I965" s="73"/>
      <c r="AA965" s="2"/>
    </row>
    <row r="966" spans="9:27">
      <c r="I966" s="73"/>
      <c r="AA966" s="2"/>
    </row>
    <row r="967" spans="9:27">
      <c r="I967" s="73"/>
      <c r="AA967" s="2"/>
    </row>
    <row r="968" spans="9:27">
      <c r="I968" s="73"/>
      <c r="AA968" s="2"/>
    </row>
    <row r="969" spans="9:27">
      <c r="I969" s="73"/>
      <c r="AA969" s="2"/>
    </row>
    <row r="970" spans="9:27">
      <c r="I970" s="73"/>
      <c r="AA970" s="2"/>
    </row>
    <row r="971" spans="9:27">
      <c r="I971" s="73"/>
      <c r="AA971" s="2"/>
    </row>
    <row r="972" spans="9:27">
      <c r="I972" s="73"/>
      <c r="AA972" s="2"/>
    </row>
    <row r="973" spans="9:27">
      <c r="I973" s="73"/>
      <c r="AA973" s="2"/>
    </row>
    <row r="974" spans="9:27">
      <c r="I974" s="73"/>
      <c r="AA974" s="2"/>
    </row>
    <row r="975" spans="9:27">
      <c r="I975" s="73"/>
      <c r="AA975" s="2"/>
    </row>
    <row r="976" spans="9:27">
      <c r="I976" s="73"/>
      <c r="AA976" s="2"/>
    </row>
    <row r="977" spans="1:27">
      <c r="I977" s="73"/>
      <c r="AA977" s="2"/>
    </row>
    <row r="978" spans="1:27">
      <c r="I978" s="73"/>
      <c r="AA978" s="2"/>
    </row>
    <row r="979" spans="1:27">
      <c r="I979" s="73"/>
      <c r="AA979" s="2"/>
    </row>
    <row r="980" spans="1:27">
      <c r="I980" s="73"/>
      <c r="AA980" s="2"/>
    </row>
    <row r="981" spans="1:27">
      <c r="I981" s="73"/>
      <c r="AA981" s="2"/>
    </row>
    <row r="982" spans="1:27">
      <c r="I982" s="73"/>
      <c r="AA982" s="2"/>
    </row>
    <row r="983" spans="1:27">
      <c r="I983" s="73"/>
      <c r="AA983" s="2"/>
    </row>
    <row r="984" spans="1:27">
      <c r="I984" s="73"/>
      <c r="AA984" s="2"/>
    </row>
    <row r="985" spans="1:27">
      <c r="I985" s="73"/>
      <c r="AA985" s="2"/>
    </row>
    <row r="986" spans="1:27">
      <c r="I986" s="73"/>
      <c r="AA986" s="2"/>
    </row>
    <row r="987" spans="1:27">
      <c r="I987" s="73"/>
      <c r="AA987" s="2"/>
    </row>
    <row r="988" spans="1:27">
      <c r="I988" s="73"/>
      <c r="AA988" s="2"/>
    </row>
    <row r="990" spans="1:27">
      <c r="A990" s="21" t="s">
        <v>36</v>
      </c>
      <c r="B990" s="6">
        <f t="shared" ref="B990:H990" si="0">SUM(B6:B989)</f>
        <v>0</v>
      </c>
      <c r="C990" s="6">
        <f t="shared" si="0"/>
        <v>1.9091219260999783</v>
      </c>
      <c r="D990" s="6">
        <f t="shared" si="0"/>
        <v>1.2805203750916618</v>
      </c>
      <c r="E990" s="6">
        <f t="shared" si="0"/>
        <v>0</v>
      </c>
      <c r="F990" s="6">
        <f t="shared" si="0"/>
        <v>0</v>
      </c>
      <c r="G990" s="6">
        <f t="shared" si="0"/>
        <v>0</v>
      </c>
      <c r="H990" s="6">
        <f t="shared" si="0"/>
        <v>0</v>
      </c>
      <c r="I990" s="73" t="e">
        <f>H990/B990</f>
        <v>#DIV/0!</v>
      </c>
    </row>
    <row r="991" spans="1:27">
      <c r="A991" s="21" t="s">
        <v>37</v>
      </c>
    </row>
    <row r="992" spans="1:27">
      <c r="A992" s="21" t="s">
        <v>38</v>
      </c>
    </row>
  </sheetData>
  <sortState xmlns:xlrd2="http://schemas.microsoft.com/office/spreadsheetml/2017/richdata2" ref="N6:AA988">
    <sortCondition ref="AA6:AA988"/>
  </sortState>
  <customSheetViews>
    <customSheetView guid="{9883963A-B599-466E-88D7-AE85360E0737}" topLeftCell="A5">
      <selection activeCell="A57" sqref="A57:XFD57"/>
      <pageMargins left="0.7" right="0.7" top="0.75" bottom="0.75" header="0.3" footer="0.3"/>
      <pageSetup paperSize="9" orientation="portrait" r:id="rId1"/>
    </customSheetView>
    <customSheetView guid="{CDEF6930-6739-4FEE-9F65-E195F9A4F82A}" topLeftCell="A5">
      <selection activeCell="A57" sqref="A57:XFD57"/>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46">
    <tabColor rgb="FFCC6677"/>
    <pageSetUpPr fitToPage="1"/>
  </sheetPr>
  <dimension ref="A1:H17"/>
  <sheetViews>
    <sheetView zoomScaleNormal="100" workbookViewId="0">
      <selection activeCell="B1" sqref="B1"/>
    </sheetView>
  </sheetViews>
  <sheetFormatPr defaultRowHeight="15"/>
  <cols>
    <col min="1" max="1" width="14.85546875" style="68" customWidth="1"/>
    <col min="2" max="2" width="7.5703125" style="69" bestFit="1" customWidth="1"/>
    <col min="3" max="3" width="12.5703125" style="69" bestFit="1" customWidth="1"/>
    <col min="4" max="4" width="11.5703125" style="69" bestFit="1" customWidth="1"/>
    <col min="5" max="5" width="12.85546875" style="69" bestFit="1" customWidth="1"/>
    <col min="6" max="6" width="6.42578125" style="69" customWidth="1"/>
    <col min="7" max="7" width="8.7109375" style="69" bestFit="1" customWidth="1"/>
    <col min="8" max="8" width="12.5703125" style="69" bestFit="1" customWidth="1"/>
    <col min="9" max="9" width="11.5703125" style="69" bestFit="1" customWidth="1"/>
    <col min="10" max="10" width="12.85546875" style="69" bestFit="1" customWidth="1"/>
    <col min="11" max="247" width="9.140625" style="69"/>
    <col min="248" max="248" width="13.42578125" style="69" customWidth="1"/>
    <col min="249" max="249" width="7.5703125" style="69" bestFit="1" customWidth="1"/>
    <col min="250" max="251" width="6.42578125" style="69" customWidth="1"/>
    <col min="252" max="252" width="7.5703125" style="69" bestFit="1" customWidth="1"/>
    <col min="253" max="253" width="6.42578125" style="69" customWidth="1"/>
    <col min="254" max="257" width="7.5703125" style="69" bestFit="1" customWidth="1"/>
    <col min="258" max="261" width="8.7109375" style="69" customWidth="1"/>
    <col min="262" max="262" width="8.42578125" style="69" customWidth="1"/>
    <col min="263" max="263" width="8.42578125" style="69" bestFit="1" customWidth="1"/>
    <col min="264" max="503" width="9.140625" style="69"/>
    <col min="504" max="504" width="13.42578125" style="69" customWidth="1"/>
    <col min="505" max="505" width="7.5703125" style="69" bestFit="1" customWidth="1"/>
    <col min="506" max="507" width="6.42578125" style="69" customWidth="1"/>
    <col min="508" max="508" width="7.5703125" style="69" bestFit="1" customWidth="1"/>
    <col min="509" max="509" width="6.42578125" style="69" customWidth="1"/>
    <col min="510" max="513" width="7.5703125" style="69" bestFit="1" customWidth="1"/>
    <col min="514" max="517" width="8.7109375" style="69" customWidth="1"/>
    <col min="518" max="518" width="8.42578125" style="69" customWidth="1"/>
    <col min="519" max="519" width="8.42578125" style="69" bestFit="1" customWidth="1"/>
    <col min="520" max="759" width="9.140625" style="69"/>
    <col min="760" max="760" width="13.42578125" style="69" customWidth="1"/>
    <col min="761" max="761" width="7.5703125" style="69" bestFit="1" customWidth="1"/>
    <col min="762" max="763" width="6.42578125" style="69" customWidth="1"/>
    <col min="764" max="764" width="7.5703125" style="69" bestFit="1" customWidth="1"/>
    <col min="765" max="765" width="6.42578125" style="69" customWidth="1"/>
    <col min="766" max="769" width="7.5703125" style="69" bestFit="1" customWidth="1"/>
    <col min="770" max="773" width="8.7109375" style="69" customWidth="1"/>
    <col min="774" max="774" width="8.42578125" style="69" customWidth="1"/>
    <col min="775" max="775" width="8.42578125" style="69" bestFit="1" customWidth="1"/>
    <col min="776" max="1015" width="9.140625" style="69"/>
    <col min="1016" max="1016" width="13.42578125" style="69" customWidth="1"/>
    <col min="1017" max="1017" width="7.5703125" style="69" bestFit="1" customWidth="1"/>
    <col min="1018" max="1019" width="6.42578125" style="69" customWidth="1"/>
    <col min="1020" max="1020" width="7.5703125" style="69" bestFit="1" customWidth="1"/>
    <col min="1021" max="1021" width="6.42578125" style="69" customWidth="1"/>
    <col min="1022" max="1025" width="7.5703125" style="69" bestFit="1" customWidth="1"/>
    <col min="1026" max="1029" width="8.7109375" style="69" customWidth="1"/>
    <col min="1030" max="1030" width="8.42578125" style="69" customWidth="1"/>
    <col min="1031" max="1031" width="8.42578125" style="69" bestFit="1" customWidth="1"/>
    <col min="1032" max="1271" width="9.140625" style="69"/>
    <col min="1272" max="1272" width="13.42578125" style="69" customWidth="1"/>
    <col min="1273" max="1273" width="7.5703125" style="69" bestFit="1" customWidth="1"/>
    <col min="1274" max="1275" width="6.42578125" style="69" customWidth="1"/>
    <col min="1276" max="1276" width="7.5703125" style="69" bestFit="1" customWidth="1"/>
    <col min="1277" max="1277" width="6.42578125" style="69" customWidth="1"/>
    <col min="1278" max="1281" width="7.5703125" style="69" bestFit="1" customWidth="1"/>
    <col min="1282" max="1285" width="8.7109375" style="69" customWidth="1"/>
    <col min="1286" max="1286" width="8.42578125" style="69" customWidth="1"/>
    <col min="1287" max="1287" width="8.42578125" style="69" bestFit="1" customWidth="1"/>
    <col min="1288" max="1527" width="9.140625" style="69"/>
    <col min="1528" max="1528" width="13.42578125" style="69" customWidth="1"/>
    <col min="1529" max="1529" width="7.5703125" style="69" bestFit="1" customWidth="1"/>
    <col min="1530" max="1531" width="6.42578125" style="69" customWidth="1"/>
    <col min="1532" max="1532" width="7.5703125" style="69" bestFit="1" customWidth="1"/>
    <col min="1533" max="1533" width="6.42578125" style="69" customWidth="1"/>
    <col min="1534" max="1537" width="7.5703125" style="69" bestFit="1" customWidth="1"/>
    <col min="1538" max="1541" width="8.7109375" style="69" customWidth="1"/>
    <col min="1542" max="1542" width="8.42578125" style="69" customWidth="1"/>
    <col min="1543" max="1543" width="8.42578125" style="69" bestFit="1" customWidth="1"/>
    <col min="1544" max="1783" width="9.140625" style="69"/>
    <col min="1784" max="1784" width="13.42578125" style="69" customWidth="1"/>
    <col min="1785" max="1785" width="7.5703125" style="69" bestFit="1" customWidth="1"/>
    <col min="1786" max="1787" width="6.42578125" style="69" customWidth="1"/>
    <col min="1788" max="1788" width="7.5703125" style="69" bestFit="1" customWidth="1"/>
    <col min="1789" max="1789" width="6.42578125" style="69" customWidth="1"/>
    <col min="1790" max="1793" width="7.5703125" style="69" bestFit="1" customWidth="1"/>
    <col min="1794" max="1797" width="8.7109375" style="69" customWidth="1"/>
    <col min="1798" max="1798" width="8.42578125" style="69" customWidth="1"/>
    <col min="1799" max="1799" width="8.42578125" style="69" bestFit="1" customWidth="1"/>
    <col min="1800" max="2039" width="9.140625" style="69"/>
    <col min="2040" max="2040" width="13.42578125" style="69" customWidth="1"/>
    <col min="2041" max="2041" width="7.5703125" style="69" bestFit="1" customWidth="1"/>
    <col min="2042" max="2043" width="6.42578125" style="69" customWidth="1"/>
    <col min="2044" max="2044" width="7.5703125" style="69" bestFit="1" customWidth="1"/>
    <col min="2045" max="2045" width="6.42578125" style="69" customWidth="1"/>
    <col min="2046" max="2049" width="7.5703125" style="69" bestFit="1" customWidth="1"/>
    <col min="2050" max="2053" width="8.7109375" style="69" customWidth="1"/>
    <col min="2054" max="2054" width="8.42578125" style="69" customWidth="1"/>
    <col min="2055" max="2055" width="8.42578125" style="69" bestFit="1" customWidth="1"/>
    <col min="2056" max="2295" width="9.140625" style="69"/>
    <col min="2296" max="2296" width="13.42578125" style="69" customWidth="1"/>
    <col min="2297" max="2297" width="7.5703125" style="69" bestFit="1" customWidth="1"/>
    <col min="2298" max="2299" width="6.42578125" style="69" customWidth="1"/>
    <col min="2300" max="2300" width="7.5703125" style="69" bestFit="1" customWidth="1"/>
    <col min="2301" max="2301" width="6.42578125" style="69" customWidth="1"/>
    <col min="2302" max="2305" width="7.5703125" style="69" bestFit="1" customWidth="1"/>
    <col min="2306" max="2309" width="8.7109375" style="69" customWidth="1"/>
    <col min="2310" max="2310" width="8.42578125" style="69" customWidth="1"/>
    <col min="2311" max="2311" width="8.42578125" style="69" bestFit="1" customWidth="1"/>
    <col min="2312" max="2551" width="9.140625" style="69"/>
    <col min="2552" max="2552" width="13.42578125" style="69" customWidth="1"/>
    <col min="2553" max="2553" width="7.5703125" style="69" bestFit="1" customWidth="1"/>
    <col min="2554" max="2555" width="6.42578125" style="69" customWidth="1"/>
    <col min="2556" max="2556" width="7.5703125" style="69" bestFit="1" customWidth="1"/>
    <col min="2557" max="2557" width="6.42578125" style="69" customWidth="1"/>
    <col min="2558" max="2561" width="7.5703125" style="69" bestFit="1" customWidth="1"/>
    <col min="2562" max="2565" width="8.7109375" style="69" customWidth="1"/>
    <col min="2566" max="2566" width="8.42578125" style="69" customWidth="1"/>
    <col min="2567" max="2567" width="8.42578125" style="69" bestFit="1" customWidth="1"/>
    <col min="2568" max="2807" width="9.140625" style="69"/>
    <col min="2808" max="2808" width="13.42578125" style="69" customWidth="1"/>
    <col min="2809" max="2809" width="7.5703125" style="69" bestFit="1" customWidth="1"/>
    <col min="2810" max="2811" width="6.42578125" style="69" customWidth="1"/>
    <col min="2812" max="2812" width="7.5703125" style="69" bestFit="1" customWidth="1"/>
    <col min="2813" max="2813" width="6.42578125" style="69" customWidth="1"/>
    <col min="2814" max="2817" width="7.5703125" style="69" bestFit="1" customWidth="1"/>
    <col min="2818" max="2821" width="8.7109375" style="69" customWidth="1"/>
    <col min="2822" max="2822" width="8.42578125" style="69" customWidth="1"/>
    <col min="2823" max="2823" width="8.42578125" style="69" bestFit="1" customWidth="1"/>
    <col min="2824" max="3063" width="9.140625" style="69"/>
    <col min="3064" max="3064" width="13.42578125" style="69" customWidth="1"/>
    <col min="3065" max="3065" width="7.5703125" style="69" bestFit="1" customWidth="1"/>
    <col min="3066" max="3067" width="6.42578125" style="69" customWidth="1"/>
    <col min="3068" max="3068" width="7.5703125" style="69" bestFit="1" customWidth="1"/>
    <col min="3069" max="3069" width="6.42578125" style="69" customWidth="1"/>
    <col min="3070" max="3073" width="7.5703125" style="69" bestFit="1" customWidth="1"/>
    <col min="3074" max="3077" width="8.7109375" style="69" customWidth="1"/>
    <col min="3078" max="3078" width="8.42578125" style="69" customWidth="1"/>
    <col min="3079" max="3079" width="8.42578125" style="69" bestFit="1" customWidth="1"/>
    <col min="3080" max="3319" width="9.140625" style="69"/>
    <col min="3320" max="3320" width="13.42578125" style="69" customWidth="1"/>
    <col min="3321" max="3321" width="7.5703125" style="69" bestFit="1" customWidth="1"/>
    <col min="3322" max="3323" width="6.42578125" style="69" customWidth="1"/>
    <col min="3324" max="3324" width="7.5703125" style="69" bestFit="1" customWidth="1"/>
    <col min="3325" max="3325" width="6.42578125" style="69" customWidth="1"/>
    <col min="3326" max="3329" width="7.5703125" style="69" bestFit="1" customWidth="1"/>
    <col min="3330" max="3333" width="8.7109375" style="69" customWidth="1"/>
    <col min="3334" max="3334" width="8.42578125" style="69" customWidth="1"/>
    <col min="3335" max="3335" width="8.42578125" style="69" bestFit="1" customWidth="1"/>
    <col min="3336" max="3575" width="9.140625" style="69"/>
    <col min="3576" max="3576" width="13.42578125" style="69" customWidth="1"/>
    <col min="3577" max="3577" width="7.5703125" style="69" bestFit="1" customWidth="1"/>
    <col min="3578" max="3579" width="6.42578125" style="69" customWidth="1"/>
    <col min="3580" max="3580" width="7.5703125" style="69" bestFit="1" customWidth="1"/>
    <col min="3581" max="3581" width="6.42578125" style="69" customWidth="1"/>
    <col min="3582" max="3585" width="7.5703125" style="69" bestFit="1" customWidth="1"/>
    <col min="3586" max="3589" width="8.7109375" style="69" customWidth="1"/>
    <col min="3590" max="3590" width="8.42578125" style="69" customWidth="1"/>
    <col min="3591" max="3591" width="8.42578125" style="69" bestFit="1" customWidth="1"/>
    <col min="3592" max="3831" width="9.140625" style="69"/>
    <col min="3832" max="3832" width="13.42578125" style="69" customWidth="1"/>
    <col min="3833" max="3833" width="7.5703125" style="69" bestFit="1" customWidth="1"/>
    <col min="3834" max="3835" width="6.42578125" style="69" customWidth="1"/>
    <col min="3836" max="3836" width="7.5703125" style="69" bestFit="1" customWidth="1"/>
    <col min="3837" max="3837" width="6.42578125" style="69" customWidth="1"/>
    <col min="3838" max="3841" width="7.5703125" style="69" bestFit="1" customWidth="1"/>
    <col min="3842" max="3845" width="8.7109375" style="69" customWidth="1"/>
    <col min="3846" max="3846" width="8.42578125" style="69" customWidth="1"/>
    <col min="3847" max="3847" width="8.42578125" style="69" bestFit="1" customWidth="1"/>
    <col min="3848" max="4087" width="9.140625" style="69"/>
    <col min="4088" max="4088" width="13.42578125" style="69" customWidth="1"/>
    <col min="4089" max="4089" width="7.5703125" style="69" bestFit="1" customWidth="1"/>
    <col min="4090" max="4091" width="6.42578125" style="69" customWidth="1"/>
    <col min="4092" max="4092" width="7.5703125" style="69" bestFit="1" customWidth="1"/>
    <col min="4093" max="4093" width="6.42578125" style="69" customWidth="1"/>
    <col min="4094" max="4097" width="7.5703125" style="69" bestFit="1" customWidth="1"/>
    <col min="4098" max="4101" width="8.7109375" style="69" customWidth="1"/>
    <col min="4102" max="4102" width="8.42578125" style="69" customWidth="1"/>
    <col min="4103" max="4103" width="8.42578125" style="69" bestFit="1" customWidth="1"/>
    <col min="4104" max="4343" width="9.140625" style="69"/>
    <col min="4344" max="4344" width="13.42578125" style="69" customWidth="1"/>
    <col min="4345" max="4345" width="7.5703125" style="69" bestFit="1" customWidth="1"/>
    <col min="4346" max="4347" width="6.42578125" style="69" customWidth="1"/>
    <col min="4348" max="4348" width="7.5703125" style="69" bestFit="1" customWidth="1"/>
    <col min="4349" max="4349" width="6.42578125" style="69" customWidth="1"/>
    <col min="4350" max="4353" width="7.5703125" style="69" bestFit="1" customWidth="1"/>
    <col min="4354" max="4357" width="8.7109375" style="69" customWidth="1"/>
    <col min="4358" max="4358" width="8.42578125" style="69" customWidth="1"/>
    <col min="4359" max="4359" width="8.42578125" style="69" bestFit="1" customWidth="1"/>
    <col min="4360" max="4599" width="9.140625" style="69"/>
    <col min="4600" max="4600" width="13.42578125" style="69" customWidth="1"/>
    <col min="4601" max="4601" width="7.5703125" style="69" bestFit="1" customWidth="1"/>
    <col min="4602" max="4603" width="6.42578125" style="69" customWidth="1"/>
    <col min="4604" max="4604" width="7.5703125" style="69" bestFit="1" customWidth="1"/>
    <col min="4605" max="4605" width="6.42578125" style="69" customWidth="1"/>
    <col min="4606" max="4609" width="7.5703125" style="69" bestFit="1" customWidth="1"/>
    <col min="4610" max="4613" width="8.7109375" style="69" customWidth="1"/>
    <col min="4614" max="4614" width="8.42578125" style="69" customWidth="1"/>
    <col min="4615" max="4615" width="8.42578125" style="69" bestFit="1" customWidth="1"/>
    <col min="4616" max="4855" width="9.140625" style="69"/>
    <col min="4856" max="4856" width="13.42578125" style="69" customWidth="1"/>
    <col min="4857" max="4857" width="7.5703125" style="69" bestFit="1" customWidth="1"/>
    <col min="4858" max="4859" width="6.42578125" style="69" customWidth="1"/>
    <col min="4860" max="4860" width="7.5703125" style="69" bestFit="1" customWidth="1"/>
    <col min="4861" max="4861" width="6.42578125" style="69" customWidth="1"/>
    <col min="4862" max="4865" width="7.5703125" style="69" bestFit="1" customWidth="1"/>
    <col min="4866" max="4869" width="8.7109375" style="69" customWidth="1"/>
    <col min="4870" max="4870" width="8.42578125" style="69" customWidth="1"/>
    <col min="4871" max="4871" width="8.42578125" style="69" bestFit="1" customWidth="1"/>
    <col min="4872" max="5111" width="9.140625" style="69"/>
    <col min="5112" max="5112" width="13.42578125" style="69" customWidth="1"/>
    <col min="5113" max="5113" width="7.5703125" style="69" bestFit="1" customWidth="1"/>
    <col min="5114" max="5115" width="6.42578125" style="69" customWidth="1"/>
    <col min="5116" max="5116" width="7.5703125" style="69" bestFit="1" customWidth="1"/>
    <col min="5117" max="5117" width="6.42578125" style="69" customWidth="1"/>
    <col min="5118" max="5121" width="7.5703125" style="69" bestFit="1" customWidth="1"/>
    <col min="5122" max="5125" width="8.7109375" style="69" customWidth="1"/>
    <col min="5126" max="5126" width="8.42578125" style="69" customWidth="1"/>
    <col min="5127" max="5127" width="8.42578125" style="69" bestFit="1" customWidth="1"/>
    <col min="5128" max="5367" width="9.140625" style="69"/>
    <col min="5368" max="5368" width="13.42578125" style="69" customWidth="1"/>
    <col min="5369" max="5369" width="7.5703125" style="69" bestFit="1" customWidth="1"/>
    <col min="5370" max="5371" width="6.42578125" style="69" customWidth="1"/>
    <col min="5372" max="5372" width="7.5703125" style="69" bestFit="1" customWidth="1"/>
    <col min="5373" max="5373" width="6.42578125" style="69" customWidth="1"/>
    <col min="5374" max="5377" width="7.5703125" style="69" bestFit="1" customWidth="1"/>
    <col min="5378" max="5381" width="8.7109375" style="69" customWidth="1"/>
    <col min="5382" max="5382" width="8.42578125" style="69" customWidth="1"/>
    <col min="5383" max="5383" width="8.42578125" style="69" bestFit="1" customWidth="1"/>
    <col min="5384" max="5623" width="9.140625" style="69"/>
    <col min="5624" max="5624" width="13.42578125" style="69" customWidth="1"/>
    <col min="5625" max="5625" width="7.5703125" style="69" bestFit="1" customWidth="1"/>
    <col min="5626" max="5627" width="6.42578125" style="69" customWidth="1"/>
    <col min="5628" max="5628" width="7.5703125" style="69" bestFit="1" customWidth="1"/>
    <col min="5629" max="5629" width="6.42578125" style="69" customWidth="1"/>
    <col min="5630" max="5633" width="7.5703125" style="69" bestFit="1" customWidth="1"/>
    <col min="5634" max="5637" width="8.7109375" style="69" customWidth="1"/>
    <col min="5638" max="5638" width="8.42578125" style="69" customWidth="1"/>
    <col min="5639" max="5639" width="8.42578125" style="69" bestFit="1" customWidth="1"/>
    <col min="5640" max="5879" width="9.140625" style="69"/>
    <col min="5880" max="5880" width="13.42578125" style="69" customWidth="1"/>
    <col min="5881" max="5881" width="7.5703125" style="69" bestFit="1" customWidth="1"/>
    <col min="5882" max="5883" width="6.42578125" style="69" customWidth="1"/>
    <col min="5884" max="5884" width="7.5703125" style="69" bestFit="1" customWidth="1"/>
    <col min="5885" max="5885" width="6.42578125" style="69" customWidth="1"/>
    <col min="5886" max="5889" width="7.5703125" style="69" bestFit="1" customWidth="1"/>
    <col min="5890" max="5893" width="8.7109375" style="69" customWidth="1"/>
    <col min="5894" max="5894" width="8.42578125" style="69" customWidth="1"/>
    <col min="5895" max="5895" width="8.42578125" style="69" bestFit="1" customWidth="1"/>
    <col min="5896" max="6135" width="9.140625" style="69"/>
    <col min="6136" max="6136" width="13.42578125" style="69" customWidth="1"/>
    <col min="6137" max="6137" width="7.5703125" style="69" bestFit="1" customWidth="1"/>
    <col min="6138" max="6139" width="6.42578125" style="69" customWidth="1"/>
    <col min="6140" max="6140" width="7.5703125" style="69" bestFit="1" customWidth="1"/>
    <col min="6141" max="6141" width="6.42578125" style="69" customWidth="1"/>
    <col min="6142" max="6145" width="7.5703125" style="69" bestFit="1" customWidth="1"/>
    <col min="6146" max="6149" width="8.7109375" style="69" customWidth="1"/>
    <col min="6150" max="6150" width="8.42578125" style="69" customWidth="1"/>
    <col min="6151" max="6151" width="8.42578125" style="69" bestFit="1" customWidth="1"/>
    <col min="6152" max="6391" width="9.140625" style="69"/>
    <col min="6392" max="6392" width="13.42578125" style="69" customWidth="1"/>
    <col min="6393" max="6393" width="7.5703125" style="69" bestFit="1" customWidth="1"/>
    <col min="6394" max="6395" width="6.42578125" style="69" customWidth="1"/>
    <col min="6396" max="6396" width="7.5703125" style="69" bestFit="1" customWidth="1"/>
    <col min="6397" max="6397" width="6.42578125" style="69" customWidth="1"/>
    <col min="6398" max="6401" width="7.5703125" style="69" bestFit="1" customWidth="1"/>
    <col min="6402" max="6405" width="8.7109375" style="69" customWidth="1"/>
    <col min="6406" max="6406" width="8.42578125" style="69" customWidth="1"/>
    <col min="6407" max="6407" width="8.42578125" style="69" bestFit="1" customWidth="1"/>
    <col min="6408" max="6647" width="9.140625" style="69"/>
    <col min="6648" max="6648" width="13.42578125" style="69" customWidth="1"/>
    <col min="6649" max="6649" width="7.5703125" style="69" bestFit="1" customWidth="1"/>
    <col min="6650" max="6651" width="6.42578125" style="69" customWidth="1"/>
    <col min="6652" max="6652" width="7.5703125" style="69" bestFit="1" customWidth="1"/>
    <col min="6653" max="6653" width="6.42578125" style="69" customWidth="1"/>
    <col min="6654" max="6657" width="7.5703125" style="69" bestFit="1" customWidth="1"/>
    <col min="6658" max="6661" width="8.7109375" style="69" customWidth="1"/>
    <col min="6662" max="6662" width="8.42578125" style="69" customWidth="1"/>
    <col min="6663" max="6663" width="8.42578125" style="69" bestFit="1" customWidth="1"/>
    <col min="6664" max="6903" width="9.140625" style="69"/>
    <col min="6904" max="6904" width="13.42578125" style="69" customWidth="1"/>
    <col min="6905" max="6905" width="7.5703125" style="69" bestFit="1" customWidth="1"/>
    <col min="6906" max="6907" width="6.42578125" style="69" customWidth="1"/>
    <col min="6908" max="6908" width="7.5703125" style="69" bestFit="1" customWidth="1"/>
    <col min="6909" max="6909" width="6.42578125" style="69" customWidth="1"/>
    <col min="6910" max="6913" width="7.5703125" style="69" bestFit="1" customWidth="1"/>
    <col min="6914" max="6917" width="8.7109375" style="69" customWidth="1"/>
    <col min="6918" max="6918" width="8.42578125" style="69" customWidth="1"/>
    <col min="6919" max="6919" width="8.42578125" style="69" bestFit="1" customWidth="1"/>
    <col min="6920" max="7159" width="9.140625" style="69"/>
    <col min="7160" max="7160" width="13.42578125" style="69" customWidth="1"/>
    <col min="7161" max="7161" width="7.5703125" style="69" bestFit="1" customWidth="1"/>
    <col min="7162" max="7163" width="6.42578125" style="69" customWidth="1"/>
    <col min="7164" max="7164" width="7.5703125" style="69" bestFit="1" customWidth="1"/>
    <col min="7165" max="7165" width="6.42578125" style="69" customWidth="1"/>
    <col min="7166" max="7169" width="7.5703125" style="69" bestFit="1" customWidth="1"/>
    <col min="7170" max="7173" width="8.7109375" style="69" customWidth="1"/>
    <col min="7174" max="7174" width="8.42578125" style="69" customWidth="1"/>
    <col min="7175" max="7175" width="8.42578125" style="69" bestFit="1" customWidth="1"/>
    <col min="7176" max="7415" width="9.140625" style="69"/>
    <col min="7416" max="7416" width="13.42578125" style="69" customWidth="1"/>
    <col min="7417" max="7417" width="7.5703125" style="69" bestFit="1" customWidth="1"/>
    <col min="7418" max="7419" width="6.42578125" style="69" customWidth="1"/>
    <col min="7420" max="7420" width="7.5703125" style="69" bestFit="1" customWidth="1"/>
    <col min="7421" max="7421" width="6.42578125" style="69" customWidth="1"/>
    <col min="7422" max="7425" width="7.5703125" style="69" bestFit="1" customWidth="1"/>
    <col min="7426" max="7429" width="8.7109375" style="69" customWidth="1"/>
    <col min="7430" max="7430" width="8.42578125" style="69" customWidth="1"/>
    <col min="7431" max="7431" width="8.42578125" style="69" bestFit="1" customWidth="1"/>
    <col min="7432" max="7671" width="9.140625" style="69"/>
    <col min="7672" max="7672" width="13.42578125" style="69" customWidth="1"/>
    <col min="7673" max="7673" width="7.5703125" style="69" bestFit="1" customWidth="1"/>
    <col min="7674" max="7675" width="6.42578125" style="69" customWidth="1"/>
    <col min="7676" max="7676" width="7.5703125" style="69" bestFit="1" customWidth="1"/>
    <col min="7677" max="7677" width="6.42578125" style="69" customWidth="1"/>
    <col min="7678" max="7681" width="7.5703125" style="69" bestFit="1" customWidth="1"/>
    <col min="7682" max="7685" width="8.7109375" style="69" customWidth="1"/>
    <col min="7686" max="7686" width="8.42578125" style="69" customWidth="1"/>
    <col min="7687" max="7687" width="8.42578125" style="69" bestFit="1" customWidth="1"/>
    <col min="7688" max="7927" width="9.140625" style="69"/>
    <col min="7928" max="7928" width="13.42578125" style="69" customWidth="1"/>
    <col min="7929" max="7929" width="7.5703125" style="69" bestFit="1" customWidth="1"/>
    <col min="7930" max="7931" width="6.42578125" style="69" customWidth="1"/>
    <col min="7932" max="7932" width="7.5703125" style="69" bestFit="1" customWidth="1"/>
    <col min="7933" max="7933" width="6.42578125" style="69" customWidth="1"/>
    <col min="7934" max="7937" width="7.5703125" style="69" bestFit="1" customWidth="1"/>
    <col min="7938" max="7941" width="8.7109375" style="69" customWidth="1"/>
    <col min="7942" max="7942" width="8.42578125" style="69" customWidth="1"/>
    <col min="7943" max="7943" width="8.42578125" style="69" bestFit="1" customWidth="1"/>
    <col min="7944" max="8183" width="9.140625" style="69"/>
    <col min="8184" max="8184" width="13.42578125" style="69" customWidth="1"/>
    <col min="8185" max="8185" width="7.5703125" style="69" bestFit="1" customWidth="1"/>
    <col min="8186" max="8187" width="6.42578125" style="69" customWidth="1"/>
    <col min="8188" max="8188" width="7.5703125" style="69" bestFit="1" customWidth="1"/>
    <col min="8189" max="8189" width="6.42578125" style="69" customWidth="1"/>
    <col min="8190" max="8193" width="7.5703125" style="69" bestFit="1" customWidth="1"/>
    <col min="8194" max="8197" width="8.7109375" style="69" customWidth="1"/>
    <col min="8198" max="8198" width="8.42578125" style="69" customWidth="1"/>
    <col min="8199" max="8199" width="8.42578125" style="69" bestFit="1" customWidth="1"/>
    <col min="8200" max="8439" width="9.140625" style="69"/>
    <col min="8440" max="8440" width="13.42578125" style="69" customWidth="1"/>
    <col min="8441" max="8441" width="7.5703125" style="69" bestFit="1" customWidth="1"/>
    <col min="8442" max="8443" width="6.42578125" style="69" customWidth="1"/>
    <col min="8444" max="8444" width="7.5703125" style="69" bestFit="1" customWidth="1"/>
    <col min="8445" max="8445" width="6.42578125" style="69" customWidth="1"/>
    <col min="8446" max="8449" width="7.5703125" style="69" bestFit="1" customWidth="1"/>
    <col min="8450" max="8453" width="8.7109375" style="69" customWidth="1"/>
    <col min="8454" max="8454" width="8.42578125" style="69" customWidth="1"/>
    <col min="8455" max="8455" width="8.42578125" style="69" bestFit="1" customWidth="1"/>
    <col min="8456" max="8695" width="9.140625" style="69"/>
    <col min="8696" max="8696" width="13.42578125" style="69" customWidth="1"/>
    <col min="8697" max="8697" width="7.5703125" style="69" bestFit="1" customWidth="1"/>
    <col min="8698" max="8699" width="6.42578125" style="69" customWidth="1"/>
    <col min="8700" max="8700" width="7.5703125" style="69" bestFit="1" customWidth="1"/>
    <col min="8701" max="8701" width="6.42578125" style="69" customWidth="1"/>
    <col min="8702" max="8705" width="7.5703125" style="69" bestFit="1" customWidth="1"/>
    <col min="8706" max="8709" width="8.7109375" style="69" customWidth="1"/>
    <col min="8710" max="8710" width="8.42578125" style="69" customWidth="1"/>
    <col min="8711" max="8711" width="8.42578125" style="69" bestFit="1" customWidth="1"/>
    <col min="8712" max="8951" width="9.140625" style="69"/>
    <col min="8952" max="8952" width="13.42578125" style="69" customWidth="1"/>
    <col min="8953" max="8953" width="7.5703125" style="69" bestFit="1" customWidth="1"/>
    <col min="8954" max="8955" width="6.42578125" style="69" customWidth="1"/>
    <col min="8956" max="8956" width="7.5703125" style="69" bestFit="1" customWidth="1"/>
    <col min="8957" max="8957" width="6.42578125" style="69" customWidth="1"/>
    <col min="8958" max="8961" width="7.5703125" style="69" bestFit="1" customWidth="1"/>
    <col min="8962" max="8965" width="8.7109375" style="69" customWidth="1"/>
    <col min="8966" max="8966" width="8.42578125" style="69" customWidth="1"/>
    <col min="8967" max="8967" width="8.42578125" style="69" bestFit="1" customWidth="1"/>
    <col min="8968" max="9207" width="9.140625" style="69"/>
    <col min="9208" max="9208" width="13.42578125" style="69" customWidth="1"/>
    <col min="9209" max="9209" width="7.5703125" style="69" bestFit="1" customWidth="1"/>
    <col min="9210" max="9211" width="6.42578125" style="69" customWidth="1"/>
    <col min="9212" max="9212" width="7.5703125" style="69" bestFit="1" customWidth="1"/>
    <col min="9213" max="9213" width="6.42578125" style="69" customWidth="1"/>
    <col min="9214" max="9217" width="7.5703125" style="69" bestFit="1" customWidth="1"/>
    <col min="9218" max="9221" width="8.7109375" style="69" customWidth="1"/>
    <col min="9222" max="9222" width="8.42578125" style="69" customWidth="1"/>
    <col min="9223" max="9223" width="8.42578125" style="69" bestFit="1" customWidth="1"/>
    <col min="9224" max="9463" width="9.140625" style="69"/>
    <col min="9464" max="9464" width="13.42578125" style="69" customWidth="1"/>
    <col min="9465" max="9465" width="7.5703125" style="69" bestFit="1" customWidth="1"/>
    <col min="9466" max="9467" width="6.42578125" style="69" customWidth="1"/>
    <col min="9468" max="9468" width="7.5703125" style="69" bestFit="1" customWidth="1"/>
    <col min="9469" max="9469" width="6.42578125" style="69" customWidth="1"/>
    <col min="9470" max="9473" width="7.5703125" style="69" bestFit="1" customWidth="1"/>
    <col min="9474" max="9477" width="8.7109375" style="69" customWidth="1"/>
    <col min="9478" max="9478" width="8.42578125" style="69" customWidth="1"/>
    <col min="9479" max="9479" width="8.42578125" style="69" bestFit="1" customWidth="1"/>
    <col min="9480" max="9719" width="9.140625" style="69"/>
    <col min="9720" max="9720" width="13.42578125" style="69" customWidth="1"/>
    <col min="9721" max="9721" width="7.5703125" style="69" bestFit="1" customWidth="1"/>
    <col min="9722" max="9723" width="6.42578125" style="69" customWidth="1"/>
    <col min="9724" max="9724" width="7.5703125" style="69" bestFit="1" customWidth="1"/>
    <col min="9725" max="9725" width="6.42578125" style="69" customWidth="1"/>
    <col min="9726" max="9729" width="7.5703125" style="69" bestFit="1" customWidth="1"/>
    <col min="9730" max="9733" width="8.7109375" style="69" customWidth="1"/>
    <col min="9734" max="9734" width="8.42578125" style="69" customWidth="1"/>
    <col min="9735" max="9735" width="8.42578125" style="69" bestFit="1" customWidth="1"/>
    <col min="9736" max="9975" width="9.140625" style="69"/>
    <col min="9976" max="9976" width="13.42578125" style="69" customWidth="1"/>
    <col min="9977" max="9977" width="7.5703125" style="69" bestFit="1" customWidth="1"/>
    <col min="9978" max="9979" width="6.42578125" style="69" customWidth="1"/>
    <col min="9980" max="9980" width="7.5703125" style="69" bestFit="1" customWidth="1"/>
    <col min="9981" max="9981" width="6.42578125" style="69" customWidth="1"/>
    <col min="9982" max="9985" width="7.5703125" style="69" bestFit="1" customWidth="1"/>
    <col min="9986" max="9989" width="8.7109375" style="69" customWidth="1"/>
    <col min="9990" max="9990" width="8.42578125" style="69" customWidth="1"/>
    <col min="9991" max="9991" width="8.42578125" style="69" bestFit="1" customWidth="1"/>
    <col min="9992" max="10231" width="9.140625" style="69"/>
    <col min="10232" max="10232" width="13.42578125" style="69" customWidth="1"/>
    <col min="10233" max="10233" width="7.5703125" style="69" bestFit="1" customWidth="1"/>
    <col min="10234" max="10235" width="6.42578125" style="69" customWidth="1"/>
    <col min="10236" max="10236" width="7.5703125" style="69" bestFit="1" customWidth="1"/>
    <col min="10237" max="10237" width="6.42578125" style="69" customWidth="1"/>
    <col min="10238" max="10241" width="7.5703125" style="69" bestFit="1" customWidth="1"/>
    <col min="10242" max="10245" width="8.7109375" style="69" customWidth="1"/>
    <col min="10246" max="10246" width="8.42578125" style="69" customWidth="1"/>
    <col min="10247" max="10247" width="8.42578125" style="69" bestFit="1" customWidth="1"/>
    <col min="10248" max="10487" width="9.140625" style="69"/>
    <col min="10488" max="10488" width="13.42578125" style="69" customWidth="1"/>
    <col min="10489" max="10489" width="7.5703125" style="69" bestFit="1" customWidth="1"/>
    <col min="10490" max="10491" width="6.42578125" style="69" customWidth="1"/>
    <col min="10492" max="10492" width="7.5703125" style="69" bestFit="1" customWidth="1"/>
    <col min="10493" max="10493" width="6.42578125" style="69" customWidth="1"/>
    <col min="10494" max="10497" width="7.5703125" style="69" bestFit="1" customWidth="1"/>
    <col min="10498" max="10501" width="8.7109375" style="69" customWidth="1"/>
    <col min="10502" max="10502" width="8.42578125" style="69" customWidth="1"/>
    <col min="10503" max="10503" width="8.42578125" style="69" bestFit="1" customWidth="1"/>
    <col min="10504" max="10743" width="9.140625" style="69"/>
    <col min="10744" max="10744" width="13.42578125" style="69" customWidth="1"/>
    <col min="10745" max="10745" width="7.5703125" style="69" bestFit="1" customWidth="1"/>
    <col min="10746" max="10747" width="6.42578125" style="69" customWidth="1"/>
    <col min="10748" max="10748" width="7.5703125" style="69" bestFit="1" customWidth="1"/>
    <col min="10749" max="10749" width="6.42578125" style="69" customWidth="1"/>
    <col min="10750" max="10753" width="7.5703125" style="69" bestFit="1" customWidth="1"/>
    <col min="10754" max="10757" width="8.7109375" style="69" customWidth="1"/>
    <col min="10758" max="10758" width="8.42578125" style="69" customWidth="1"/>
    <col min="10759" max="10759" width="8.42578125" style="69" bestFit="1" customWidth="1"/>
    <col min="10760" max="10999" width="9.140625" style="69"/>
    <col min="11000" max="11000" width="13.42578125" style="69" customWidth="1"/>
    <col min="11001" max="11001" width="7.5703125" style="69" bestFit="1" customWidth="1"/>
    <col min="11002" max="11003" width="6.42578125" style="69" customWidth="1"/>
    <col min="11004" max="11004" width="7.5703125" style="69" bestFit="1" customWidth="1"/>
    <col min="11005" max="11005" width="6.42578125" style="69" customWidth="1"/>
    <col min="11006" max="11009" width="7.5703125" style="69" bestFit="1" customWidth="1"/>
    <col min="11010" max="11013" width="8.7109375" style="69" customWidth="1"/>
    <col min="11014" max="11014" width="8.42578125" style="69" customWidth="1"/>
    <col min="11015" max="11015" width="8.42578125" style="69" bestFit="1" customWidth="1"/>
    <col min="11016" max="11255" width="9.140625" style="69"/>
    <col min="11256" max="11256" width="13.42578125" style="69" customWidth="1"/>
    <col min="11257" max="11257" width="7.5703125" style="69" bestFit="1" customWidth="1"/>
    <col min="11258" max="11259" width="6.42578125" style="69" customWidth="1"/>
    <col min="11260" max="11260" width="7.5703125" style="69" bestFit="1" customWidth="1"/>
    <col min="11261" max="11261" width="6.42578125" style="69" customWidth="1"/>
    <col min="11262" max="11265" width="7.5703125" style="69" bestFit="1" customWidth="1"/>
    <col min="11266" max="11269" width="8.7109375" style="69" customWidth="1"/>
    <col min="11270" max="11270" width="8.42578125" style="69" customWidth="1"/>
    <col min="11271" max="11271" width="8.42578125" style="69" bestFit="1" customWidth="1"/>
    <col min="11272" max="11511" width="9.140625" style="69"/>
    <col min="11512" max="11512" width="13.42578125" style="69" customWidth="1"/>
    <col min="11513" max="11513" width="7.5703125" style="69" bestFit="1" customWidth="1"/>
    <col min="11514" max="11515" width="6.42578125" style="69" customWidth="1"/>
    <col min="11516" max="11516" width="7.5703125" style="69" bestFit="1" customWidth="1"/>
    <col min="11517" max="11517" width="6.42578125" style="69" customWidth="1"/>
    <col min="11518" max="11521" width="7.5703125" style="69" bestFit="1" customWidth="1"/>
    <col min="11522" max="11525" width="8.7109375" style="69" customWidth="1"/>
    <col min="11526" max="11526" width="8.42578125" style="69" customWidth="1"/>
    <col min="11527" max="11527" width="8.42578125" style="69" bestFit="1" customWidth="1"/>
    <col min="11528" max="11767" width="9.140625" style="69"/>
    <col min="11768" max="11768" width="13.42578125" style="69" customWidth="1"/>
    <col min="11769" max="11769" width="7.5703125" style="69" bestFit="1" customWidth="1"/>
    <col min="11770" max="11771" width="6.42578125" style="69" customWidth="1"/>
    <col min="11772" max="11772" width="7.5703125" style="69" bestFit="1" customWidth="1"/>
    <col min="11773" max="11773" width="6.42578125" style="69" customWidth="1"/>
    <col min="11774" max="11777" width="7.5703125" style="69" bestFit="1" customWidth="1"/>
    <col min="11778" max="11781" width="8.7109375" style="69" customWidth="1"/>
    <col min="11782" max="11782" width="8.42578125" style="69" customWidth="1"/>
    <col min="11783" max="11783" width="8.42578125" style="69" bestFit="1" customWidth="1"/>
    <col min="11784" max="12023" width="9.140625" style="69"/>
    <col min="12024" max="12024" width="13.42578125" style="69" customWidth="1"/>
    <col min="12025" max="12025" width="7.5703125" style="69" bestFit="1" customWidth="1"/>
    <col min="12026" max="12027" width="6.42578125" style="69" customWidth="1"/>
    <col min="12028" max="12028" width="7.5703125" style="69" bestFit="1" customWidth="1"/>
    <col min="12029" max="12029" width="6.42578125" style="69" customWidth="1"/>
    <col min="12030" max="12033" width="7.5703125" style="69" bestFit="1" customWidth="1"/>
    <col min="12034" max="12037" width="8.7109375" style="69" customWidth="1"/>
    <col min="12038" max="12038" width="8.42578125" style="69" customWidth="1"/>
    <col min="12039" max="12039" width="8.42578125" style="69" bestFit="1" customWidth="1"/>
    <col min="12040" max="12279" width="9.140625" style="69"/>
    <col min="12280" max="12280" width="13.42578125" style="69" customWidth="1"/>
    <col min="12281" max="12281" width="7.5703125" style="69" bestFit="1" customWidth="1"/>
    <col min="12282" max="12283" width="6.42578125" style="69" customWidth="1"/>
    <col min="12284" max="12284" width="7.5703125" style="69" bestFit="1" customWidth="1"/>
    <col min="12285" max="12285" width="6.42578125" style="69" customWidth="1"/>
    <col min="12286" max="12289" width="7.5703125" style="69" bestFit="1" customWidth="1"/>
    <col min="12290" max="12293" width="8.7109375" style="69" customWidth="1"/>
    <col min="12294" max="12294" width="8.42578125" style="69" customWidth="1"/>
    <col min="12295" max="12295" width="8.42578125" style="69" bestFit="1" customWidth="1"/>
    <col min="12296" max="12535" width="9.140625" style="69"/>
    <col min="12536" max="12536" width="13.42578125" style="69" customWidth="1"/>
    <col min="12537" max="12537" width="7.5703125" style="69" bestFit="1" customWidth="1"/>
    <col min="12538" max="12539" width="6.42578125" style="69" customWidth="1"/>
    <col min="12540" max="12540" width="7.5703125" style="69" bestFit="1" customWidth="1"/>
    <col min="12541" max="12541" width="6.42578125" style="69" customWidth="1"/>
    <col min="12542" max="12545" width="7.5703125" style="69" bestFit="1" customWidth="1"/>
    <col min="12546" max="12549" width="8.7109375" style="69" customWidth="1"/>
    <col min="12550" max="12550" width="8.42578125" style="69" customWidth="1"/>
    <col min="12551" max="12551" width="8.42578125" style="69" bestFit="1" customWidth="1"/>
    <col min="12552" max="12791" width="9.140625" style="69"/>
    <col min="12792" max="12792" width="13.42578125" style="69" customWidth="1"/>
    <col min="12793" max="12793" width="7.5703125" style="69" bestFit="1" customWidth="1"/>
    <col min="12794" max="12795" width="6.42578125" style="69" customWidth="1"/>
    <col min="12796" max="12796" width="7.5703125" style="69" bestFit="1" customWidth="1"/>
    <col min="12797" max="12797" width="6.42578125" style="69" customWidth="1"/>
    <col min="12798" max="12801" width="7.5703125" style="69" bestFit="1" customWidth="1"/>
    <col min="12802" max="12805" width="8.7109375" style="69" customWidth="1"/>
    <col min="12806" max="12806" width="8.42578125" style="69" customWidth="1"/>
    <col min="12807" max="12807" width="8.42578125" style="69" bestFit="1" customWidth="1"/>
    <col min="12808" max="13047" width="9.140625" style="69"/>
    <col min="13048" max="13048" width="13.42578125" style="69" customWidth="1"/>
    <col min="13049" max="13049" width="7.5703125" style="69" bestFit="1" customWidth="1"/>
    <col min="13050" max="13051" width="6.42578125" style="69" customWidth="1"/>
    <col min="13052" max="13052" width="7.5703125" style="69" bestFit="1" customWidth="1"/>
    <col min="13053" max="13053" width="6.42578125" style="69" customWidth="1"/>
    <col min="13054" max="13057" width="7.5703125" style="69" bestFit="1" customWidth="1"/>
    <col min="13058" max="13061" width="8.7109375" style="69" customWidth="1"/>
    <col min="13062" max="13062" width="8.42578125" style="69" customWidth="1"/>
    <col min="13063" max="13063" width="8.42578125" style="69" bestFit="1" customWidth="1"/>
    <col min="13064" max="13303" width="9.140625" style="69"/>
    <col min="13304" max="13304" width="13.42578125" style="69" customWidth="1"/>
    <col min="13305" max="13305" width="7.5703125" style="69" bestFit="1" customWidth="1"/>
    <col min="13306" max="13307" width="6.42578125" style="69" customWidth="1"/>
    <col min="13308" max="13308" width="7.5703125" style="69" bestFit="1" customWidth="1"/>
    <col min="13309" max="13309" width="6.42578125" style="69" customWidth="1"/>
    <col min="13310" max="13313" width="7.5703125" style="69" bestFit="1" customWidth="1"/>
    <col min="13314" max="13317" width="8.7109375" style="69" customWidth="1"/>
    <col min="13318" max="13318" width="8.42578125" style="69" customWidth="1"/>
    <col min="13319" max="13319" width="8.42578125" style="69" bestFit="1" customWidth="1"/>
    <col min="13320" max="13559" width="9.140625" style="69"/>
    <col min="13560" max="13560" width="13.42578125" style="69" customWidth="1"/>
    <col min="13561" max="13561" width="7.5703125" style="69" bestFit="1" customWidth="1"/>
    <col min="13562" max="13563" width="6.42578125" style="69" customWidth="1"/>
    <col min="13564" max="13564" width="7.5703125" style="69" bestFit="1" customWidth="1"/>
    <col min="13565" max="13565" width="6.42578125" style="69" customWidth="1"/>
    <col min="13566" max="13569" width="7.5703125" style="69" bestFit="1" customWidth="1"/>
    <col min="13570" max="13573" width="8.7109375" style="69" customWidth="1"/>
    <col min="13574" max="13574" width="8.42578125" style="69" customWidth="1"/>
    <col min="13575" max="13575" width="8.42578125" style="69" bestFit="1" customWidth="1"/>
    <col min="13576" max="13815" width="9.140625" style="69"/>
    <col min="13816" max="13816" width="13.42578125" style="69" customWidth="1"/>
    <col min="13817" max="13817" width="7.5703125" style="69" bestFit="1" customWidth="1"/>
    <col min="13818" max="13819" width="6.42578125" style="69" customWidth="1"/>
    <col min="13820" max="13820" width="7.5703125" style="69" bestFit="1" customWidth="1"/>
    <col min="13821" max="13821" width="6.42578125" style="69" customWidth="1"/>
    <col min="13822" max="13825" width="7.5703125" style="69" bestFit="1" customWidth="1"/>
    <col min="13826" max="13829" width="8.7109375" style="69" customWidth="1"/>
    <col min="13830" max="13830" width="8.42578125" style="69" customWidth="1"/>
    <col min="13831" max="13831" width="8.42578125" style="69" bestFit="1" customWidth="1"/>
    <col min="13832" max="14071" width="9.140625" style="69"/>
    <col min="14072" max="14072" width="13.42578125" style="69" customWidth="1"/>
    <col min="14073" max="14073" width="7.5703125" style="69" bestFit="1" customWidth="1"/>
    <col min="14074" max="14075" width="6.42578125" style="69" customWidth="1"/>
    <col min="14076" max="14076" width="7.5703125" style="69" bestFit="1" customWidth="1"/>
    <col min="14077" max="14077" width="6.42578125" style="69" customWidth="1"/>
    <col min="14078" max="14081" width="7.5703125" style="69" bestFit="1" customWidth="1"/>
    <col min="14082" max="14085" width="8.7109375" style="69" customWidth="1"/>
    <col min="14086" max="14086" width="8.42578125" style="69" customWidth="1"/>
    <col min="14087" max="14087" width="8.42578125" style="69" bestFit="1" customWidth="1"/>
    <col min="14088" max="14327" width="9.140625" style="69"/>
    <col min="14328" max="14328" width="13.42578125" style="69" customWidth="1"/>
    <col min="14329" max="14329" width="7.5703125" style="69" bestFit="1" customWidth="1"/>
    <col min="14330" max="14331" width="6.42578125" style="69" customWidth="1"/>
    <col min="14332" max="14332" width="7.5703125" style="69" bestFit="1" customWidth="1"/>
    <col min="14333" max="14333" width="6.42578125" style="69" customWidth="1"/>
    <col min="14334" max="14337" width="7.5703125" style="69" bestFit="1" customWidth="1"/>
    <col min="14338" max="14341" width="8.7109375" style="69" customWidth="1"/>
    <col min="14342" max="14342" width="8.42578125" style="69" customWidth="1"/>
    <col min="14343" max="14343" width="8.42578125" style="69" bestFit="1" customWidth="1"/>
    <col min="14344" max="14583" width="9.140625" style="69"/>
    <col min="14584" max="14584" width="13.42578125" style="69" customWidth="1"/>
    <col min="14585" max="14585" width="7.5703125" style="69" bestFit="1" customWidth="1"/>
    <col min="14586" max="14587" width="6.42578125" style="69" customWidth="1"/>
    <col min="14588" max="14588" width="7.5703125" style="69" bestFit="1" customWidth="1"/>
    <col min="14589" max="14589" width="6.42578125" style="69" customWidth="1"/>
    <col min="14590" max="14593" width="7.5703125" style="69" bestFit="1" customWidth="1"/>
    <col min="14594" max="14597" width="8.7109375" style="69" customWidth="1"/>
    <col min="14598" max="14598" width="8.42578125" style="69" customWidth="1"/>
    <col min="14599" max="14599" width="8.42578125" style="69" bestFit="1" customWidth="1"/>
    <col min="14600" max="14839" width="9.140625" style="69"/>
    <col min="14840" max="14840" width="13.42578125" style="69" customWidth="1"/>
    <col min="14841" max="14841" width="7.5703125" style="69" bestFit="1" customWidth="1"/>
    <col min="14842" max="14843" width="6.42578125" style="69" customWidth="1"/>
    <col min="14844" max="14844" width="7.5703125" style="69" bestFit="1" customWidth="1"/>
    <col min="14845" max="14845" width="6.42578125" style="69" customWidth="1"/>
    <col min="14846" max="14849" width="7.5703125" style="69" bestFit="1" customWidth="1"/>
    <col min="14850" max="14853" width="8.7109375" style="69" customWidth="1"/>
    <col min="14854" max="14854" width="8.42578125" style="69" customWidth="1"/>
    <col min="14855" max="14855" width="8.42578125" style="69" bestFit="1" customWidth="1"/>
    <col min="14856" max="15095" width="9.140625" style="69"/>
    <col min="15096" max="15096" width="13.42578125" style="69" customWidth="1"/>
    <col min="15097" max="15097" width="7.5703125" style="69" bestFit="1" customWidth="1"/>
    <col min="15098" max="15099" width="6.42578125" style="69" customWidth="1"/>
    <col min="15100" max="15100" width="7.5703125" style="69" bestFit="1" customWidth="1"/>
    <col min="15101" max="15101" width="6.42578125" style="69" customWidth="1"/>
    <col min="15102" max="15105" width="7.5703125" style="69" bestFit="1" customWidth="1"/>
    <col min="15106" max="15109" width="8.7109375" style="69" customWidth="1"/>
    <col min="15110" max="15110" width="8.42578125" style="69" customWidth="1"/>
    <col min="15111" max="15111" width="8.42578125" style="69" bestFit="1" customWidth="1"/>
    <col min="15112" max="15351" width="9.140625" style="69"/>
    <col min="15352" max="15352" width="13.42578125" style="69" customWidth="1"/>
    <col min="15353" max="15353" width="7.5703125" style="69" bestFit="1" customWidth="1"/>
    <col min="15354" max="15355" width="6.42578125" style="69" customWidth="1"/>
    <col min="15356" max="15356" width="7.5703125" style="69" bestFit="1" customWidth="1"/>
    <col min="15357" max="15357" width="6.42578125" style="69" customWidth="1"/>
    <col min="15358" max="15361" width="7.5703125" style="69" bestFit="1" customWidth="1"/>
    <col min="15362" max="15365" width="8.7109375" style="69" customWidth="1"/>
    <col min="15366" max="15366" width="8.42578125" style="69" customWidth="1"/>
    <col min="15367" max="15367" width="8.42578125" style="69" bestFit="1" customWidth="1"/>
    <col min="15368" max="15607" width="9.140625" style="69"/>
    <col min="15608" max="15608" width="13.42578125" style="69" customWidth="1"/>
    <col min="15609" max="15609" width="7.5703125" style="69" bestFit="1" customWidth="1"/>
    <col min="15610" max="15611" width="6.42578125" style="69" customWidth="1"/>
    <col min="15612" max="15612" width="7.5703125" style="69" bestFit="1" customWidth="1"/>
    <col min="15613" max="15613" width="6.42578125" style="69" customWidth="1"/>
    <col min="15614" max="15617" width="7.5703125" style="69" bestFit="1" customWidth="1"/>
    <col min="15618" max="15621" width="8.7109375" style="69" customWidth="1"/>
    <col min="15622" max="15622" width="8.42578125" style="69" customWidth="1"/>
    <col min="15623" max="15623" width="8.42578125" style="69" bestFit="1" customWidth="1"/>
    <col min="15624" max="15863" width="9.140625" style="69"/>
    <col min="15864" max="15864" width="13.42578125" style="69" customWidth="1"/>
    <col min="15865" max="15865" width="7.5703125" style="69" bestFit="1" customWidth="1"/>
    <col min="15866" max="15867" width="6.42578125" style="69" customWidth="1"/>
    <col min="15868" max="15868" width="7.5703125" style="69" bestFit="1" customWidth="1"/>
    <col min="15869" max="15869" width="6.42578125" style="69" customWidth="1"/>
    <col min="15870" max="15873" width="7.5703125" style="69" bestFit="1" customWidth="1"/>
    <col min="15874" max="15877" width="8.7109375" style="69" customWidth="1"/>
    <col min="15878" max="15878" width="8.42578125" style="69" customWidth="1"/>
    <col min="15879" max="15879" width="8.42578125" style="69" bestFit="1" customWidth="1"/>
    <col min="15880" max="16119" width="9.140625" style="69"/>
    <col min="16120" max="16120" width="13.42578125" style="69" customWidth="1"/>
    <col min="16121" max="16121" width="7.5703125" style="69" bestFit="1" customWidth="1"/>
    <col min="16122" max="16123" width="6.42578125" style="69" customWidth="1"/>
    <col min="16124" max="16124" width="7.5703125" style="69" bestFit="1" customWidth="1"/>
    <col min="16125" max="16125" width="6.42578125" style="69" customWidth="1"/>
    <col min="16126" max="16129" width="7.5703125" style="69" bestFit="1" customWidth="1"/>
    <col min="16130" max="16133" width="8.7109375" style="69" customWidth="1"/>
    <col min="16134" max="16134" width="8.42578125" style="69" customWidth="1"/>
    <col min="16135" max="16135" width="8.42578125" style="69" bestFit="1" customWidth="1"/>
    <col min="16136" max="16384" width="9.140625" style="69"/>
  </cols>
  <sheetData>
    <row r="1" spans="1:8">
      <c r="A1" s="21" t="s">
        <v>30</v>
      </c>
      <c r="B1" s="193">
        <v>3.17</v>
      </c>
      <c r="C1" s="257"/>
    </row>
    <row r="2" spans="1:8">
      <c r="A2" s="147" t="s">
        <v>31</v>
      </c>
      <c r="B2" s="69" t="s">
        <v>2427</v>
      </c>
    </row>
    <row r="3" spans="1:8">
      <c r="A3" s="148" t="s">
        <v>33</v>
      </c>
      <c r="B3" s="70" t="s">
        <v>3284</v>
      </c>
    </row>
    <row r="5" spans="1:8">
      <c r="A5" s="170" t="s">
        <v>0</v>
      </c>
      <c r="B5" s="170" t="s">
        <v>122</v>
      </c>
      <c r="C5" s="170" t="s">
        <v>123</v>
      </c>
      <c r="D5" s="171"/>
      <c r="E5" s="171"/>
      <c r="F5" s="171"/>
      <c r="G5" s="171"/>
      <c r="H5" s="172"/>
    </row>
    <row r="6" spans="1:8">
      <c r="A6" s="173" t="s">
        <v>24</v>
      </c>
      <c r="B6" s="69">
        <v>82.62</v>
      </c>
      <c r="H6" s="173"/>
    </row>
    <row r="7" spans="1:8">
      <c r="A7" s="173" t="s">
        <v>25</v>
      </c>
      <c r="B7" s="69">
        <v>87.35</v>
      </c>
      <c r="H7" s="173"/>
    </row>
    <row r="8" spans="1:8">
      <c r="A8" s="173" t="s">
        <v>26</v>
      </c>
      <c r="B8" s="69">
        <v>86.75</v>
      </c>
      <c r="H8" s="173"/>
    </row>
    <row r="9" spans="1:8">
      <c r="A9" s="173" t="s">
        <v>27</v>
      </c>
      <c r="B9" s="69">
        <v>91.42</v>
      </c>
      <c r="H9" s="173"/>
    </row>
    <row r="10" spans="1:8">
      <c r="A10" s="173" t="s">
        <v>28</v>
      </c>
      <c r="B10" s="69">
        <v>99.15</v>
      </c>
      <c r="C10" s="174">
        <v>171.57</v>
      </c>
      <c r="D10" s="174"/>
      <c r="E10" s="174"/>
      <c r="H10" s="173"/>
    </row>
    <row r="11" spans="1:8">
      <c r="A11" s="173" t="s">
        <v>29</v>
      </c>
      <c r="B11" s="69">
        <v>103.49</v>
      </c>
      <c r="C11" s="174">
        <v>166.27</v>
      </c>
      <c r="D11" s="174"/>
      <c r="E11" s="174"/>
      <c r="H11" s="173"/>
    </row>
    <row r="12" spans="1:8">
      <c r="A12" s="173" t="s">
        <v>2074</v>
      </c>
      <c r="B12" s="69">
        <v>106.08</v>
      </c>
      <c r="C12" s="174">
        <v>173.6</v>
      </c>
      <c r="D12" s="174"/>
      <c r="E12" s="174"/>
      <c r="H12" s="173"/>
    </row>
    <row r="13" spans="1:8">
      <c r="A13" s="173" t="s">
        <v>2139</v>
      </c>
      <c r="B13" s="69">
        <v>110.41</v>
      </c>
      <c r="C13" s="174">
        <v>183.2</v>
      </c>
      <c r="D13" s="174"/>
      <c r="E13" s="174"/>
      <c r="H13" s="173"/>
    </row>
    <row r="14" spans="1:8">
      <c r="A14" s="173" t="s">
        <v>2174</v>
      </c>
      <c r="B14" s="69">
        <v>115.28</v>
      </c>
      <c r="C14" s="174">
        <v>195.32</v>
      </c>
      <c r="D14" s="174"/>
      <c r="E14" s="174"/>
      <c r="H14" s="173"/>
    </row>
    <row r="15" spans="1:8">
      <c r="A15" s="175" t="s">
        <v>2286</v>
      </c>
      <c r="B15" s="69">
        <v>111.98</v>
      </c>
      <c r="C15" s="174">
        <v>196.75</v>
      </c>
      <c r="D15" s="174"/>
      <c r="E15" s="174"/>
      <c r="H15" s="175"/>
    </row>
    <row r="16" spans="1:8">
      <c r="A16" s="68" t="s">
        <v>2316</v>
      </c>
      <c r="B16" s="69">
        <v>113.21</v>
      </c>
      <c r="C16" s="174">
        <v>198.66</v>
      </c>
      <c r="D16" s="174"/>
      <c r="E16" s="174"/>
    </row>
    <row r="17" spans="1:5">
      <c r="A17" s="68" t="s">
        <v>2328</v>
      </c>
      <c r="B17" s="174">
        <v>114.155</v>
      </c>
      <c r="C17" s="174">
        <v>180</v>
      </c>
      <c r="D17" s="174"/>
      <c r="E17" s="174"/>
    </row>
  </sheetData>
  <customSheetViews>
    <customSheetView guid="{9883963A-B599-466E-88D7-AE85360E0737}" fitToPage="1">
      <selection activeCell="E7" sqref="E7:E16"/>
      <pageMargins left="0.75" right="0.75" top="1" bottom="1" header="0.5" footer="0.5"/>
      <pageSetup paperSize="9" scale="54" orientation="landscape" r:id="rId1"/>
      <headerFooter alignWithMargins="0"/>
    </customSheetView>
    <customSheetView guid="{CDEF6930-6739-4FEE-9F65-E195F9A4F82A}" fitToPage="1">
      <selection activeCell="E7" sqref="E7:E16"/>
      <pageMargins left="0.75" right="0.75" top="1" bottom="1" header="0.5" footer="0.5"/>
      <pageSetup paperSize="9" scale="54" orientation="landscape" r:id="rId2"/>
      <headerFooter alignWithMargins="0"/>
    </customSheetView>
  </customSheetViews>
  <pageMargins left="0.75" right="0.75" top="1" bottom="1" header="0.5" footer="0.5"/>
  <pageSetup paperSize="9" scale="91" orientation="landscape" r:id="rId3"/>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1">
    <tabColor rgb="FF117733"/>
  </sheetPr>
  <dimension ref="A1:P22"/>
  <sheetViews>
    <sheetView zoomScaleNormal="100" zoomScaleSheetLayoutView="100" workbookViewId="0">
      <selection activeCell="B1" sqref="B1"/>
    </sheetView>
  </sheetViews>
  <sheetFormatPr defaultColWidth="9.140625" defaultRowHeight="15"/>
  <cols>
    <col min="1" max="1" width="14.85546875" style="39" customWidth="1"/>
    <col min="2" max="2" width="9.28515625" style="40" customWidth="1"/>
    <col min="3" max="12" width="10.28515625" style="40" customWidth="1"/>
    <col min="13" max="16384" width="9.140625" style="40"/>
  </cols>
  <sheetData>
    <row r="1" spans="1:16">
      <c r="A1" s="198" t="s">
        <v>30</v>
      </c>
      <c r="B1" s="266">
        <v>4.0999999999999996</v>
      </c>
      <c r="C1" s="257"/>
    </row>
    <row r="2" spans="1:16">
      <c r="A2" s="148" t="s">
        <v>31</v>
      </c>
      <c r="B2" s="39" t="s">
        <v>2425</v>
      </c>
    </row>
    <row r="3" spans="1:16">
      <c r="A3" s="148" t="s">
        <v>33</v>
      </c>
      <c r="B3" s="41" t="s">
        <v>3155</v>
      </c>
    </row>
    <row r="4" spans="1:16">
      <c r="A4" s="198"/>
      <c r="B4" s="39"/>
    </row>
    <row r="5" spans="1:16">
      <c r="A5" s="39" t="s">
        <v>0</v>
      </c>
      <c r="B5" s="62" t="s">
        <v>22</v>
      </c>
      <c r="C5" s="62" t="s">
        <v>23</v>
      </c>
      <c r="D5" s="62" t="s">
        <v>24</v>
      </c>
      <c r="E5" s="62" t="s">
        <v>25</v>
      </c>
      <c r="F5" s="62" t="s">
        <v>26</v>
      </c>
      <c r="G5" s="62" t="s">
        <v>27</v>
      </c>
      <c r="H5" s="62" t="s">
        <v>28</v>
      </c>
      <c r="I5" s="40" t="s">
        <v>29</v>
      </c>
      <c r="J5" s="40" t="s">
        <v>2074</v>
      </c>
      <c r="K5" s="40" t="s">
        <v>2139</v>
      </c>
      <c r="L5" s="40" t="s">
        <v>2174</v>
      </c>
      <c r="M5" s="40" t="s">
        <v>2286</v>
      </c>
      <c r="N5" s="40" t="s">
        <v>2316</v>
      </c>
      <c r="O5" s="40" t="s">
        <v>2328</v>
      </c>
      <c r="P5" s="40" t="s">
        <v>2329</v>
      </c>
    </row>
    <row r="6" spans="1:16">
      <c r="A6" s="39" t="s">
        <v>3151</v>
      </c>
      <c r="B6" s="63">
        <v>1608</v>
      </c>
      <c r="C6" s="63">
        <v>1695</v>
      </c>
      <c r="D6" s="64">
        <v>1672</v>
      </c>
      <c r="E6" s="64">
        <v>2012</v>
      </c>
      <c r="F6" s="64">
        <v>2226</v>
      </c>
      <c r="G6" s="64">
        <v>2363</v>
      </c>
      <c r="H6" s="64">
        <v>3825</v>
      </c>
      <c r="I6" s="64">
        <v>4353</v>
      </c>
      <c r="J6" s="64">
        <v>4363</v>
      </c>
      <c r="K6" s="64">
        <v>5107</v>
      </c>
      <c r="L6" s="64">
        <v>5276</v>
      </c>
      <c r="M6" s="64">
        <v>5094</v>
      </c>
      <c r="N6" s="64">
        <v>4456</v>
      </c>
      <c r="O6" s="64">
        <v>5529</v>
      </c>
      <c r="P6" s="64">
        <v>7053</v>
      </c>
    </row>
    <row r="7" spans="1:16">
      <c r="A7" s="39" t="s">
        <v>3152</v>
      </c>
      <c r="B7" s="63">
        <v>795</v>
      </c>
      <c r="C7" s="63">
        <v>900</v>
      </c>
      <c r="D7" s="64">
        <v>863</v>
      </c>
      <c r="E7" s="64">
        <v>902</v>
      </c>
      <c r="F7" s="64">
        <v>979</v>
      </c>
      <c r="G7" s="64">
        <v>1078</v>
      </c>
      <c r="H7" s="64">
        <v>1199</v>
      </c>
      <c r="I7" s="64">
        <v>1413</v>
      </c>
      <c r="J7" s="64">
        <v>1413</v>
      </c>
      <c r="K7" s="64">
        <v>1595</v>
      </c>
      <c r="L7" s="64">
        <v>1828</v>
      </c>
      <c r="M7" s="64">
        <v>1978</v>
      </c>
      <c r="N7" s="64">
        <v>1909</v>
      </c>
      <c r="O7" s="64">
        <v>2080</v>
      </c>
      <c r="P7" s="64">
        <v>2377</v>
      </c>
    </row>
    <row r="8" spans="1:16">
      <c r="A8" s="39" t="s">
        <v>3153</v>
      </c>
      <c r="B8" s="63">
        <v>404</v>
      </c>
      <c r="C8" s="63">
        <v>402</v>
      </c>
      <c r="D8" s="63">
        <v>482</v>
      </c>
      <c r="E8" s="64">
        <v>558</v>
      </c>
      <c r="F8" s="63">
        <v>468</v>
      </c>
      <c r="G8" s="63">
        <v>534</v>
      </c>
      <c r="H8" s="63">
        <v>654</v>
      </c>
      <c r="I8" s="64">
        <v>671</v>
      </c>
      <c r="J8" s="64">
        <v>732</v>
      </c>
      <c r="K8" s="64">
        <v>879</v>
      </c>
      <c r="L8" s="64">
        <v>992</v>
      </c>
      <c r="M8" s="64">
        <v>1036</v>
      </c>
      <c r="N8" s="64">
        <v>1119</v>
      </c>
      <c r="O8" s="64">
        <v>1246</v>
      </c>
      <c r="P8" s="64">
        <v>1296</v>
      </c>
    </row>
    <row r="9" spans="1:16">
      <c r="A9" s="39" t="s">
        <v>2</v>
      </c>
      <c r="B9" s="65">
        <f>SUM(B6:B8)</f>
        <v>2807</v>
      </c>
      <c r="C9" s="65">
        <f t="shared" ref="C9:I9" si="0">SUM(C6:C8)</f>
        <v>2997</v>
      </c>
      <c r="D9" s="65">
        <f t="shared" si="0"/>
        <v>3017</v>
      </c>
      <c r="E9" s="65">
        <f t="shared" si="0"/>
        <v>3472</v>
      </c>
      <c r="F9" s="65">
        <f t="shared" si="0"/>
        <v>3673</v>
      </c>
      <c r="G9" s="65">
        <f t="shared" si="0"/>
        <v>3975</v>
      </c>
      <c r="H9" s="65">
        <f t="shared" si="0"/>
        <v>5678</v>
      </c>
      <c r="I9" s="65">
        <f t="shared" si="0"/>
        <v>6437</v>
      </c>
      <c r="J9" s="64">
        <v>6508</v>
      </c>
      <c r="K9" s="64">
        <v>7581</v>
      </c>
      <c r="L9" s="64">
        <v>8096</v>
      </c>
      <c r="M9" s="64">
        <v>8108</v>
      </c>
      <c r="N9" s="64">
        <v>7484</v>
      </c>
      <c r="O9" s="64">
        <v>8855</v>
      </c>
      <c r="P9" s="64">
        <v>10726</v>
      </c>
    </row>
    <row r="10" spans="1:16">
      <c r="B10" s="66"/>
      <c r="C10" s="66"/>
      <c r="D10" s="66"/>
      <c r="E10" s="66"/>
      <c r="H10" s="67"/>
      <c r="I10" s="67"/>
      <c r="O10" s="64"/>
      <c r="P10" s="64"/>
    </row>
    <row r="11" spans="1:16">
      <c r="B11" s="66"/>
      <c r="C11" s="66"/>
      <c r="D11" s="66"/>
      <c r="E11" s="66"/>
    </row>
    <row r="12" spans="1:16">
      <c r="B12" s="66"/>
      <c r="C12" s="66"/>
      <c r="D12" s="66"/>
      <c r="E12" s="66"/>
    </row>
    <row r="13" spans="1:16">
      <c r="B13" s="66"/>
      <c r="C13" s="66"/>
      <c r="D13" s="66"/>
      <c r="E13" s="66"/>
    </row>
    <row r="14" spans="1:16">
      <c r="B14" s="66"/>
      <c r="C14" s="66"/>
      <c r="D14" s="66"/>
      <c r="E14" s="66"/>
    </row>
    <row r="15" spans="1:16">
      <c r="B15" s="66"/>
      <c r="C15" s="66"/>
      <c r="D15" s="66"/>
      <c r="E15" s="66"/>
    </row>
    <row r="16" spans="1:16">
      <c r="B16" s="66"/>
      <c r="C16" s="66"/>
      <c r="D16" s="66"/>
      <c r="E16" s="66"/>
    </row>
    <row r="17" spans="2:5">
      <c r="B17" s="66"/>
      <c r="C17" s="66"/>
      <c r="D17" s="66"/>
      <c r="E17" s="66"/>
    </row>
    <row r="18" spans="2:5">
      <c r="B18" s="66"/>
      <c r="C18" s="66"/>
      <c r="D18" s="66"/>
      <c r="E18" s="66"/>
    </row>
    <row r="19" spans="2:5">
      <c r="B19" s="66"/>
      <c r="C19" s="66"/>
      <c r="D19" s="66"/>
      <c r="E19" s="66"/>
    </row>
    <row r="20" spans="2:5">
      <c r="B20" s="66"/>
      <c r="C20" s="66"/>
      <c r="D20" s="66"/>
      <c r="E20" s="66"/>
    </row>
    <row r="21" spans="2:5">
      <c r="B21" s="66"/>
      <c r="C21" s="66"/>
      <c r="D21" s="66"/>
      <c r="E21" s="66"/>
    </row>
    <row r="22" spans="2:5">
      <c r="B22" s="66"/>
      <c r="C22" s="66"/>
      <c r="D22" s="66"/>
      <c r="E22" s="66"/>
    </row>
  </sheetData>
  <customSheetViews>
    <customSheetView guid="{9883963A-B599-466E-88D7-AE85360E0737}">
      <selection activeCell="M10" sqref="M10"/>
      <pageMargins left="0.75" right="0.75" top="1" bottom="1" header="0.5" footer="0.5"/>
      <pageSetup paperSize="9" scale="96" orientation="landscape" r:id="rId1"/>
      <headerFooter alignWithMargins="0"/>
    </customSheetView>
    <customSheetView guid="{CDEF6930-6739-4FEE-9F65-E195F9A4F82A}">
      <selection activeCell="M10" sqref="M10"/>
      <pageMargins left="0.75" right="0.75" top="1" bottom="1" header="0.5" footer="0.5"/>
      <pageSetup paperSize="9" scale="96" orientation="landscape" r:id="rId2"/>
      <headerFooter alignWithMargins="0"/>
    </customSheetView>
  </customSheetViews>
  <pageMargins left="0.75" right="0.75" top="1" bottom="1" header="0.5" footer="0.5"/>
  <pageSetup paperSize="9" scale="96" orientation="landscape" r:id="rId3"/>
  <headerFooter alignWithMargins="0"/>
  <drawing r:id="rId4"/>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51">
    <tabColor rgb="FF117733"/>
  </sheetPr>
  <dimension ref="A1:M13"/>
  <sheetViews>
    <sheetView zoomScaleNormal="100" workbookViewId="0">
      <selection activeCell="B1" sqref="B1"/>
    </sheetView>
  </sheetViews>
  <sheetFormatPr defaultColWidth="9.140625" defaultRowHeight="15"/>
  <cols>
    <col min="1" max="1" width="14.85546875" style="39" customWidth="1"/>
    <col min="2" max="2" width="9" style="40" customWidth="1"/>
    <col min="3" max="16384" width="9.140625" style="40"/>
  </cols>
  <sheetData>
    <row r="1" spans="1:13">
      <c r="A1" s="198" t="s">
        <v>30</v>
      </c>
      <c r="B1" s="191">
        <v>4.2</v>
      </c>
      <c r="C1" s="257"/>
    </row>
    <row r="2" spans="1:13">
      <c r="A2" s="148" t="s">
        <v>31</v>
      </c>
      <c r="B2" s="40" t="s">
        <v>3965</v>
      </c>
    </row>
    <row r="3" spans="1:13">
      <c r="A3" s="148" t="s">
        <v>33</v>
      </c>
      <c r="B3" s="41" t="s">
        <v>3155</v>
      </c>
    </row>
    <row r="4" spans="1:13">
      <c r="A4" s="198"/>
    </row>
    <row r="5" spans="1:13">
      <c r="A5" s="39" t="s">
        <v>0</v>
      </c>
      <c r="B5" s="40" t="s">
        <v>25</v>
      </c>
      <c r="C5" s="40" t="s">
        <v>26</v>
      </c>
      <c r="D5" s="40" t="s">
        <v>27</v>
      </c>
      <c r="E5" s="40" t="s">
        <v>28</v>
      </c>
      <c r="F5" s="59" t="s">
        <v>29</v>
      </c>
      <c r="G5" s="40" t="s">
        <v>2074</v>
      </c>
      <c r="H5" s="40" t="s">
        <v>2139</v>
      </c>
      <c r="I5" s="40" t="s">
        <v>2174</v>
      </c>
      <c r="J5" s="40" t="s">
        <v>2286</v>
      </c>
      <c r="K5" s="40" t="s">
        <v>2316</v>
      </c>
      <c r="L5" s="40" t="s">
        <v>2328</v>
      </c>
      <c r="M5" s="40" t="s">
        <v>2329</v>
      </c>
    </row>
    <row r="6" spans="1:13">
      <c r="A6" s="39" t="s">
        <v>51</v>
      </c>
      <c r="B6" s="40">
        <v>1138</v>
      </c>
      <c r="C6" s="40">
        <v>1312</v>
      </c>
      <c r="D6" s="40">
        <v>1457</v>
      </c>
      <c r="E6" s="40">
        <v>2696</v>
      </c>
      <c r="F6" s="40">
        <v>3255</v>
      </c>
      <c r="G6" s="60">
        <v>3035</v>
      </c>
      <c r="H6" s="60">
        <v>3421</v>
      </c>
      <c r="I6" s="40">
        <v>3372</v>
      </c>
      <c r="J6" s="40">
        <v>3666</v>
      </c>
      <c r="K6" s="40">
        <v>3229</v>
      </c>
      <c r="L6" s="40">
        <v>4036</v>
      </c>
      <c r="M6" s="60">
        <v>5133</v>
      </c>
    </row>
    <row r="7" spans="1:13">
      <c r="A7" s="39" t="s">
        <v>153</v>
      </c>
      <c r="B7" s="40">
        <v>874</v>
      </c>
      <c r="C7" s="40">
        <v>914</v>
      </c>
      <c r="D7" s="40">
        <v>906</v>
      </c>
      <c r="E7" s="40">
        <v>1129</v>
      </c>
      <c r="F7" s="40">
        <v>1098</v>
      </c>
      <c r="G7" s="60">
        <f>G8-G6</f>
        <v>1328</v>
      </c>
      <c r="H7" s="60">
        <f>H8-H6</f>
        <v>1686</v>
      </c>
      <c r="I7" s="40">
        <f>I8-I6</f>
        <v>1904</v>
      </c>
      <c r="J7" s="40">
        <f>J8-J6</f>
        <v>1428</v>
      </c>
      <c r="K7" s="40">
        <f>K8-K6</f>
        <v>1227</v>
      </c>
      <c r="L7" s="40">
        <v>1493</v>
      </c>
      <c r="M7" s="60">
        <f>M8-M6</f>
        <v>1920</v>
      </c>
    </row>
    <row r="8" spans="1:13">
      <c r="A8" s="39" t="s">
        <v>2</v>
      </c>
      <c r="B8" s="40">
        <f>SUM(B6:B7)</f>
        <v>2012</v>
      </c>
      <c r="C8" s="40">
        <f>SUM(C6:C7)</f>
        <v>2226</v>
      </c>
      <c r="D8" s="40">
        <f>SUM(D6:D7)</f>
        <v>2363</v>
      </c>
      <c r="E8" s="40">
        <f>SUM(E6:E7)</f>
        <v>3825</v>
      </c>
      <c r="F8" s="40">
        <f>SUM(F6:F7)</f>
        <v>4353</v>
      </c>
      <c r="G8" s="40">
        <v>4363</v>
      </c>
      <c r="H8" s="40">
        <v>5107</v>
      </c>
      <c r="I8" s="40">
        <v>5276</v>
      </c>
      <c r="J8" s="40">
        <v>5094</v>
      </c>
      <c r="K8" s="40">
        <v>4456</v>
      </c>
      <c r="L8" s="40">
        <v>5529</v>
      </c>
      <c r="M8" s="40">
        <v>7053</v>
      </c>
    </row>
    <row r="11" spans="1:13">
      <c r="B11" s="61"/>
      <c r="C11" s="61"/>
      <c r="D11" s="61"/>
      <c r="E11" s="61"/>
      <c r="F11" s="61"/>
    </row>
    <row r="12" spans="1:13">
      <c r="B12" s="61"/>
      <c r="C12" s="61"/>
      <c r="D12" s="61"/>
      <c r="E12" s="61"/>
      <c r="F12" s="61"/>
    </row>
    <row r="13" spans="1:13">
      <c r="B13" s="61"/>
      <c r="C13" s="61"/>
      <c r="D13" s="61"/>
      <c r="E13" s="61"/>
      <c r="F13" s="61"/>
    </row>
  </sheetData>
  <customSheetViews>
    <customSheetView guid="{9883963A-B599-466E-88D7-AE85360E0737}">
      <selection activeCell="G122" sqref="G122"/>
      <pageMargins left="0.75" right="0.75" top="1" bottom="1" header="0.5" footer="0.5"/>
      <pageSetup paperSize="9" orientation="portrait" r:id="rId1"/>
      <headerFooter alignWithMargins="0"/>
    </customSheetView>
    <customSheetView guid="{CDEF6930-6739-4FEE-9F65-E195F9A4F82A}">
      <selection activeCell="G122" sqref="G122"/>
      <pageMargins left="0.75" right="0.75" top="1" bottom="1" header="0.5" footer="0.5"/>
      <pageSetup paperSize="9" orientation="portrait" r:id="rId2"/>
      <headerFooter alignWithMargins="0"/>
    </customSheetView>
  </customSheetViews>
  <pageMargins left="0.75" right="0.75" top="1" bottom="1" header="0.5" footer="0.5"/>
  <pageSetup paperSize="9"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rgb="FF4477AA"/>
  </sheetPr>
  <dimension ref="A1:E23"/>
  <sheetViews>
    <sheetView zoomScaleNormal="100" workbookViewId="0">
      <selection activeCell="B1" sqref="B1"/>
    </sheetView>
  </sheetViews>
  <sheetFormatPr defaultColWidth="9.140625" defaultRowHeight="15"/>
  <cols>
    <col min="1" max="1" width="14.85546875" style="21" customWidth="1"/>
    <col min="2" max="2" width="9.140625" style="6"/>
    <col min="3" max="3" width="11.140625" style="6" bestFit="1" customWidth="1"/>
    <col min="4" max="22" width="9.140625" style="6"/>
    <col min="23" max="23" width="9.42578125" style="6" bestFit="1" customWidth="1"/>
    <col min="24" max="16384" width="9.140625" style="6"/>
  </cols>
  <sheetData>
    <row r="1" spans="1:5">
      <c r="A1" s="21" t="s">
        <v>30</v>
      </c>
      <c r="B1" s="8">
        <v>1.3</v>
      </c>
      <c r="C1" s="257"/>
    </row>
    <row r="2" spans="1:5">
      <c r="A2" s="147" t="s">
        <v>31</v>
      </c>
      <c r="B2" s="21" t="s">
        <v>3955</v>
      </c>
      <c r="C2" s="21"/>
    </row>
    <row r="3" spans="1:5">
      <c r="A3" s="148" t="s">
        <v>33</v>
      </c>
      <c r="B3" s="78" t="s">
        <v>2278</v>
      </c>
      <c r="C3" s="21"/>
    </row>
    <row r="4" spans="1:5">
      <c r="A4" s="149"/>
      <c r="B4" s="78"/>
      <c r="C4" s="21"/>
    </row>
    <row r="5" spans="1:5">
      <c r="A5" s="21" t="s">
        <v>0</v>
      </c>
      <c r="B5" s="6" t="s">
        <v>2271</v>
      </c>
      <c r="C5" s="6" t="s">
        <v>2272</v>
      </c>
      <c r="D5" s="6" t="s">
        <v>3149</v>
      </c>
      <c r="E5" s="6" t="s">
        <v>2146</v>
      </c>
    </row>
    <row r="6" spans="1:5">
      <c r="A6" s="21">
        <v>2002</v>
      </c>
      <c r="B6" s="150">
        <v>25296</v>
      </c>
      <c r="C6" s="150">
        <v>-33062</v>
      </c>
      <c r="D6" s="6">
        <v>-33571</v>
      </c>
      <c r="E6" s="6">
        <v>-12434</v>
      </c>
    </row>
    <row r="7" spans="1:5">
      <c r="A7" s="21">
        <v>2003</v>
      </c>
      <c r="B7" s="150">
        <v>17004</v>
      </c>
      <c r="C7" s="150">
        <v>-36788</v>
      </c>
      <c r="D7" s="6">
        <v>-34707</v>
      </c>
      <c r="E7" s="6">
        <v>-12087</v>
      </c>
    </row>
    <row r="8" spans="1:5">
      <c r="A8" s="21">
        <v>2004</v>
      </c>
      <c r="B8" s="150">
        <v>16236</v>
      </c>
      <c r="C8" s="150">
        <v>-38195</v>
      </c>
      <c r="D8" s="6">
        <v>-36815</v>
      </c>
      <c r="E8" s="6">
        <v>-12639</v>
      </c>
    </row>
    <row r="9" spans="1:5">
      <c r="A9" s="21">
        <v>2005</v>
      </c>
      <c r="B9" s="150">
        <v>19373</v>
      </c>
      <c r="C9" s="150">
        <v>-30134</v>
      </c>
      <c r="D9" s="6">
        <v>-31141</v>
      </c>
      <c r="E9" s="6">
        <v>-10134</v>
      </c>
    </row>
    <row r="10" spans="1:5">
      <c r="A10" s="21">
        <v>2006</v>
      </c>
      <c r="B10" s="150">
        <v>25395</v>
      </c>
      <c r="C10" s="150">
        <v>-28254</v>
      </c>
      <c r="D10" s="6">
        <v>-30424</v>
      </c>
      <c r="E10" s="6">
        <v>-10157</v>
      </c>
    </row>
    <row r="11" spans="1:5">
      <c r="A11" s="21">
        <v>2007</v>
      </c>
      <c r="B11" s="150">
        <v>29428</v>
      </c>
      <c r="C11" s="150">
        <v>-27568</v>
      </c>
      <c r="D11" s="6">
        <v>-33129</v>
      </c>
      <c r="E11" s="6">
        <v>-11195</v>
      </c>
    </row>
    <row r="12" spans="1:5">
      <c r="A12" s="21">
        <v>2008</v>
      </c>
      <c r="B12" s="150">
        <v>31043</v>
      </c>
      <c r="C12" s="150">
        <v>-24497</v>
      </c>
      <c r="D12" s="6">
        <v>-30125</v>
      </c>
      <c r="E12" s="6">
        <v>-10046</v>
      </c>
    </row>
    <row r="13" spans="1:5">
      <c r="A13" s="21">
        <v>2009</v>
      </c>
      <c r="B13" s="150">
        <v>38519</v>
      </c>
      <c r="C13" s="150">
        <v>-16164</v>
      </c>
      <c r="D13" s="6">
        <v>-20048</v>
      </c>
      <c r="E13" s="6">
        <v>-7199</v>
      </c>
    </row>
    <row r="14" spans="1:5">
      <c r="A14" s="21">
        <v>2010</v>
      </c>
      <c r="B14" s="150">
        <v>31342</v>
      </c>
      <c r="C14" s="150">
        <v>-17423</v>
      </c>
      <c r="D14" s="6">
        <v>-20747</v>
      </c>
      <c r="E14" s="6">
        <v>-8077</v>
      </c>
    </row>
    <row r="15" spans="1:5">
      <c r="A15" s="21">
        <v>2011</v>
      </c>
      <c r="B15" s="150">
        <v>35367</v>
      </c>
      <c r="C15" s="150">
        <v>-17727</v>
      </c>
      <c r="D15" s="6">
        <v>-21154</v>
      </c>
      <c r="E15" s="6">
        <v>-7776</v>
      </c>
    </row>
    <row r="16" spans="1:5">
      <c r="A16" s="21">
        <v>2012</v>
      </c>
      <c r="B16" s="150">
        <v>36924</v>
      </c>
      <c r="C16" s="150">
        <v>-20591</v>
      </c>
      <c r="D16" s="6">
        <v>-25306</v>
      </c>
      <c r="E16" s="6">
        <v>-9308</v>
      </c>
    </row>
    <row r="17" spans="1:5">
      <c r="A17" s="21">
        <v>2013</v>
      </c>
      <c r="B17" s="150">
        <v>35514</v>
      </c>
      <c r="C17" s="150">
        <v>-21956</v>
      </c>
      <c r="D17" s="6">
        <v>-24926</v>
      </c>
      <c r="E17" s="6">
        <v>-9106</v>
      </c>
    </row>
    <row r="18" spans="1:5">
      <c r="A18" s="21">
        <v>2014</v>
      </c>
      <c r="B18" s="150">
        <v>36499</v>
      </c>
      <c r="C18" s="150">
        <v>-25784</v>
      </c>
      <c r="D18" s="6">
        <v>-28727</v>
      </c>
      <c r="E18" s="6">
        <v>-10763</v>
      </c>
    </row>
    <row r="19" spans="1:5">
      <c r="A19" s="21">
        <v>2015</v>
      </c>
      <c r="B19" s="150">
        <v>37952</v>
      </c>
      <c r="C19" s="150">
        <v>-30412</v>
      </c>
      <c r="D19" s="6">
        <v>-31445</v>
      </c>
      <c r="E19" s="6">
        <v>-10863</v>
      </c>
    </row>
    <row r="20" spans="1:5">
      <c r="A20" s="21">
        <v>2016</v>
      </c>
      <c r="B20" s="150">
        <v>33750</v>
      </c>
      <c r="C20" s="150">
        <v>-34537</v>
      </c>
      <c r="D20" s="6">
        <v>-34978</v>
      </c>
      <c r="E20" s="6">
        <v>-11125</v>
      </c>
    </row>
    <row r="21" spans="1:5">
      <c r="A21" s="21">
        <v>2017</v>
      </c>
      <c r="B21" s="150">
        <v>32254</v>
      </c>
      <c r="C21" s="150">
        <v>-38913</v>
      </c>
      <c r="D21" s="6">
        <v>-36850</v>
      </c>
      <c r="E21" s="6">
        <v>-11183</v>
      </c>
    </row>
    <row r="22" spans="1:5">
      <c r="A22" s="21">
        <v>2018</v>
      </c>
      <c r="B22" s="150">
        <v>35910</v>
      </c>
      <c r="C22" s="150">
        <v>-38549</v>
      </c>
      <c r="D22" s="6">
        <v>-37548</v>
      </c>
      <c r="E22" s="6">
        <v>-11022</v>
      </c>
    </row>
    <row r="23" spans="1:5">
      <c r="A23" s="21">
        <v>2019</v>
      </c>
      <c r="B23" s="150">
        <v>46046</v>
      </c>
      <c r="C23" s="150">
        <v>-38245</v>
      </c>
      <c r="D23" s="6">
        <v>-37973</v>
      </c>
      <c r="E23" s="6">
        <v>-11366</v>
      </c>
    </row>
  </sheetData>
  <customSheetViews>
    <customSheetView guid="{9883963A-B599-466E-88D7-AE85360E0737}" scale="85">
      <pane xSplit="1" ySplit="7" topLeftCell="H36" activePane="bottomRight" state="frozen"/>
      <selection pane="bottomRight" activeCell="Z69" sqref="Z69"/>
      <pageMargins left="0.7" right="0.7" top="0.75" bottom="0.75" header="0.3" footer="0.3"/>
      <pageSetup paperSize="9" orientation="portrait" r:id="rId1"/>
    </customSheetView>
    <customSheetView guid="{CDEF6930-6739-4FEE-9F65-E195F9A4F82A}" scale="85">
      <pane xSplit="1" ySplit="7" topLeftCell="H36" activePane="bottomRight" state="frozen"/>
      <selection pane="bottomRight" activeCell="Z69" sqref="Z69"/>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52">
    <tabColor rgb="FF117733"/>
  </sheetPr>
  <dimension ref="A1:M32"/>
  <sheetViews>
    <sheetView zoomScaleNormal="100" zoomScaleSheetLayoutView="100" workbookViewId="0">
      <selection activeCell="B1" sqref="B1"/>
    </sheetView>
  </sheetViews>
  <sheetFormatPr defaultColWidth="9.140625" defaultRowHeight="15"/>
  <cols>
    <col min="1" max="1" width="14.85546875" style="42" customWidth="1"/>
    <col min="2" max="2" width="9" style="58" customWidth="1"/>
    <col min="3" max="12" width="10.28515625" style="58" customWidth="1"/>
    <col min="13" max="16384" width="9.140625" style="58"/>
  </cols>
  <sheetData>
    <row r="1" spans="1:13">
      <c r="A1" s="26" t="s">
        <v>30</v>
      </c>
      <c r="B1" s="266">
        <v>4.3</v>
      </c>
      <c r="C1" s="258"/>
    </row>
    <row r="2" spans="1:13">
      <c r="A2" s="10" t="s">
        <v>31</v>
      </c>
      <c r="B2" s="58" t="s">
        <v>3154</v>
      </c>
    </row>
    <row r="3" spans="1:13">
      <c r="A3" s="10" t="s">
        <v>33</v>
      </c>
      <c r="B3" s="41" t="s">
        <v>3223</v>
      </c>
      <c r="J3" s="168"/>
    </row>
    <row r="4" spans="1:13">
      <c r="A4" s="26"/>
    </row>
    <row r="5" spans="1:13">
      <c r="A5" s="42" t="s">
        <v>3988</v>
      </c>
      <c r="B5" s="42" t="s">
        <v>25</v>
      </c>
      <c r="C5" s="42" t="s">
        <v>26</v>
      </c>
      <c r="D5" s="42" t="s">
        <v>27</v>
      </c>
      <c r="E5" s="42" t="s">
        <v>28</v>
      </c>
      <c r="F5" s="42" t="s">
        <v>29</v>
      </c>
      <c r="G5" s="42" t="s">
        <v>2074</v>
      </c>
      <c r="H5" s="42" t="s">
        <v>2139</v>
      </c>
      <c r="I5" s="42" t="s">
        <v>2174</v>
      </c>
      <c r="J5" s="42" t="s">
        <v>2286</v>
      </c>
      <c r="K5" s="42" t="s">
        <v>2316</v>
      </c>
      <c r="L5" s="42" t="s">
        <v>2328</v>
      </c>
      <c r="M5" s="42" t="s">
        <v>2329</v>
      </c>
    </row>
    <row r="6" spans="1:13">
      <c r="A6" s="42" t="s">
        <v>59</v>
      </c>
      <c r="B6" s="250">
        <v>248</v>
      </c>
      <c r="C6" s="250">
        <v>212</v>
      </c>
      <c r="D6" s="250">
        <v>219</v>
      </c>
      <c r="E6" s="250">
        <v>327</v>
      </c>
      <c r="F6" s="250">
        <v>370</v>
      </c>
      <c r="G6" s="250">
        <v>413</v>
      </c>
      <c r="H6" s="250">
        <v>393</v>
      </c>
      <c r="I6" s="250">
        <v>434</v>
      </c>
      <c r="J6" s="250">
        <v>470</v>
      </c>
      <c r="K6" s="250">
        <v>458</v>
      </c>
      <c r="L6" s="250">
        <v>459</v>
      </c>
      <c r="M6" s="250">
        <v>651</v>
      </c>
    </row>
    <row r="7" spans="1:13">
      <c r="A7" s="42" t="s">
        <v>60</v>
      </c>
      <c r="B7" s="250">
        <v>42</v>
      </c>
      <c r="C7" s="250">
        <v>50</v>
      </c>
      <c r="D7" s="250">
        <v>36</v>
      </c>
      <c r="E7" s="250">
        <v>93</v>
      </c>
      <c r="F7" s="250">
        <v>97</v>
      </c>
      <c r="G7" s="250">
        <v>79</v>
      </c>
      <c r="H7" s="250">
        <v>79</v>
      </c>
      <c r="I7" s="250">
        <v>103</v>
      </c>
      <c r="J7" s="250">
        <f>6+76</f>
        <v>82</v>
      </c>
      <c r="K7" s="250">
        <v>79</v>
      </c>
      <c r="L7" s="250">
        <v>99</v>
      </c>
      <c r="M7" s="250">
        <v>109</v>
      </c>
    </row>
    <row r="8" spans="1:13">
      <c r="A8" s="42" t="s">
        <v>61</v>
      </c>
      <c r="B8" s="250">
        <v>100</v>
      </c>
      <c r="C8" s="250">
        <v>114</v>
      </c>
      <c r="D8" s="250">
        <v>185</v>
      </c>
      <c r="E8" s="250">
        <v>316</v>
      </c>
      <c r="F8" s="250">
        <v>360</v>
      </c>
      <c r="G8" s="250">
        <v>330</v>
      </c>
      <c r="H8" s="250">
        <v>309</v>
      </c>
      <c r="I8" s="250">
        <v>386</v>
      </c>
      <c r="J8" s="250">
        <v>375</v>
      </c>
      <c r="K8" s="250">
        <v>416</v>
      </c>
      <c r="L8" s="250">
        <v>358</v>
      </c>
      <c r="M8" s="250">
        <v>520</v>
      </c>
    </row>
    <row r="9" spans="1:13">
      <c r="A9" s="42" t="s">
        <v>62</v>
      </c>
      <c r="B9" s="250">
        <v>545</v>
      </c>
      <c r="C9" s="250">
        <v>845</v>
      </c>
      <c r="D9" s="250">
        <v>1016</v>
      </c>
      <c r="E9" s="250">
        <v>1526</v>
      </c>
      <c r="F9" s="250">
        <v>1772</v>
      </c>
      <c r="G9" s="250">
        <v>1967</v>
      </c>
      <c r="H9" s="250">
        <v>2695</v>
      </c>
      <c r="I9" s="250">
        <v>2924</v>
      </c>
      <c r="J9" s="250">
        <v>2337</v>
      </c>
      <c r="K9" s="250">
        <v>1677</v>
      </c>
      <c r="L9" s="250">
        <v>2518</v>
      </c>
      <c r="M9" s="250">
        <v>2924</v>
      </c>
    </row>
    <row r="10" spans="1:13">
      <c r="A10" s="42" t="s">
        <v>2288</v>
      </c>
      <c r="B10" s="250">
        <v>315</v>
      </c>
      <c r="C10" s="250">
        <v>326</v>
      </c>
      <c r="D10" s="250">
        <v>407</v>
      </c>
      <c r="E10" s="250">
        <v>584</v>
      </c>
      <c r="F10" s="250">
        <v>737</v>
      </c>
      <c r="G10" s="250">
        <f>596+45+12</f>
        <v>653</v>
      </c>
      <c r="H10" s="250">
        <v>725</v>
      </c>
      <c r="I10" s="250">
        <v>828</v>
      </c>
      <c r="J10" s="250">
        <f>701+56+31</f>
        <v>788</v>
      </c>
      <c r="K10" s="250">
        <v>646</v>
      </c>
      <c r="L10" s="250">
        <f>130+120+98+209+59+81</f>
        <v>697</v>
      </c>
      <c r="M10" s="250">
        <v>885</v>
      </c>
    </row>
    <row r="11" spans="1:13">
      <c r="A11" s="42" t="s">
        <v>63</v>
      </c>
      <c r="B11" s="250">
        <v>1710</v>
      </c>
      <c r="C11" s="250">
        <v>1700</v>
      </c>
      <c r="D11" s="250">
        <v>1744</v>
      </c>
      <c r="E11" s="250">
        <v>2531</v>
      </c>
      <c r="F11" s="250">
        <v>2923</v>
      </c>
      <c r="G11" s="250">
        <v>2945</v>
      </c>
      <c r="H11" s="250">
        <v>3212</v>
      </c>
      <c r="I11" s="250">
        <v>3271</v>
      </c>
      <c r="J11" s="250">
        <v>3653</v>
      </c>
      <c r="K11" s="250">
        <v>3862</v>
      </c>
      <c r="L11" s="250">
        <v>4023</v>
      </c>
      <c r="M11" s="250">
        <v>4683</v>
      </c>
    </row>
    <row r="12" spans="1:13">
      <c r="A12" s="42" t="s">
        <v>64</v>
      </c>
      <c r="B12" s="250">
        <v>512</v>
      </c>
      <c r="C12" s="250">
        <v>426</v>
      </c>
      <c r="D12" s="250">
        <v>308</v>
      </c>
      <c r="E12" s="250">
        <v>301</v>
      </c>
      <c r="F12" s="250">
        <v>178</v>
      </c>
      <c r="G12" s="250">
        <v>121</v>
      </c>
      <c r="H12" s="250">
        <v>168</v>
      </c>
      <c r="I12" s="250">
        <v>150</v>
      </c>
      <c r="J12" s="250">
        <v>403</v>
      </c>
      <c r="K12" s="250">
        <v>346</v>
      </c>
      <c r="L12" s="250">
        <v>701</v>
      </c>
      <c r="M12" s="250">
        <v>954</v>
      </c>
    </row>
    <row r="13" spans="1:13">
      <c r="A13" s="42" t="s">
        <v>2</v>
      </c>
      <c r="B13" s="250">
        <v>3472</v>
      </c>
      <c r="C13" s="250">
        <v>3673</v>
      </c>
      <c r="D13" s="250">
        <v>3915</v>
      </c>
      <c r="E13" s="250">
        <v>5678</v>
      </c>
      <c r="F13" s="250">
        <v>6437</v>
      </c>
      <c r="G13" s="250">
        <v>6508</v>
      </c>
      <c r="H13" s="250">
        <v>7581</v>
      </c>
      <c r="I13" s="250">
        <v>8096</v>
      </c>
      <c r="J13" s="250">
        <v>8108</v>
      </c>
      <c r="K13" s="250">
        <v>7484</v>
      </c>
      <c r="L13" s="250">
        <f>SUM(L6:L12)</f>
        <v>8855</v>
      </c>
      <c r="M13" s="250">
        <f>SUM(M6:M12)</f>
        <v>10726</v>
      </c>
    </row>
    <row r="14" spans="1:13">
      <c r="A14" s="42" t="s">
        <v>65</v>
      </c>
      <c r="B14" s="250">
        <f t="shared" ref="B14:H14" si="0">B6+B7+B8</f>
        <v>390</v>
      </c>
      <c r="C14" s="250">
        <f t="shared" si="0"/>
        <v>376</v>
      </c>
      <c r="D14" s="250">
        <f t="shared" si="0"/>
        <v>440</v>
      </c>
      <c r="E14" s="250">
        <f t="shared" si="0"/>
        <v>736</v>
      </c>
      <c r="F14" s="250">
        <f t="shared" si="0"/>
        <v>827</v>
      </c>
      <c r="G14" s="250">
        <f t="shared" si="0"/>
        <v>822</v>
      </c>
      <c r="H14" s="250">
        <f t="shared" si="0"/>
        <v>781</v>
      </c>
      <c r="I14" s="250">
        <f>I6+I7+I8</f>
        <v>923</v>
      </c>
      <c r="J14" s="250">
        <f>J6+J7+J8</f>
        <v>927</v>
      </c>
      <c r="K14" s="250">
        <f>K6+K7+K8</f>
        <v>953</v>
      </c>
      <c r="L14" s="250">
        <f>L6+L7+L8</f>
        <v>916</v>
      </c>
      <c r="M14" s="250">
        <f>M6+M7+M8</f>
        <v>1280</v>
      </c>
    </row>
    <row r="15" spans="1:13">
      <c r="A15" s="42" t="s">
        <v>2181</v>
      </c>
      <c r="B15" s="250">
        <f>B6+B7+B8+B10</f>
        <v>705</v>
      </c>
      <c r="C15" s="250">
        <f t="shared" ref="C15:K15" si="1">C6+C7+C8+C10</f>
        <v>702</v>
      </c>
      <c r="D15" s="250">
        <f t="shared" si="1"/>
        <v>847</v>
      </c>
      <c r="E15" s="250">
        <f t="shared" si="1"/>
        <v>1320</v>
      </c>
      <c r="F15" s="250">
        <f t="shared" si="1"/>
        <v>1564</v>
      </c>
      <c r="G15" s="250">
        <f t="shared" si="1"/>
        <v>1475</v>
      </c>
      <c r="H15" s="250">
        <f t="shared" si="1"/>
        <v>1506</v>
      </c>
      <c r="I15" s="250">
        <f t="shared" si="1"/>
        <v>1751</v>
      </c>
      <c r="J15" s="250">
        <f t="shared" si="1"/>
        <v>1715</v>
      </c>
      <c r="K15" s="250">
        <f t="shared" si="1"/>
        <v>1599</v>
      </c>
      <c r="L15" s="250">
        <f>L6+L7+L8+L10</f>
        <v>1613</v>
      </c>
      <c r="M15" s="250">
        <f>M6+M7+M8+M10</f>
        <v>2165</v>
      </c>
    </row>
    <row r="16" spans="1:13">
      <c r="B16" s="169"/>
      <c r="C16" s="169"/>
      <c r="D16" s="169"/>
      <c r="E16" s="169"/>
      <c r="F16" s="169"/>
    </row>
    <row r="17" spans="1:6">
      <c r="B17" s="169"/>
      <c r="C17" s="169"/>
      <c r="D17" s="169"/>
      <c r="E17" s="169"/>
      <c r="F17" s="169"/>
    </row>
    <row r="18" spans="1:6">
      <c r="B18" s="169"/>
      <c r="C18" s="169"/>
      <c r="D18" s="169"/>
      <c r="E18" s="169"/>
      <c r="F18" s="169"/>
    </row>
    <row r="19" spans="1:6">
      <c r="B19" s="169"/>
      <c r="C19" s="169"/>
      <c r="D19" s="169"/>
      <c r="E19" s="169"/>
      <c r="F19" s="169"/>
    </row>
    <row r="28" spans="1:6">
      <c r="A28" s="45"/>
    </row>
    <row r="29" spans="1:6">
      <c r="A29" s="45"/>
    </row>
    <row r="30" spans="1:6">
      <c r="A30" s="45"/>
    </row>
    <row r="31" spans="1:6">
      <c r="A31" s="45"/>
    </row>
    <row r="32" spans="1:6">
      <c r="A32" s="45"/>
    </row>
  </sheetData>
  <customSheetViews>
    <customSheetView guid="{9883963A-B599-466E-88D7-AE85360E0737}" scale="90">
      <selection activeCell="G122" sqref="G122"/>
      <colBreaks count="1" manualBreakCount="1">
        <brk id="13" max="1048575" man="1"/>
      </colBreaks>
      <pageMargins left="0.75" right="0.75" top="1" bottom="1" header="0.5" footer="0.5"/>
      <pageSetup paperSize="9" scale="96" orientation="landscape" r:id="rId1"/>
      <headerFooter alignWithMargins="0"/>
    </customSheetView>
    <customSheetView guid="{CDEF6930-6739-4FEE-9F65-E195F9A4F82A}" scale="90">
      <selection activeCell="G122" sqref="G122"/>
      <colBreaks count="1" manualBreakCount="1">
        <brk id="13" max="1048575" man="1"/>
      </colBreaks>
      <pageMargins left="0.75" right="0.75" top="1" bottom="1" header="0.5" footer="0.5"/>
      <pageSetup paperSize="9" scale="96" orientation="landscape" r:id="rId2"/>
      <headerFooter alignWithMargins="0"/>
    </customSheetView>
  </customSheetViews>
  <conditionalFormatting sqref="B30:B62 B29:D29">
    <cfRule type="expression" dxfId="0" priority="1" stopIfTrue="1">
      <formula>(#REF!=9)</formula>
    </cfRule>
  </conditionalFormatting>
  <pageMargins left="0.75" right="0.75" top="1" bottom="1" header="0.5" footer="0.5"/>
  <pageSetup paperSize="9" scale="96" orientation="landscape" r:id="rId3"/>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81">
    <tabColor rgb="FF117733"/>
  </sheetPr>
  <dimension ref="A1:R9"/>
  <sheetViews>
    <sheetView zoomScaleNormal="100" zoomScaleSheetLayoutView="100" workbookViewId="0">
      <selection activeCell="B1" sqref="B1"/>
    </sheetView>
  </sheetViews>
  <sheetFormatPr defaultColWidth="9.140625" defaultRowHeight="15"/>
  <cols>
    <col min="1" max="1" width="14.85546875" style="42" customWidth="1"/>
    <col min="2" max="9" width="11.85546875" style="43" customWidth="1"/>
    <col min="10" max="11" width="10.28515625" style="43" customWidth="1"/>
    <col min="12" max="12" width="10.140625" style="43" customWidth="1"/>
    <col min="13" max="16" width="10.28515625" style="43" customWidth="1"/>
    <col min="17" max="16384" width="9.140625" style="43"/>
  </cols>
  <sheetData>
    <row r="1" spans="1:18">
      <c r="A1" s="26" t="s">
        <v>30</v>
      </c>
      <c r="B1" s="191">
        <v>4.4000000000000004</v>
      </c>
      <c r="C1" s="257"/>
    </row>
    <row r="2" spans="1:18">
      <c r="A2" s="10" t="s">
        <v>31</v>
      </c>
      <c r="B2" s="42" t="s">
        <v>3950</v>
      </c>
    </row>
    <row r="3" spans="1:18">
      <c r="A3" s="10" t="s">
        <v>33</v>
      </c>
      <c r="B3" s="44" t="s">
        <v>3951</v>
      </c>
    </row>
    <row r="4" spans="1:18">
      <c r="A4" s="10"/>
      <c r="B4" s="55"/>
      <c r="C4" s="55"/>
      <c r="D4" s="55"/>
      <c r="E4" s="55"/>
      <c r="F4" s="55"/>
      <c r="G4" s="55"/>
      <c r="H4" s="55"/>
      <c r="I4" s="55"/>
      <c r="J4" s="56"/>
      <c r="K4" s="56"/>
      <c r="L4" s="56"/>
      <c r="M4" s="56"/>
      <c r="N4" s="56"/>
      <c r="O4" s="56"/>
      <c r="P4" s="56"/>
      <c r="Q4" s="56"/>
      <c r="R4" s="56"/>
    </row>
    <row r="5" spans="1:18">
      <c r="A5" s="26" t="s">
        <v>3211</v>
      </c>
      <c r="B5" s="44" t="s">
        <v>2368</v>
      </c>
      <c r="C5" s="251" t="s">
        <v>3940</v>
      </c>
      <c r="D5" s="251" t="s">
        <v>3941</v>
      </c>
      <c r="E5" s="251" t="s">
        <v>3942</v>
      </c>
      <c r="F5" s="44" t="s">
        <v>3943</v>
      </c>
      <c r="G5" s="251" t="s">
        <v>3944</v>
      </c>
      <c r="H5" s="251" t="s">
        <v>3945</v>
      </c>
      <c r="I5" s="251" t="s">
        <v>3946</v>
      </c>
      <c r="J5" s="56"/>
      <c r="K5" s="56"/>
      <c r="L5" s="56"/>
      <c r="M5" s="56"/>
      <c r="N5" s="56"/>
      <c r="O5" s="56"/>
      <c r="P5" s="56"/>
      <c r="Q5" s="56"/>
      <c r="R5" s="56"/>
    </row>
    <row r="6" spans="1:18">
      <c r="A6" s="21" t="s">
        <v>3939</v>
      </c>
      <c r="B6" s="252">
        <v>12590</v>
      </c>
      <c r="C6" s="252">
        <v>13940</v>
      </c>
      <c r="D6" s="252">
        <v>13030</v>
      </c>
      <c r="E6" s="252">
        <v>13380</v>
      </c>
      <c r="F6" s="252">
        <v>13200</v>
      </c>
      <c r="G6" s="252">
        <v>13560</v>
      </c>
      <c r="H6" s="252">
        <v>12900</v>
      </c>
      <c r="I6" s="252">
        <v>13680</v>
      </c>
    </row>
    <row r="7" spans="1:18">
      <c r="A7" s="21" t="s">
        <v>3947</v>
      </c>
      <c r="B7" s="252">
        <v>7560</v>
      </c>
      <c r="C7" s="252">
        <v>8170</v>
      </c>
      <c r="D7" s="252">
        <v>7460</v>
      </c>
      <c r="E7" s="252">
        <v>7350</v>
      </c>
      <c r="F7" s="252">
        <v>7330</v>
      </c>
      <c r="G7" s="252">
        <v>7510</v>
      </c>
      <c r="H7" s="252">
        <v>6850</v>
      </c>
      <c r="I7" s="252">
        <v>7360</v>
      </c>
    </row>
    <row r="8" spans="1:18">
      <c r="A8" s="21" t="s">
        <v>3948</v>
      </c>
      <c r="B8" s="252">
        <v>5030</v>
      </c>
      <c r="C8" s="252">
        <v>5780</v>
      </c>
      <c r="D8" s="252">
        <v>5570</v>
      </c>
      <c r="E8" s="252">
        <v>6030</v>
      </c>
      <c r="F8" s="252">
        <v>5870</v>
      </c>
      <c r="G8" s="252">
        <v>6050</v>
      </c>
      <c r="H8" s="252">
        <v>6050</v>
      </c>
      <c r="I8" s="252">
        <v>6320</v>
      </c>
    </row>
    <row r="9" spans="1:18">
      <c r="A9" s="21" t="s">
        <v>3949</v>
      </c>
      <c r="B9" s="252">
        <v>1880</v>
      </c>
      <c r="C9" s="252">
        <v>2010</v>
      </c>
      <c r="D9" s="252">
        <v>2350</v>
      </c>
      <c r="E9" s="252">
        <v>2350</v>
      </c>
      <c r="F9" s="252">
        <v>2470</v>
      </c>
      <c r="G9" s="252">
        <v>2750</v>
      </c>
      <c r="H9" s="252">
        <v>2770</v>
      </c>
      <c r="I9" s="252">
        <v>2920</v>
      </c>
    </row>
  </sheetData>
  <customSheetViews>
    <customSheetView guid="{9883963A-B599-466E-88D7-AE85360E0737}">
      <selection activeCell="S22" sqref="S22"/>
      <pageMargins left="0.75" right="0.75" top="1" bottom="1" header="0.5" footer="0.5"/>
      <pageSetup paperSize="9" orientation="landscape" r:id="rId1"/>
      <headerFooter alignWithMargins="0"/>
    </customSheetView>
    <customSheetView guid="{CDEF6930-6739-4FEE-9F65-E195F9A4F82A}">
      <selection activeCell="S22" sqref="S22"/>
      <pageMargins left="0.75" right="0.75" top="1" bottom="1" header="0.5" footer="0.5"/>
      <pageSetup paperSize="9" orientation="landscape" r:id="rId2"/>
      <headerFooter alignWithMargins="0"/>
    </customSheetView>
  </customSheetViews>
  <pageMargins left="0.75" right="0.75" top="1" bottom="1" header="0.5" footer="0.5"/>
  <pageSetup paperSize="9" orientation="landscape" r:id="rId3"/>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82">
    <tabColor rgb="FF117733"/>
  </sheetPr>
  <dimension ref="A1:L38"/>
  <sheetViews>
    <sheetView zoomScaleNormal="100" workbookViewId="0">
      <selection activeCell="B1" sqref="B1"/>
    </sheetView>
  </sheetViews>
  <sheetFormatPr defaultColWidth="9.140625" defaultRowHeight="15"/>
  <cols>
    <col min="1" max="1" width="14.85546875" style="5" customWidth="1"/>
    <col min="2" max="12" width="11" style="9" customWidth="1"/>
    <col min="13" max="16384" width="9.140625" style="9"/>
  </cols>
  <sheetData>
    <row r="1" spans="1:12">
      <c r="A1" s="5" t="s">
        <v>30</v>
      </c>
      <c r="B1" s="8">
        <v>4.5</v>
      </c>
      <c r="C1" s="257"/>
    </row>
    <row r="2" spans="1:12">
      <c r="A2" s="7" t="s">
        <v>31</v>
      </c>
      <c r="B2" s="5" t="s">
        <v>3984</v>
      </c>
    </row>
    <row r="3" spans="1:12">
      <c r="A3" s="10" t="s">
        <v>33</v>
      </c>
      <c r="B3" s="14" t="s">
        <v>3273</v>
      </c>
    </row>
    <row r="5" spans="1:12" s="54" customFormat="1">
      <c r="A5" s="104" t="s">
        <v>0</v>
      </c>
      <c r="B5" s="104" t="s">
        <v>2159</v>
      </c>
      <c r="C5" s="104" t="s">
        <v>2160</v>
      </c>
      <c r="D5" s="104" t="s">
        <v>2157</v>
      </c>
      <c r="E5" s="104" t="s">
        <v>2158</v>
      </c>
      <c r="F5" s="104" t="s">
        <v>2148</v>
      </c>
      <c r="G5" s="104" t="s">
        <v>2</v>
      </c>
      <c r="H5" s="104" t="s">
        <v>2159</v>
      </c>
      <c r="I5" s="104" t="s">
        <v>2160</v>
      </c>
      <c r="J5" s="104" t="s">
        <v>2157</v>
      </c>
      <c r="K5" s="104" t="s">
        <v>2158</v>
      </c>
      <c r="L5" s="104" t="s">
        <v>2148</v>
      </c>
    </row>
    <row r="6" spans="1:12">
      <c r="A6" s="5" t="s">
        <v>15</v>
      </c>
      <c r="B6" s="122">
        <v>9450</v>
      </c>
      <c r="C6" s="122">
        <v>3520</v>
      </c>
      <c r="D6" s="122">
        <v>3650</v>
      </c>
      <c r="E6" s="122">
        <v>1960</v>
      </c>
      <c r="F6" s="122">
        <v>8010</v>
      </c>
      <c r="G6" s="122">
        <v>26590</v>
      </c>
      <c r="H6" s="214">
        <f t="shared" ref="H6:H24" si="0">B6/SUM($B6:$F6)</f>
        <v>0.3553967657013915</v>
      </c>
      <c r="I6" s="214">
        <f t="shared" ref="I6:I24" si="1">C6/SUM($B6:$F6)</f>
        <v>0.132380594208349</v>
      </c>
      <c r="J6" s="214">
        <f t="shared" ref="J6:J24" si="2">D6/SUM($B6:$F6)</f>
        <v>0.13726965024445281</v>
      </c>
      <c r="K6" s="214">
        <f t="shared" ref="K6:K24" si="3">E6/SUM($B6:$F6)</f>
        <v>7.3711921775103426E-2</v>
      </c>
      <c r="L6" s="214">
        <f t="shared" ref="L6:L24" si="4">F6/SUM($B6:$F6)</f>
        <v>0.30124106807070328</v>
      </c>
    </row>
    <row r="7" spans="1:12">
      <c r="A7" s="5" t="s">
        <v>16</v>
      </c>
      <c r="B7" s="122">
        <v>10490</v>
      </c>
      <c r="C7" s="122">
        <v>3250</v>
      </c>
      <c r="D7" s="122">
        <v>3180</v>
      </c>
      <c r="E7" s="122">
        <v>2120</v>
      </c>
      <c r="F7" s="122">
        <v>8920</v>
      </c>
      <c r="G7" s="122">
        <v>27950</v>
      </c>
      <c r="H7" s="214">
        <f t="shared" si="0"/>
        <v>0.37517882689556509</v>
      </c>
      <c r="I7" s="214">
        <f t="shared" si="1"/>
        <v>0.11623748211731044</v>
      </c>
      <c r="J7" s="214">
        <f t="shared" si="2"/>
        <v>0.11373390557939914</v>
      </c>
      <c r="K7" s="214">
        <f t="shared" si="3"/>
        <v>7.5822603719599424E-2</v>
      </c>
      <c r="L7" s="214">
        <f t="shared" si="4"/>
        <v>0.31902718168812588</v>
      </c>
    </row>
    <row r="8" spans="1:12">
      <c r="A8" s="5" t="s">
        <v>17</v>
      </c>
      <c r="B8" s="122">
        <v>12300</v>
      </c>
      <c r="C8" s="122">
        <v>3340</v>
      </c>
      <c r="D8" s="122">
        <v>3570</v>
      </c>
      <c r="E8" s="122">
        <v>2570</v>
      </c>
      <c r="F8" s="122">
        <v>7930</v>
      </c>
      <c r="G8" s="122">
        <v>29710</v>
      </c>
      <c r="H8" s="214">
        <f t="shared" si="0"/>
        <v>0.41400201952204646</v>
      </c>
      <c r="I8" s="214">
        <f t="shared" si="1"/>
        <v>0.1124200605856614</v>
      </c>
      <c r="J8" s="214">
        <f t="shared" si="2"/>
        <v>0.12016156176371592</v>
      </c>
      <c r="K8" s="214">
        <f t="shared" si="3"/>
        <v>8.6502860989565805E-2</v>
      </c>
      <c r="L8" s="214">
        <f t="shared" si="4"/>
        <v>0.26691349713901041</v>
      </c>
    </row>
    <row r="9" spans="1:12">
      <c r="A9" s="5" t="s">
        <v>18</v>
      </c>
      <c r="B9" s="122">
        <v>13160</v>
      </c>
      <c r="C9" s="122">
        <v>2900</v>
      </c>
      <c r="D9" s="122">
        <v>3670</v>
      </c>
      <c r="E9" s="122">
        <v>1970</v>
      </c>
      <c r="F9" s="122">
        <v>7620</v>
      </c>
      <c r="G9" s="122">
        <v>29310</v>
      </c>
      <c r="H9" s="214">
        <f t="shared" si="0"/>
        <v>0.44884038199181447</v>
      </c>
      <c r="I9" s="214">
        <f t="shared" si="1"/>
        <v>9.8908594815825382E-2</v>
      </c>
      <c r="J9" s="214">
        <f t="shared" si="2"/>
        <v>0.12517053206002729</v>
      </c>
      <c r="K9" s="214">
        <f t="shared" si="3"/>
        <v>6.7189631650750342E-2</v>
      </c>
      <c r="L9" s="214">
        <f t="shared" si="4"/>
        <v>0.25989085948158253</v>
      </c>
    </row>
    <row r="10" spans="1:12">
      <c r="A10" s="5" t="s">
        <v>19</v>
      </c>
      <c r="B10" s="122">
        <v>14630</v>
      </c>
      <c r="C10" s="122">
        <v>2940</v>
      </c>
      <c r="D10" s="122">
        <v>3160</v>
      </c>
      <c r="E10" s="122">
        <v>1960</v>
      </c>
      <c r="F10" s="122">
        <v>7100</v>
      </c>
      <c r="G10" s="122">
        <v>29790</v>
      </c>
      <c r="H10" s="214">
        <f t="shared" si="0"/>
        <v>0.49110439744880835</v>
      </c>
      <c r="I10" s="214">
        <f t="shared" si="1"/>
        <v>9.8690835850956699E-2</v>
      </c>
      <c r="J10" s="214">
        <f t="shared" si="2"/>
        <v>0.10607586438402149</v>
      </c>
      <c r="K10" s="214">
        <f t="shared" si="3"/>
        <v>6.5793890567304461E-2</v>
      </c>
      <c r="L10" s="214">
        <f t="shared" si="4"/>
        <v>0.23833501174890903</v>
      </c>
    </row>
    <row r="11" spans="1:12">
      <c r="A11" s="5" t="s">
        <v>20</v>
      </c>
      <c r="B11" s="122">
        <v>15260</v>
      </c>
      <c r="C11" s="122">
        <v>2930</v>
      </c>
      <c r="D11" s="122">
        <v>2800</v>
      </c>
      <c r="E11" s="122">
        <v>1690</v>
      </c>
      <c r="F11" s="122">
        <v>7410</v>
      </c>
      <c r="G11" s="122">
        <v>30080</v>
      </c>
      <c r="H11" s="214">
        <f t="shared" si="0"/>
        <v>0.50714523097374542</v>
      </c>
      <c r="I11" s="214">
        <f t="shared" si="1"/>
        <v>9.7374543037554009E-2</v>
      </c>
      <c r="J11" s="214">
        <f t="shared" si="2"/>
        <v>9.3054170820870724E-2</v>
      </c>
      <c r="K11" s="214">
        <f t="shared" si="3"/>
        <v>5.6164838816882688E-2</v>
      </c>
      <c r="L11" s="214">
        <f t="shared" si="4"/>
        <v>0.24626121635094717</v>
      </c>
    </row>
    <row r="12" spans="1:12">
      <c r="A12" s="5" t="s">
        <v>21</v>
      </c>
      <c r="B12" s="122">
        <v>13490</v>
      </c>
      <c r="C12" s="122">
        <v>2690</v>
      </c>
      <c r="D12" s="122">
        <v>2310</v>
      </c>
      <c r="E12" s="122">
        <v>1690</v>
      </c>
      <c r="F12" s="122">
        <v>6560</v>
      </c>
      <c r="G12" s="122">
        <v>26720</v>
      </c>
      <c r="H12" s="214">
        <f t="shared" si="0"/>
        <v>0.50448765893792069</v>
      </c>
      <c r="I12" s="214">
        <f t="shared" si="1"/>
        <v>0.1005983545250561</v>
      </c>
      <c r="J12" s="214">
        <f t="shared" si="2"/>
        <v>8.6387434554973816E-2</v>
      </c>
      <c r="K12" s="214">
        <f t="shared" si="3"/>
        <v>6.3201196709050111E-2</v>
      </c>
      <c r="L12" s="214">
        <f t="shared" si="4"/>
        <v>0.24532535527299926</v>
      </c>
    </row>
    <row r="13" spans="1:12">
      <c r="A13" s="5" t="s">
        <v>22</v>
      </c>
      <c r="B13" s="122">
        <v>10740</v>
      </c>
      <c r="C13" s="122">
        <v>2080</v>
      </c>
      <c r="D13" s="122">
        <v>2060</v>
      </c>
      <c r="E13" s="122">
        <v>1390</v>
      </c>
      <c r="F13" s="122">
        <v>4860</v>
      </c>
      <c r="G13" s="122">
        <v>21130</v>
      </c>
      <c r="H13" s="214">
        <f t="shared" si="0"/>
        <v>0.50828206341694271</v>
      </c>
      <c r="I13" s="214">
        <f t="shared" si="1"/>
        <v>9.8438239469947938E-2</v>
      </c>
      <c r="J13" s="214">
        <f t="shared" si="2"/>
        <v>9.7491717936583053E-2</v>
      </c>
      <c r="K13" s="214">
        <f t="shared" si="3"/>
        <v>6.5783246568859435E-2</v>
      </c>
      <c r="L13" s="214">
        <f t="shared" si="4"/>
        <v>0.23000473260766682</v>
      </c>
    </row>
    <row r="14" spans="1:12">
      <c r="A14" s="5" t="s">
        <v>23</v>
      </c>
      <c r="B14" s="122">
        <v>7600</v>
      </c>
      <c r="C14" s="122">
        <v>1500</v>
      </c>
      <c r="D14" s="122">
        <v>1790</v>
      </c>
      <c r="E14" s="122">
        <v>890</v>
      </c>
      <c r="F14" s="122">
        <v>3600</v>
      </c>
      <c r="G14" s="122">
        <v>15390</v>
      </c>
      <c r="H14" s="214">
        <f t="shared" si="0"/>
        <v>0.49414824447334199</v>
      </c>
      <c r="I14" s="214">
        <f t="shared" si="1"/>
        <v>9.7529258777633285E-2</v>
      </c>
      <c r="J14" s="214">
        <f t="shared" si="2"/>
        <v>0.11638491547464239</v>
      </c>
      <c r="K14" s="214">
        <f t="shared" si="3"/>
        <v>5.7867360208062421E-2</v>
      </c>
      <c r="L14" s="214">
        <f t="shared" si="4"/>
        <v>0.23407022106631989</v>
      </c>
    </row>
    <row r="15" spans="1:12">
      <c r="A15" s="5" t="s">
        <v>24</v>
      </c>
      <c r="B15" s="122">
        <v>6410</v>
      </c>
      <c r="C15" s="122">
        <v>1180</v>
      </c>
      <c r="D15" s="122">
        <v>2030</v>
      </c>
      <c r="E15" s="122">
        <v>740</v>
      </c>
      <c r="F15" s="122">
        <v>3450</v>
      </c>
      <c r="G15" s="122">
        <v>13800</v>
      </c>
      <c r="H15" s="214">
        <f t="shared" si="0"/>
        <v>0.46415640839971034</v>
      </c>
      <c r="I15" s="214">
        <f t="shared" si="1"/>
        <v>8.5445329471397533E-2</v>
      </c>
      <c r="J15" s="214">
        <f t="shared" si="2"/>
        <v>0.14699493120926865</v>
      </c>
      <c r="K15" s="214">
        <f t="shared" si="3"/>
        <v>5.3584359160028967E-2</v>
      </c>
      <c r="L15" s="214">
        <f t="shared" si="4"/>
        <v>0.2498189717595945</v>
      </c>
    </row>
    <row r="16" spans="1:12">
      <c r="A16" s="5" t="s">
        <v>25</v>
      </c>
      <c r="B16" s="122">
        <v>5760</v>
      </c>
      <c r="C16" s="122">
        <v>1070</v>
      </c>
      <c r="D16" s="122">
        <v>1710</v>
      </c>
      <c r="E16" s="122">
        <v>710</v>
      </c>
      <c r="F16" s="122">
        <v>3530</v>
      </c>
      <c r="G16" s="122">
        <v>12780</v>
      </c>
      <c r="H16" s="214">
        <f t="shared" si="0"/>
        <v>0.45070422535211269</v>
      </c>
      <c r="I16" s="214">
        <f t="shared" si="1"/>
        <v>8.3724569640062599E-2</v>
      </c>
      <c r="J16" s="214">
        <f t="shared" si="2"/>
        <v>0.13380281690140844</v>
      </c>
      <c r="K16" s="214">
        <f t="shared" si="3"/>
        <v>5.5555555555555552E-2</v>
      </c>
      <c r="L16" s="214">
        <f t="shared" si="4"/>
        <v>0.27621283255086071</v>
      </c>
    </row>
    <row r="17" spans="1:12">
      <c r="A17" s="5" t="s">
        <v>26</v>
      </c>
      <c r="B17" s="122">
        <v>4200</v>
      </c>
      <c r="C17" s="122">
        <v>990</v>
      </c>
      <c r="D17" s="122">
        <v>930</v>
      </c>
      <c r="E17" s="122">
        <v>550</v>
      </c>
      <c r="F17" s="122">
        <v>2810</v>
      </c>
      <c r="G17" s="122">
        <v>9460</v>
      </c>
      <c r="H17" s="214">
        <f t="shared" si="0"/>
        <v>0.44303797468354428</v>
      </c>
      <c r="I17" s="214">
        <f t="shared" si="1"/>
        <v>0.10443037974683544</v>
      </c>
      <c r="J17" s="214">
        <f t="shared" si="2"/>
        <v>9.8101265822784806E-2</v>
      </c>
      <c r="K17" s="214">
        <f t="shared" si="3"/>
        <v>5.8016877637130801E-2</v>
      </c>
      <c r="L17" s="214">
        <f t="shared" si="4"/>
        <v>0.29641350210970463</v>
      </c>
    </row>
    <row r="18" spans="1:12">
      <c r="A18" s="5" t="s">
        <v>27</v>
      </c>
      <c r="B18" s="122">
        <v>4490</v>
      </c>
      <c r="C18" s="122">
        <v>1070</v>
      </c>
      <c r="D18" s="122">
        <v>1190</v>
      </c>
      <c r="E18" s="122">
        <v>570</v>
      </c>
      <c r="F18" s="122">
        <v>2860</v>
      </c>
      <c r="G18" s="122">
        <v>10180</v>
      </c>
      <c r="H18" s="214">
        <f t="shared" si="0"/>
        <v>0.44106090373280943</v>
      </c>
      <c r="I18" s="214">
        <f t="shared" si="1"/>
        <v>0.10510805500982318</v>
      </c>
      <c r="J18" s="214">
        <f t="shared" si="2"/>
        <v>0.1168958742632613</v>
      </c>
      <c r="K18" s="214">
        <f t="shared" si="3"/>
        <v>5.5992141453831044E-2</v>
      </c>
      <c r="L18" s="214">
        <f t="shared" si="4"/>
        <v>0.28094302554027506</v>
      </c>
    </row>
    <row r="19" spans="1:12">
      <c r="A19" s="5" t="s">
        <v>28</v>
      </c>
      <c r="B19" s="122">
        <v>5150</v>
      </c>
      <c r="C19" s="122">
        <v>1270</v>
      </c>
      <c r="D19" s="122">
        <v>2370</v>
      </c>
      <c r="E19" s="122">
        <v>880</v>
      </c>
      <c r="F19" s="122">
        <v>3070</v>
      </c>
      <c r="G19" s="122">
        <v>12720</v>
      </c>
      <c r="H19" s="214">
        <f t="shared" si="0"/>
        <v>0.40423861852433279</v>
      </c>
      <c r="I19" s="214">
        <f t="shared" si="1"/>
        <v>9.968602825745683E-2</v>
      </c>
      <c r="J19" s="214">
        <f t="shared" si="2"/>
        <v>0.18602825745682888</v>
      </c>
      <c r="K19" s="214">
        <f t="shared" si="3"/>
        <v>6.907378335949764E-2</v>
      </c>
      <c r="L19" s="214">
        <f t="shared" si="4"/>
        <v>0.24097331240188383</v>
      </c>
    </row>
    <row r="20" spans="1:12">
      <c r="A20" s="5" t="s">
        <v>29</v>
      </c>
      <c r="B20" s="122">
        <v>5650</v>
      </c>
      <c r="C20" s="122">
        <v>1350</v>
      </c>
      <c r="D20" s="122">
        <v>4310</v>
      </c>
      <c r="E20" s="122">
        <v>1140</v>
      </c>
      <c r="F20" s="122">
        <v>3230</v>
      </c>
      <c r="G20" s="122">
        <v>15660</v>
      </c>
      <c r="H20" s="214">
        <f t="shared" si="0"/>
        <v>0.36033163265306123</v>
      </c>
      <c r="I20" s="214">
        <f t="shared" si="1"/>
        <v>8.6096938775510209E-2</v>
      </c>
      <c r="J20" s="214">
        <f t="shared" si="2"/>
        <v>0.27487244897959184</v>
      </c>
      <c r="K20" s="214">
        <f t="shared" si="3"/>
        <v>7.2704081632653059E-2</v>
      </c>
      <c r="L20" s="214">
        <f t="shared" si="4"/>
        <v>0.20599489795918369</v>
      </c>
    </row>
    <row r="21" spans="1:12">
      <c r="A21" s="5" t="s">
        <v>2074</v>
      </c>
      <c r="B21" s="122">
        <v>5480</v>
      </c>
      <c r="C21" s="122">
        <v>1280</v>
      </c>
      <c r="D21" s="122">
        <v>5960</v>
      </c>
      <c r="E21" s="122">
        <v>1000</v>
      </c>
      <c r="F21" s="122">
        <v>3300</v>
      </c>
      <c r="G21" s="122">
        <v>17030</v>
      </c>
      <c r="H21" s="214">
        <f t="shared" si="0"/>
        <v>0.32197414806110458</v>
      </c>
      <c r="I21" s="214">
        <f t="shared" si="1"/>
        <v>7.5205640423031725E-2</v>
      </c>
      <c r="J21" s="214">
        <f t="shared" si="2"/>
        <v>0.35017626321974149</v>
      </c>
      <c r="K21" s="214">
        <f t="shared" si="3"/>
        <v>5.8754406580493537E-2</v>
      </c>
      <c r="L21" s="214">
        <f t="shared" si="4"/>
        <v>0.19388954171562867</v>
      </c>
    </row>
    <row r="22" spans="1:12">
      <c r="A22" s="5" t="s">
        <v>2139</v>
      </c>
      <c r="B22" s="122">
        <v>5130</v>
      </c>
      <c r="C22" s="122">
        <v>1280</v>
      </c>
      <c r="D22" s="122">
        <v>6790</v>
      </c>
      <c r="E22" s="122">
        <v>1130</v>
      </c>
      <c r="F22" s="122">
        <v>3210</v>
      </c>
      <c r="G22" s="122">
        <v>17530</v>
      </c>
      <c r="H22" s="214">
        <f t="shared" si="0"/>
        <v>0.29247434435575825</v>
      </c>
      <c r="I22" s="214">
        <f t="shared" si="1"/>
        <v>7.2976054732041051E-2</v>
      </c>
      <c r="J22" s="214">
        <f t="shared" si="2"/>
        <v>0.38711516533637402</v>
      </c>
      <c r="K22" s="214">
        <f t="shared" si="3"/>
        <v>6.4424173318129982E-2</v>
      </c>
      <c r="L22" s="214">
        <f t="shared" si="4"/>
        <v>0.1830102622576967</v>
      </c>
    </row>
    <row r="23" spans="1:12">
      <c r="A23" s="5" t="s">
        <v>2174</v>
      </c>
      <c r="B23" s="122">
        <v>5690</v>
      </c>
      <c r="C23" s="122">
        <v>1290</v>
      </c>
      <c r="D23" s="122">
        <v>7760</v>
      </c>
      <c r="E23" s="122">
        <v>1340</v>
      </c>
      <c r="F23" s="122">
        <v>3100</v>
      </c>
      <c r="G23" s="122">
        <v>19170</v>
      </c>
      <c r="H23" s="214">
        <f t="shared" si="0"/>
        <v>0.29666319082377479</v>
      </c>
      <c r="I23" s="214">
        <f t="shared" si="1"/>
        <v>6.7257559958289886E-2</v>
      </c>
      <c r="J23" s="214">
        <f t="shared" si="2"/>
        <v>0.4045881126173097</v>
      </c>
      <c r="K23" s="214">
        <f t="shared" si="3"/>
        <v>6.9864442127215848E-2</v>
      </c>
      <c r="L23" s="214">
        <f t="shared" si="4"/>
        <v>0.1616266944734098</v>
      </c>
    </row>
    <row r="24" spans="1:12">
      <c r="A24" s="5" t="s">
        <v>2286</v>
      </c>
      <c r="B24" s="122">
        <v>5370</v>
      </c>
      <c r="C24" s="122">
        <v>1250</v>
      </c>
      <c r="D24" s="122">
        <v>6990</v>
      </c>
      <c r="E24" s="122">
        <v>1430</v>
      </c>
      <c r="F24" s="122">
        <v>3020</v>
      </c>
      <c r="G24" s="122">
        <v>18060</v>
      </c>
      <c r="H24" s="214">
        <f t="shared" si="0"/>
        <v>0.29734219269102991</v>
      </c>
      <c r="I24" s="214">
        <f t="shared" si="1"/>
        <v>6.9213732004429679E-2</v>
      </c>
      <c r="J24" s="214">
        <f t="shared" si="2"/>
        <v>0.38704318936877075</v>
      </c>
      <c r="K24" s="214">
        <f t="shared" si="3"/>
        <v>7.9180509413067549E-2</v>
      </c>
      <c r="L24" s="214">
        <f t="shared" si="4"/>
        <v>0.16722037652270211</v>
      </c>
    </row>
    <row r="25" spans="1:12">
      <c r="A25" s="5" t="s">
        <v>2316</v>
      </c>
      <c r="B25" s="122">
        <v>4710</v>
      </c>
      <c r="C25" s="122">
        <v>1290</v>
      </c>
      <c r="D25" s="122">
        <v>4860</v>
      </c>
      <c r="E25" s="122">
        <v>1080</v>
      </c>
      <c r="F25" s="122">
        <v>3530</v>
      </c>
      <c r="G25" s="122">
        <v>15470</v>
      </c>
      <c r="H25" s="214">
        <f t="shared" ref="H25:L27" si="5">B25/SUM($B25:$F25)</f>
        <v>0.3044602456367162</v>
      </c>
      <c r="I25" s="214">
        <f t="shared" si="5"/>
        <v>8.3387201034259853E-2</v>
      </c>
      <c r="J25" s="214">
        <f t="shared" si="5"/>
        <v>0.31415643180349062</v>
      </c>
      <c r="K25" s="214">
        <f t="shared" si="5"/>
        <v>6.9812540400775697E-2</v>
      </c>
      <c r="L25" s="214">
        <f t="shared" si="5"/>
        <v>0.22818358112475759</v>
      </c>
    </row>
    <row r="26" spans="1:12">
      <c r="A26" s="5" t="s">
        <v>2328</v>
      </c>
      <c r="B26" s="122">
        <v>14350</v>
      </c>
      <c r="C26" s="122">
        <v>5600</v>
      </c>
      <c r="D26" s="122">
        <v>10810</v>
      </c>
      <c r="E26" s="122">
        <v>3520</v>
      </c>
      <c r="F26" s="122">
        <v>18660</v>
      </c>
      <c r="G26" s="122">
        <v>52940</v>
      </c>
      <c r="H26" s="214">
        <f t="shared" si="5"/>
        <v>0.27106157914620327</v>
      </c>
      <c r="I26" s="214">
        <f t="shared" si="5"/>
        <v>0.10578012844729882</v>
      </c>
      <c r="J26" s="214">
        <f t="shared" si="5"/>
        <v>0.20419342652058933</v>
      </c>
      <c r="K26" s="214">
        <f t="shared" si="5"/>
        <v>6.6490366452587837E-2</v>
      </c>
      <c r="L26" s="214">
        <f t="shared" si="5"/>
        <v>0.35247449943332076</v>
      </c>
    </row>
    <row r="27" spans="1:12">
      <c r="A27" s="5" t="s">
        <v>2329</v>
      </c>
      <c r="B27" s="122">
        <v>15290</v>
      </c>
      <c r="C27" s="122">
        <v>6110</v>
      </c>
      <c r="D27" s="122">
        <v>10480</v>
      </c>
      <c r="E27" s="122">
        <v>3920</v>
      </c>
      <c r="F27" s="122">
        <v>17520</v>
      </c>
      <c r="G27" s="122">
        <v>53320</v>
      </c>
      <c r="H27" s="214">
        <f t="shared" si="5"/>
        <v>0.28675918979744935</v>
      </c>
      <c r="I27" s="214">
        <f t="shared" si="5"/>
        <v>0.11459114778694673</v>
      </c>
      <c r="J27" s="214">
        <f t="shared" si="5"/>
        <v>0.19654913728432108</v>
      </c>
      <c r="K27" s="214">
        <f t="shared" si="5"/>
        <v>7.3518379594898722E-2</v>
      </c>
      <c r="L27" s="214">
        <f t="shared" si="5"/>
        <v>0.3285821455363841</v>
      </c>
    </row>
    <row r="28" spans="1:12">
      <c r="B28" s="53"/>
      <c r="C28" s="53"/>
      <c r="D28" s="53"/>
      <c r="E28" s="53"/>
      <c r="F28" s="53"/>
      <c r="G28" s="53"/>
    </row>
    <row r="29" spans="1:12">
      <c r="B29" s="53"/>
      <c r="C29" s="53"/>
      <c r="D29" s="53"/>
      <c r="E29" s="53"/>
      <c r="F29" s="53"/>
      <c r="G29" s="53"/>
    </row>
    <row r="30" spans="1:12">
      <c r="B30" s="53"/>
      <c r="C30" s="53"/>
      <c r="D30" s="53"/>
      <c r="E30" s="53"/>
      <c r="F30" s="53"/>
      <c r="G30" s="53"/>
    </row>
    <row r="31" spans="1:12">
      <c r="B31" s="53"/>
      <c r="C31" s="53"/>
      <c r="D31" s="53"/>
      <c r="E31" s="53"/>
      <c r="F31" s="53"/>
      <c r="G31" s="53"/>
    </row>
    <row r="32" spans="1:12">
      <c r="B32" s="53"/>
      <c r="C32" s="53"/>
      <c r="D32" s="53"/>
      <c r="E32" s="53"/>
      <c r="F32" s="53"/>
      <c r="G32" s="53"/>
    </row>
    <row r="33" spans="2:7">
      <c r="B33" s="53"/>
      <c r="C33" s="53"/>
      <c r="D33" s="53"/>
      <c r="E33" s="53"/>
      <c r="F33" s="53"/>
      <c r="G33" s="53"/>
    </row>
    <row r="34" spans="2:7">
      <c r="B34" s="53"/>
      <c r="C34" s="53"/>
      <c r="D34" s="53"/>
      <c r="E34" s="53"/>
      <c r="F34" s="53"/>
      <c r="G34" s="53"/>
    </row>
    <row r="35" spans="2:7">
      <c r="B35" s="53"/>
      <c r="C35" s="53"/>
      <c r="D35" s="53"/>
      <c r="E35" s="53"/>
      <c r="F35" s="53"/>
      <c r="G35" s="53"/>
    </row>
    <row r="36" spans="2:7">
      <c r="B36" s="53"/>
      <c r="C36" s="53"/>
      <c r="D36" s="53"/>
      <c r="E36" s="53"/>
      <c r="F36" s="53"/>
      <c r="G36" s="53"/>
    </row>
    <row r="37" spans="2:7">
      <c r="B37" s="53"/>
      <c r="C37" s="53"/>
      <c r="D37" s="53"/>
      <c r="E37" s="53"/>
      <c r="F37" s="53"/>
      <c r="G37" s="53"/>
    </row>
    <row r="38" spans="2:7">
      <c r="B38" s="53"/>
      <c r="C38" s="53"/>
      <c r="D38" s="53"/>
      <c r="E38" s="53"/>
      <c r="F38" s="53"/>
      <c r="G38" s="53"/>
    </row>
  </sheetData>
  <customSheetViews>
    <customSheetView guid="{9883963A-B599-466E-88D7-AE85360E0737}">
      <selection activeCell="X13" sqref="X13"/>
      <pageMargins left="0.7" right="0.7" top="0.75" bottom="0.75" header="0.3" footer="0.3"/>
      <pageSetup paperSize="9" orientation="portrait" r:id="rId1"/>
    </customSheetView>
    <customSheetView guid="{CDEF6930-6739-4FEE-9F65-E195F9A4F82A}">
      <selection activeCell="X13" sqref="X13"/>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84">
    <tabColor rgb="FF117733"/>
  </sheetPr>
  <dimension ref="A1:J135"/>
  <sheetViews>
    <sheetView zoomScaleNormal="100" workbookViewId="0">
      <selection activeCell="B1" sqref="B1"/>
    </sheetView>
  </sheetViews>
  <sheetFormatPr defaultColWidth="9.140625" defaultRowHeight="15"/>
  <cols>
    <col min="1" max="1" width="14.85546875" style="5" customWidth="1"/>
    <col min="2" max="2" width="9.140625" style="9"/>
    <col min="3" max="4" width="10.7109375" style="9" bestFit="1" customWidth="1"/>
    <col min="5" max="9" width="11.85546875" style="9" bestFit="1" customWidth="1"/>
    <col min="10" max="16384" width="9.140625" style="9"/>
  </cols>
  <sheetData>
    <row r="1" spans="1:9">
      <c r="A1" s="5" t="s">
        <v>30</v>
      </c>
      <c r="B1" s="25">
        <v>4.5999999999999996</v>
      </c>
      <c r="C1" s="257"/>
    </row>
    <row r="2" spans="1:9">
      <c r="A2" s="7" t="s">
        <v>31</v>
      </c>
      <c r="B2" s="5" t="s">
        <v>2431</v>
      </c>
    </row>
    <row r="3" spans="1:9">
      <c r="A3" s="10" t="s">
        <v>33</v>
      </c>
      <c r="B3" s="14" t="s">
        <v>2372</v>
      </c>
    </row>
    <row r="4" spans="1:9">
      <c r="A4" s="10"/>
      <c r="B4" s="166"/>
    </row>
    <row r="5" spans="1:9">
      <c r="A5" s="166"/>
      <c r="B5" s="167"/>
    </row>
    <row r="6" spans="1:9">
      <c r="A6" s="166" t="s">
        <v>0</v>
      </c>
      <c r="B6" s="166" t="s">
        <v>3996</v>
      </c>
      <c r="C6" s="5" t="s">
        <v>2150</v>
      </c>
      <c r="D6" s="5" t="s">
        <v>54</v>
      </c>
      <c r="E6" s="5" t="s">
        <v>2151</v>
      </c>
      <c r="F6" s="5" t="s">
        <v>2152</v>
      </c>
      <c r="G6" s="5" t="s">
        <v>2153</v>
      </c>
      <c r="H6" s="5" t="s">
        <v>2</v>
      </c>
      <c r="I6" s="5" t="s">
        <v>2176</v>
      </c>
    </row>
    <row r="7" spans="1:9">
      <c r="A7" s="166">
        <v>1988</v>
      </c>
      <c r="B7" s="166" t="s">
        <v>55</v>
      </c>
      <c r="C7" s="253"/>
      <c r="D7" s="253"/>
      <c r="E7" s="253"/>
      <c r="F7" s="253"/>
      <c r="G7" s="253"/>
      <c r="H7" s="253"/>
      <c r="I7" s="253"/>
    </row>
    <row r="8" spans="1:9">
      <c r="A8" s="166"/>
      <c r="B8" s="166" t="s">
        <v>56</v>
      </c>
      <c r="C8" s="253"/>
      <c r="D8" s="253"/>
      <c r="E8" s="253"/>
      <c r="F8" s="253"/>
      <c r="G8" s="253"/>
      <c r="H8" s="253"/>
      <c r="I8" s="253"/>
    </row>
    <row r="9" spans="1:9">
      <c r="A9" s="166"/>
      <c r="B9" s="166" t="s">
        <v>57</v>
      </c>
      <c r="C9" s="253"/>
      <c r="D9" s="253"/>
      <c r="E9" s="253"/>
      <c r="F9" s="253"/>
      <c r="G9" s="253"/>
      <c r="H9" s="253"/>
      <c r="I9" s="253"/>
    </row>
    <row r="10" spans="1:9">
      <c r="A10" s="166"/>
      <c r="B10" s="166" t="s">
        <v>58</v>
      </c>
      <c r="C10" s="253"/>
      <c r="D10" s="253"/>
      <c r="E10" s="253"/>
      <c r="F10" s="253"/>
      <c r="G10" s="253"/>
      <c r="H10" s="253">
        <f>8487+3639+2088+7250</f>
        <v>21464</v>
      </c>
      <c r="I10" s="253"/>
    </row>
    <row r="11" spans="1:9">
      <c r="A11" s="166">
        <v>1989</v>
      </c>
      <c r="B11" s="166" t="s">
        <v>55</v>
      </c>
      <c r="C11" s="253"/>
      <c r="D11" s="253"/>
      <c r="E11" s="253"/>
      <c r="F11" s="253"/>
      <c r="G11" s="253"/>
      <c r="H11" s="253"/>
      <c r="I11" s="253"/>
    </row>
    <row r="12" spans="1:9">
      <c r="A12" s="166"/>
      <c r="B12" s="166" t="s">
        <v>56</v>
      </c>
      <c r="C12" s="253"/>
      <c r="D12" s="253"/>
      <c r="E12" s="253"/>
      <c r="F12" s="253"/>
      <c r="G12" s="253"/>
      <c r="H12" s="253"/>
      <c r="I12" s="253"/>
    </row>
    <row r="13" spans="1:9">
      <c r="A13" s="166"/>
      <c r="B13" s="166" t="s">
        <v>57</v>
      </c>
      <c r="C13" s="253"/>
      <c r="D13" s="253"/>
      <c r="E13" s="253"/>
      <c r="F13" s="253"/>
      <c r="G13" s="253"/>
      <c r="H13" s="253"/>
      <c r="I13" s="253"/>
    </row>
    <row r="14" spans="1:9">
      <c r="A14" s="166"/>
      <c r="B14" s="166" t="s">
        <v>58</v>
      </c>
      <c r="C14" s="253"/>
      <c r="D14" s="253"/>
      <c r="E14" s="253"/>
      <c r="F14" s="253"/>
      <c r="G14" s="253"/>
      <c r="H14" s="253">
        <f>7540+6820+2353+8864</f>
        <v>25577</v>
      </c>
      <c r="I14" s="253"/>
    </row>
    <row r="15" spans="1:9">
      <c r="A15" s="166">
        <v>1990</v>
      </c>
      <c r="B15" s="166" t="s">
        <v>55</v>
      </c>
      <c r="C15" s="253"/>
      <c r="D15" s="253"/>
      <c r="E15" s="253"/>
      <c r="F15" s="253"/>
      <c r="G15" s="253"/>
      <c r="H15" s="253"/>
      <c r="I15" s="253"/>
    </row>
    <row r="16" spans="1:9">
      <c r="A16" s="166"/>
      <c r="B16" s="166" t="s">
        <v>56</v>
      </c>
      <c r="C16" s="253"/>
      <c r="D16" s="253"/>
      <c r="E16" s="253"/>
      <c r="F16" s="253"/>
      <c r="G16" s="253"/>
      <c r="H16" s="253"/>
      <c r="I16" s="253"/>
    </row>
    <row r="17" spans="1:9">
      <c r="A17" s="166"/>
      <c r="B17" s="166" t="s">
        <v>57</v>
      </c>
      <c r="C17" s="253"/>
      <c r="D17" s="253"/>
      <c r="E17" s="253"/>
      <c r="F17" s="253"/>
      <c r="G17" s="253"/>
      <c r="H17" s="253"/>
      <c r="I17" s="253"/>
    </row>
    <row r="18" spans="1:9">
      <c r="A18" s="166"/>
      <c r="B18" s="166" t="s">
        <v>58</v>
      </c>
      <c r="C18" s="253"/>
      <c r="D18" s="253"/>
      <c r="E18" s="253"/>
      <c r="F18" s="253"/>
      <c r="G18" s="253"/>
      <c r="H18" s="253">
        <v>27820</v>
      </c>
      <c r="I18" s="253"/>
    </row>
    <row r="19" spans="1:9">
      <c r="A19" s="166">
        <v>1991</v>
      </c>
      <c r="B19" s="166" t="s">
        <v>55</v>
      </c>
      <c r="C19" s="253"/>
      <c r="D19" s="253"/>
      <c r="E19" s="253"/>
      <c r="F19" s="253"/>
      <c r="G19" s="253"/>
      <c r="H19" s="253"/>
      <c r="I19" s="253"/>
    </row>
    <row r="20" spans="1:9">
      <c r="A20" s="166"/>
      <c r="B20" s="166" t="s">
        <v>56</v>
      </c>
      <c r="C20" s="253"/>
      <c r="D20" s="253"/>
      <c r="E20" s="253"/>
      <c r="F20" s="253"/>
      <c r="G20" s="253"/>
      <c r="H20" s="253"/>
      <c r="I20" s="253"/>
    </row>
    <row r="21" spans="1:9">
      <c r="A21" s="166"/>
      <c r="B21" s="166" t="s">
        <v>57</v>
      </c>
      <c r="C21" s="253"/>
      <c r="D21" s="253"/>
      <c r="E21" s="253"/>
      <c r="F21" s="253"/>
      <c r="G21" s="253"/>
      <c r="H21" s="253"/>
      <c r="I21" s="253"/>
    </row>
    <row r="22" spans="1:9">
      <c r="A22" s="166"/>
      <c r="B22" s="166" t="s">
        <v>58</v>
      </c>
      <c r="C22" s="253"/>
      <c r="D22" s="253"/>
      <c r="E22" s="253"/>
      <c r="F22" s="253"/>
      <c r="G22" s="253"/>
      <c r="H22" s="253">
        <v>37130</v>
      </c>
      <c r="I22" s="253"/>
    </row>
    <row r="23" spans="1:9">
      <c r="A23" s="166">
        <v>1992</v>
      </c>
      <c r="B23" s="166" t="s">
        <v>55</v>
      </c>
      <c r="C23" s="253"/>
      <c r="D23" s="253"/>
      <c r="E23" s="253"/>
      <c r="F23" s="253"/>
      <c r="G23" s="253"/>
      <c r="H23" s="253"/>
      <c r="I23" s="253"/>
    </row>
    <row r="24" spans="1:9">
      <c r="A24" s="166"/>
      <c r="B24" s="166" t="s">
        <v>56</v>
      </c>
      <c r="C24" s="253"/>
      <c r="D24" s="253"/>
      <c r="E24" s="253"/>
      <c r="F24" s="253"/>
      <c r="G24" s="253"/>
      <c r="H24" s="253"/>
      <c r="I24" s="253"/>
    </row>
    <row r="25" spans="1:9">
      <c r="A25" s="166"/>
      <c r="B25" s="166" t="s">
        <v>57</v>
      </c>
      <c r="C25" s="253"/>
      <c r="D25" s="253"/>
      <c r="E25" s="253"/>
      <c r="F25" s="253"/>
      <c r="G25" s="253"/>
      <c r="H25" s="253"/>
      <c r="I25" s="253"/>
    </row>
    <row r="26" spans="1:9">
      <c r="A26" s="166"/>
      <c r="B26" s="166" t="s">
        <v>58</v>
      </c>
      <c r="C26" s="253"/>
      <c r="D26" s="253"/>
      <c r="E26" s="253"/>
      <c r="F26" s="253"/>
      <c r="G26" s="253"/>
      <c r="H26" s="253">
        <v>39580</v>
      </c>
      <c r="I26" s="253"/>
    </row>
    <row r="27" spans="1:9">
      <c r="A27" s="166">
        <v>1993</v>
      </c>
      <c r="B27" s="166" t="s">
        <v>55</v>
      </c>
      <c r="C27" s="253"/>
      <c r="D27" s="253"/>
      <c r="E27" s="253"/>
      <c r="F27" s="253"/>
      <c r="G27" s="253"/>
      <c r="H27" s="253"/>
      <c r="I27" s="253"/>
    </row>
    <row r="28" spans="1:9">
      <c r="A28" s="166"/>
      <c r="B28" s="166" t="s">
        <v>56</v>
      </c>
      <c r="C28" s="253"/>
      <c r="D28" s="253"/>
      <c r="E28" s="253"/>
      <c r="F28" s="253"/>
      <c r="G28" s="253"/>
      <c r="H28" s="253"/>
      <c r="I28" s="253"/>
    </row>
    <row r="29" spans="1:9">
      <c r="A29" s="166"/>
      <c r="B29" s="166" t="s">
        <v>57</v>
      </c>
      <c r="C29" s="253"/>
      <c r="D29" s="253"/>
      <c r="E29" s="253"/>
      <c r="F29" s="253"/>
      <c r="G29" s="253"/>
      <c r="H29" s="253"/>
      <c r="I29" s="253"/>
    </row>
    <row r="30" spans="1:9">
      <c r="A30" s="166"/>
      <c r="B30" s="166" t="s">
        <v>58</v>
      </c>
      <c r="C30" s="253"/>
      <c r="D30" s="253"/>
      <c r="E30" s="253"/>
      <c r="F30" s="253"/>
      <c r="G30" s="253"/>
      <c r="H30" s="253">
        <v>33040</v>
      </c>
      <c r="I30" s="253"/>
    </row>
    <row r="31" spans="1:9">
      <c r="A31" s="166">
        <v>1994</v>
      </c>
      <c r="B31" s="166" t="s">
        <v>55</v>
      </c>
      <c r="C31" s="253"/>
      <c r="D31" s="253"/>
      <c r="E31" s="253"/>
      <c r="F31" s="253"/>
      <c r="G31" s="253"/>
      <c r="H31" s="253"/>
      <c r="I31" s="253"/>
    </row>
    <row r="32" spans="1:9">
      <c r="A32" s="166"/>
      <c r="B32" s="166" t="s">
        <v>56</v>
      </c>
      <c r="C32" s="253"/>
      <c r="D32" s="253"/>
      <c r="E32" s="253"/>
      <c r="F32" s="253"/>
      <c r="G32" s="253"/>
      <c r="H32" s="253"/>
      <c r="I32" s="253"/>
    </row>
    <row r="33" spans="1:9">
      <c r="A33" s="166"/>
      <c r="B33" s="166" t="s">
        <v>57</v>
      </c>
      <c r="C33" s="253"/>
      <c r="D33" s="253"/>
      <c r="E33" s="253"/>
      <c r="F33" s="253"/>
      <c r="G33" s="253"/>
      <c r="H33" s="253"/>
      <c r="I33" s="253"/>
    </row>
    <row r="34" spans="1:9">
      <c r="A34" s="166"/>
      <c r="B34" s="166" t="s">
        <v>58</v>
      </c>
      <c r="C34" s="253"/>
      <c r="D34" s="253"/>
      <c r="E34" s="253"/>
      <c r="F34" s="253"/>
      <c r="G34" s="253"/>
      <c r="H34" s="253">
        <v>25990</v>
      </c>
      <c r="I34" s="253"/>
    </row>
    <row r="35" spans="1:9">
      <c r="A35" s="166">
        <v>1995</v>
      </c>
      <c r="B35" s="166" t="s">
        <v>55</v>
      </c>
      <c r="C35" s="253"/>
      <c r="D35" s="253"/>
      <c r="E35" s="253"/>
      <c r="F35" s="253"/>
      <c r="G35" s="253"/>
      <c r="H35" s="253"/>
      <c r="I35" s="253"/>
    </row>
    <row r="36" spans="1:9">
      <c r="A36" s="166"/>
      <c r="B36" s="166" t="s">
        <v>56</v>
      </c>
      <c r="C36" s="253"/>
      <c r="D36" s="253"/>
      <c r="E36" s="253"/>
      <c r="F36" s="253"/>
      <c r="G36" s="253"/>
      <c r="H36" s="253"/>
      <c r="I36" s="253"/>
    </row>
    <row r="37" spans="1:9">
      <c r="A37" s="166"/>
      <c r="B37" s="166" t="s">
        <v>57</v>
      </c>
      <c r="C37" s="253"/>
      <c r="D37" s="253"/>
      <c r="E37" s="253"/>
      <c r="F37" s="253"/>
      <c r="G37" s="253"/>
      <c r="H37" s="253"/>
      <c r="I37" s="253"/>
    </row>
    <row r="38" spans="1:9">
      <c r="A38" s="166"/>
      <c r="B38" s="166" t="s">
        <v>58</v>
      </c>
      <c r="C38" s="253"/>
      <c r="D38" s="253"/>
      <c r="E38" s="253"/>
      <c r="F38" s="253"/>
      <c r="G38" s="253"/>
      <c r="H38" s="253">
        <v>26060</v>
      </c>
      <c r="I38" s="253"/>
    </row>
    <row r="39" spans="1:9">
      <c r="A39" s="166">
        <v>1996</v>
      </c>
      <c r="B39" s="166" t="s">
        <v>55</v>
      </c>
      <c r="C39" s="253"/>
      <c r="D39" s="253"/>
      <c r="E39" s="253"/>
      <c r="F39" s="253"/>
      <c r="G39" s="253"/>
      <c r="H39" s="253"/>
      <c r="I39" s="253"/>
    </row>
    <row r="40" spans="1:9">
      <c r="A40" s="166"/>
      <c r="B40" s="166" t="s">
        <v>56</v>
      </c>
      <c r="C40" s="253"/>
      <c r="D40" s="253"/>
      <c r="E40" s="253"/>
      <c r="F40" s="253"/>
      <c r="G40" s="253"/>
      <c r="H40" s="253"/>
      <c r="I40" s="253"/>
    </row>
    <row r="41" spans="1:9">
      <c r="A41" s="166"/>
      <c r="B41" s="166" t="s">
        <v>57</v>
      </c>
      <c r="C41" s="253"/>
      <c r="D41" s="253"/>
      <c r="E41" s="253"/>
      <c r="F41" s="253"/>
      <c r="G41" s="253"/>
      <c r="H41" s="253"/>
      <c r="I41" s="253"/>
    </row>
    <row r="42" spans="1:9">
      <c r="A42" s="166"/>
      <c r="B42" s="166" t="s">
        <v>58</v>
      </c>
      <c r="C42" s="253"/>
      <c r="D42" s="253"/>
      <c r="E42" s="253"/>
      <c r="F42" s="253"/>
      <c r="G42" s="253"/>
      <c r="H42" s="253">
        <v>24100</v>
      </c>
      <c r="I42" s="253"/>
    </row>
    <row r="43" spans="1:9">
      <c r="A43" s="166">
        <v>1997</v>
      </c>
      <c r="B43" s="166" t="s">
        <v>55</v>
      </c>
      <c r="C43" s="253"/>
      <c r="D43" s="253"/>
      <c r="E43" s="253"/>
      <c r="F43" s="253"/>
      <c r="G43" s="253"/>
      <c r="H43" s="253"/>
      <c r="I43" s="253"/>
    </row>
    <row r="44" spans="1:9">
      <c r="A44" s="166"/>
      <c r="B44" s="166" t="s">
        <v>56</v>
      </c>
      <c r="C44" s="253"/>
      <c r="D44" s="253"/>
      <c r="E44" s="253"/>
      <c r="F44" s="253"/>
      <c r="G44" s="253"/>
      <c r="H44" s="253"/>
      <c r="I44" s="253"/>
    </row>
    <row r="45" spans="1:9">
      <c r="A45" s="166"/>
      <c r="B45" s="166" t="s">
        <v>57</v>
      </c>
      <c r="C45" s="253"/>
      <c r="D45" s="253"/>
      <c r="E45" s="253"/>
      <c r="F45" s="253"/>
      <c r="G45" s="253"/>
      <c r="H45" s="253"/>
      <c r="I45" s="253"/>
    </row>
    <row r="46" spans="1:9">
      <c r="A46" s="166"/>
      <c r="B46" s="166" t="s">
        <v>58</v>
      </c>
      <c r="C46" s="253"/>
      <c r="D46" s="253"/>
      <c r="E46" s="253"/>
      <c r="F46" s="253"/>
      <c r="G46" s="253"/>
      <c r="H46" s="253">
        <v>25120</v>
      </c>
      <c r="I46" s="253"/>
    </row>
    <row r="47" spans="1:9">
      <c r="A47" s="166">
        <v>1998</v>
      </c>
      <c r="B47" s="166" t="s">
        <v>55</v>
      </c>
      <c r="C47" s="253"/>
      <c r="D47" s="253"/>
      <c r="E47" s="253"/>
      <c r="F47" s="253"/>
      <c r="G47" s="253"/>
      <c r="H47" s="253"/>
      <c r="I47" s="253"/>
    </row>
    <row r="48" spans="1:9">
      <c r="A48" s="166"/>
      <c r="B48" s="166" t="s">
        <v>56</v>
      </c>
      <c r="C48" s="253"/>
      <c r="D48" s="253"/>
      <c r="E48" s="253"/>
      <c r="F48" s="253"/>
      <c r="G48" s="253"/>
      <c r="H48" s="253"/>
      <c r="I48" s="253"/>
    </row>
    <row r="49" spans="1:10">
      <c r="A49" s="166"/>
      <c r="B49" s="166" t="s">
        <v>57</v>
      </c>
      <c r="C49" s="253"/>
      <c r="D49" s="253"/>
      <c r="E49" s="253"/>
      <c r="F49" s="253"/>
      <c r="G49" s="253"/>
      <c r="H49" s="253"/>
      <c r="I49" s="253"/>
    </row>
    <row r="50" spans="1:10">
      <c r="A50" s="166"/>
      <c r="B50" s="166" t="s">
        <v>58</v>
      </c>
      <c r="C50" s="253"/>
      <c r="D50" s="253"/>
      <c r="E50" s="253"/>
      <c r="F50" s="253"/>
      <c r="G50" s="253"/>
      <c r="H50" s="253">
        <v>29120</v>
      </c>
      <c r="I50" s="253"/>
    </row>
    <row r="51" spans="1:10">
      <c r="A51" s="166">
        <v>1999</v>
      </c>
      <c r="B51" s="166" t="s">
        <v>55</v>
      </c>
      <c r="C51" s="253"/>
      <c r="D51" s="253"/>
      <c r="E51" s="253"/>
      <c r="F51" s="253"/>
      <c r="G51" s="253"/>
      <c r="H51" s="253"/>
      <c r="I51" s="253"/>
    </row>
    <row r="52" spans="1:10">
      <c r="A52" s="166"/>
      <c r="B52" s="166" t="s">
        <v>56</v>
      </c>
      <c r="C52" s="253"/>
      <c r="D52" s="253"/>
      <c r="E52" s="253"/>
      <c r="F52" s="253"/>
      <c r="G52" s="253"/>
      <c r="H52" s="253"/>
      <c r="I52" s="253"/>
    </row>
    <row r="53" spans="1:10">
      <c r="A53" s="166"/>
      <c r="B53" s="166" t="s">
        <v>57</v>
      </c>
      <c r="C53" s="253"/>
      <c r="D53" s="253"/>
      <c r="E53" s="253"/>
      <c r="F53" s="253"/>
      <c r="G53" s="253"/>
      <c r="H53" s="253"/>
      <c r="I53" s="253"/>
    </row>
    <row r="54" spans="1:10">
      <c r="A54" s="166"/>
      <c r="B54" s="166" t="s">
        <v>58</v>
      </c>
      <c r="C54" s="253"/>
      <c r="D54" s="253"/>
      <c r="E54" s="253"/>
      <c r="F54" s="253"/>
      <c r="G54" s="253"/>
      <c r="H54" s="253">
        <v>35900</v>
      </c>
      <c r="I54" s="253"/>
    </row>
    <row r="55" spans="1:10">
      <c r="A55" s="166">
        <v>2000</v>
      </c>
      <c r="B55" s="166" t="s">
        <v>55</v>
      </c>
      <c r="C55" s="253"/>
      <c r="D55" s="253"/>
      <c r="E55" s="253"/>
      <c r="F55" s="253"/>
      <c r="G55" s="253"/>
      <c r="H55" s="253"/>
      <c r="I55" s="253"/>
      <c r="J55" s="4"/>
    </row>
    <row r="56" spans="1:10">
      <c r="A56" s="166"/>
      <c r="B56" s="166" t="s">
        <v>56</v>
      </c>
      <c r="C56" s="253"/>
      <c r="D56" s="253"/>
      <c r="E56" s="253"/>
      <c r="F56" s="253"/>
      <c r="G56" s="253"/>
      <c r="H56" s="253"/>
      <c r="I56" s="253"/>
      <c r="J56" s="4"/>
    </row>
    <row r="57" spans="1:10">
      <c r="A57" s="166"/>
      <c r="B57" s="166" t="s">
        <v>57</v>
      </c>
      <c r="C57" s="253"/>
      <c r="D57" s="253"/>
      <c r="E57" s="253"/>
      <c r="F57" s="253"/>
      <c r="G57" s="253"/>
      <c r="H57" s="253"/>
      <c r="I57" s="253"/>
      <c r="J57" s="4"/>
    </row>
    <row r="58" spans="1:10">
      <c r="A58" s="166"/>
      <c r="B58" s="166" t="s">
        <v>58</v>
      </c>
      <c r="C58" s="253"/>
      <c r="D58" s="253"/>
      <c r="E58" s="253"/>
      <c r="F58" s="253"/>
      <c r="G58" s="253"/>
      <c r="H58" s="253">
        <v>41540</v>
      </c>
      <c r="I58" s="253"/>
      <c r="J58" s="4"/>
    </row>
    <row r="59" spans="1:10">
      <c r="A59" s="166">
        <v>2001</v>
      </c>
      <c r="B59" s="166" t="s">
        <v>55</v>
      </c>
      <c r="C59" s="253"/>
      <c r="D59" s="253"/>
      <c r="E59" s="253"/>
      <c r="F59" s="253"/>
      <c r="G59" s="253"/>
      <c r="H59" s="253"/>
      <c r="I59" s="253"/>
      <c r="J59" s="4"/>
    </row>
    <row r="60" spans="1:10">
      <c r="A60" s="166"/>
      <c r="B60" s="166" t="s">
        <v>56</v>
      </c>
      <c r="C60" s="253"/>
      <c r="D60" s="253"/>
      <c r="E60" s="253"/>
      <c r="F60" s="253"/>
      <c r="G60" s="253"/>
      <c r="H60" s="253"/>
      <c r="I60" s="253"/>
      <c r="J60" s="4"/>
    </row>
    <row r="61" spans="1:10">
      <c r="A61" s="166"/>
      <c r="B61" s="166" t="s">
        <v>57</v>
      </c>
      <c r="C61" s="253"/>
      <c r="D61" s="253"/>
      <c r="E61" s="253"/>
      <c r="F61" s="253"/>
      <c r="G61" s="253"/>
      <c r="H61" s="253"/>
      <c r="I61" s="253"/>
      <c r="J61" s="4"/>
    </row>
    <row r="62" spans="1:10">
      <c r="A62" s="166"/>
      <c r="B62" s="166" t="s">
        <v>58</v>
      </c>
      <c r="C62" s="253"/>
      <c r="D62" s="253"/>
      <c r="E62" s="253"/>
      <c r="F62" s="253"/>
      <c r="G62" s="253"/>
      <c r="H62" s="253">
        <v>45480</v>
      </c>
      <c r="I62" s="253"/>
      <c r="J62" s="4"/>
    </row>
    <row r="63" spans="1:10">
      <c r="A63" s="166">
        <v>2002</v>
      </c>
      <c r="B63" s="166" t="s">
        <v>55</v>
      </c>
      <c r="C63" s="253">
        <v>9160</v>
      </c>
      <c r="D63" s="253">
        <v>4110</v>
      </c>
      <c r="E63" s="253">
        <v>9930</v>
      </c>
      <c r="F63" s="253">
        <v>16630</v>
      </c>
      <c r="G63" s="253">
        <v>6560</v>
      </c>
      <c r="H63" s="253">
        <v>46390</v>
      </c>
      <c r="I63" s="253">
        <v>7860</v>
      </c>
      <c r="J63" s="4"/>
    </row>
    <row r="64" spans="1:10">
      <c r="A64" s="166"/>
      <c r="B64" s="166" t="s">
        <v>56</v>
      </c>
      <c r="C64" s="253">
        <v>8820</v>
      </c>
      <c r="D64" s="253">
        <v>4140</v>
      </c>
      <c r="E64" s="253">
        <v>10880</v>
      </c>
      <c r="F64" s="253">
        <v>18700</v>
      </c>
      <c r="G64" s="253">
        <v>5220</v>
      </c>
      <c r="H64" s="253">
        <v>47760</v>
      </c>
      <c r="I64" s="253">
        <v>7310</v>
      </c>
      <c r="J64" s="4"/>
    </row>
    <row r="65" spans="1:10">
      <c r="A65" s="166"/>
      <c r="B65" s="166" t="s">
        <v>57</v>
      </c>
      <c r="C65" s="253">
        <v>9400</v>
      </c>
      <c r="D65" s="253">
        <v>4140</v>
      </c>
      <c r="E65" s="253">
        <v>10660</v>
      </c>
      <c r="F65" s="253">
        <v>19650</v>
      </c>
      <c r="G65" s="253">
        <v>5670</v>
      </c>
      <c r="H65" s="253">
        <v>49530</v>
      </c>
      <c r="I65" s="253">
        <v>9950</v>
      </c>
      <c r="J65" s="4"/>
    </row>
    <row r="66" spans="1:10">
      <c r="A66" s="166"/>
      <c r="B66" s="166" t="s">
        <v>58</v>
      </c>
      <c r="C66" s="253">
        <v>8810</v>
      </c>
      <c r="D66" s="253">
        <v>4310</v>
      </c>
      <c r="E66" s="253">
        <v>10460</v>
      </c>
      <c r="F66" s="253">
        <v>21320</v>
      </c>
      <c r="G66" s="253">
        <v>6120</v>
      </c>
      <c r="H66" s="253">
        <v>51030</v>
      </c>
      <c r="I66" s="253">
        <v>11410</v>
      </c>
      <c r="J66" s="4"/>
    </row>
    <row r="67" spans="1:10">
      <c r="A67" s="166">
        <v>2003</v>
      </c>
      <c r="B67" s="166" t="s">
        <v>55</v>
      </c>
      <c r="C67" s="253">
        <v>7530</v>
      </c>
      <c r="D67" s="253">
        <v>4290</v>
      </c>
      <c r="E67" s="253">
        <v>10620</v>
      </c>
      <c r="F67" s="253">
        <v>23390</v>
      </c>
      <c r="G67" s="253">
        <v>6870</v>
      </c>
      <c r="H67" s="253">
        <v>52690</v>
      </c>
      <c r="I67" s="253">
        <v>10450</v>
      </c>
      <c r="J67" s="4"/>
    </row>
    <row r="68" spans="1:10">
      <c r="A68" s="166"/>
      <c r="B68" s="166" t="s">
        <v>56</v>
      </c>
      <c r="C68" s="253">
        <v>6040</v>
      </c>
      <c r="D68" s="253">
        <v>4350</v>
      </c>
      <c r="E68" s="253">
        <v>10030</v>
      </c>
      <c r="F68" s="253">
        <v>26410</v>
      </c>
      <c r="G68" s="253">
        <v>7440</v>
      </c>
      <c r="H68" s="253">
        <v>54260</v>
      </c>
      <c r="I68" s="253">
        <v>9690</v>
      </c>
      <c r="J68" s="4"/>
    </row>
    <row r="69" spans="1:10">
      <c r="A69" s="166"/>
      <c r="B69" s="166" t="s">
        <v>57</v>
      </c>
      <c r="C69" s="253">
        <v>5160</v>
      </c>
      <c r="D69" s="253">
        <v>4390</v>
      </c>
      <c r="E69" s="253">
        <v>9550</v>
      </c>
      <c r="F69" s="253">
        <v>29500</v>
      </c>
      <c r="G69" s="253">
        <v>7420</v>
      </c>
      <c r="H69" s="253">
        <v>56010</v>
      </c>
      <c r="I69" s="253">
        <v>8690</v>
      </c>
      <c r="J69" s="4"/>
    </row>
    <row r="70" spans="1:10">
      <c r="A70" s="166"/>
      <c r="B70" s="166" t="s">
        <v>58</v>
      </c>
      <c r="C70" s="253">
        <v>4240</v>
      </c>
      <c r="D70" s="253">
        <v>4470</v>
      </c>
      <c r="E70" s="253">
        <v>9870</v>
      </c>
      <c r="F70" s="253">
        <v>32090</v>
      </c>
      <c r="G70" s="253">
        <v>6280</v>
      </c>
      <c r="H70" s="253">
        <v>56950</v>
      </c>
      <c r="I70" s="253">
        <v>9490</v>
      </c>
      <c r="J70" s="4"/>
    </row>
    <row r="71" spans="1:10">
      <c r="A71" s="166">
        <v>2004</v>
      </c>
      <c r="B71" s="166" t="s">
        <v>55</v>
      </c>
      <c r="C71" s="253">
        <v>3470</v>
      </c>
      <c r="D71" s="253">
        <v>4700</v>
      </c>
      <c r="E71" s="253">
        <v>9980</v>
      </c>
      <c r="F71" s="253">
        <v>34640</v>
      </c>
      <c r="G71" s="253">
        <v>6040</v>
      </c>
      <c r="H71" s="253">
        <v>58820</v>
      </c>
      <c r="I71" s="253">
        <v>8920</v>
      </c>
      <c r="J71" s="4"/>
    </row>
    <row r="72" spans="1:10">
      <c r="A72" s="166"/>
      <c r="B72" s="166" t="s">
        <v>56</v>
      </c>
      <c r="C72" s="253">
        <v>3540</v>
      </c>
      <c r="D72" s="253">
        <v>4460</v>
      </c>
      <c r="E72" s="253">
        <v>10240</v>
      </c>
      <c r="F72" s="253">
        <v>34240</v>
      </c>
      <c r="G72" s="253">
        <v>7550</v>
      </c>
      <c r="H72" s="253">
        <v>60030</v>
      </c>
      <c r="I72" s="253">
        <v>8600</v>
      </c>
      <c r="J72" s="4"/>
    </row>
    <row r="73" spans="1:10">
      <c r="A73" s="166"/>
      <c r="B73" s="166" t="s">
        <v>57</v>
      </c>
      <c r="C73" s="253">
        <v>3410</v>
      </c>
      <c r="D73" s="253">
        <v>4300</v>
      </c>
      <c r="E73" s="253">
        <v>10300</v>
      </c>
      <c r="F73" s="253">
        <v>35370</v>
      </c>
      <c r="G73" s="253">
        <v>7630</v>
      </c>
      <c r="H73" s="253">
        <v>61000</v>
      </c>
      <c r="I73" s="253">
        <v>9020</v>
      </c>
      <c r="J73" s="4"/>
    </row>
    <row r="74" spans="1:10">
      <c r="A74" s="166"/>
      <c r="B74" s="166" t="s">
        <v>58</v>
      </c>
      <c r="C74" s="253">
        <v>3140</v>
      </c>
      <c r="D74" s="253">
        <v>4340</v>
      </c>
      <c r="E74" s="253">
        <v>9860</v>
      </c>
      <c r="F74" s="253">
        <v>37390</v>
      </c>
      <c r="G74" s="253">
        <v>6940</v>
      </c>
      <c r="H74" s="253">
        <v>61670</v>
      </c>
      <c r="I74" s="253">
        <v>7750</v>
      </c>
      <c r="J74" s="4"/>
    </row>
    <row r="75" spans="1:10">
      <c r="A75" s="166">
        <v>2005</v>
      </c>
      <c r="B75" s="166" t="s">
        <v>55</v>
      </c>
      <c r="C75" s="253">
        <v>3150</v>
      </c>
      <c r="D75" s="253">
        <v>4340</v>
      </c>
      <c r="E75" s="253">
        <v>9850</v>
      </c>
      <c r="F75" s="253">
        <v>37650</v>
      </c>
      <c r="G75" s="253">
        <v>7000</v>
      </c>
      <c r="H75" s="253">
        <v>61990</v>
      </c>
      <c r="I75" s="253">
        <v>10740</v>
      </c>
      <c r="J75" s="4"/>
    </row>
    <row r="76" spans="1:10">
      <c r="A76" s="166"/>
      <c r="B76" s="166" t="s">
        <v>56</v>
      </c>
      <c r="C76" s="253">
        <v>2830</v>
      </c>
      <c r="D76" s="253">
        <v>4170</v>
      </c>
      <c r="E76" s="253">
        <v>10700</v>
      </c>
      <c r="F76" s="253">
        <v>38110</v>
      </c>
      <c r="G76" s="253">
        <v>6830</v>
      </c>
      <c r="H76" s="253">
        <v>62640</v>
      </c>
      <c r="I76" s="253">
        <v>10910</v>
      </c>
      <c r="J76" s="4"/>
    </row>
    <row r="77" spans="1:10">
      <c r="A77" s="166"/>
      <c r="B77" s="166" t="s">
        <v>57</v>
      </c>
      <c r="C77" s="253">
        <v>2660</v>
      </c>
      <c r="D77" s="253">
        <v>4280</v>
      </c>
      <c r="E77" s="253">
        <v>9300</v>
      </c>
      <c r="F77" s="253">
        <v>40060</v>
      </c>
      <c r="G77" s="253">
        <v>6820</v>
      </c>
      <c r="H77" s="253">
        <v>63120</v>
      </c>
      <c r="I77" s="253">
        <v>11570</v>
      </c>
      <c r="J77" s="4"/>
    </row>
    <row r="78" spans="1:10">
      <c r="A78" s="166"/>
      <c r="B78" s="166" t="s">
        <v>58</v>
      </c>
      <c r="C78" s="253">
        <v>2460</v>
      </c>
      <c r="D78" s="253">
        <v>4260</v>
      </c>
      <c r="E78" s="253">
        <v>9480</v>
      </c>
      <c r="F78" s="253">
        <v>40880</v>
      </c>
      <c r="G78" s="253">
        <v>6730</v>
      </c>
      <c r="H78" s="253">
        <v>63800</v>
      </c>
      <c r="I78" s="253">
        <v>10060</v>
      </c>
      <c r="J78" s="4"/>
    </row>
    <row r="79" spans="1:10">
      <c r="A79" s="166">
        <v>2006</v>
      </c>
      <c r="B79" s="166" t="s">
        <v>55</v>
      </c>
      <c r="C79" s="253">
        <v>2370</v>
      </c>
      <c r="D79" s="253">
        <v>4150</v>
      </c>
      <c r="E79" s="253">
        <v>8870</v>
      </c>
      <c r="F79" s="253">
        <v>40770</v>
      </c>
      <c r="G79" s="253">
        <v>6580</v>
      </c>
      <c r="H79" s="253">
        <v>62740</v>
      </c>
      <c r="I79" s="253">
        <v>10290</v>
      </c>
      <c r="J79" s="4"/>
    </row>
    <row r="80" spans="1:10">
      <c r="A80" s="166"/>
      <c r="B80" s="166" t="s">
        <v>56</v>
      </c>
      <c r="C80" s="253">
        <v>2310</v>
      </c>
      <c r="D80" s="253">
        <v>4180</v>
      </c>
      <c r="E80" s="253">
        <v>8570</v>
      </c>
      <c r="F80" s="253">
        <v>40400</v>
      </c>
      <c r="G80" s="253">
        <v>6560</v>
      </c>
      <c r="H80" s="253">
        <v>62020</v>
      </c>
      <c r="I80" s="253">
        <v>10880</v>
      </c>
      <c r="J80" s="4"/>
    </row>
    <row r="81" spans="1:10">
      <c r="A81" s="166"/>
      <c r="B81" s="166" t="s">
        <v>57</v>
      </c>
      <c r="C81" s="253">
        <v>2270</v>
      </c>
      <c r="D81" s="253">
        <v>3880</v>
      </c>
      <c r="E81" s="253">
        <v>8490</v>
      </c>
      <c r="F81" s="253">
        <v>40730</v>
      </c>
      <c r="G81" s="253">
        <v>6820</v>
      </c>
      <c r="H81" s="253">
        <v>62190</v>
      </c>
      <c r="I81" s="253">
        <v>10840</v>
      </c>
      <c r="J81" s="4"/>
    </row>
    <row r="82" spans="1:10">
      <c r="A82" s="166"/>
      <c r="B82" s="166" t="s">
        <v>58</v>
      </c>
      <c r="C82" s="253">
        <v>2180</v>
      </c>
      <c r="D82" s="253">
        <v>3850</v>
      </c>
      <c r="E82" s="253">
        <v>7690</v>
      </c>
      <c r="F82" s="253">
        <v>40430</v>
      </c>
      <c r="G82" s="253">
        <v>6810</v>
      </c>
      <c r="H82" s="253">
        <v>60960</v>
      </c>
      <c r="I82" s="253">
        <v>9350</v>
      </c>
      <c r="J82" s="4"/>
    </row>
    <row r="83" spans="1:10">
      <c r="A83" s="166">
        <v>2007</v>
      </c>
      <c r="B83" s="166" t="s">
        <v>55</v>
      </c>
      <c r="C83" s="253">
        <v>2180</v>
      </c>
      <c r="D83" s="253">
        <v>3670</v>
      </c>
      <c r="E83" s="253">
        <v>7380</v>
      </c>
      <c r="F83" s="253">
        <v>37840</v>
      </c>
      <c r="G83" s="253">
        <v>8740</v>
      </c>
      <c r="H83" s="253">
        <v>59810</v>
      </c>
      <c r="I83" s="253">
        <v>9390</v>
      </c>
      <c r="J83" s="4"/>
    </row>
    <row r="84" spans="1:10">
      <c r="A84" s="166"/>
      <c r="B84" s="166" t="s">
        <v>56</v>
      </c>
      <c r="C84" s="253">
        <v>2080</v>
      </c>
      <c r="D84" s="253">
        <v>3520</v>
      </c>
      <c r="E84" s="253">
        <v>7310</v>
      </c>
      <c r="F84" s="253">
        <v>37200</v>
      </c>
      <c r="G84" s="253">
        <v>9030</v>
      </c>
      <c r="H84" s="253">
        <v>59130</v>
      </c>
      <c r="I84" s="253">
        <v>9850</v>
      </c>
      <c r="J84" s="4"/>
    </row>
    <row r="85" spans="1:10">
      <c r="A85" s="166"/>
      <c r="B85" s="166" t="s">
        <v>57</v>
      </c>
      <c r="C85" s="253">
        <v>2040</v>
      </c>
      <c r="D85" s="253">
        <v>3440</v>
      </c>
      <c r="E85" s="253">
        <v>6990</v>
      </c>
      <c r="F85" s="253">
        <v>36410</v>
      </c>
      <c r="G85" s="253">
        <v>8930</v>
      </c>
      <c r="H85" s="253">
        <v>57820</v>
      </c>
      <c r="I85" s="253">
        <v>10470</v>
      </c>
      <c r="J85" s="4"/>
    </row>
    <row r="86" spans="1:10">
      <c r="A86" s="166"/>
      <c r="B86" s="166" t="s">
        <v>58</v>
      </c>
      <c r="C86" s="253">
        <v>1910</v>
      </c>
      <c r="D86" s="253">
        <v>3330</v>
      </c>
      <c r="E86" s="253">
        <v>6910</v>
      </c>
      <c r="F86" s="253">
        <v>35160</v>
      </c>
      <c r="G86" s="253">
        <v>9420</v>
      </c>
      <c r="H86" s="253">
        <v>56740</v>
      </c>
      <c r="I86" s="253">
        <v>10280</v>
      </c>
      <c r="J86" s="4"/>
    </row>
    <row r="87" spans="1:10">
      <c r="A87" s="166">
        <v>2008</v>
      </c>
      <c r="B87" s="166" t="s">
        <v>55</v>
      </c>
      <c r="C87" s="253">
        <v>1890</v>
      </c>
      <c r="D87" s="253">
        <v>3150</v>
      </c>
      <c r="E87" s="253">
        <v>6520</v>
      </c>
      <c r="F87" s="253">
        <v>34260</v>
      </c>
      <c r="G87" s="253">
        <v>9680</v>
      </c>
      <c r="H87" s="253">
        <v>55500</v>
      </c>
      <c r="I87" s="253">
        <v>9600</v>
      </c>
      <c r="J87" s="4"/>
    </row>
    <row r="88" spans="1:10">
      <c r="A88" s="166"/>
      <c r="B88" s="166" t="s">
        <v>56</v>
      </c>
      <c r="C88" s="253">
        <v>1610</v>
      </c>
      <c r="D88" s="253">
        <v>2940</v>
      </c>
      <c r="E88" s="253">
        <v>6250</v>
      </c>
      <c r="F88" s="253">
        <v>35250</v>
      </c>
      <c r="G88" s="253">
        <v>7820</v>
      </c>
      <c r="H88" s="253">
        <v>53870</v>
      </c>
      <c r="I88" s="253">
        <v>8270</v>
      </c>
      <c r="J88" s="4"/>
    </row>
    <row r="89" spans="1:10">
      <c r="A89" s="166"/>
      <c r="B89" s="166" t="s">
        <v>57</v>
      </c>
      <c r="C89" s="253">
        <v>1410</v>
      </c>
      <c r="D89" s="253">
        <v>2860</v>
      </c>
      <c r="E89" s="253">
        <v>6120</v>
      </c>
      <c r="F89" s="253">
        <v>34360</v>
      </c>
      <c r="G89" s="253">
        <v>7500</v>
      </c>
      <c r="H89" s="253">
        <v>52250</v>
      </c>
      <c r="I89" s="253">
        <v>6840</v>
      </c>
      <c r="J89" s="4"/>
    </row>
    <row r="90" spans="1:10">
      <c r="A90" s="166"/>
      <c r="B90" s="166" t="s">
        <v>58</v>
      </c>
      <c r="C90" s="253">
        <v>1200</v>
      </c>
      <c r="D90" s="253">
        <v>2630</v>
      </c>
      <c r="E90" s="253">
        <v>5380</v>
      </c>
      <c r="F90" s="253">
        <v>33650</v>
      </c>
      <c r="G90" s="253">
        <v>7100</v>
      </c>
      <c r="H90" s="253">
        <v>49960</v>
      </c>
      <c r="I90" s="253">
        <v>6950</v>
      </c>
      <c r="J90" s="4"/>
    </row>
    <row r="91" spans="1:10">
      <c r="A91" s="166">
        <v>2009</v>
      </c>
      <c r="B91" s="166" t="s">
        <v>55</v>
      </c>
      <c r="C91" s="253">
        <v>1160</v>
      </c>
      <c r="D91" s="253">
        <v>2490</v>
      </c>
      <c r="E91" s="253">
        <v>4690</v>
      </c>
      <c r="F91" s="253">
        <v>32670</v>
      </c>
      <c r="G91" s="253">
        <v>6760</v>
      </c>
      <c r="H91" s="253">
        <v>47780</v>
      </c>
      <c r="I91" s="253">
        <v>7590</v>
      </c>
      <c r="J91" s="4"/>
    </row>
    <row r="92" spans="1:10">
      <c r="A92" s="166"/>
      <c r="B92" s="166" t="s">
        <v>56</v>
      </c>
      <c r="C92" s="253">
        <v>1060</v>
      </c>
      <c r="D92" s="253">
        <v>2350</v>
      </c>
      <c r="E92" s="253">
        <v>4350</v>
      </c>
      <c r="F92" s="253">
        <v>31470</v>
      </c>
      <c r="G92" s="253">
        <v>6510</v>
      </c>
      <c r="H92" s="253">
        <v>45740</v>
      </c>
      <c r="I92" s="253">
        <v>7300</v>
      </c>
      <c r="J92" s="4"/>
    </row>
    <row r="93" spans="1:10">
      <c r="A93" s="166"/>
      <c r="B93" s="166" t="s">
        <v>57</v>
      </c>
      <c r="C93" s="253">
        <v>970</v>
      </c>
      <c r="D93" s="253">
        <v>2260</v>
      </c>
      <c r="E93" s="253">
        <v>4100</v>
      </c>
      <c r="F93" s="253">
        <v>29980</v>
      </c>
      <c r="G93" s="253">
        <v>6190</v>
      </c>
      <c r="H93" s="253">
        <v>43490</v>
      </c>
      <c r="I93" s="253">
        <v>6250</v>
      </c>
      <c r="J93" s="4"/>
    </row>
    <row r="94" spans="1:10">
      <c r="A94" s="166"/>
      <c r="B94" s="166" t="s">
        <v>58</v>
      </c>
      <c r="C94" s="253">
        <v>980</v>
      </c>
      <c r="D94" s="253">
        <v>2210</v>
      </c>
      <c r="E94" s="253">
        <v>3890</v>
      </c>
      <c r="F94" s="253">
        <v>28520</v>
      </c>
      <c r="G94" s="253">
        <v>5600</v>
      </c>
      <c r="H94" s="253">
        <v>41190</v>
      </c>
      <c r="I94" s="253">
        <v>5510</v>
      </c>
      <c r="J94" s="4"/>
    </row>
    <row r="95" spans="1:10">
      <c r="A95" s="166">
        <v>2010</v>
      </c>
      <c r="B95" s="166" t="s">
        <v>55</v>
      </c>
      <c r="C95" s="253">
        <v>890</v>
      </c>
      <c r="D95" s="253">
        <v>2210</v>
      </c>
      <c r="E95" s="253">
        <v>3620</v>
      </c>
      <c r="F95" s="253">
        <v>27160</v>
      </c>
      <c r="G95" s="253">
        <v>5170</v>
      </c>
      <c r="H95" s="253">
        <v>39030</v>
      </c>
      <c r="I95" s="253">
        <v>5090</v>
      </c>
      <c r="J95" s="4"/>
    </row>
    <row r="96" spans="1:10">
      <c r="A96" s="166"/>
      <c r="B96" s="166" t="s">
        <v>56</v>
      </c>
      <c r="C96" s="253">
        <v>980</v>
      </c>
      <c r="D96" s="253">
        <v>2180</v>
      </c>
      <c r="E96" s="253">
        <v>3450</v>
      </c>
      <c r="F96" s="253">
        <v>26180</v>
      </c>
      <c r="G96" s="253">
        <v>5130</v>
      </c>
      <c r="H96" s="253">
        <v>37910</v>
      </c>
      <c r="I96" s="253">
        <v>5260</v>
      </c>
      <c r="J96" s="4"/>
    </row>
    <row r="97" spans="1:10">
      <c r="A97" s="166"/>
      <c r="B97" s="166" t="s">
        <v>57</v>
      </c>
      <c r="C97" s="253">
        <v>1100</v>
      </c>
      <c r="D97" s="253">
        <v>2200</v>
      </c>
      <c r="E97" s="253">
        <v>3260</v>
      </c>
      <c r="F97" s="253">
        <v>25210</v>
      </c>
      <c r="G97" s="253">
        <v>5190</v>
      </c>
      <c r="H97" s="253">
        <v>36960</v>
      </c>
      <c r="I97" s="253">
        <v>5420</v>
      </c>
      <c r="J97" s="4"/>
    </row>
    <row r="98" spans="1:10">
      <c r="A98" s="166"/>
      <c r="B98" s="166" t="s">
        <v>58</v>
      </c>
      <c r="C98" s="253">
        <v>1090</v>
      </c>
      <c r="D98" s="253">
        <v>2110</v>
      </c>
      <c r="E98" s="253">
        <v>3240</v>
      </c>
      <c r="F98" s="253">
        <v>24290</v>
      </c>
      <c r="G98" s="253">
        <v>5300</v>
      </c>
      <c r="H98" s="253">
        <v>36020</v>
      </c>
      <c r="I98" s="253">
        <v>5330</v>
      </c>
      <c r="J98" s="4"/>
    </row>
    <row r="99" spans="1:10">
      <c r="A99" s="166">
        <v>2011</v>
      </c>
      <c r="B99" s="166" t="s">
        <v>55</v>
      </c>
      <c r="C99" s="253">
        <v>1330</v>
      </c>
      <c r="D99" s="253">
        <v>2120</v>
      </c>
      <c r="E99" s="253">
        <v>3240</v>
      </c>
      <c r="F99" s="253">
        <v>23530</v>
      </c>
      <c r="G99" s="253">
        <v>5630</v>
      </c>
      <c r="H99" s="253">
        <v>35850</v>
      </c>
      <c r="I99" s="253">
        <v>5780</v>
      </c>
      <c r="J99" s="4"/>
    </row>
    <row r="100" spans="1:10">
      <c r="A100" s="166"/>
      <c r="B100" s="166" t="s">
        <v>56</v>
      </c>
      <c r="C100" s="253">
        <v>1480</v>
      </c>
      <c r="D100" s="253">
        <v>2180</v>
      </c>
      <c r="E100" s="253">
        <v>3320</v>
      </c>
      <c r="F100" s="253">
        <v>22860</v>
      </c>
      <c r="G100" s="253">
        <v>5780</v>
      </c>
      <c r="H100" s="253">
        <v>35620</v>
      </c>
      <c r="I100" s="253">
        <v>5660</v>
      </c>
      <c r="J100" s="4"/>
    </row>
    <row r="101" spans="1:10">
      <c r="A101" s="166"/>
      <c r="B101" s="166" t="s">
        <v>57</v>
      </c>
      <c r="C101" s="253">
        <v>1580</v>
      </c>
      <c r="D101" s="253">
        <v>2170</v>
      </c>
      <c r="E101" s="253">
        <v>3480</v>
      </c>
      <c r="F101" s="253">
        <v>22770</v>
      </c>
      <c r="G101" s="253">
        <v>5830</v>
      </c>
      <c r="H101" s="253">
        <v>35830</v>
      </c>
      <c r="I101" s="253">
        <v>6130</v>
      </c>
      <c r="J101" s="4"/>
    </row>
    <row r="102" spans="1:10">
      <c r="A102" s="166"/>
      <c r="B102" s="166" t="s">
        <v>58</v>
      </c>
      <c r="C102" s="253">
        <v>1680</v>
      </c>
      <c r="D102" s="253">
        <v>2130</v>
      </c>
      <c r="E102" s="253">
        <v>3660</v>
      </c>
      <c r="F102" s="253">
        <v>22440</v>
      </c>
      <c r="G102" s="253">
        <v>6010</v>
      </c>
      <c r="H102" s="253">
        <v>35920</v>
      </c>
      <c r="I102" s="253">
        <v>6580</v>
      </c>
      <c r="J102" s="4"/>
    </row>
    <row r="103" spans="1:10">
      <c r="A103" s="166">
        <v>2012</v>
      </c>
      <c r="B103" s="166" t="s">
        <v>55</v>
      </c>
      <c r="C103" s="253">
        <v>1880</v>
      </c>
      <c r="D103" s="253">
        <v>2190</v>
      </c>
      <c r="E103" s="253">
        <v>3910</v>
      </c>
      <c r="F103" s="253">
        <v>22420</v>
      </c>
      <c r="G103" s="253">
        <v>6350</v>
      </c>
      <c r="H103" s="253">
        <v>36740</v>
      </c>
      <c r="I103" s="253">
        <v>7090</v>
      </c>
      <c r="J103" s="4"/>
    </row>
    <row r="104" spans="1:10">
      <c r="A104" s="166"/>
      <c r="B104" s="166" t="s">
        <v>56</v>
      </c>
      <c r="C104" s="253">
        <v>2100</v>
      </c>
      <c r="D104" s="253">
        <v>2070</v>
      </c>
      <c r="E104" s="253">
        <v>4170</v>
      </c>
      <c r="F104" s="253">
        <v>22000</v>
      </c>
      <c r="G104" s="253">
        <v>6850</v>
      </c>
      <c r="H104" s="253">
        <v>37190</v>
      </c>
      <c r="I104" s="253">
        <v>7300</v>
      </c>
      <c r="J104" s="4"/>
    </row>
    <row r="105" spans="1:10">
      <c r="A105" s="166"/>
      <c r="B105" s="166" t="s">
        <v>57</v>
      </c>
      <c r="C105" s="253">
        <v>2030</v>
      </c>
      <c r="D105" s="253">
        <v>2130</v>
      </c>
      <c r="E105" s="253">
        <v>4330</v>
      </c>
      <c r="F105" s="253">
        <v>22320</v>
      </c>
      <c r="G105" s="253">
        <v>7370</v>
      </c>
      <c r="H105" s="253">
        <v>38170</v>
      </c>
      <c r="I105" s="253">
        <v>7590</v>
      </c>
      <c r="J105" s="4"/>
    </row>
    <row r="106" spans="1:10">
      <c r="A106" s="166"/>
      <c r="B106" s="166" t="s">
        <v>58</v>
      </c>
      <c r="C106" s="253">
        <v>2090</v>
      </c>
      <c r="D106" s="253">
        <v>2130</v>
      </c>
      <c r="E106" s="253">
        <v>4410</v>
      </c>
      <c r="F106" s="253">
        <v>22400</v>
      </c>
      <c r="G106" s="253">
        <v>7810</v>
      </c>
      <c r="H106" s="253">
        <v>38860</v>
      </c>
      <c r="I106" s="253">
        <v>8480</v>
      </c>
      <c r="J106" s="4"/>
    </row>
    <row r="107" spans="1:10">
      <c r="A107" s="166">
        <v>2013</v>
      </c>
      <c r="B107" s="166" t="s">
        <v>55</v>
      </c>
      <c r="C107" s="253">
        <v>2290</v>
      </c>
      <c r="D107" s="253">
        <v>2250</v>
      </c>
      <c r="E107" s="253">
        <v>4530</v>
      </c>
      <c r="F107" s="253">
        <v>22410</v>
      </c>
      <c r="G107" s="253">
        <v>8750</v>
      </c>
      <c r="H107" s="253">
        <v>40230</v>
      </c>
      <c r="I107" s="253">
        <v>8270</v>
      </c>
      <c r="J107" s="4"/>
    </row>
    <row r="108" spans="1:10">
      <c r="A108" s="166"/>
      <c r="B108" s="166" t="s">
        <v>56</v>
      </c>
      <c r="C108" s="253">
        <v>2290</v>
      </c>
      <c r="D108" s="253">
        <v>2370</v>
      </c>
      <c r="E108" s="253">
        <v>4890</v>
      </c>
      <c r="F108" s="253">
        <v>21690</v>
      </c>
      <c r="G108" s="253">
        <v>10040</v>
      </c>
      <c r="H108" s="253">
        <v>41270</v>
      </c>
      <c r="I108" s="253">
        <v>10390</v>
      </c>
      <c r="J108" s="4"/>
    </row>
    <row r="109" spans="1:10">
      <c r="A109" s="166"/>
      <c r="B109" s="166" t="s">
        <v>57</v>
      </c>
      <c r="C109" s="253">
        <v>2690</v>
      </c>
      <c r="D109" s="253">
        <v>2410</v>
      </c>
      <c r="E109" s="253">
        <v>4680</v>
      </c>
      <c r="F109" s="253">
        <v>21880</v>
      </c>
      <c r="G109" s="253">
        <v>10600</v>
      </c>
      <c r="H109" s="253">
        <v>42260</v>
      </c>
      <c r="I109" s="253">
        <v>10940</v>
      </c>
      <c r="J109" s="4"/>
    </row>
    <row r="110" spans="1:10">
      <c r="A110" s="166"/>
      <c r="B110" s="166" t="s">
        <v>58</v>
      </c>
      <c r="C110" s="253">
        <v>2290</v>
      </c>
      <c r="D110" s="253">
        <v>2510</v>
      </c>
      <c r="E110" s="253">
        <v>4710</v>
      </c>
      <c r="F110" s="253">
        <v>21560</v>
      </c>
      <c r="G110" s="253">
        <v>11360</v>
      </c>
      <c r="H110" s="253">
        <v>42430</v>
      </c>
      <c r="I110" s="253">
        <v>11490</v>
      </c>
      <c r="J110" s="4"/>
    </row>
    <row r="111" spans="1:10">
      <c r="A111" s="166">
        <v>2014</v>
      </c>
      <c r="B111" s="166" t="s">
        <v>55</v>
      </c>
      <c r="C111" s="253">
        <v>2240</v>
      </c>
      <c r="D111" s="253">
        <v>2660</v>
      </c>
      <c r="E111" s="253">
        <v>4920</v>
      </c>
      <c r="F111" s="253">
        <v>21460</v>
      </c>
      <c r="G111" s="253">
        <v>12030</v>
      </c>
      <c r="H111" s="253">
        <v>43310</v>
      </c>
      <c r="I111" s="253">
        <v>12020</v>
      </c>
      <c r="J111" s="4"/>
    </row>
    <row r="112" spans="1:10">
      <c r="A112" s="166"/>
      <c r="B112" s="166" t="s">
        <v>56</v>
      </c>
      <c r="C112" s="253">
        <v>2510</v>
      </c>
      <c r="D112" s="253">
        <v>2650</v>
      </c>
      <c r="E112" s="253">
        <v>5060</v>
      </c>
      <c r="F112" s="253">
        <v>21060</v>
      </c>
      <c r="G112" s="253">
        <v>12990</v>
      </c>
      <c r="H112" s="253">
        <v>44270</v>
      </c>
      <c r="I112" s="253">
        <v>13170</v>
      </c>
      <c r="J112" s="4"/>
    </row>
    <row r="113" spans="1:10">
      <c r="A113" s="166"/>
      <c r="B113" s="166" t="s">
        <v>57</v>
      </c>
      <c r="C113" s="253">
        <v>2380</v>
      </c>
      <c r="D113" s="253">
        <v>2600</v>
      </c>
      <c r="E113" s="253">
        <v>5010</v>
      </c>
      <c r="F113" s="253">
        <v>20190</v>
      </c>
      <c r="G113" s="253">
        <v>15630</v>
      </c>
      <c r="H113" s="253">
        <v>45810</v>
      </c>
      <c r="I113" s="253">
        <v>14430</v>
      </c>
      <c r="J113" s="4"/>
    </row>
    <row r="114" spans="1:10">
      <c r="A114" s="166"/>
      <c r="B114" s="166" t="s">
        <v>58</v>
      </c>
      <c r="C114" s="253">
        <v>2600</v>
      </c>
      <c r="D114" s="253">
        <v>2710</v>
      </c>
      <c r="E114" s="253">
        <v>5370</v>
      </c>
      <c r="F114" s="253">
        <v>20280</v>
      </c>
      <c r="G114" s="253">
        <v>16070</v>
      </c>
      <c r="H114" s="253">
        <v>47020</v>
      </c>
      <c r="I114" s="253">
        <v>14830</v>
      </c>
      <c r="J114" s="4"/>
    </row>
    <row r="115" spans="1:10">
      <c r="A115" s="166">
        <v>2015</v>
      </c>
      <c r="B115" s="166" t="s">
        <v>55</v>
      </c>
      <c r="C115" s="253">
        <v>2950</v>
      </c>
      <c r="D115" s="253">
        <v>2620</v>
      </c>
      <c r="E115" s="253">
        <v>5430</v>
      </c>
      <c r="F115" s="253">
        <v>20180</v>
      </c>
      <c r="G115" s="253">
        <v>17060</v>
      </c>
      <c r="H115" s="253">
        <v>48240</v>
      </c>
      <c r="I115" s="253">
        <v>15620</v>
      </c>
      <c r="J115" s="4"/>
    </row>
    <row r="116" spans="1:10">
      <c r="A116" s="166"/>
      <c r="B116" s="166" t="s">
        <v>56</v>
      </c>
      <c r="C116" s="253">
        <v>3170</v>
      </c>
      <c r="D116" s="253">
        <v>2770</v>
      </c>
      <c r="E116" s="253">
        <v>5480</v>
      </c>
      <c r="F116" s="253">
        <v>19920</v>
      </c>
      <c r="G116" s="253">
        <v>18290</v>
      </c>
      <c r="H116" s="253">
        <v>49630</v>
      </c>
      <c r="I116" s="253">
        <v>16370</v>
      </c>
      <c r="J116" s="4"/>
    </row>
    <row r="117" spans="1:10">
      <c r="A117" s="166"/>
      <c r="B117" s="166" t="s">
        <v>57</v>
      </c>
      <c r="C117" s="253">
        <v>3370</v>
      </c>
      <c r="D117" s="253">
        <v>2820</v>
      </c>
      <c r="E117" s="253">
        <v>5910</v>
      </c>
      <c r="F117" s="253">
        <v>19570</v>
      </c>
      <c r="G117" s="253">
        <v>18810</v>
      </c>
      <c r="H117" s="253">
        <v>50490</v>
      </c>
      <c r="I117" s="253">
        <v>17120</v>
      </c>
      <c r="J117" s="53"/>
    </row>
    <row r="118" spans="1:10">
      <c r="A118" s="166"/>
      <c r="B118" s="166" t="s">
        <v>58</v>
      </c>
      <c r="C118" s="253">
        <v>2860</v>
      </c>
      <c r="D118" s="253">
        <v>3030</v>
      </c>
      <c r="E118" s="253">
        <v>5970</v>
      </c>
      <c r="F118" s="253">
        <v>21480</v>
      </c>
      <c r="G118" s="253">
        <v>17620</v>
      </c>
      <c r="H118" s="253">
        <v>50970</v>
      </c>
      <c r="I118" s="253">
        <v>17150</v>
      </c>
      <c r="J118" s="53"/>
    </row>
    <row r="119" spans="1:10">
      <c r="A119" s="166">
        <v>2016</v>
      </c>
      <c r="B119" s="166" t="s">
        <v>55</v>
      </c>
      <c r="C119" s="253">
        <v>2970</v>
      </c>
      <c r="D119" s="253">
        <v>3160</v>
      </c>
      <c r="E119" s="253">
        <v>6290</v>
      </c>
      <c r="F119" s="253">
        <v>20920</v>
      </c>
      <c r="G119" s="253">
        <v>18730</v>
      </c>
      <c r="H119" s="253">
        <v>52060</v>
      </c>
      <c r="I119" s="253">
        <v>18090</v>
      </c>
      <c r="J119" s="53"/>
    </row>
    <row r="120" spans="1:10">
      <c r="B120" s="5" t="s">
        <v>56</v>
      </c>
      <c r="C120" s="253">
        <v>3320</v>
      </c>
      <c r="D120" s="253">
        <v>3180</v>
      </c>
      <c r="E120" s="253">
        <v>6650</v>
      </c>
      <c r="F120" s="253">
        <v>20700</v>
      </c>
      <c r="G120" s="253">
        <v>18970</v>
      </c>
      <c r="H120" s="253">
        <v>52810</v>
      </c>
      <c r="I120" s="253">
        <v>18700</v>
      </c>
      <c r="J120" s="53"/>
    </row>
    <row r="121" spans="1:10">
      <c r="B121" s="5" t="s">
        <v>57</v>
      </c>
      <c r="C121" s="253">
        <v>3300</v>
      </c>
      <c r="D121" s="253">
        <v>3270</v>
      </c>
      <c r="E121" s="253">
        <v>6520</v>
      </c>
      <c r="F121" s="253">
        <v>20210</v>
      </c>
      <c r="G121" s="253">
        <v>20190</v>
      </c>
      <c r="H121" s="253">
        <v>53480</v>
      </c>
      <c r="I121" s="253">
        <v>19490</v>
      </c>
      <c r="J121" s="53"/>
    </row>
    <row r="122" spans="1:10">
      <c r="B122" s="5" t="s">
        <v>58</v>
      </c>
      <c r="C122" s="253">
        <v>3160</v>
      </c>
      <c r="D122" s="253">
        <v>3330</v>
      </c>
      <c r="E122" s="253">
        <v>6780</v>
      </c>
      <c r="F122" s="253">
        <v>19840</v>
      </c>
      <c r="G122" s="253">
        <v>21060</v>
      </c>
      <c r="H122" s="253">
        <v>54170</v>
      </c>
      <c r="I122" s="253">
        <v>19860</v>
      </c>
      <c r="J122" s="53"/>
    </row>
    <row r="123" spans="1:10">
      <c r="A123" s="5">
        <v>2017</v>
      </c>
      <c r="B123" s="5" t="s">
        <v>55</v>
      </c>
      <c r="C123" s="253">
        <v>3020</v>
      </c>
      <c r="D123" s="253">
        <v>3260</v>
      </c>
      <c r="E123" s="253">
        <v>7000</v>
      </c>
      <c r="F123" s="253">
        <v>20100</v>
      </c>
      <c r="G123" s="253">
        <v>20910</v>
      </c>
      <c r="H123" s="253">
        <v>54280</v>
      </c>
      <c r="I123" s="253">
        <v>19670</v>
      </c>
      <c r="J123" s="53"/>
    </row>
    <row r="124" spans="1:10">
      <c r="B124" s="5" t="s">
        <v>56</v>
      </c>
      <c r="C124" s="253">
        <v>2980</v>
      </c>
      <c r="D124" s="253">
        <v>3240</v>
      </c>
      <c r="E124" s="253">
        <v>7470</v>
      </c>
      <c r="F124" s="253">
        <v>18290</v>
      </c>
      <c r="G124" s="253">
        <v>22560</v>
      </c>
      <c r="H124" s="253">
        <v>54550</v>
      </c>
      <c r="I124" s="253">
        <v>19620</v>
      </c>
      <c r="J124" s="53"/>
    </row>
    <row r="125" spans="1:10">
      <c r="B125" s="5" t="s">
        <v>57</v>
      </c>
      <c r="C125" s="253">
        <v>2790</v>
      </c>
      <c r="D125" s="253">
        <v>3090</v>
      </c>
      <c r="E125" s="253">
        <v>7810</v>
      </c>
      <c r="F125" s="253">
        <v>18650</v>
      </c>
      <c r="G125" s="253">
        <v>22940</v>
      </c>
      <c r="H125" s="253">
        <v>55290</v>
      </c>
      <c r="I125" s="253">
        <v>20190</v>
      </c>
      <c r="J125" s="53"/>
    </row>
    <row r="126" spans="1:10">
      <c r="B126" s="5" t="s">
        <v>58</v>
      </c>
      <c r="C126" s="253">
        <v>2600</v>
      </c>
      <c r="D126" s="253">
        <v>3060</v>
      </c>
      <c r="E126" s="253">
        <v>7880</v>
      </c>
      <c r="F126" s="253">
        <v>18700</v>
      </c>
      <c r="G126" s="253">
        <v>22920</v>
      </c>
      <c r="H126" s="253">
        <v>55160</v>
      </c>
      <c r="I126" s="253">
        <v>19980</v>
      </c>
      <c r="J126" s="53"/>
    </row>
    <row r="127" spans="1:10">
      <c r="A127" s="5">
        <v>2018</v>
      </c>
      <c r="B127" s="5" t="s">
        <v>55</v>
      </c>
      <c r="C127" s="253">
        <v>2590</v>
      </c>
      <c r="D127" s="253">
        <v>3160</v>
      </c>
      <c r="E127" s="253">
        <v>7720</v>
      </c>
      <c r="F127" s="253">
        <v>20620</v>
      </c>
      <c r="G127" s="253">
        <v>21370</v>
      </c>
      <c r="H127" s="253">
        <v>55440</v>
      </c>
      <c r="I127" s="253">
        <v>19770</v>
      </c>
      <c r="J127" s="53"/>
    </row>
    <row r="128" spans="1:10">
      <c r="B128" s="5" t="s">
        <v>56</v>
      </c>
      <c r="C128" s="253">
        <v>2790</v>
      </c>
      <c r="D128" s="253">
        <v>3110</v>
      </c>
      <c r="E128" s="253">
        <v>7640</v>
      </c>
      <c r="F128" s="253">
        <v>20980</v>
      </c>
      <c r="G128" s="253">
        <v>21840</v>
      </c>
      <c r="H128" s="253">
        <v>56350</v>
      </c>
      <c r="I128" s="253">
        <v>19390</v>
      </c>
      <c r="J128" s="53"/>
    </row>
    <row r="129" spans="1:10">
      <c r="B129" s="5" t="s">
        <v>57</v>
      </c>
      <c r="C129" s="253">
        <v>2780</v>
      </c>
      <c r="D129" s="253">
        <v>3040</v>
      </c>
      <c r="E129" s="253">
        <v>7710</v>
      </c>
      <c r="F129" s="253">
        <v>20430</v>
      </c>
      <c r="G129" s="253">
        <v>22300</v>
      </c>
      <c r="H129" s="253">
        <v>56260</v>
      </c>
      <c r="I129" s="253">
        <v>21090</v>
      </c>
      <c r="J129" s="53"/>
    </row>
    <row r="130" spans="1:10">
      <c r="B130" s="5" t="s">
        <v>58</v>
      </c>
      <c r="C130" s="253">
        <v>3170</v>
      </c>
      <c r="D130" s="253">
        <v>3200</v>
      </c>
      <c r="E130" s="253">
        <v>7780</v>
      </c>
      <c r="F130" s="253">
        <v>19880</v>
      </c>
      <c r="G130" s="253">
        <v>22860</v>
      </c>
      <c r="H130" s="253">
        <v>56880</v>
      </c>
      <c r="I130" s="253">
        <v>20830</v>
      </c>
      <c r="J130" s="53"/>
    </row>
    <row r="131" spans="1:10">
      <c r="A131" s="5">
        <v>2019</v>
      </c>
      <c r="B131" s="5" t="s">
        <v>55</v>
      </c>
      <c r="C131" s="253">
        <v>3010</v>
      </c>
      <c r="D131" s="253">
        <v>3080</v>
      </c>
      <c r="E131" s="253">
        <v>8160</v>
      </c>
      <c r="F131" s="253">
        <v>20320</v>
      </c>
      <c r="G131" s="253">
        <f>H131-SUM(C131:F131)</f>
        <v>22210</v>
      </c>
      <c r="H131" s="253">
        <v>56780</v>
      </c>
      <c r="I131" s="253">
        <v>20090</v>
      </c>
    </row>
    <row r="132" spans="1:10">
      <c r="B132" s="5" t="s">
        <v>56</v>
      </c>
      <c r="C132" s="253">
        <v>3180</v>
      </c>
      <c r="D132" s="253">
        <v>3440</v>
      </c>
      <c r="E132" s="253">
        <v>8750</v>
      </c>
      <c r="F132" s="253">
        <v>21930</v>
      </c>
      <c r="G132" s="253">
        <f>H132-SUM(C132:F132)</f>
        <v>19650</v>
      </c>
      <c r="H132" s="253">
        <v>56950</v>
      </c>
      <c r="I132" s="253">
        <v>20170</v>
      </c>
    </row>
    <row r="133" spans="1:10">
      <c r="B133" s="5" t="s">
        <v>57</v>
      </c>
      <c r="C133" s="253">
        <v>3220</v>
      </c>
      <c r="D133" s="253">
        <v>3540</v>
      </c>
      <c r="E133" s="253">
        <v>9290</v>
      </c>
      <c r="F133" s="253">
        <v>21420</v>
      </c>
      <c r="G133" s="253">
        <f>H133-SUM(C133:F133)</f>
        <v>20760</v>
      </c>
      <c r="H133" s="253">
        <v>58230</v>
      </c>
      <c r="I133" s="253">
        <v>20720</v>
      </c>
    </row>
    <row r="134" spans="1:10">
      <c r="B134" s="5" t="s">
        <v>58</v>
      </c>
      <c r="C134" s="253">
        <v>3400</v>
      </c>
      <c r="D134" s="253">
        <v>3510</v>
      </c>
      <c r="E134" s="253">
        <v>9650</v>
      </c>
      <c r="F134" s="253">
        <v>21480</v>
      </c>
      <c r="G134" s="253">
        <f>H134-SUM(C134:F134)</f>
        <v>20640</v>
      </c>
      <c r="H134" s="253">
        <v>58680</v>
      </c>
      <c r="I134" s="253">
        <v>21440</v>
      </c>
    </row>
    <row r="135" spans="1:10">
      <c r="A135" s="5">
        <v>2020</v>
      </c>
      <c r="B135" s="5" t="s">
        <v>55</v>
      </c>
      <c r="C135" s="253">
        <v>3520</v>
      </c>
      <c r="D135" s="253">
        <v>3550</v>
      </c>
      <c r="E135" s="253">
        <v>9740</v>
      </c>
      <c r="F135" s="253">
        <v>21760</v>
      </c>
      <c r="G135" s="253">
        <f>H135-SUM(C135:F135)</f>
        <v>22150</v>
      </c>
      <c r="H135" s="253">
        <v>60720</v>
      </c>
      <c r="I135" s="253">
        <v>21760</v>
      </c>
    </row>
  </sheetData>
  <customSheetViews>
    <customSheetView guid="{9883963A-B599-466E-88D7-AE85360E0737}">
      <pane xSplit="2" ySplit="7" topLeftCell="C99" activePane="bottomRight" state="frozen"/>
      <selection pane="bottomRight" activeCell="D93" sqref="D93"/>
      <pageMargins left="0.7" right="0.7" top="0.75" bottom="0.75" header="0.3" footer="0.3"/>
      <pageSetup paperSize="9" orientation="portrait" r:id="rId1"/>
    </customSheetView>
    <customSheetView guid="{CDEF6930-6739-4FEE-9F65-E195F9A4F82A}">
      <pane xSplit="2" ySplit="7" topLeftCell="C99" activePane="bottomRight" state="frozen"/>
      <selection pane="bottomRight" activeCell="D93" sqref="D93"/>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9C22A-C293-4CB9-A7AE-3E15248A77E6}">
  <sheetPr codeName="Sheet12">
    <tabColor rgb="FF117733"/>
  </sheetPr>
  <dimension ref="A1:M30"/>
  <sheetViews>
    <sheetView zoomScaleNormal="100" workbookViewId="0">
      <selection activeCell="B1" sqref="B1"/>
    </sheetView>
  </sheetViews>
  <sheetFormatPr defaultColWidth="9" defaultRowHeight="15"/>
  <cols>
    <col min="1" max="1" width="14.85546875" style="21" customWidth="1"/>
    <col min="2" max="16384" width="9" style="6"/>
  </cols>
  <sheetData>
    <row r="1" spans="1:13">
      <c r="A1" s="5" t="s">
        <v>30</v>
      </c>
      <c r="B1" s="25">
        <v>4.7</v>
      </c>
      <c r="C1" s="258"/>
    </row>
    <row r="2" spans="1:13">
      <c r="A2" s="7" t="s">
        <v>31</v>
      </c>
      <c r="B2" s="5" t="s">
        <v>3240</v>
      </c>
      <c r="C2" s="9"/>
    </row>
    <row r="3" spans="1:13">
      <c r="A3" s="10" t="s">
        <v>33</v>
      </c>
      <c r="B3" s="14" t="s">
        <v>2467</v>
      </c>
      <c r="C3" s="9"/>
    </row>
    <row r="5" spans="1:13">
      <c r="A5" s="21" t="s">
        <v>3241</v>
      </c>
      <c r="B5" s="6" t="s">
        <v>3242</v>
      </c>
      <c r="C5" s="6" t="s">
        <v>3243</v>
      </c>
      <c r="D5" s="6" t="s">
        <v>47</v>
      </c>
    </row>
    <row r="6" spans="1:13">
      <c r="A6" s="21">
        <v>1</v>
      </c>
      <c r="B6" s="21">
        <v>1</v>
      </c>
      <c r="C6" s="6" t="s">
        <v>3244</v>
      </c>
      <c r="D6" s="13">
        <v>534579.15494779695</v>
      </c>
      <c r="M6" s="48"/>
    </row>
    <row r="7" spans="1:13">
      <c r="A7" s="21">
        <v>2</v>
      </c>
      <c r="B7" s="21">
        <v>1</v>
      </c>
      <c r="C7" s="6" t="s">
        <v>3245</v>
      </c>
      <c r="D7" s="13">
        <v>87704.764085966395</v>
      </c>
      <c r="M7" s="48"/>
    </row>
    <row r="8" spans="1:13">
      <c r="A8" s="21">
        <v>3</v>
      </c>
      <c r="B8" s="21">
        <v>1</v>
      </c>
      <c r="C8" s="6" t="s">
        <v>3245</v>
      </c>
      <c r="D8" s="13">
        <v>2732.7487256248501</v>
      </c>
      <c r="M8" s="48"/>
    </row>
    <row r="9" spans="1:13">
      <c r="A9" s="21" t="s">
        <v>3246</v>
      </c>
      <c r="B9" s="21">
        <v>1</v>
      </c>
      <c r="C9" s="6" t="s">
        <v>3245</v>
      </c>
      <c r="D9" s="13">
        <v>482.17717607123097</v>
      </c>
      <c r="M9" s="48"/>
    </row>
    <row r="10" spans="1:13">
      <c r="A10" s="21">
        <v>1</v>
      </c>
      <c r="B10" s="21">
        <v>2</v>
      </c>
      <c r="C10" s="6" t="s">
        <v>3244</v>
      </c>
      <c r="D10" s="13">
        <v>530501.82739915897</v>
      </c>
      <c r="M10" s="48"/>
    </row>
    <row r="11" spans="1:13">
      <c r="A11" s="21">
        <v>2</v>
      </c>
      <c r="B11" s="21">
        <v>2</v>
      </c>
      <c r="C11" s="6" t="s">
        <v>3244</v>
      </c>
      <c r="D11" s="13">
        <v>442846.14253283001</v>
      </c>
      <c r="M11" s="48"/>
    </row>
    <row r="12" spans="1:13">
      <c r="A12" s="21">
        <v>3</v>
      </c>
      <c r="B12" s="21">
        <v>2</v>
      </c>
      <c r="C12" s="6" t="s">
        <v>3245</v>
      </c>
      <c r="D12" s="13">
        <v>93934.101526666695</v>
      </c>
      <c r="M12" s="48"/>
    </row>
    <row r="13" spans="1:13">
      <c r="A13" s="21" t="s">
        <v>3246</v>
      </c>
      <c r="B13" s="21">
        <v>2</v>
      </c>
      <c r="C13" s="6" t="s">
        <v>3245</v>
      </c>
      <c r="D13" s="13">
        <v>12260.670975619199</v>
      </c>
      <c r="M13" s="48"/>
    </row>
    <row r="14" spans="1:13">
      <c r="A14" s="21">
        <v>1</v>
      </c>
      <c r="B14" s="21">
        <v>3</v>
      </c>
      <c r="C14" s="6" t="s">
        <v>3247</v>
      </c>
      <c r="D14" s="13">
        <v>414526.99243664101</v>
      </c>
      <c r="M14" s="48"/>
    </row>
    <row r="15" spans="1:13">
      <c r="A15" s="21">
        <v>2</v>
      </c>
      <c r="B15" s="21">
        <v>3</v>
      </c>
      <c r="C15" s="6" t="s">
        <v>3244</v>
      </c>
      <c r="D15" s="13">
        <v>359146.73599081801</v>
      </c>
      <c r="M15" s="48"/>
    </row>
    <row r="16" spans="1:13">
      <c r="A16" s="21">
        <v>3</v>
      </c>
      <c r="B16" s="21">
        <v>3</v>
      </c>
      <c r="C16" s="6" t="s">
        <v>3244</v>
      </c>
      <c r="D16" s="13">
        <v>327234.54797986301</v>
      </c>
      <c r="M16" s="48"/>
    </row>
    <row r="17" spans="1:13">
      <c r="A17" s="21" t="s">
        <v>3246</v>
      </c>
      <c r="B17" s="21">
        <v>3</v>
      </c>
      <c r="C17" s="6" t="s">
        <v>3245</v>
      </c>
      <c r="D17" s="13">
        <v>71747.1099200358</v>
      </c>
      <c r="M17" s="48"/>
    </row>
    <row r="18" spans="1:13">
      <c r="A18" s="21">
        <v>1</v>
      </c>
      <c r="B18" s="21" t="s">
        <v>3246</v>
      </c>
      <c r="C18" s="6" t="s">
        <v>3247</v>
      </c>
      <c r="D18" s="13">
        <v>157528.013755886</v>
      </c>
      <c r="M18" s="48"/>
    </row>
    <row r="19" spans="1:13">
      <c r="A19" s="21">
        <v>2</v>
      </c>
      <c r="B19" s="21" t="s">
        <v>3246</v>
      </c>
      <c r="C19" s="6" t="s">
        <v>3247</v>
      </c>
      <c r="D19" s="13">
        <v>194728.23867487599</v>
      </c>
      <c r="M19" s="48"/>
    </row>
    <row r="20" spans="1:13">
      <c r="A20" s="21">
        <v>3</v>
      </c>
      <c r="B20" s="21" t="s">
        <v>3246</v>
      </c>
      <c r="C20" s="6" t="s">
        <v>3247</v>
      </c>
      <c r="D20" s="13">
        <v>34851.312051671302</v>
      </c>
      <c r="M20" s="48"/>
    </row>
    <row r="21" spans="1:13">
      <c r="A21" s="21">
        <v>3</v>
      </c>
      <c r="B21" s="21" t="s">
        <v>3246</v>
      </c>
      <c r="C21" s="6" t="s">
        <v>3244</v>
      </c>
      <c r="D21" s="13">
        <v>109868.82036792301</v>
      </c>
      <c r="M21" s="48"/>
    </row>
    <row r="22" spans="1:13">
      <c r="A22" s="21" t="s">
        <v>3246</v>
      </c>
      <c r="B22" s="21" t="s">
        <v>3246</v>
      </c>
      <c r="C22" s="6" t="s">
        <v>3247</v>
      </c>
      <c r="D22" s="13">
        <v>2022.7125211548901</v>
      </c>
      <c r="M22" s="48"/>
    </row>
    <row r="23" spans="1:13">
      <c r="A23" s="21" t="s">
        <v>3246</v>
      </c>
      <c r="B23" s="21" t="s">
        <v>3246</v>
      </c>
      <c r="C23" s="6" t="s">
        <v>3244</v>
      </c>
      <c r="D23" s="13">
        <v>75010.598355738606</v>
      </c>
      <c r="M23" s="48"/>
    </row>
    <row r="24" spans="1:13">
      <c r="A24" s="21" t="s">
        <v>3246</v>
      </c>
      <c r="B24" s="21" t="s">
        <v>3246</v>
      </c>
      <c r="C24" s="6" t="s">
        <v>3245</v>
      </c>
      <c r="D24" s="13">
        <v>17387.1902599614</v>
      </c>
      <c r="M24" s="48"/>
    </row>
    <row r="25" spans="1:13">
      <c r="D25" s="13"/>
      <c r="M25" s="48"/>
    </row>
    <row r="26" spans="1:13">
      <c r="D26" s="13"/>
      <c r="M26" s="48"/>
    </row>
    <row r="27" spans="1:13">
      <c r="M27" s="48"/>
    </row>
    <row r="28" spans="1:13">
      <c r="M28" s="48"/>
    </row>
    <row r="29" spans="1:13">
      <c r="M29" s="48"/>
    </row>
    <row r="30" spans="1:13">
      <c r="M30" s="48"/>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87">
    <tabColor rgb="FF117733"/>
  </sheetPr>
  <dimension ref="A1:E38"/>
  <sheetViews>
    <sheetView zoomScaleNormal="100" workbookViewId="0">
      <selection activeCell="B1" sqref="B1"/>
    </sheetView>
  </sheetViews>
  <sheetFormatPr defaultColWidth="9.140625" defaultRowHeight="15"/>
  <cols>
    <col min="1" max="1" width="14.85546875" style="21" customWidth="1"/>
    <col min="2" max="16384" width="9.140625" style="6"/>
  </cols>
  <sheetData>
    <row r="1" spans="1:5">
      <c r="A1" s="21" t="s">
        <v>30</v>
      </c>
      <c r="B1" s="259">
        <v>4.8</v>
      </c>
      <c r="C1" s="257"/>
    </row>
    <row r="2" spans="1:5">
      <c r="A2" s="147" t="s">
        <v>31</v>
      </c>
      <c r="B2" s="6" t="s">
        <v>3205</v>
      </c>
    </row>
    <row r="3" spans="1:5">
      <c r="A3" s="148" t="s">
        <v>32</v>
      </c>
      <c r="B3" s="25" t="s">
        <v>3206</v>
      </c>
    </row>
    <row r="5" spans="1:5">
      <c r="A5" s="21" t="s">
        <v>53</v>
      </c>
      <c r="B5" s="6" t="s">
        <v>41</v>
      </c>
      <c r="C5" s="6" t="s">
        <v>42</v>
      </c>
      <c r="D5" s="6" t="s">
        <v>43</v>
      </c>
      <c r="E5" s="6" t="s">
        <v>44</v>
      </c>
    </row>
    <row r="6" spans="1:5">
      <c r="A6" s="21" t="s">
        <v>2348</v>
      </c>
      <c r="B6" s="52">
        <v>3.9E-2</v>
      </c>
      <c r="C6" s="52">
        <v>7.6999999999999999E-2</v>
      </c>
      <c r="D6" s="52">
        <v>0.108</v>
      </c>
      <c r="E6" s="24">
        <v>0.06</v>
      </c>
    </row>
    <row r="7" spans="1:5">
      <c r="A7" s="21" t="s">
        <v>2349</v>
      </c>
    </row>
    <row r="8" spans="1:5">
      <c r="A8" s="21" t="s">
        <v>2274</v>
      </c>
    </row>
    <row r="9" spans="1:5">
      <c r="A9" s="21" t="s">
        <v>2275</v>
      </c>
    </row>
    <row r="10" spans="1:5">
      <c r="A10" s="21" t="s">
        <v>7</v>
      </c>
    </row>
    <row r="11" spans="1:5">
      <c r="A11" s="21" t="s">
        <v>8</v>
      </c>
    </row>
    <row r="12" spans="1:5">
      <c r="A12" s="21" t="s">
        <v>9</v>
      </c>
    </row>
    <row r="13" spans="1:5">
      <c r="A13" s="21" t="s">
        <v>2350</v>
      </c>
    </row>
    <row r="14" spans="1:5">
      <c r="A14" s="21" t="s">
        <v>11</v>
      </c>
    </row>
    <row r="15" spans="1:5">
      <c r="A15" s="21" t="s">
        <v>12</v>
      </c>
      <c r="B15" s="23">
        <v>3.4564720394586898E-2</v>
      </c>
      <c r="C15" s="23">
        <v>0.10554998059908137</v>
      </c>
      <c r="D15" s="23">
        <v>5.3701325367243632E-2</v>
      </c>
      <c r="E15" s="23">
        <v>5.6946500746402957E-2</v>
      </c>
    </row>
    <row r="16" spans="1:5">
      <c r="A16" s="21" t="s">
        <v>13</v>
      </c>
      <c r="B16" s="23">
        <v>3.0624524659944412E-2</v>
      </c>
      <c r="C16" s="23">
        <v>9.9141075226830605E-2</v>
      </c>
      <c r="D16" s="23">
        <v>5.3773510594536875E-2</v>
      </c>
      <c r="E16" s="23">
        <v>5.3182489049136278E-2</v>
      </c>
    </row>
    <row r="17" spans="1:5">
      <c r="A17" s="21" t="s">
        <v>14</v>
      </c>
      <c r="B17" s="23">
        <v>2.9872926065870633E-2</v>
      </c>
      <c r="C17" s="23">
        <v>9.967471786093883E-2</v>
      </c>
      <c r="D17" s="23">
        <v>6.0633473837790178E-2</v>
      </c>
      <c r="E17" s="23">
        <v>5.374119289708524E-2</v>
      </c>
    </row>
    <row r="18" spans="1:5">
      <c r="A18" s="21" t="s">
        <v>15</v>
      </c>
      <c r="B18" s="23">
        <v>2.9319789088461123E-2</v>
      </c>
      <c r="C18" s="23">
        <v>0.10234229373502272</v>
      </c>
      <c r="D18" s="23">
        <v>6.1553843073060908E-2</v>
      </c>
      <c r="E18" s="23">
        <v>5.446304236452839E-2</v>
      </c>
    </row>
    <row r="19" spans="1:5">
      <c r="A19" s="21" t="s">
        <v>16</v>
      </c>
      <c r="B19" s="23">
        <v>2.8155714844660486E-2</v>
      </c>
      <c r="C19" s="23">
        <v>0.10407001213889172</v>
      </c>
      <c r="D19" s="23">
        <v>6.1909580218482148E-2</v>
      </c>
      <c r="E19" s="23">
        <v>5.4294202367750094E-2</v>
      </c>
    </row>
    <row r="20" spans="1:5">
      <c r="A20" s="21" t="s">
        <v>17</v>
      </c>
      <c r="B20" s="23">
        <v>2.6636882002996028E-2</v>
      </c>
      <c r="C20" s="23">
        <v>0.11108374622674043</v>
      </c>
      <c r="D20" s="23">
        <v>6.3148354050142061E-2</v>
      </c>
      <c r="E20" s="23">
        <v>5.5248693605494371E-2</v>
      </c>
    </row>
    <row r="21" spans="1:5">
      <c r="A21" s="21" t="s">
        <v>18</v>
      </c>
      <c r="B21" s="23">
        <v>2.6333590807043002E-2</v>
      </c>
      <c r="C21" s="23">
        <v>0.11997366765352795</v>
      </c>
      <c r="D21" s="23">
        <v>6.642892661114097E-2</v>
      </c>
      <c r="E21" s="23">
        <v>5.7207309655537344E-2</v>
      </c>
    </row>
    <row r="22" spans="1:5">
      <c r="A22" s="21" t="s">
        <v>19</v>
      </c>
      <c r="B22" s="23">
        <v>2.6944265308742152E-2</v>
      </c>
      <c r="C22" s="23">
        <v>0.12637314112141229</v>
      </c>
      <c r="D22" s="23">
        <v>6.6342935215649351E-2</v>
      </c>
      <c r="E22" s="23">
        <v>5.8470297754612204E-2</v>
      </c>
    </row>
    <row r="23" spans="1:5">
      <c r="A23" s="21" t="s">
        <v>20</v>
      </c>
      <c r="B23" s="23">
        <v>2.9337658443562661E-2</v>
      </c>
      <c r="C23" s="23">
        <v>0.11939955684146973</v>
      </c>
      <c r="D23" s="23">
        <v>7.4309778182240604E-2</v>
      </c>
      <c r="E23" s="23">
        <v>5.9542678621310123E-2</v>
      </c>
    </row>
    <row r="24" spans="1:5">
      <c r="A24" s="21" t="s">
        <v>21</v>
      </c>
      <c r="B24" s="23">
        <v>2.8512029071432556E-2</v>
      </c>
      <c r="C24" s="23">
        <v>0.11781892084453195</v>
      </c>
      <c r="D24" s="23">
        <v>9.495752951463432E-2</v>
      </c>
      <c r="E24" s="23">
        <v>6.2949035269634232E-2</v>
      </c>
    </row>
    <row r="25" spans="1:5">
      <c r="A25" s="21" t="s">
        <v>22</v>
      </c>
      <c r="B25" s="23">
        <v>3.0080868261285473E-2</v>
      </c>
      <c r="C25" s="23">
        <v>0.12152848436685257</v>
      </c>
      <c r="D25" s="23">
        <v>9.9002649913836227E-2</v>
      </c>
      <c r="E25" s="23">
        <v>6.6261102362438998E-2</v>
      </c>
    </row>
    <row r="26" spans="1:5">
      <c r="A26" s="21" t="s">
        <v>23</v>
      </c>
      <c r="B26" s="23">
        <v>2.7253171786168193E-2</v>
      </c>
      <c r="C26" s="23">
        <v>0.12167097152010289</v>
      </c>
      <c r="D26" s="23">
        <v>0.10495651222159415</v>
      </c>
      <c r="E26" s="23">
        <v>6.6019223827831736E-2</v>
      </c>
    </row>
    <row r="27" spans="1:5">
      <c r="A27" s="21" t="s">
        <v>24</v>
      </c>
      <c r="B27" s="23">
        <v>2.9904803110137757E-2</v>
      </c>
      <c r="C27" s="23">
        <v>0.12699949831564619</v>
      </c>
      <c r="D27" s="23">
        <v>9.7976729242276767E-2</v>
      </c>
      <c r="E27" s="23">
        <v>6.8000000000000005E-2</v>
      </c>
    </row>
    <row r="28" spans="1:5">
      <c r="A28" s="21" t="s">
        <v>25</v>
      </c>
      <c r="B28" s="23">
        <v>3.1739019905446503E-2</v>
      </c>
      <c r="C28" s="23">
        <v>0.13516113718582765</v>
      </c>
      <c r="D28" s="23">
        <v>0.10111671329930631</v>
      </c>
      <c r="E28" s="23">
        <v>7.2434102354354934E-2</v>
      </c>
    </row>
    <row r="29" spans="1:5">
      <c r="A29" s="21" t="s">
        <v>26</v>
      </c>
      <c r="B29" s="23">
        <v>2.9076730197255568E-2</v>
      </c>
      <c r="C29" s="23">
        <v>0.16063522528196811</v>
      </c>
      <c r="D29" s="23">
        <v>0.10574897586140124</v>
      </c>
      <c r="E29" s="23">
        <v>7.8178806878002563E-2</v>
      </c>
    </row>
    <row r="30" spans="1:5">
      <c r="A30" s="21" t="s">
        <v>27</v>
      </c>
      <c r="B30" s="23">
        <v>2.8584850582663773E-2</v>
      </c>
      <c r="C30" s="23">
        <v>0.16703133660036548</v>
      </c>
      <c r="D30" s="23">
        <v>0.1195246659233531</v>
      </c>
      <c r="E30" s="23">
        <v>8.3805047908813671E-2</v>
      </c>
    </row>
    <row r="31" spans="1:5">
      <c r="A31" s="21" t="s">
        <v>28</v>
      </c>
      <c r="B31" s="23">
        <v>3.0663164169231882E-2</v>
      </c>
      <c r="C31" s="23">
        <v>0.14264903766230333</v>
      </c>
      <c r="D31" s="23">
        <v>0.13090440368413359</v>
      </c>
      <c r="E31" s="23">
        <v>8.2504761463351006E-2</v>
      </c>
    </row>
    <row r="32" spans="1:5">
      <c r="A32" s="21" t="s">
        <v>29</v>
      </c>
      <c r="B32" s="23">
        <v>3.4080818997145747E-2</v>
      </c>
      <c r="C32" s="23">
        <v>0.13220994172691608</v>
      </c>
      <c r="D32" s="23">
        <v>0.1282786310511202</v>
      </c>
      <c r="E32" s="23">
        <v>8.1940980861297294E-2</v>
      </c>
    </row>
    <row r="33" spans="1:5">
      <c r="A33" s="21" t="s">
        <v>2074</v>
      </c>
      <c r="B33" s="23">
        <v>3.6713453712554286E-2</v>
      </c>
      <c r="C33" s="23">
        <v>0.12111747726640834</v>
      </c>
      <c r="D33" s="23">
        <v>0.1179646617099452</v>
      </c>
      <c r="E33" s="23">
        <v>7.8638337170255188E-2</v>
      </c>
    </row>
    <row r="34" spans="1:5">
      <c r="A34" s="21" t="s">
        <v>2139</v>
      </c>
      <c r="B34" s="23">
        <v>3.2930038777615855E-2</v>
      </c>
      <c r="C34" s="23">
        <v>0.12926959644918526</v>
      </c>
      <c r="D34" s="23">
        <v>0.10956914708388527</v>
      </c>
      <c r="E34" s="23">
        <v>7.6320814305084611E-2</v>
      </c>
    </row>
    <row r="35" spans="1:5">
      <c r="A35" s="21" t="s">
        <v>2174</v>
      </c>
      <c r="B35" s="24">
        <v>2.6667904976009099E-2</v>
      </c>
      <c r="C35" s="24">
        <v>0.13360370431175372</v>
      </c>
      <c r="D35" s="24">
        <v>0.11046729063255739</v>
      </c>
      <c r="E35" s="24">
        <v>7.4637505697919049E-2</v>
      </c>
    </row>
    <row r="36" spans="1:5">
      <c r="A36" s="21" t="s">
        <v>2286</v>
      </c>
      <c r="B36" s="24">
        <v>2.4012622084041653E-2</v>
      </c>
      <c r="C36" s="24">
        <v>0.13830617433094045</v>
      </c>
      <c r="D36" s="24">
        <v>0.10310940009794149</v>
      </c>
      <c r="E36" s="24">
        <v>7.2520329530339933E-2</v>
      </c>
    </row>
    <row r="37" spans="1:5">
      <c r="A37" s="21" t="s">
        <v>2316</v>
      </c>
      <c r="B37" s="23">
        <v>2.6107874950446856E-2</v>
      </c>
      <c r="C37" s="23">
        <v>0.14733447285597026</v>
      </c>
      <c r="D37" s="23">
        <v>0.11852947413692407</v>
      </c>
      <c r="E37" s="23">
        <v>8.0286725056721325E-2</v>
      </c>
    </row>
    <row r="38" spans="1:5">
      <c r="A38" s="21" t="s">
        <v>2328</v>
      </c>
      <c r="B38" s="23">
        <v>2.7099275799213132E-2</v>
      </c>
      <c r="C38" s="23">
        <v>0.14634409344116225</v>
      </c>
      <c r="D38" s="23">
        <v>0.12599171663313605</v>
      </c>
      <c r="E38" s="23">
        <v>8.2513986143919207E-2</v>
      </c>
    </row>
  </sheetData>
  <customSheetViews>
    <customSheetView guid="{9883963A-B599-466E-88D7-AE85360E0737}">
      <selection activeCell="E27" sqref="E27"/>
      <pageMargins left="0.7" right="0.7" top="0.75" bottom="0.75" header="0.3" footer="0.3"/>
      <pageSetup paperSize="9" orientation="portrait" r:id="rId1"/>
    </customSheetView>
    <customSheetView guid="{CDEF6930-6739-4FEE-9F65-E195F9A4F82A}">
      <selection activeCell="E27" sqref="E27"/>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65">
    <tabColor rgb="FF117733"/>
  </sheetPr>
  <dimension ref="A1:Q168"/>
  <sheetViews>
    <sheetView zoomScaleNormal="100" workbookViewId="0">
      <selection activeCell="A9" sqref="A9"/>
    </sheetView>
  </sheetViews>
  <sheetFormatPr defaultColWidth="9" defaultRowHeight="15"/>
  <cols>
    <col min="1" max="1" width="14.85546875" style="21" customWidth="1"/>
    <col min="2" max="3" width="9" style="6"/>
    <col min="4" max="4" width="9.5703125" style="6" bestFit="1" customWidth="1"/>
    <col min="5" max="12" width="9" style="6"/>
    <col min="13" max="13" width="9.28515625" style="6" bestFit="1" customWidth="1"/>
    <col min="14" max="14" width="9.5703125" style="6" bestFit="1" customWidth="1"/>
    <col min="15" max="16384" width="9" style="6"/>
  </cols>
  <sheetData>
    <row r="1" spans="1:17">
      <c r="A1" s="21" t="s">
        <v>30</v>
      </c>
      <c r="B1" s="8">
        <v>4.9000000000000004</v>
      </c>
      <c r="C1" s="257"/>
    </row>
    <row r="2" spans="1:17">
      <c r="A2" s="147" t="s">
        <v>31</v>
      </c>
      <c r="B2" s="6" t="s">
        <v>3966</v>
      </c>
    </row>
    <row r="3" spans="1:17">
      <c r="A3" s="148" t="s">
        <v>32</v>
      </c>
      <c r="B3" s="25" t="s">
        <v>3264</v>
      </c>
      <c r="C3" s="25"/>
      <c r="D3" s="25"/>
    </row>
    <row r="4" spans="1:17">
      <c r="A4" s="148"/>
      <c r="B4" s="50"/>
      <c r="C4" s="50"/>
      <c r="D4" s="50"/>
    </row>
    <row r="5" spans="1:17">
      <c r="A5" s="21" t="s">
        <v>50</v>
      </c>
      <c r="B5" s="6" t="s">
        <v>36</v>
      </c>
      <c r="C5" s="6" t="s">
        <v>3170</v>
      </c>
      <c r="D5" s="48"/>
      <c r="E5" s="48"/>
      <c r="F5" s="48"/>
      <c r="G5" s="48"/>
      <c r="H5" s="48"/>
      <c r="I5" s="48"/>
      <c r="J5" s="48"/>
      <c r="O5" s="48"/>
      <c r="P5" s="48"/>
      <c r="Q5" s="48"/>
    </row>
    <row r="6" spans="1:17">
      <c r="A6" s="21" t="s">
        <v>2182</v>
      </c>
      <c r="B6" s="16">
        <v>6.3633838274191695E-2</v>
      </c>
      <c r="C6" s="16">
        <v>3.4888706319795661E-2</v>
      </c>
      <c r="D6" s="48"/>
      <c r="E6" s="48"/>
      <c r="F6" s="48"/>
      <c r="G6" s="48"/>
      <c r="H6" s="48"/>
      <c r="I6" s="48"/>
      <c r="J6" s="48"/>
      <c r="O6" s="48"/>
      <c r="P6" s="48"/>
      <c r="Q6" s="48"/>
    </row>
    <row r="7" spans="1:17">
      <c r="A7" s="21" t="s">
        <v>43</v>
      </c>
      <c r="B7" s="16">
        <v>0.26741999443724512</v>
      </c>
      <c r="C7" s="16">
        <v>9.9492182039614283E-2</v>
      </c>
      <c r="D7" s="48"/>
      <c r="E7" s="48"/>
      <c r="F7" s="48"/>
      <c r="G7" s="48"/>
      <c r="H7" s="48"/>
      <c r="I7" s="48"/>
      <c r="J7" s="48"/>
      <c r="O7" s="48"/>
      <c r="P7" s="48"/>
      <c r="Q7" s="48"/>
    </row>
    <row r="8" spans="1:17">
      <c r="A8" s="21" t="s">
        <v>42</v>
      </c>
      <c r="B8" s="16">
        <v>0.34669642309841026</v>
      </c>
      <c r="C8" s="16">
        <v>0.16760613339029473</v>
      </c>
      <c r="D8" s="48"/>
      <c r="E8" s="48"/>
      <c r="F8" s="48"/>
      <c r="G8" s="48"/>
      <c r="H8" s="48"/>
      <c r="I8" s="48"/>
      <c r="J8" s="48"/>
      <c r="O8" s="48"/>
      <c r="P8" s="48"/>
      <c r="Q8" s="48"/>
    </row>
    <row r="9" spans="1:17">
      <c r="A9" s="21" t="s">
        <v>2</v>
      </c>
      <c r="B9" s="16">
        <v>0.19624312674621835</v>
      </c>
      <c r="C9" s="16">
        <v>7.5357525973045181E-2</v>
      </c>
      <c r="D9" s="48"/>
      <c r="E9" s="48"/>
      <c r="F9" s="48"/>
      <c r="G9" s="48"/>
      <c r="H9" s="48"/>
      <c r="I9" s="48"/>
      <c r="J9" s="48"/>
      <c r="O9" s="48"/>
      <c r="P9" s="48"/>
      <c r="Q9" s="48"/>
    </row>
    <row r="10" spans="1:17">
      <c r="D10" s="48"/>
      <c r="E10" s="48"/>
      <c r="F10" s="48"/>
      <c r="G10" s="48"/>
      <c r="H10" s="48"/>
      <c r="I10" s="48"/>
      <c r="J10" s="48"/>
      <c r="O10" s="48"/>
      <c r="P10" s="48"/>
      <c r="Q10" s="48"/>
    </row>
    <row r="11" spans="1:17">
      <c r="D11" s="48"/>
      <c r="E11" s="48"/>
      <c r="F11" s="48"/>
      <c r="G11" s="48"/>
      <c r="H11" s="48"/>
      <c r="I11" s="48"/>
      <c r="J11" s="48"/>
      <c r="O11" s="48"/>
      <c r="P11" s="48"/>
      <c r="Q11" s="48"/>
    </row>
    <row r="12" spans="1:17">
      <c r="D12" s="48"/>
      <c r="E12" s="48"/>
      <c r="F12" s="48"/>
      <c r="G12" s="48"/>
      <c r="H12" s="48"/>
      <c r="I12" s="48"/>
      <c r="J12" s="48"/>
      <c r="O12" s="48"/>
      <c r="P12" s="48"/>
      <c r="Q12" s="48"/>
    </row>
    <row r="13" spans="1:17">
      <c r="D13" s="48"/>
      <c r="E13" s="48"/>
      <c r="F13" s="48"/>
      <c r="G13" s="48"/>
      <c r="H13" s="48"/>
      <c r="I13" s="48"/>
      <c r="J13" s="48"/>
      <c r="O13" s="48"/>
      <c r="P13" s="48"/>
      <c r="Q13" s="48"/>
    </row>
    <row r="14" spans="1:17">
      <c r="D14" s="48"/>
      <c r="E14" s="48"/>
      <c r="F14" s="48"/>
      <c r="G14" s="48"/>
      <c r="H14" s="48"/>
      <c r="I14" s="48"/>
      <c r="J14" s="48"/>
      <c r="O14" s="48"/>
      <c r="P14" s="48"/>
      <c r="Q14" s="48"/>
    </row>
    <row r="15" spans="1:17">
      <c r="D15" s="48"/>
      <c r="E15" s="48"/>
      <c r="F15" s="48"/>
      <c r="G15" s="48"/>
      <c r="H15" s="48"/>
      <c r="I15" s="48"/>
      <c r="J15" s="48"/>
      <c r="O15" s="48"/>
      <c r="P15" s="48"/>
      <c r="Q15" s="48"/>
    </row>
    <row r="16" spans="1:17">
      <c r="D16" s="48"/>
      <c r="E16" s="48"/>
      <c r="F16" s="48"/>
      <c r="G16" s="48"/>
      <c r="H16" s="48"/>
      <c r="I16" s="48"/>
      <c r="J16" s="48"/>
      <c r="O16" s="48"/>
      <c r="P16" s="48"/>
      <c r="Q16" s="48"/>
    </row>
    <row r="17" spans="4:17">
      <c r="D17" s="48"/>
      <c r="E17" s="48"/>
      <c r="F17" s="48"/>
      <c r="G17" s="48"/>
      <c r="H17" s="48"/>
      <c r="I17" s="48"/>
      <c r="J17" s="48"/>
      <c r="O17" s="48"/>
      <c r="P17" s="48"/>
      <c r="Q17" s="48"/>
    </row>
    <row r="18" spans="4:17">
      <c r="D18" s="48"/>
      <c r="E18" s="48"/>
      <c r="F18" s="48"/>
      <c r="G18" s="48"/>
      <c r="H18" s="48"/>
      <c r="I18" s="48"/>
      <c r="J18" s="48"/>
      <c r="O18" s="48"/>
      <c r="P18" s="48"/>
      <c r="Q18" s="48"/>
    </row>
    <row r="19" spans="4:17">
      <c r="D19" s="48"/>
      <c r="E19" s="48"/>
      <c r="F19" s="48"/>
      <c r="G19" s="48"/>
      <c r="H19" s="48"/>
      <c r="I19" s="48"/>
      <c r="J19" s="48"/>
      <c r="O19" s="48"/>
      <c r="P19" s="48"/>
      <c r="Q19" s="48"/>
    </row>
    <row r="20" spans="4:17">
      <c r="D20" s="48"/>
      <c r="E20" s="48"/>
      <c r="F20" s="48"/>
      <c r="G20" s="48"/>
      <c r="H20" s="48"/>
      <c r="I20" s="48"/>
      <c r="J20" s="48"/>
      <c r="O20" s="48"/>
      <c r="P20" s="48"/>
      <c r="Q20" s="48"/>
    </row>
    <row r="21" spans="4:17">
      <c r="D21" s="48"/>
      <c r="E21" s="48"/>
      <c r="F21" s="48"/>
      <c r="G21" s="48"/>
      <c r="H21" s="48"/>
      <c r="I21" s="48"/>
      <c r="J21" s="48"/>
      <c r="O21" s="48"/>
      <c r="P21" s="48"/>
      <c r="Q21" s="48"/>
    </row>
    <row r="22" spans="4:17">
      <c r="D22" s="48"/>
      <c r="E22" s="48"/>
      <c r="F22" s="48"/>
      <c r="G22" s="48"/>
      <c r="H22" s="48"/>
      <c r="I22" s="48"/>
      <c r="J22" s="48"/>
      <c r="O22" s="48"/>
      <c r="P22" s="48"/>
      <c r="Q22" s="48"/>
    </row>
    <row r="23" spans="4:17">
      <c r="D23" s="48"/>
      <c r="E23" s="48"/>
      <c r="F23" s="48"/>
      <c r="G23" s="48"/>
      <c r="H23" s="48"/>
      <c r="I23" s="48"/>
      <c r="J23" s="48"/>
      <c r="O23" s="48"/>
      <c r="P23" s="48"/>
      <c r="Q23" s="48"/>
    </row>
    <row r="24" spans="4:17">
      <c r="D24" s="48"/>
      <c r="E24" s="48"/>
      <c r="F24" s="48"/>
      <c r="G24" s="48"/>
      <c r="H24" s="48"/>
      <c r="I24" s="48"/>
      <c r="J24" s="48"/>
      <c r="O24" s="48"/>
      <c r="P24" s="48"/>
      <c r="Q24" s="48"/>
    </row>
    <row r="25" spans="4:17">
      <c r="D25" s="48"/>
      <c r="E25" s="48"/>
      <c r="F25" s="48"/>
      <c r="G25" s="48"/>
      <c r="H25" s="48"/>
      <c r="I25" s="48"/>
      <c r="J25" s="48"/>
      <c r="O25" s="48"/>
      <c r="P25" s="48"/>
      <c r="Q25" s="48"/>
    </row>
    <row r="26" spans="4:17">
      <c r="D26" s="48"/>
      <c r="E26" s="48"/>
      <c r="F26" s="48"/>
      <c r="G26" s="48"/>
      <c r="H26" s="48"/>
      <c r="I26" s="48"/>
      <c r="J26" s="48"/>
      <c r="O26" s="48"/>
      <c r="P26" s="48"/>
      <c r="Q26" s="48"/>
    </row>
    <row r="27" spans="4:17">
      <c r="D27" s="48"/>
      <c r="E27" s="48"/>
      <c r="F27" s="48"/>
      <c r="G27" s="48"/>
      <c r="H27" s="48"/>
      <c r="I27" s="48"/>
      <c r="J27" s="48"/>
      <c r="O27" s="48"/>
      <c r="P27" s="48"/>
      <c r="Q27" s="48"/>
    </row>
    <row r="28" spans="4:17">
      <c r="D28" s="48"/>
      <c r="E28" s="48"/>
      <c r="F28" s="48"/>
      <c r="G28" s="48"/>
      <c r="H28" s="48"/>
      <c r="I28" s="48"/>
      <c r="J28" s="48"/>
      <c r="O28" s="48"/>
      <c r="P28" s="48"/>
      <c r="Q28" s="48"/>
    </row>
    <row r="29" spans="4:17">
      <c r="D29" s="48"/>
      <c r="E29" s="48"/>
      <c r="F29" s="48"/>
      <c r="G29" s="48"/>
      <c r="H29" s="48"/>
      <c r="I29" s="48"/>
      <c r="J29" s="48"/>
      <c r="O29" s="48"/>
      <c r="P29" s="48"/>
      <c r="Q29" s="48"/>
    </row>
    <row r="30" spans="4:17">
      <c r="D30" s="48"/>
      <c r="E30" s="48"/>
      <c r="F30" s="48"/>
      <c r="G30" s="48"/>
      <c r="H30" s="48"/>
      <c r="I30" s="48"/>
      <c r="J30" s="48"/>
      <c r="O30" s="48"/>
      <c r="P30" s="48"/>
      <c r="Q30" s="48"/>
    </row>
    <row r="31" spans="4:17">
      <c r="D31" s="48"/>
      <c r="E31" s="48"/>
      <c r="F31" s="48"/>
      <c r="G31" s="48"/>
      <c r="H31" s="48"/>
      <c r="I31" s="48"/>
      <c r="J31" s="48"/>
      <c r="O31" s="48"/>
      <c r="P31" s="48"/>
      <c r="Q31" s="48"/>
    </row>
    <row r="32" spans="4:17">
      <c r="D32" s="48"/>
      <c r="E32" s="48"/>
      <c r="F32" s="48"/>
      <c r="G32" s="48"/>
      <c r="H32" s="48"/>
      <c r="I32" s="48"/>
      <c r="J32" s="48"/>
      <c r="O32" s="48"/>
      <c r="P32" s="48"/>
      <c r="Q32" s="48"/>
    </row>
    <row r="33" spans="1:17">
      <c r="D33" s="48"/>
      <c r="E33" s="48"/>
      <c r="F33" s="48"/>
      <c r="G33" s="48"/>
      <c r="H33" s="48"/>
      <c r="I33" s="48"/>
      <c r="J33" s="48"/>
      <c r="O33" s="48"/>
      <c r="P33" s="48"/>
      <c r="Q33" s="48"/>
    </row>
    <row r="34" spans="1:17">
      <c r="D34" s="48"/>
      <c r="E34" s="48"/>
      <c r="F34" s="48"/>
      <c r="G34" s="48"/>
      <c r="H34" s="48"/>
      <c r="I34" s="48"/>
      <c r="J34" s="48"/>
      <c r="O34" s="48"/>
      <c r="P34" s="48"/>
      <c r="Q34" s="48"/>
    </row>
    <row r="35" spans="1:17">
      <c r="D35" s="48"/>
      <c r="E35" s="48"/>
      <c r="F35" s="48"/>
      <c r="G35" s="48"/>
      <c r="H35" s="48"/>
      <c r="I35" s="48"/>
      <c r="J35" s="48"/>
      <c r="O35" s="48"/>
      <c r="P35" s="48"/>
      <c r="Q35" s="48"/>
    </row>
    <row r="36" spans="1:17">
      <c r="D36" s="48"/>
      <c r="E36" s="48"/>
      <c r="F36" s="48"/>
      <c r="G36" s="48"/>
      <c r="H36" s="48"/>
      <c r="I36" s="48"/>
      <c r="J36" s="48"/>
      <c r="O36" s="48"/>
      <c r="P36" s="48"/>
      <c r="Q36" s="48"/>
    </row>
    <row r="37" spans="1:17">
      <c r="D37" s="48"/>
      <c r="E37" s="48"/>
      <c r="F37" s="48"/>
      <c r="G37" s="48"/>
      <c r="H37" s="48"/>
      <c r="I37" s="48"/>
      <c r="J37" s="48"/>
      <c r="O37" s="48"/>
      <c r="P37" s="48"/>
      <c r="Q37" s="48"/>
    </row>
    <row r="38" spans="1:17">
      <c r="D38" s="48"/>
      <c r="E38" s="48"/>
      <c r="F38" s="48"/>
      <c r="G38" s="48"/>
      <c r="H38" s="48"/>
      <c r="I38" s="48"/>
      <c r="J38" s="48"/>
      <c r="O38" s="48"/>
      <c r="P38" s="48"/>
      <c r="Q38" s="48"/>
    </row>
    <row r="39" spans="1:17">
      <c r="D39" s="48"/>
      <c r="E39" s="48"/>
      <c r="F39" s="48"/>
      <c r="G39" s="48"/>
      <c r="H39" s="48"/>
      <c r="I39" s="48"/>
      <c r="J39" s="48"/>
      <c r="O39" s="48"/>
      <c r="P39" s="48"/>
      <c r="Q39" s="48"/>
    </row>
    <row r="40" spans="1:17">
      <c r="D40" s="48"/>
      <c r="E40" s="48"/>
      <c r="F40" s="48"/>
      <c r="G40" s="48"/>
      <c r="H40" s="48"/>
      <c r="I40" s="48"/>
      <c r="J40" s="48"/>
      <c r="O40" s="48"/>
      <c r="P40" s="48"/>
      <c r="Q40" s="48"/>
    </row>
    <row r="42" spans="1:17">
      <c r="A42" s="149"/>
    </row>
    <row r="84" spans="1:1">
      <c r="A84" s="149"/>
    </row>
    <row r="126" spans="1:1">
      <c r="A126" s="149"/>
    </row>
    <row r="168" spans="1:1">
      <c r="A168" s="149"/>
    </row>
  </sheetData>
  <customSheetViews>
    <customSheetView guid="{9883963A-B599-466E-88D7-AE85360E0737}" topLeftCell="R1">
      <selection activeCell="O12" sqref="O9:O12"/>
      <pageMargins left="0.7" right="0.7" top="0.75" bottom="0.75" header="0.3" footer="0.3"/>
      <pageSetup paperSize="9" orientation="portrait" r:id="rId1"/>
    </customSheetView>
    <customSheetView guid="{CDEF6930-6739-4FEE-9F65-E195F9A4F82A}" topLeftCell="R1">
      <selection activeCell="O12" sqref="O9:O12"/>
      <pageMargins left="0.7" right="0.7" top="0.75" bottom="0.75" header="0.3" footer="0.3"/>
      <pageSetup paperSize="9" orientation="portrait" r:id="rId2"/>
    </customSheetView>
  </customSheetViews>
  <hyperlinks>
    <hyperlink ref="B4" r:id="rId3" display="Q:\Evidence base\e. Housing need &amp; demand\Overcrowding\Bedroom standard measure - EHS etc\2014.10.29 Overcrowded children in London.xlsx" xr:uid="{00000000-0004-0000-4E00-000000000000}"/>
  </hyperlinks>
  <pageMargins left="0.7" right="0.7" top="0.75" bottom="0.75" header="0.3" footer="0.3"/>
  <pageSetup paperSize="9" orientation="portrait" r:id="rId4"/>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BA8D3-0B05-45A8-B25A-AFBC179F34C1}">
  <sheetPr>
    <tabColor rgb="FF117733"/>
  </sheetPr>
  <dimension ref="A1:Y9"/>
  <sheetViews>
    <sheetView workbookViewId="0">
      <selection activeCell="A7" sqref="A7"/>
    </sheetView>
  </sheetViews>
  <sheetFormatPr defaultRowHeight="15"/>
  <cols>
    <col min="1" max="1" width="16" customWidth="1"/>
  </cols>
  <sheetData>
    <row r="1" spans="1:25">
      <c r="A1" s="1" t="s">
        <v>30</v>
      </c>
      <c r="B1">
        <v>4.0999999999999996</v>
      </c>
    </row>
    <row r="2" spans="1:25">
      <c r="A2" s="1" t="s">
        <v>31</v>
      </c>
      <c r="B2" t="s">
        <v>3207</v>
      </c>
    </row>
    <row r="3" spans="1:25">
      <c r="A3" s="1" t="s">
        <v>33</v>
      </c>
      <c r="B3" t="s">
        <v>3270</v>
      </c>
    </row>
    <row r="5" spans="1:25">
      <c r="A5" t="s">
        <v>50</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2074</v>
      </c>
      <c r="U5" t="s">
        <v>2139</v>
      </c>
      <c r="V5" t="s">
        <v>2174</v>
      </c>
      <c r="W5" t="s">
        <v>2286</v>
      </c>
      <c r="X5" t="s">
        <v>2316</v>
      </c>
      <c r="Y5" t="s">
        <v>2328</v>
      </c>
    </row>
    <row r="6" spans="1:25">
      <c r="A6" t="s">
        <v>2183</v>
      </c>
      <c r="B6" s="335">
        <v>0.3323976045987741</v>
      </c>
      <c r="C6" s="335">
        <v>0.32788565421705479</v>
      </c>
      <c r="D6" s="335">
        <v>0.34035125836915991</v>
      </c>
      <c r="E6" s="335">
        <v>0.3432427531459476</v>
      </c>
      <c r="F6" s="335">
        <v>0.35740239929378276</v>
      </c>
      <c r="G6" s="335">
        <v>0.35514658490614232</v>
      </c>
      <c r="H6" s="335">
        <v>0.3629776151173667</v>
      </c>
      <c r="I6" s="335">
        <v>0.35849215492469538</v>
      </c>
      <c r="J6" s="335">
        <v>0.36115482311841268</v>
      </c>
      <c r="K6" s="335">
        <v>0.36714532871094913</v>
      </c>
      <c r="L6" s="335">
        <v>0.37052121872070831</v>
      </c>
      <c r="M6" s="335">
        <v>0.37380241632254491</v>
      </c>
      <c r="N6" s="335">
        <v>0.37404028110574306</v>
      </c>
      <c r="O6" s="335">
        <v>0.37633483628507108</v>
      </c>
      <c r="P6" s="335">
        <v>0.37954057305795458</v>
      </c>
      <c r="Q6" s="335">
        <v>0.3831322811102818</v>
      </c>
      <c r="R6" s="335">
        <v>0.38491587694289658</v>
      </c>
      <c r="S6" s="335">
        <v>0.3916237842410828</v>
      </c>
      <c r="T6" s="335">
        <v>0.40115137236585346</v>
      </c>
      <c r="U6" s="335">
        <v>0.40586969674215534</v>
      </c>
      <c r="V6" s="335">
        <v>0.42701497217873197</v>
      </c>
      <c r="W6" s="335">
        <v>0.41578867422063359</v>
      </c>
      <c r="X6" s="335">
        <v>0.42400832027023783</v>
      </c>
      <c r="Y6" s="335">
        <v>0.39229830871385529</v>
      </c>
    </row>
    <row r="7" spans="1:25">
      <c r="A7" t="s">
        <v>138</v>
      </c>
      <c r="B7" s="335">
        <v>7.8521643100833996E-2</v>
      </c>
      <c r="C7" s="335">
        <v>7.7214671530934489E-2</v>
      </c>
      <c r="D7" s="335">
        <v>7.8316777993485354E-2</v>
      </c>
      <c r="E7" s="335">
        <v>8.2784586175682282E-2</v>
      </c>
      <c r="F7" s="335">
        <v>8.0280576396407621E-2</v>
      </c>
      <c r="G7" s="335">
        <v>8.0071294496152912E-2</v>
      </c>
      <c r="H7" s="335">
        <v>7.5496975053808854E-2</v>
      </c>
      <c r="I7" s="335">
        <v>7.340715657917514E-2</v>
      </c>
      <c r="J7" s="335">
        <v>7.3945950993618434E-2</v>
      </c>
      <c r="K7" s="335">
        <v>8.498594927833418E-2</v>
      </c>
      <c r="L7" s="335">
        <v>8.4254606764182796E-2</v>
      </c>
      <c r="M7" s="335">
        <v>8.5881551317580115E-2</v>
      </c>
      <c r="N7" s="335">
        <v>7.994512243639261E-2</v>
      </c>
      <c r="O7" s="335">
        <v>8.5076455716282154E-2</v>
      </c>
      <c r="P7" s="335">
        <v>7.2097650276794392E-2</v>
      </c>
      <c r="Q7" s="335">
        <v>6.5177941810065088E-2</v>
      </c>
      <c r="R7" s="335">
        <v>5.748201098661692E-2</v>
      </c>
      <c r="S7" s="335">
        <v>7.0663243406093881E-2</v>
      </c>
      <c r="T7" s="335">
        <v>7.1017903632650259E-2</v>
      </c>
      <c r="U7" s="335">
        <v>7.6433371902092595E-2</v>
      </c>
      <c r="V7" s="335">
        <v>7.4487105495170639E-2</v>
      </c>
      <c r="W7" s="335">
        <v>7.2717692688669733E-2</v>
      </c>
      <c r="X7" s="335">
        <v>6.9178538194288208E-2</v>
      </c>
      <c r="Y7" s="335">
        <v>6.5582145876708367E-2</v>
      </c>
    </row>
    <row r="8" spans="1:25">
      <c r="A8" t="s">
        <v>137</v>
      </c>
      <c r="B8" s="335">
        <v>9.6717967881587888E-2</v>
      </c>
      <c r="C8" s="335">
        <v>0.10211869818427111</v>
      </c>
      <c r="D8" s="335">
        <v>9.5898734122448703E-2</v>
      </c>
      <c r="E8" s="335">
        <v>9.5739525641478973E-2</v>
      </c>
      <c r="F8" s="335">
        <v>0.10085517087494915</v>
      </c>
      <c r="G8" s="335">
        <v>0.10482735472317607</v>
      </c>
      <c r="H8" s="335">
        <v>9.8829118241173866E-2</v>
      </c>
      <c r="I8" s="335">
        <v>8.6564117165739363E-2</v>
      </c>
      <c r="J8" s="335">
        <v>8.1991200958357824E-2</v>
      </c>
      <c r="K8" s="335">
        <v>8.0117744130198218E-2</v>
      </c>
      <c r="L8" s="335">
        <v>9.7147158514669971E-2</v>
      </c>
      <c r="M8" s="335">
        <v>0.10152139056073599</v>
      </c>
      <c r="N8" s="335">
        <v>0.10739329500892468</v>
      </c>
      <c r="O8" s="335">
        <v>0.11118876037633317</v>
      </c>
      <c r="P8" s="335">
        <v>0.11284314398550577</v>
      </c>
      <c r="Q8" s="335">
        <v>0.10140770637094176</v>
      </c>
      <c r="R8" s="335">
        <v>8.5592163353210446E-2</v>
      </c>
      <c r="S8" s="335">
        <v>7.1333323197035836E-2</v>
      </c>
      <c r="T8" s="335">
        <v>7.3427668268773616E-2</v>
      </c>
      <c r="U8" s="335">
        <v>7.5233746924163888E-2</v>
      </c>
      <c r="V8" s="335">
        <v>8.3188232028023279E-2</v>
      </c>
      <c r="W8" s="335">
        <v>8.3845956172911768E-2</v>
      </c>
      <c r="X8" s="335">
        <v>8.8552334491133547E-2</v>
      </c>
      <c r="Y8" s="335">
        <v>9.0715772157490465E-2</v>
      </c>
    </row>
    <row r="9" spans="1:25">
      <c r="A9" t="s">
        <v>2</v>
      </c>
      <c r="B9" s="335">
        <v>0.22814408706366993</v>
      </c>
      <c r="C9" s="335">
        <v>0.2249903089204989</v>
      </c>
      <c r="D9" s="335">
        <v>0.23161469789315392</v>
      </c>
      <c r="E9" s="335">
        <v>0.23438844935349609</v>
      </c>
      <c r="F9" s="335">
        <v>0.24258230592221985</v>
      </c>
      <c r="G9" s="335">
        <v>0.24290828246349905</v>
      </c>
      <c r="H9" s="335">
        <v>0.24735979259369481</v>
      </c>
      <c r="I9" s="335">
        <v>0.24585606050085027</v>
      </c>
      <c r="J9" s="335">
        <v>0.24473392842129349</v>
      </c>
      <c r="K9" s="335">
        <v>0.24730085843981878</v>
      </c>
      <c r="L9" s="335">
        <v>0.24699361239744225</v>
      </c>
      <c r="M9" s="335">
        <v>0.24902597338777457</v>
      </c>
      <c r="N9" s="335">
        <v>0.24806207996872284</v>
      </c>
      <c r="O9" s="335">
        <v>0.24957028216524091</v>
      </c>
      <c r="P9" s="335">
        <v>0.2466293808394342</v>
      </c>
      <c r="Q9" s="335">
        <v>0.2398059180366566</v>
      </c>
      <c r="R9" s="335">
        <v>0.23187022532997559</v>
      </c>
      <c r="S9" s="335">
        <v>0.2322126684624535</v>
      </c>
      <c r="T9" s="335">
        <v>0.23490093498089867</v>
      </c>
      <c r="U9" s="335">
        <v>0.23942804246636476</v>
      </c>
      <c r="V9" s="335">
        <v>0.24976881513695393</v>
      </c>
      <c r="W9" s="335">
        <v>0.24328513185796702</v>
      </c>
      <c r="X9" s="335">
        <v>0.24656793031687155</v>
      </c>
      <c r="Y9" s="335">
        <v>0.23166201375518988</v>
      </c>
    </row>
  </sheetData>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90">
    <tabColor theme="7" tint="-0.249977111117893"/>
  </sheetPr>
  <dimension ref="A1:AJ28"/>
  <sheetViews>
    <sheetView zoomScaleNormal="100" workbookViewId="0"/>
  </sheetViews>
  <sheetFormatPr defaultColWidth="9.140625" defaultRowHeight="15"/>
  <cols>
    <col min="1" max="1" width="14.85546875" style="21" customWidth="1"/>
    <col min="2" max="16384" width="9.140625" style="6"/>
  </cols>
  <sheetData>
    <row r="1" spans="1:10">
      <c r="A1" s="21" t="s">
        <v>30</v>
      </c>
      <c r="B1" s="8">
        <v>5.0999999999999996</v>
      </c>
      <c r="C1" s="257"/>
    </row>
    <row r="2" spans="1:10">
      <c r="A2" s="147" t="s">
        <v>31</v>
      </c>
      <c r="B2" s="6" t="s">
        <v>3208</v>
      </c>
    </row>
    <row r="3" spans="1:10">
      <c r="A3" s="148" t="s">
        <v>32</v>
      </c>
      <c r="B3" s="22" t="s">
        <v>3209</v>
      </c>
    </row>
    <row r="5" spans="1:10">
      <c r="A5" s="21" t="s">
        <v>50</v>
      </c>
      <c r="B5" s="6" t="s">
        <v>156</v>
      </c>
      <c r="C5" s="6" t="s">
        <v>154</v>
      </c>
      <c r="D5" s="6" t="s">
        <v>155</v>
      </c>
      <c r="E5" s="6" t="s">
        <v>148</v>
      </c>
      <c r="F5" s="6" t="s">
        <v>149</v>
      </c>
      <c r="G5" s="6" t="s">
        <v>150</v>
      </c>
      <c r="H5" s="6" t="s">
        <v>151</v>
      </c>
      <c r="I5" s="6" t="s">
        <v>152</v>
      </c>
    </row>
    <row r="6" spans="1:10">
      <c r="A6" s="21" t="s">
        <v>41</v>
      </c>
      <c r="B6" s="2">
        <v>3.298193798822139E-2</v>
      </c>
      <c r="C6" s="2">
        <v>3.9103592273887565E-2</v>
      </c>
      <c r="D6" s="2">
        <v>6.0617783297322141E-2</v>
      </c>
      <c r="E6" s="2">
        <v>9.6197644703567606E-2</v>
      </c>
      <c r="F6" s="2">
        <v>0.16064826197569235</v>
      </c>
      <c r="G6" s="2">
        <v>0.22267665101155229</v>
      </c>
      <c r="H6" s="2">
        <v>0.16017288785231826</v>
      </c>
      <c r="I6" s="2">
        <v>0.22760124089743838</v>
      </c>
      <c r="J6" s="2"/>
    </row>
    <row r="7" spans="1:10">
      <c r="A7" s="21" t="s">
        <v>43</v>
      </c>
      <c r="B7" s="49">
        <v>0.27214055218325445</v>
      </c>
      <c r="C7" s="2">
        <v>0.1333757418020444</v>
      </c>
      <c r="D7" s="2">
        <v>0.17388818479198698</v>
      </c>
      <c r="E7" s="2">
        <v>0.16452442016305432</v>
      </c>
      <c r="F7" s="2">
        <v>0.15691075914803748</v>
      </c>
      <c r="G7" s="2">
        <v>8.0829214959758172E-2</v>
      </c>
      <c r="H7" s="2">
        <v>8.09031148327145E-3</v>
      </c>
      <c r="I7" s="2">
        <v>1.0240815468592658E-2</v>
      </c>
      <c r="J7" s="2"/>
    </row>
    <row r="8" spans="1:10">
      <c r="A8" s="21" t="s">
        <v>42</v>
      </c>
      <c r="B8" s="2">
        <v>5.31152279310909E-2</v>
      </c>
      <c r="C8" s="2">
        <v>4.9555905880989584E-2</v>
      </c>
      <c r="D8" s="2">
        <v>5.3034895076628896E-2</v>
      </c>
      <c r="E8" s="2">
        <v>0.11055729246191352</v>
      </c>
      <c r="F8" s="2">
        <v>0.24270418736595975</v>
      </c>
      <c r="G8" s="2">
        <v>0.24864800933807996</v>
      </c>
      <c r="H8" s="2">
        <v>0.13600646582628331</v>
      </c>
      <c r="I8" s="2">
        <v>0.10637801611905418</v>
      </c>
      <c r="J8" s="2"/>
    </row>
    <row r="9" spans="1:10">
      <c r="A9" s="21" t="s">
        <v>44</v>
      </c>
      <c r="B9" s="49">
        <v>0.10630198503921838</v>
      </c>
      <c r="C9" s="2">
        <v>6.8574374087425352E-2</v>
      </c>
      <c r="D9" s="2">
        <v>9.1470427380301395E-2</v>
      </c>
      <c r="E9" s="2">
        <v>0.11909249451445855</v>
      </c>
      <c r="F9" s="2">
        <v>0.17813965806043633</v>
      </c>
      <c r="G9" s="2">
        <v>0.18776791211911736</v>
      </c>
      <c r="H9" s="2">
        <v>0.11097705567757403</v>
      </c>
      <c r="I9" s="2">
        <v>0.13767609312146861</v>
      </c>
      <c r="J9" s="2"/>
    </row>
    <row r="10" spans="1:10">
      <c r="B10" s="2"/>
    </row>
    <row r="23" spans="12:36">
      <c r="L23" s="2"/>
      <c r="M23" s="2"/>
      <c r="N23" s="2"/>
      <c r="O23" s="2"/>
      <c r="P23" s="2"/>
      <c r="T23" s="2"/>
      <c r="U23" s="2"/>
      <c r="V23" s="2"/>
      <c r="W23" s="2"/>
      <c r="X23" s="2"/>
      <c r="Y23" s="2"/>
      <c r="Z23" s="2"/>
      <c r="AD23" s="2"/>
      <c r="AE23" s="2"/>
      <c r="AF23" s="2"/>
      <c r="AG23" s="2"/>
      <c r="AH23" s="2"/>
      <c r="AI23" s="2"/>
      <c r="AJ23" s="2"/>
    </row>
    <row r="24" spans="12:36">
      <c r="L24" s="2"/>
      <c r="M24" s="2"/>
      <c r="N24" s="2"/>
      <c r="O24" s="2"/>
      <c r="P24" s="2"/>
      <c r="Q24" s="23"/>
      <c r="T24" s="2"/>
      <c r="U24" s="2"/>
      <c r="V24" s="2"/>
      <c r="W24" s="2"/>
      <c r="X24" s="2"/>
      <c r="Y24" s="2"/>
      <c r="Z24" s="2"/>
      <c r="AD24" s="2"/>
      <c r="AE24" s="2"/>
      <c r="AF24" s="2"/>
      <c r="AG24" s="2"/>
      <c r="AH24" s="2"/>
      <c r="AI24" s="2"/>
      <c r="AJ24" s="2"/>
    </row>
    <row r="25" spans="12:36">
      <c r="L25" s="2"/>
      <c r="M25" s="2"/>
      <c r="N25" s="2"/>
      <c r="O25" s="2"/>
      <c r="P25" s="2"/>
      <c r="Q25" s="23"/>
      <c r="T25" s="2"/>
      <c r="U25" s="2"/>
      <c r="V25" s="2"/>
      <c r="W25" s="2"/>
      <c r="X25" s="2"/>
      <c r="Y25" s="2"/>
      <c r="Z25" s="2"/>
      <c r="AD25" s="2"/>
      <c r="AE25" s="2"/>
      <c r="AF25" s="2"/>
      <c r="AG25" s="2"/>
      <c r="AH25" s="2"/>
      <c r="AI25" s="2"/>
      <c r="AJ25" s="2"/>
    </row>
    <row r="26" spans="12:36">
      <c r="L26" s="2"/>
      <c r="M26" s="2"/>
      <c r="N26" s="2"/>
      <c r="O26" s="2"/>
      <c r="P26" s="2"/>
      <c r="Q26" s="23"/>
      <c r="T26" s="2"/>
      <c r="U26" s="2"/>
      <c r="V26" s="2"/>
      <c r="W26" s="2"/>
      <c r="X26" s="2"/>
      <c r="Y26" s="2"/>
      <c r="Z26" s="2"/>
      <c r="AD26" s="2"/>
      <c r="AE26" s="2"/>
      <c r="AF26" s="2"/>
      <c r="AG26" s="2"/>
      <c r="AH26" s="2"/>
      <c r="AI26" s="2"/>
      <c r="AJ26" s="2"/>
    </row>
    <row r="27" spans="12:36">
      <c r="L27" s="2"/>
      <c r="M27" s="2"/>
      <c r="N27" s="2"/>
      <c r="O27" s="2"/>
      <c r="P27" s="2"/>
      <c r="Q27" s="23"/>
      <c r="T27" s="2"/>
      <c r="U27" s="2"/>
      <c r="V27" s="2"/>
      <c r="W27" s="2"/>
      <c r="X27" s="2"/>
      <c r="Y27" s="2"/>
      <c r="Z27" s="2"/>
      <c r="AD27" s="2"/>
      <c r="AE27" s="2"/>
      <c r="AF27" s="2"/>
      <c r="AG27" s="2"/>
      <c r="AH27" s="2"/>
      <c r="AI27" s="2"/>
      <c r="AJ27" s="2"/>
    </row>
    <row r="28" spans="12:36">
      <c r="L28" s="2"/>
      <c r="M28" s="2"/>
      <c r="N28" s="2"/>
      <c r="O28" s="2"/>
      <c r="P28" s="2"/>
      <c r="Q28" s="23"/>
      <c r="T28" s="2"/>
      <c r="U28" s="2"/>
      <c r="V28" s="2"/>
      <c r="W28" s="2"/>
      <c r="X28" s="2"/>
      <c r="Y28" s="2"/>
      <c r="Z28" s="2"/>
      <c r="AD28" s="2"/>
      <c r="AE28" s="2"/>
      <c r="AF28" s="2"/>
      <c r="AG28" s="2"/>
      <c r="AH28" s="2"/>
      <c r="AI28" s="2"/>
      <c r="AJ28" s="2"/>
    </row>
  </sheetData>
  <customSheetViews>
    <customSheetView guid="{9883963A-B599-466E-88D7-AE85360E0737}">
      <selection activeCell="G48" sqref="G48"/>
      <pageMargins left="0.7" right="0.7" top="0.75" bottom="0.75" header="0.3" footer="0.3"/>
      <pageSetup paperSize="9" orientation="portrait" r:id="rId1"/>
    </customSheetView>
    <customSheetView guid="{CDEF6930-6739-4FEE-9F65-E195F9A4F82A}">
      <selection activeCell="G48" sqref="G48"/>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91">
    <tabColor theme="7" tint="-0.249977111117893"/>
  </sheetPr>
  <dimension ref="A1:D30"/>
  <sheetViews>
    <sheetView zoomScaleNormal="100" workbookViewId="0">
      <selection activeCell="B1" sqref="B1"/>
    </sheetView>
  </sheetViews>
  <sheetFormatPr defaultColWidth="9.140625" defaultRowHeight="15"/>
  <cols>
    <col min="1" max="1" width="14.85546875" style="21" customWidth="1"/>
    <col min="2" max="2" width="16.5703125" style="6" customWidth="1"/>
    <col min="3" max="3" width="11" style="6" customWidth="1"/>
    <col min="4" max="16384" width="9.140625" style="6"/>
  </cols>
  <sheetData>
    <row r="1" spans="1:4">
      <c r="A1" s="21" t="s">
        <v>30</v>
      </c>
      <c r="B1" s="8">
        <v>5.2</v>
      </c>
      <c r="C1" s="258"/>
    </row>
    <row r="2" spans="1:4">
      <c r="A2" s="147" t="s">
        <v>31</v>
      </c>
      <c r="B2" s="6" t="s">
        <v>3232</v>
      </c>
    </row>
    <row r="3" spans="1:4">
      <c r="A3" s="148" t="s">
        <v>33</v>
      </c>
      <c r="B3" s="22" t="s">
        <v>3209</v>
      </c>
    </row>
    <row r="4" spans="1:4">
      <c r="A4" s="148"/>
      <c r="D4" s="47"/>
    </row>
    <row r="5" spans="1:4">
      <c r="A5" s="21" t="s">
        <v>45</v>
      </c>
      <c r="B5" s="6" t="s">
        <v>46</v>
      </c>
      <c r="C5" s="6" t="s">
        <v>47</v>
      </c>
    </row>
    <row r="6" spans="1:4">
      <c r="A6" s="21" t="s">
        <v>48</v>
      </c>
      <c r="B6" s="6" t="s">
        <v>41</v>
      </c>
      <c r="C6" s="48">
        <v>6843.4554206562234</v>
      </c>
    </row>
    <row r="7" spans="1:4">
      <c r="A7" s="21" t="s">
        <v>48</v>
      </c>
      <c r="B7" s="6" t="s">
        <v>42</v>
      </c>
      <c r="C7" s="48">
        <v>5998.9340099842339</v>
      </c>
    </row>
    <row r="8" spans="1:4">
      <c r="A8" s="21" t="s">
        <v>48</v>
      </c>
      <c r="B8" s="6" t="s">
        <v>43</v>
      </c>
      <c r="C8" s="48">
        <v>35867.717360622635</v>
      </c>
    </row>
    <row r="9" spans="1:4">
      <c r="A9" s="21" t="s">
        <v>41</v>
      </c>
      <c r="B9" s="6" t="s">
        <v>41</v>
      </c>
      <c r="C9" s="48">
        <v>22706.486156418101</v>
      </c>
    </row>
    <row r="10" spans="1:4">
      <c r="A10" s="21" t="s">
        <v>41</v>
      </c>
      <c r="B10" s="6" t="s">
        <v>42</v>
      </c>
      <c r="C10" s="48">
        <v>2010.8760781428452</v>
      </c>
    </row>
    <row r="11" spans="1:4">
      <c r="A11" s="21" t="s">
        <v>41</v>
      </c>
      <c r="B11" s="6" t="s">
        <v>43</v>
      </c>
      <c r="C11" s="48">
        <v>10622.380641401664</v>
      </c>
    </row>
    <row r="12" spans="1:4">
      <c r="A12" s="21" t="s">
        <v>43</v>
      </c>
      <c r="B12" s="6" t="s">
        <v>41</v>
      </c>
      <c r="C12" s="48">
        <v>24303.388453609001</v>
      </c>
    </row>
    <row r="13" spans="1:4">
      <c r="A13" s="21" t="s">
        <v>43</v>
      </c>
      <c r="B13" s="6" t="s">
        <v>42</v>
      </c>
      <c r="C13" s="48">
        <v>6338.9903671760594</v>
      </c>
    </row>
    <row r="14" spans="1:4">
      <c r="A14" s="21" t="s">
        <v>43</v>
      </c>
      <c r="B14" s="6" t="s">
        <v>43</v>
      </c>
      <c r="C14" s="48">
        <v>220831.946243232</v>
      </c>
    </row>
    <row r="15" spans="1:4">
      <c r="A15" s="21" t="s">
        <v>42</v>
      </c>
      <c r="B15" s="6" t="s">
        <v>41</v>
      </c>
      <c r="C15" s="48">
        <v>841.66666666666663</v>
      </c>
    </row>
    <row r="16" spans="1:4">
      <c r="A16" s="21" t="s">
        <v>42</v>
      </c>
      <c r="B16" s="6" t="s">
        <v>42</v>
      </c>
      <c r="C16" s="48">
        <v>27342.103600961138</v>
      </c>
    </row>
    <row r="17" spans="1:3">
      <c r="A17" s="21" t="s">
        <v>42</v>
      </c>
      <c r="B17" s="6" t="s">
        <v>43</v>
      </c>
      <c r="C17" s="48">
        <v>3583.9804550073463</v>
      </c>
    </row>
    <row r="18" spans="1:3">
      <c r="C18" s="48"/>
    </row>
    <row r="20" spans="1:3">
      <c r="C20" s="16"/>
    </row>
    <row r="21" spans="1:3">
      <c r="C21" s="16"/>
    </row>
    <row r="22" spans="1:3">
      <c r="C22" s="16"/>
    </row>
    <row r="24" spans="1:3">
      <c r="C24" s="16"/>
    </row>
    <row r="25" spans="1:3">
      <c r="C25" s="24"/>
    </row>
    <row r="26" spans="1:3">
      <c r="C26" s="16"/>
    </row>
    <row r="28" spans="1:3">
      <c r="C28" s="24"/>
    </row>
    <row r="29" spans="1:3">
      <c r="C29" s="24"/>
    </row>
    <row r="30" spans="1:3">
      <c r="C30" s="24"/>
    </row>
  </sheetData>
  <sortState xmlns:xlrd2="http://schemas.microsoft.com/office/spreadsheetml/2017/richdata2" ref="A6:C18">
    <sortCondition ref="A6:A18"/>
  </sortState>
  <customSheetViews>
    <customSheetView guid="{9883963A-B599-466E-88D7-AE85360E0737}">
      <selection activeCell="B4" sqref="B4"/>
      <pageMargins left="0.7" right="0.7" top="0.75" bottom="0.75" header="0.3" footer="0.3"/>
      <pageSetup paperSize="9" orientation="portrait" r:id="rId1"/>
    </customSheetView>
    <customSheetView guid="{CDEF6930-6739-4FEE-9F65-E195F9A4F82A}">
      <selection activeCell="B4" sqref="B4"/>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0">
    <tabColor rgb="FF4477AA"/>
  </sheetPr>
  <dimension ref="A1:J9"/>
  <sheetViews>
    <sheetView zoomScaleNormal="100" workbookViewId="0">
      <selection activeCell="B1" sqref="B1"/>
    </sheetView>
  </sheetViews>
  <sheetFormatPr defaultColWidth="9.140625" defaultRowHeight="15"/>
  <cols>
    <col min="1" max="1" width="14.85546875" style="21" customWidth="1"/>
    <col min="2" max="2" width="9.140625" style="6"/>
    <col min="3" max="6" width="9.28515625" style="6" bestFit="1" customWidth="1"/>
    <col min="7" max="8" width="9.140625" style="6"/>
    <col min="9" max="9" width="9.28515625" style="6" bestFit="1" customWidth="1"/>
    <col min="10" max="10" width="10.140625" style="6" bestFit="1" customWidth="1"/>
    <col min="11" max="11" width="9.28515625" style="6" bestFit="1" customWidth="1"/>
    <col min="12" max="13" width="9.140625" style="6"/>
    <col min="14" max="16" width="9.28515625" style="6" bestFit="1" customWidth="1"/>
    <col min="17" max="16384" width="9.140625" style="6"/>
  </cols>
  <sheetData>
    <row r="1" spans="1:10">
      <c r="A1" s="198" t="s">
        <v>30</v>
      </c>
      <c r="B1" s="25">
        <v>1.4</v>
      </c>
      <c r="C1" s="257"/>
    </row>
    <row r="2" spans="1:10">
      <c r="A2" s="148" t="s">
        <v>31</v>
      </c>
      <c r="B2" s="6" t="s">
        <v>2401</v>
      </c>
    </row>
    <row r="3" spans="1:10">
      <c r="A3" s="148" t="s">
        <v>33</v>
      </c>
      <c r="B3" s="25" t="s">
        <v>2279</v>
      </c>
    </row>
    <row r="5" spans="1:10">
      <c r="A5" s="21" t="s">
        <v>50</v>
      </c>
      <c r="B5" s="6">
        <v>2004</v>
      </c>
      <c r="C5" s="6">
        <v>2006</v>
      </c>
      <c r="D5" s="6">
        <v>2008</v>
      </c>
      <c r="E5" s="6">
        <v>2010</v>
      </c>
      <c r="F5" s="6">
        <v>2012</v>
      </c>
      <c r="G5" s="6">
        <v>2014</v>
      </c>
      <c r="H5" s="6">
        <v>2016</v>
      </c>
      <c r="I5" s="6">
        <v>2018</v>
      </c>
      <c r="J5" s="6">
        <v>2020</v>
      </c>
    </row>
    <row r="6" spans="1:10">
      <c r="A6" s="21" t="s">
        <v>52</v>
      </c>
      <c r="B6" s="2">
        <v>0.13225956807706252</v>
      </c>
      <c r="C6" s="2">
        <v>0.10649298646199179</v>
      </c>
      <c r="D6" s="2">
        <v>0.13507145690101305</v>
      </c>
      <c r="E6" s="2">
        <v>0.12848914222693736</v>
      </c>
      <c r="F6" s="2">
        <v>0.14774155655117427</v>
      </c>
      <c r="G6" s="2">
        <v>0.13427157480848756</v>
      </c>
      <c r="H6" s="2">
        <v>0.11525472970835024</v>
      </c>
      <c r="I6" s="2">
        <v>0.13718323964092319</v>
      </c>
      <c r="J6" s="16">
        <v>0.13950569935807561</v>
      </c>
    </row>
    <row r="7" spans="1:10">
      <c r="A7" s="21" t="s">
        <v>2140</v>
      </c>
      <c r="B7" s="2">
        <v>0.44248539718217467</v>
      </c>
      <c r="C7" s="2">
        <v>0.44494697291190699</v>
      </c>
      <c r="D7" s="2">
        <v>0.43912907532495893</v>
      </c>
      <c r="E7" s="2">
        <v>0.45903213312807362</v>
      </c>
      <c r="F7" s="2">
        <v>0.4423378080835666</v>
      </c>
      <c r="G7" s="2">
        <v>0.46385996879490682</v>
      </c>
      <c r="H7" s="2">
        <v>0.49419962310253335</v>
      </c>
      <c r="I7" s="2">
        <v>0.48760460208430095</v>
      </c>
      <c r="J7" s="16">
        <v>0.50841363246164273</v>
      </c>
    </row>
    <row r="8" spans="1:10">
      <c r="A8" s="21" t="s">
        <v>122</v>
      </c>
      <c r="B8" s="2">
        <v>0.42807613894718716</v>
      </c>
      <c r="C8" s="2">
        <v>0.43013873415283627</v>
      </c>
      <c r="D8" s="2">
        <v>0.4333543912452737</v>
      </c>
      <c r="E8" s="2">
        <v>0.41536249140290926</v>
      </c>
      <c r="F8" s="2">
        <v>0.40683463009271192</v>
      </c>
      <c r="G8" s="2">
        <v>0.40058927419320683</v>
      </c>
      <c r="H8" s="2">
        <v>0.4207345464401831</v>
      </c>
      <c r="I8" s="2">
        <v>0.3897849789934455</v>
      </c>
      <c r="J8" s="16">
        <v>0.38427298642190916</v>
      </c>
    </row>
    <row r="9" spans="1:10">
      <c r="A9" s="21" t="s">
        <v>139</v>
      </c>
      <c r="B9" s="2">
        <v>0.19733168112350269</v>
      </c>
      <c r="C9" s="2">
        <v>0.23856789748819254</v>
      </c>
      <c r="D9" s="2">
        <v>0.28661848351366376</v>
      </c>
      <c r="E9" s="2">
        <v>0.29706650015284086</v>
      </c>
      <c r="F9" s="2">
        <v>0.32583472237477201</v>
      </c>
      <c r="G9" s="2">
        <v>0.32879383482045677</v>
      </c>
      <c r="H9" s="2">
        <v>0.35173724924609939</v>
      </c>
      <c r="I9" s="2">
        <v>0.34228389520350244</v>
      </c>
      <c r="J9" s="16">
        <v>0.31120363909856191</v>
      </c>
    </row>
  </sheetData>
  <customSheetViews>
    <customSheetView guid="{9883963A-B599-466E-88D7-AE85360E0737}" scale="85" topLeftCell="A16">
      <selection activeCell="S50" sqref="S50"/>
      <pageMargins left="0.7" right="0.7" top="0.75" bottom="0.75" header="0.3" footer="0.3"/>
      <pageSetup paperSize="9" orientation="portrait" r:id="rId1"/>
    </customSheetView>
    <customSheetView guid="{CDEF6930-6739-4FEE-9F65-E195F9A4F82A}" scale="85" topLeftCell="A16">
      <selection activeCell="S50" sqref="S50"/>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97">
    <tabColor theme="7" tint="-0.249977111117893"/>
  </sheetPr>
  <dimension ref="A1:C28"/>
  <sheetViews>
    <sheetView zoomScaleNormal="100" workbookViewId="0">
      <selection activeCell="B1" sqref="B1"/>
    </sheetView>
  </sheetViews>
  <sheetFormatPr defaultColWidth="9.140625" defaultRowHeight="15"/>
  <cols>
    <col min="1" max="1" width="14.85546875" style="21" customWidth="1"/>
    <col min="2" max="2" width="16.5703125" style="6" customWidth="1"/>
    <col min="3" max="3" width="11" style="6" customWidth="1"/>
    <col min="4" max="16384" width="9.140625" style="6"/>
  </cols>
  <sheetData>
    <row r="1" spans="1:3">
      <c r="A1" s="21" t="s">
        <v>30</v>
      </c>
      <c r="B1" s="8">
        <v>5.3</v>
      </c>
      <c r="C1" s="258"/>
    </row>
    <row r="2" spans="1:3">
      <c r="A2" s="147" t="s">
        <v>31</v>
      </c>
      <c r="B2" s="6" t="s">
        <v>3237</v>
      </c>
    </row>
    <row r="3" spans="1:3">
      <c r="A3" s="148" t="s">
        <v>33</v>
      </c>
      <c r="B3" s="25" t="s">
        <v>3238</v>
      </c>
    </row>
    <row r="4" spans="1:3">
      <c r="A4" s="148"/>
    </row>
    <row r="5" spans="1:3">
      <c r="A5" s="21" t="s">
        <v>0</v>
      </c>
      <c r="B5" s="6" t="s">
        <v>2332</v>
      </c>
      <c r="C5" s="6" t="s">
        <v>2333</v>
      </c>
    </row>
    <row r="6" spans="1:3">
      <c r="A6" s="21" t="s">
        <v>13</v>
      </c>
      <c r="B6" s="6">
        <v>40500</v>
      </c>
      <c r="C6" s="6">
        <v>9297</v>
      </c>
    </row>
    <row r="7" spans="1:3">
      <c r="A7" s="21" t="s">
        <v>14</v>
      </c>
      <c r="B7" s="6">
        <v>37300</v>
      </c>
      <c r="C7" s="6">
        <v>8278</v>
      </c>
    </row>
    <row r="8" spans="1:3">
      <c r="A8" s="21" t="s">
        <v>15</v>
      </c>
      <c r="B8" s="6">
        <v>32200.000000000004</v>
      </c>
      <c r="C8" s="6">
        <v>8307</v>
      </c>
    </row>
    <row r="9" spans="1:3">
      <c r="A9" s="21" t="s">
        <v>16</v>
      </c>
      <c r="B9" s="6">
        <v>28100</v>
      </c>
      <c r="C9" s="6">
        <v>7879</v>
      </c>
    </row>
    <row r="10" spans="1:3">
      <c r="A10" s="21" t="s">
        <v>17</v>
      </c>
      <c r="B10" s="6">
        <v>26600</v>
      </c>
      <c r="C10" s="6">
        <v>7773</v>
      </c>
    </row>
    <row r="11" spans="1:3">
      <c r="A11" s="21" t="s">
        <v>18</v>
      </c>
      <c r="B11" s="6">
        <v>24600</v>
      </c>
      <c r="C11" s="6">
        <v>7982</v>
      </c>
    </row>
    <row r="12" spans="1:3">
      <c r="A12" s="21" t="s">
        <v>19</v>
      </c>
      <c r="B12" s="6">
        <v>23100</v>
      </c>
      <c r="C12" s="6">
        <v>7894</v>
      </c>
    </row>
    <row r="13" spans="1:3">
      <c r="A13" s="21" t="s">
        <v>20</v>
      </c>
      <c r="B13" s="6">
        <v>22500</v>
      </c>
      <c r="C13" s="6">
        <v>6327</v>
      </c>
    </row>
    <row r="14" spans="1:3">
      <c r="A14" s="21" t="s">
        <v>21</v>
      </c>
      <c r="B14" s="6">
        <v>21700</v>
      </c>
      <c r="C14" s="6">
        <v>8607</v>
      </c>
    </row>
    <row r="15" spans="1:3">
      <c r="A15" s="21" t="s">
        <v>22</v>
      </c>
      <c r="B15" s="6">
        <v>19700</v>
      </c>
      <c r="C15" s="6">
        <v>6902</v>
      </c>
    </row>
    <row r="16" spans="1:3">
      <c r="A16" s="21" t="s">
        <v>23</v>
      </c>
      <c r="B16" s="6">
        <v>19100</v>
      </c>
      <c r="C16" s="6">
        <v>7065</v>
      </c>
    </row>
    <row r="17" spans="1:3">
      <c r="A17" s="21" t="s">
        <v>24</v>
      </c>
      <c r="B17" s="6">
        <v>16700</v>
      </c>
      <c r="C17" s="6">
        <v>6890</v>
      </c>
    </row>
    <row r="18" spans="1:3">
      <c r="A18" s="21" t="s">
        <v>25</v>
      </c>
      <c r="B18" s="6">
        <v>17100</v>
      </c>
      <c r="C18" s="6">
        <v>7661</v>
      </c>
    </row>
    <row r="19" spans="1:3">
      <c r="A19" s="21" t="s">
        <v>26</v>
      </c>
      <c r="B19" s="6">
        <v>18200</v>
      </c>
      <c r="C19" s="6">
        <v>7372</v>
      </c>
    </row>
    <row r="20" spans="1:3">
      <c r="A20" s="21" t="s">
        <v>27</v>
      </c>
      <c r="B20" s="6">
        <v>16325</v>
      </c>
      <c r="C20" s="6">
        <v>7968</v>
      </c>
    </row>
    <row r="21" spans="1:3">
      <c r="A21" s="21" t="s">
        <v>28</v>
      </c>
      <c r="B21" s="6">
        <v>13711</v>
      </c>
      <c r="C21" s="6">
        <v>9300</v>
      </c>
    </row>
    <row r="22" spans="1:3">
      <c r="A22" s="21" t="s">
        <v>29</v>
      </c>
      <c r="B22" s="6">
        <v>12675</v>
      </c>
      <c r="C22" s="6">
        <v>9148</v>
      </c>
    </row>
    <row r="23" spans="1:3">
      <c r="A23" s="21" t="s">
        <v>2074</v>
      </c>
      <c r="B23" s="6">
        <v>12004</v>
      </c>
      <c r="C23" s="6">
        <v>7490</v>
      </c>
    </row>
    <row r="24" spans="1:3">
      <c r="A24" s="21" t="s">
        <v>2139</v>
      </c>
      <c r="B24" s="6">
        <v>11927</v>
      </c>
      <c r="C24" s="6">
        <v>8404</v>
      </c>
    </row>
    <row r="25" spans="1:3">
      <c r="A25" s="21" t="s">
        <v>2174</v>
      </c>
      <c r="B25" s="6">
        <v>11621</v>
      </c>
      <c r="C25" s="6">
        <v>8572</v>
      </c>
    </row>
    <row r="26" spans="1:3">
      <c r="A26" s="21" t="s">
        <v>2286</v>
      </c>
      <c r="B26" s="6">
        <v>10142</v>
      </c>
      <c r="C26" s="6">
        <v>6017</v>
      </c>
    </row>
    <row r="27" spans="1:3">
      <c r="A27" s="21" t="s">
        <v>2316</v>
      </c>
      <c r="B27" s="6">
        <v>9986</v>
      </c>
      <c r="C27" s="6">
        <v>6026</v>
      </c>
    </row>
    <row r="28" spans="1:3">
      <c r="A28" s="21" t="s">
        <v>2328</v>
      </c>
      <c r="B28" s="6">
        <v>9565</v>
      </c>
      <c r="C28" s="6">
        <f>3346+2219</f>
        <v>5565</v>
      </c>
    </row>
  </sheetData>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46C30-08E2-4428-BE41-41770FE5D35C}">
  <sheetPr codeName="Sheet14">
    <tabColor theme="7" tint="-0.249977111117893"/>
  </sheetPr>
  <dimension ref="A1:C15"/>
  <sheetViews>
    <sheetView zoomScaleNormal="100" workbookViewId="0">
      <selection activeCell="B1" sqref="B1"/>
    </sheetView>
  </sheetViews>
  <sheetFormatPr defaultColWidth="9" defaultRowHeight="15"/>
  <cols>
    <col min="1" max="1" width="14.85546875" style="21" customWidth="1"/>
    <col min="2" max="16384" width="9" style="6"/>
  </cols>
  <sheetData>
    <row r="1" spans="1:3">
      <c r="A1" s="21" t="s">
        <v>30</v>
      </c>
      <c r="B1" s="8">
        <v>5.4</v>
      </c>
      <c r="C1" s="257"/>
    </row>
    <row r="2" spans="1:3">
      <c r="A2" s="199" t="s">
        <v>31</v>
      </c>
      <c r="B2" s="8" t="s">
        <v>3974</v>
      </c>
    </row>
    <row r="3" spans="1:3">
      <c r="A3" s="198" t="s">
        <v>33</v>
      </c>
      <c r="B3" s="25" t="s">
        <v>3076</v>
      </c>
    </row>
    <row r="5" spans="1:3" ht="30">
      <c r="A5" s="46" t="s">
        <v>3078</v>
      </c>
      <c r="B5" s="21" t="s">
        <v>3077</v>
      </c>
      <c r="C5" s="21" t="s">
        <v>2147</v>
      </c>
    </row>
    <row r="6" spans="1:3">
      <c r="A6" s="21" t="s">
        <v>3079</v>
      </c>
      <c r="B6" s="254">
        <v>0.19640644361833953</v>
      </c>
      <c r="C6" s="254">
        <v>0.24069999775497833</v>
      </c>
    </row>
    <row r="7" spans="1:3">
      <c r="A7" s="21" t="s">
        <v>3080</v>
      </c>
      <c r="B7" s="254">
        <v>0.10223048327137546</v>
      </c>
      <c r="C7" s="254">
        <v>0.13704734750690345</v>
      </c>
    </row>
    <row r="8" spans="1:3">
      <c r="A8" s="21" t="s">
        <v>3081</v>
      </c>
      <c r="B8" s="254">
        <v>0.21561338289962825</v>
      </c>
      <c r="C8" s="254">
        <v>0.19830276362166896</v>
      </c>
    </row>
    <row r="9" spans="1:3">
      <c r="A9" s="21" t="s">
        <v>3082</v>
      </c>
      <c r="B9" s="254">
        <v>0.11090458488228006</v>
      </c>
      <c r="C9" s="254">
        <v>0.12347619154524841</v>
      </c>
    </row>
    <row r="10" spans="1:3">
      <c r="A10" s="21" t="s">
        <v>3083</v>
      </c>
      <c r="B10" s="254">
        <v>8.1164807930607194E-2</v>
      </c>
      <c r="C10" s="254">
        <v>7.1964169454235227E-2</v>
      </c>
    </row>
    <row r="11" spans="1:3">
      <c r="A11" s="21" t="s">
        <v>3084</v>
      </c>
      <c r="B11" s="254">
        <v>4.2750929368029739E-2</v>
      </c>
      <c r="C11" s="254">
        <v>4.0107312035561143E-2</v>
      </c>
    </row>
    <row r="12" spans="1:3">
      <c r="A12" s="21" t="s">
        <v>3085</v>
      </c>
      <c r="B12" s="254">
        <v>4.3990086741016107E-2</v>
      </c>
      <c r="C12" s="254">
        <v>3.9512381294479489E-2</v>
      </c>
    </row>
    <row r="13" spans="1:3">
      <c r="A13" s="21" t="s">
        <v>3086</v>
      </c>
      <c r="B13" s="254">
        <v>4.3370508054522923E-2</v>
      </c>
      <c r="C13" s="254">
        <v>4.4821857530925172E-2</v>
      </c>
    </row>
    <row r="14" spans="1:3">
      <c r="A14" s="21" t="s">
        <v>3087</v>
      </c>
      <c r="B14" s="254">
        <v>1.6728624535315983E-2</v>
      </c>
      <c r="C14" s="254">
        <v>1.5266147318321622E-2</v>
      </c>
    </row>
    <row r="15" spans="1:3">
      <c r="A15" s="21" t="s">
        <v>3088</v>
      </c>
      <c r="B15" s="254">
        <v>0.14684014869888476</v>
      </c>
      <c r="C15" s="254">
        <v>8.8801831937678197E-2</v>
      </c>
    </row>
  </sheetData>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67">
    <tabColor theme="7" tint="-0.249977111117893"/>
  </sheetPr>
  <dimension ref="A1:I15"/>
  <sheetViews>
    <sheetView zoomScaleNormal="100" workbookViewId="0">
      <selection activeCell="B1" sqref="B1"/>
    </sheetView>
  </sheetViews>
  <sheetFormatPr defaultColWidth="9.140625" defaultRowHeight="15"/>
  <cols>
    <col min="1" max="1" width="14.85546875" style="42" customWidth="1"/>
    <col min="2" max="9" width="11.140625" style="43" customWidth="1"/>
    <col min="10" max="16384" width="9.140625" style="43"/>
  </cols>
  <sheetData>
    <row r="1" spans="1:9">
      <c r="A1" s="5" t="s">
        <v>30</v>
      </c>
      <c r="B1" s="191">
        <v>5.5</v>
      </c>
      <c r="C1" s="257"/>
    </row>
    <row r="2" spans="1:9">
      <c r="A2" s="7" t="s">
        <v>31</v>
      </c>
      <c r="B2" s="42" t="s">
        <v>3158</v>
      </c>
    </row>
    <row r="3" spans="1:9">
      <c r="A3" s="10" t="s">
        <v>32</v>
      </c>
      <c r="B3" s="44" t="s">
        <v>2284</v>
      </c>
    </row>
    <row r="4" spans="1:9">
      <c r="A4" s="45" t="s">
        <v>2290</v>
      </c>
      <c r="B4" s="42"/>
    </row>
    <row r="6" spans="1:9">
      <c r="A6" s="58" t="s">
        <v>2169</v>
      </c>
      <c r="B6" s="58" t="s">
        <v>2167</v>
      </c>
      <c r="C6" s="58" t="s">
        <v>2168</v>
      </c>
      <c r="D6" s="58" t="s">
        <v>2139</v>
      </c>
      <c r="E6" s="58" t="s">
        <v>2174</v>
      </c>
      <c r="F6" s="58" t="s">
        <v>2286</v>
      </c>
      <c r="G6" s="58" t="s">
        <v>2316</v>
      </c>
      <c r="H6" s="58" t="s">
        <v>2328</v>
      </c>
      <c r="I6" s="58" t="s">
        <v>2329</v>
      </c>
    </row>
    <row r="7" spans="1:9">
      <c r="A7" s="42" t="s">
        <v>2170</v>
      </c>
      <c r="B7" s="250">
        <v>11</v>
      </c>
      <c r="C7" s="250">
        <v>33</v>
      </c>
      <c r="D7" s="250">
        <v>39</v>
      </c>
      <c r="E7" s="250">
        <v>17</v>
      </c>
      <c r="F7" s="250">
        <v>19</v>
      </c>
      <c r="G7" s="250">
        <v>13</v>
      </c>
      <c r="H7" s="250">
        <v>0</v>
      </c>
      <c r="I7" s="250">
        <v>42</v>
      </c>
    </row>
    <row r="8" spans="1:9">
      <c r="A8" s="42" t="s">
        <v>3160</v>
      </c>
      <c r="B8" s="250">
        <v>57</v>
      </c>
      <c r="C8" s="250">
        <v>124</v>
      </c>
      <c r="D8" s="250">
        <v>146</v>
      </c>
      <c r="E8" s="250"/>
      <c r="F8" s="250"/>
      <c r="G8" s="250"/>
      <c r="H8" s="250"/>
      <c r="I8" s="250">
        <v>119</v>
      </c>
    </row>
    <row r="9" spans="1:9">
      <c r="A9" s="42" t="s">
        <v>2318</v>
      </c>
      <c r="B9" s="250" t="s">
        <v>2336</v>
      </c>
      <c r="C9" s="250" t="s">
        <v>2336</v>
      </c>
      <c r="D9" s="250" t="s">
        <v>2336</v>
      </c>
      <c r="E9" s="250">
        <v>68</v>
      </c>
      <c r="F9" s="250">
        <v>37</v>
      </c>
      <c r="G9" s="250">
        <v>33</v>
      </c>
      <c r="H9" s="250">
        <v>30</v>
      </c>
      <c r="I9" s="250"/>
    </row>
    <row r="10" spans="1:9">
      <c r="A10" s="42" t="s">
        <v>3159</v>
      </c>
      <c r="B10" s="250" t="s">
        <v>2336</v>
      </c>
      <c r="C10" s="250" t="s">
        <v>2336</v>
      </c>
      <c r="D10" s="250" t="s">
        <v>2336</v>
      </c>
      <c r="E10" s="250">
        <v>94</v>
      </c>
      <c r="F10" s="250">
        <v>83</v>
      </c>
      <c r="G10" s="250">
        <v>61</v>
      </c>
      <c r="H10" s="250">
        <v>44</v>
      </c>
      <c r="I10" s="250"/>
    </row>
    <row r="11" spans="1:9">
      <c r="A11" s="42" t="s">
        <v>3157</v>
      </c>
      <c r="B11" s="250" t="s">
        <v>2336</v>
      </c>
      <c r="C11" s="250" t="s">
        <v>2336</v>
      </c>
      <c r="D11" s="250" t="s">
        <v>2336</v>
      </c>
      <c r="E11" s="250">
        <v>23</v>
      </c>
      <c r="F11" s="250">
        <v>5</v>
      </c>
      <c r="G11" s="250">
        <v>0</v>
      </c>
      <c r="H11" s="250">
        <v>1</v>
      </c>
      <c r="I11" s="250">
        <v>2</v>
      </c>
    </row>
    <row r="12" spans="1:9">
      <c r="A12" s="42" t="s">
        <v>2171</v>
      </c>
      <c r="B12" s="250">
        <v>1</v>
      </c>
      <c r="C12" s="250">
        <v>6</v>
      </c>
      <c r="D12" s="250">
        <v>3</v>
      </c>
      <c r="E12" s="250">
        <v>5</v>
      </c>
      <c r="F12" s="250">
        <v>0</v>
      </c>
      <c r="G12" s="250">
        <v>1</v>
      </c>
      <c r="H12" s="250">
        <v>0</v>
      </c>
      <c r="I12" s="250">
        <v>0</v>
      </c>
    </row>
    <row r="13" spans="1:9">
      <c r="A13" s="42" t="s">
        <v>2148</v>
      </c>
      <c r="B13" s="250">
        <v>24</v>
      </c>
      <c r="C13" s="250">
        <v>55</v>
      </c>
      <c r="D13" s="250">
        <v>44</v>
      </c>
      <c r="E13" s="250">
        <v>39</v>
      </c>
      <c r="F13" s="250">
        <v>25</v>
      </c>
      <c r="G13" s="250">
        <v>16</v>
      </c>
      <c r="H13" s="250">
        <v>9</v>
      </c>
      <c r="I13" s="250">
        <v>9</v>
      </c>
    </row>
    <row r="14" spans="1:9">
      <c r="A14" s="42" t="s">
        <v>2</v>
      </c>
      <c r="B14" s="250">
        <v>93</v>
      </c>
      <c r="C14" s="250">
        <v>218</v>
      </c>
      <c r="D14" s="250">
        <v>232</v>
      </c>
      <c r="E14" s="250">
        <v>246</v>
      </c>
      <c r="F14" s="250">
        <v>169</v>
      </c>
      <c r="G14" s="250">
        <v>124</v>
      </c>
      <c r="H14" s="250">
        <v>84</v>
      </c>
      <c r="I14" s="250">
        <v>172</v>
      </c>
    </row>
    <row r="15" spans="1:9">
      <c r="A15" s="42" t="s">
        <v>2352</v>
      </c>
      <c r="B15" s="250">
        <v>518</v>
      </c>
      <c r="C15" s="250">
        <v>500</v>
      </c>
      <c r="D15" s="250">
        <v>524</v>
      </c>
      <c r="E15" s="250">
        <v>550</v>
      </c>
      <c r="F15" s="250">
        <v>382</v>
      </c>
      <c r="G15" s="250">
        <v>258</v>
      </c>
      <c r="H15" s="250">
        <v>156</v>
      </c>
      <c r="I15" s="250">
        <v>272</v>
      </c>
    </row>
  </sheetData>
  <customSheetViews>
    <customSheetView guid="{9883963A-B599-466E-88D7-AE85360E0737}">
      <pageMargins left="0.75" right="0.75" top="1" bottom="1" header="0.5" footer="0.5"/>
      <pageSetup paperSize="9" orientation="portrait" r:id="rId1"/>
      <headerFooter alignWithMargins="0"/>
    </customSheetView>
    <customSheetView guid="{CDEF6930-6739-4FEE-9F65-E195F9A4F82A}">
      <pageMargins left="0.75" right="0.75" top="1" bottom="1" header="0.5" footer="0.5"/>
      <pageSetup paperSize="9" orientation="portrait" r:id="rId2"/>
      <headerFooter alignWithMargins="0"/>
    </customSheetView>
  </customSheetViews>
  <pageMargins left="0.75" right="0.75" top="1" bottom="1" header="0.5" footer="0.5"/>
  <pageSetup paperSize="9" orientation="portrait" r:id="rId3"/>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68">
    <tabColor theme="7" tint="-0.249977111117893"/>
  </sheetPr>
  <dimension ref="A1:L40"/>
  <sheetViews>
    <sheetView zoomScaleNormal="100" workbookViewId="0">
      <selection activeCell="B1" sqref="B1"/>
    </sheetView>
  </sheetViews>
  <sheetFormatPr defaultColWidth="9.140625" defaultRowHeight="15"/>
  <cols>
    <col min="1" max="1" width="14.85546875" style="39" customWidth="1"/>
    <col min="2" max="2" width="18.7109375" style="40" customWidth="1"/>
    <col min="3" max="3" width="11.5703125" style="40" customWidth="1"/>
    <col min="4" max="16384" width="9.140625" style="40"/>
  </cols>
  <sheetData>
    <row r="1" spans="1:12">
      <c r="A1" s="198" t="s">
        <v>30</v>
      </c>
      <c r="B1" s="191">
        <v>5.6</v>
      </c>
      <c r="C1" s="257"/>
    </row>
    <row r="2" spans="1:12">
      <c r="A2" s="148" t="s">
        <v>31</v>
      </c>
      <c r="B2" s="40" t="s">
        <v>2395</v>
      </c>
    </row>
    <row r="3" spans="1:12">
      <c r="A3" s="148" t="s">
        <v>33</v>
      </c>
      <c r="B3" s="41" t="s">
        <v>2285</v>
      </c>
    </row>
    <row r="4" spans="1:12">
      <c r="A4" s="198"/>
    </row>
    <row r="5" spans="1:12">
      <c r="A5" s="39" t="s">
        <v>124</v>
      </c>
      <c r="B5" s="40" t="s">
        <v>165</v>
      </c>
      <c r="C5" s="40" t="s">
        <v>28</v>
      </c>
      <c r="D5" s="40" t="s">
        <v>29</v>
      </c>
      <c r="E5" s="40" t="s">
        <v>2074</v>
      </c>
      <c r="F5" s="40" t="s">
        <v>2139</v>
      </c>
      <c r="G5" s="40" t="s">
        <v>2174</v>
      </c>
      <c r="H5" s="40" t="s">
        <v>2286</v>
      </c>
      <c r="I5" s="40" t="s">
        <v>2316</v>
      </c>
      <c r="J5" s="40" t="s">
        <v>2328</v>
      </c>
      <c r="K5" s="40" t="s">
        <v>2329</v>
      </c>
      <c r="L5" s="40" t="s">
        <v>2</v>
      </c>
    </row>
    <row r="6" spans="1:12">
      <c r="A6" s="39" t="s">
        <v>70</v>
      </c>
      <c r="B6" s="40">
        <v>52</v>
      </c>
      <c r="C6" s="40">
        <v>16</v>
      </c>
      <c r="D6" s="40">
        <v>20</v>
      </c>
      <c r="E6" s="40">
        <v>15</v>
      </c>
      <c r="F6" s="40">
        <v>8</v>
      </c>
      <c r="G6" s="40">
        <v>7</v>
      </c>
      <c r="H6" s="40">
        <v>9</v>
      </c>
      <c r="I6" s="40">
        <v>11</v>
      </c>
      <c r="J6" s="40">
        <v>16</v>
      </c>
      <c r="K6" s="40">
        <v>5</v>
      </c>
      <c r="L6" s="40">
        <f>SUM(B6:K6)</f>
        <v>159</v>
      </c>
    </row>
    <row r="7" spans="1:12">
      <c r="A7" s="39" t="s">
        <v>83</v>
      </c>
      <c r="B7" s="40">
        <v>17</v>
      </c>
      <c r="C7" s="40">
        <v>5</v>
      </c>
      <c r="D7" s="40">
        <v>2</v>
      </c>
      <c r="E7" s="40">
        <v>6</v>
      </c>
      <c r="F7" s="40">
        <v>1</v>
      </c>
      <c r="G7" s="40">
        <v>2</v>
      </c>
      <c r="H7" s="40">
        <v>4</v>
      </c>
      <c r="I7" s="40">
        <v>1</v>
      </c>
      <c r="J7" s="40">
        <v>3</v>
      </c>
      <c r="K7" s="40">
        <v>5</v>
      </c>
      <c r="L7" s="40">
        <f t="shared" ref="L7:L39" si="0">SUM(B7:K7)</f>
        <v>46</v>
      </c>
    </row>
    <row r="8" spans="1:12">
      <c r="A8" s="39" t="s">
        <v>69</v>
      </c>
      <c r="B8" s="40">
        <v>19</v>
      </c>
      <c r="C8" s="40">
        <v>5</v>
      </c>
      <c r="D8" s="40">
        <v>3</v>
      </c>
      <c r="E8" s="40">
        <v>2</v>
      </c>
      <c r="F8" s="40">
        <v>2</v>
      </c>
      <c r="G8" s="40">
        <v>1</v>
      </c>
      <c r="H8" s="40">
        <v>1</v>
      </c>
      <c r="I8" s="40">
        <v>3</v>
      </c>
      <c r="J8" s="40">
        <v>2</v>
      </c>
      <c r="K8" s="40">
        <v>2</v>
      </c>
      <c r="L8" s="40">
        <f t="shared" si="0"/>
        <v>40</v>
      </c>
    </row>
    <row r="9" spans="1:12">
      <c r="A9" s="39" t="s">
        <v>89</v>
      </c>
      <c r="B9" s="40">
        <v>2</v>
      </c>
      <c r="C9" s="40">
        <v>0</v>
      </c>
      <c r="D9" s="40">
        <v>1</v>
      </c>
      <c r="E9" s="40">
        <v>1</v>
      </c>
      <c r="F9" s="40">
        <v>1</v>
      </c>
      <c r="G9" s="40">
        <v>0</v>
      </c>
      <c r="H9" s="40">
        <v>1</v>
      </c>
      <c r="I9" s="40">
        <v>0</v>
      </c>
      <c r="J9" s="40">
        <v>2</v>
      </c>
      <c r="K9" s="40">
        <v>2</v>
      </c>
      <c r="L9" s="40">
        <f t="shared" si="0"/>
        <v>10</v>
      </c>
    </row>
    <row r="10" spans="1:12">
      <c r="A10" s="39" t="s">
        <v>73</v>
      </c>
      <c r="B10" s="40">
        <v>20</v>
      </c>
      <c r="C10" s="40">
        <v>9</v>
      </c>
      <c r="D10" s="40">
        <v>7</v>
      </c>
      <c r="E10" s="40">
        <v>3</v>
      </c>
      <c r="G10" s="40">
        <v>3</v>
      </c>
      <c r="H10" s="40">
        <v>2</v>
      </c>
      <c r="I10" s="40">
        <v>4</v>
      </c>
      <c r="J10" s="40">
        <v>1</v>
      </c>
      <c r="K10" s="40">
        <v>2</v>
      </c>
      <c r="L10" s="40">
        <f t="shared" si="0"/>
        <v>51</v>
      </c>
    </row>
    <row r="11" spans="1:12">
      <c r="A11" s="39" t="s">
        <v>80</v>
      </c>
      <c r="B11" s="40">
        <v>17</v>
      </c>
      <c r="C11" s="40">
        <v>8</v>
      </c>
      <c r="D11" s="40">
        <v>6</v>
      </c>
      <c r="E11" s="40">
        <v>4</v>
      </c>
      <c r="F11" s="40">
        <v>2</v>
      </c>
      <c r="G11" s="40">
        <v>2</v>
      </c>
      <c r="H11" s="40">
        <v>4</v>
      </c>
      <c r="I11" s="40">
        <v>6</v>
      </c>
      <c r="J11" s="40">
        <v>4</v>
      </c>
      <c r="K11" s="40">
        <v>6</v>
      </c>
      <c r="L11" s="40">
        <f t="shared" si="0"/>
        <v>59</v>
      </c>
    </row>
    <row r="12" spans="1:12">
      <c r="A12" s="39" t="s">
        <v>49</v>
      </c>
      <c r="B12" s="40">
        <v>1</v>
      </c>
      <c r="C12" s="40">
        <v>1</v>
      </c>
      <c r="D12" s="40">
        <v>0</v>
      </c>
      <c r="F12" s="40">
        <v>1</v>
      </c>
      <c r="G12" s="40">
        <v>0</v>
      </c>
      <c r="H12" s="40">
        <v>0</v>
      </c>
      <c r="I12" s="40">
        <v>2</v>
      </c>
      <c r="J12" s="40">
        <v>0</v>
      </c>
      <c r="K12" s="40">
        <v>0</v>
      </c>
      <c r="L12" s="40">
        <f t="shared" si="0"/>
        <v>5</v>
      </c>
    </row>
    <row r="13" spans="1:12">
      <c r="A13" s="39" t="s">
        <v>72</v>
      </c>
      <c r="B13" s="40">
        <v>31</v>
      </c>
      <c r="C13" s="40">
        <v>6</v>
      </c>
      <c r="D13" s="40">
        <v>9</v>
      </c>
      <c r="E13" s="40">
        <v>8</v>
      </c>
      <c r="F13" s="40">
        <v>9</v>
      </c>
      <c r="G13" s="40">
        <v>3</v>
      </c>
      <c r="H13" s="40">
        <v>2</v>
      </c>
      <c r="I13" s="40">
        <v>3</v>
      </c>
      <c r="J13" s="40">
        <v>2</v>
      </c>
      <c r="K13" s="40">
        <v>9</v>
      </c>
      <c r="L13" s="40">
        <f t="shared" si="0"/>
        <v>82</v>
      </c>
    </row>
    <row r="14" spans="1:12">
      <c r="A14" s="39" t="s">
        <v>77</v>
      </c>
      <c r="B14" s="40">
        <v>20</v>
      </c>
      <c r="C14" s="40">
        <v>3</v>
      </c>
      <c r="D14" s="40">
        <v>3</v>
      </c>
      <c r="E14" s="40">
        <v>3</v>
      </c>
      <c r="F14" s="40">
        <v>6</v>
      </c>
      <c r="G14" s="40">
        <v>4</v>
      </c>
      <c r="H14" s="40">
        <v>1</v>
      </c>
      <c r="I14" s="40">
        <v>2</v>
      </c>
      <c r="J14" s="40">
        <v>4</v>
      </c>
      <c r="K14" s="40">
        <v>5</v>
      </c>
      <c r="L14" s="40">
        <f t="shared" si="0"/>
        <v>51</v>
      </c>
    </row>
    <row r="15" spans="1:12">
      <c r="A15" s="39" t="s">
        <v>82</v>
      </c>
      <c r="B15" s="40">
        <v>16</v>
      </c>
      <c r="C15" s="40">
        <v>4</v>
      </c>
      <c r="D15" s="40">
        <v>8</v>
      </c>
      <c r="E15" s="40">
        <v>5</v>
      </c>
      <c r="G15" s="40">
        <v>2</v>
      </c>
      <c r="H15" s="40">
        <v>7</v>
      </c>
      <c r="I15" s="40">
        <v>3</v>
      </c>
      <c r="J15" s="40">
        <v>4</v>
      </c>
      <c r="K15" s="40">
        <v>3</v>
      </c>
      <c r="L15" s="40">
        <f t="shared" si="0"/>
        <v>52</v>
      </c>
    </row>
    <row r="16" spans="1:12">
      <c r="A16" s="39" t="s">
        <v>86</v>
      </c>
      <c r="B16" s="40">
        <v>81</v>
      </c>
      <c r="C16" s="40">
        <v>16</v>
      </c>
      <c r="D16" s="40">
        <v>17</v>
      </c>
      <c r="E16" s="40">
        <v>14</v>
      </c>
      <c r="F16" s="40">
        <v>17</v>
      </c>
      <c r="G16" s="40">
        <v>16</v>
      </c>
      <c r="H16" s="40">
        <v>11</v>
      </c>
      <c r="I16" s="40">
        <v>9</v>
      </c>
      <c r="J16" s="40">
        <v>14</v>
      </c>
      <c r="K16" s="40">
        <v>12</v>
      </c>
      <c r="L16" s="40">
        <f t="shared" si="0"/>
        <v>207</v>
      </c>
    </row>
    <row r="17" spans="1:12">
      <c r="A17" s="39" t="s">
        <v>97</v>
      </c>
      <c r="B17" s="40">
        <v>48</v>
      </c>
      <c r="C17" s="40">
        <v>9</v>
      </c>
      <c r="D17" s="40">
        <v>11</v>
      </c>
      <c r="E17" s="40">
        <v>7</v>
      </c>
      <c r="F17" s="40">
        <v>10</v>
      </c>
      <c r="G17" s="40">
        <v>0</v>
      </c>
      <c r="H17" s="40">
        <v>4</v>
      </c>
      <c r="I17" s="40">
        <v>5</v>
      </c>
      <c r="J17" s="40">
        <v>8</v>
      </c>
      <c r="K17" s="40">
        <v>7</v>
      </c>
      <c r="L17" s="40">
        <f t="shared" si="0"/>
        <v>109</v>
      </c>
    </row>
    <row r="18" spans="1:12">
      <c r="A18" s="39" t="s">
        <v>79</v>
      </c>
      <c r="B18" s="40">
        <v>25</v>
      </c>
      <c r="C18" s="40">
        <v>9</v>
      </c>
      <c r="D18" s="40">
        <v>4</v>
      </c>
      <c r="E18" s="40">
        <v>2</v>
      </c>
      <c r="G18" s="40">
        <v>2</v>
      </c>
      <c r="H18" s="40">
        <v>4</v>
      </c>
      <c r="I18" s="40">
        <v>4</v>
      </c>
      <c r="J18" s="40">
        <v>5</v>
      </c>
      <c r="K18" s="40">
        <v>6</v>
      </c>
      <c r="L18" s="40">
        <f t="shared" si="0"/>
        <v>61</v>
      </c>
    </row>
    <row r="19" spans="1:12">
      <c r="A19" s="39" t="s">
        <v>92</v>
      </c>
      <c r="B19" s="40">
        <v>26</v>
      </c>
      <c r="C19" s="40">
        <v>3</v>
      </c>
      <c r="D19" s="40">
        <v>7</v>
      </c>
      <c r="E19" s="40">
        <v>3</v>
      </c>
      <c r="F19" s="40">
        <v>2</v>
      </c>
      <c r="G19" s="40">
        <v>5</v>
      </c>
      <c r="H19" s="40">
        <v>3</v>
      </c>
      <c r="I19" s="40">
        <v>1</v>
      </c>
      <c r="J19" s="40">
        <v>1</v>
      </c>
      <c r="K19" s="40">
        <v>4</v>
      </c>
      <c r="L19" s="40">
        <f t="shared" si="0"/>
        <v>55</v>
      </c>
    </row>
    <row r="20" spans="1:12">
      <c r="A20" s="39" t="s">
        <v>81</v>
      </c>
      <c r="B20" s="40">
        <v>12</v>
      </c>
      <c r="C20" s="40">
        <v>1</v>
      </c>
      <c r="D20" s="40">
        <v>2</v>
      </c>
      <c r="E20" s="40">
        <v>4</v>
      </c>
      <c r="F20" s="40">
        <v>2</v>
      </c>
      <c r="G20" s="40">
        <v>2</v>
      </c>
      <c r="H20" s="40">
        <v>0</v>
      </c>
      <c r="I20" s="40">
        <v>0</v>
      </c>
      <c r="J20" s="40">
        <v>3</v>
      </c>
      <c r="K20" s="40">
        <v>1</v>
      </c>
      <c r="L20" s="40">
        <f t="shared" si="0"/>
        <v>27</v>
      </c>
    </row>
    <row r="21" spans="1:12">
      <c r="A21" s="39" t="s">
        <v>75</v>
      </c>
      <c r="B21" s="40">
        <v>12</v>
      </c>
      <c r="C21" s="40">
        <v>1</v>
      </c>
      <c r="D21" s="40">
        <v>3</v>
      </c>
      <c r="E21" s="40">
        <v>4</v>
      </c>
      <c r="F21" s="40">
        <v>4</v>
      </c>
      <c r="G21" s="40">
        <v>7</v>
      </c>
      <c r="H21" s="40">
        <v>3</v>
      </c>
      <c r="I21" s="40">
        <v>0</v>
      </c>
      <c r="J21" s="40">
        <v>2</v>
      </c>
      <c r="K21" s="40">
        <v>1</v>
      </c>
      <c r="L21" s="40">
        <f t="shared" si="0"/>
        <v>37</v>
      </c>
    </row>
    <row r="22" spans="1:12">
      <c r="A22" s="39" t="s">
        <v>76</v>
      </c>
      <c r="B22" s="40">
        <v>19</v>
      </c>
      <c r="C22" s="40">
        <v>5</v>
      </c>
      <c r="D22" s="40">
        <v>5</v>
      </c>
      <c r="E22" s="40">
        <v>5</v>
      </c>
      <c r="F22" s="40">
        <v>3</v>
      </c>
      <c r="G22" s="40">
        <v>5</v>
      </c>
      <c r="H22" s="40">
        <v>3</v>
      </c>
      <c r="I22" s="40">
        <v>1</v>
      </c>
      <c r="J22" s="40">
        <v>6</v>
      </c>
      <c r="K22" s="40">
        <v>3</v>
      </c>
      <c r="L22" s="40">
        <f t="shared" si="0"/>
        <v>55</v>
      </c>
    </row>
    <row r="23" spans="1:12">
      <c r="A23" s="39" t="s">
        <v>93</v>
      </c>
      <c r="B23" s="40">
        <v>37</v>
      </c>
      <c r="C23" s="40">
        <v>13</v>
      </c>
      <c r="D23" s="40">
        <v>4</v>
      </c>
      <c r="E23" s="40">
        <v>5</v>
      </c>
      <c r="F23" s="40">
        <v>4</v>
      </c>
      <c r="G23" s="40">
        <v>5</v>
      </c>
      <c r="H23" s="40">
        <v>3</v>
      </c>
      <c r="I23" s="40">
        <v>4</v>
      </c>
      <c r="J23" s="40">
        <v>3</v>
      </c>
      <c r="K23" s="40">
        <v>9</v>
      </c>
      <c r="L23" s="40">
        <f t="shared" si="0"/>
        <v>87</v>
      </c>
    </row>
    <row r="24" spans="1:12">
      <c r="A24" s="39" t="s">
        <v>96</v>
      </c>
      <c r="B24" s="40">
        <v>35</v>
      </c>
      <c r="C24" s="40">
        <v>8</v>
      </c>
      <c r="D24" s="40">
        <v>7</v>
      </c>
      <c r="E24" s="40">
        <v>10</v>
      </c>
      <c r="F24" s="40">
        <v>3</v>
      </c>
      <c r="G24" s="40">
        <v>1</v>
      </c>
      <c r="H24" s="40">
        <v>4</v>
      </c>
      <c r="I24" s="40">
        <v>5</v>
      </c>
      <c r="J24" s="40">
        <v>9</v>
      </c>
      <c r="K24" s="40">
        <v>12</v>
      </c>
      <c r="L24" s="40">
        <f t="shared" si="0"/>
        <v>94</v>
      </c>
    </row>
    <row r="25" spans="1:12">
      <c r="A25" s="39" t="s">
        <v>67</v>
      </c>
      <c r="B25" s="40">
        <v>3</v>
      </c>
      <c r="C25" s="40">
        <v>1</v>
      </c>
      <c r="D25" s="40">
        <v>1</v>
      </c>
      <c r="F25" s="40">
        <v>1</v>
      </c>
      <c r="G25" s="40">
        <v>0</v>
      </c>
      <c r="H25" s="40">
        <v>2</v>
      </c>
      <c r="I25" s="40">
        <v>0</v>
      </c>
      <c r="J25" s="40">
        <v>1</v>
      </c>
      <c r="K25" s="40">
        <v>1</v>
      </c>
      <c r="L25" s="40">
        <f t="shared" si="0"/>
        <v>10</v>
      </c>
    </row>
    <row r="26" spans="1:12">
      <c r="A26" s="39" t="s">
        <v>71</v>
      </c>
      <c r="B26" s="40">
        <v>12</v>
      </c>
      <c r="C26" s="40">
        <v>3</v>
      </c>
      <c r="D26" s="40">
        <v>4</v>
      </c>
      <c r="E26" s="40">
        <v>1</v>
      </c>
      <c r="F26" s="40">
        <v>5</v>
      </c>
      <c r="G26" s="40">
        <v>1</v>
      </c>
      <c r="H26" s="40">
        <v>2</v>
      </c>
      <c r="I26" s="40">
        <v>2</v>
      </c>
      <c r="J26" s="40">
        <v>1</v>
      </c>
      <c r="K26" s="40">
        <v>1</v>
      </c>
      <c r="L26" s="40">
        <f t="shared" si="0"/>
        <v>32</v>
      </c>
    </row>
    <row r="27" spans="1:12">
      <c r="A27" s="39" t="s">
        <v>88</v>
      </c>
      <c r="B27" s="40">
        <v>32</v>
      </c>
      <c r="C27" s="40">
        <v>8</v>
      </c>
      <c r="D27" s="40">
        <v>6</v>
      </c>
      <c r="E27" s="40">
        <v>6</v>
      </c>
      <c r="F27" s="40">
        <v>2</v>
      </c>
      <c r="G27" s="40">
        <v>6</v>
      </c>
      <c r="H27" s="40">
        <v>3</v>
      </c>
      <c r="I27" s="40">
        <v>5</v>
      </c>
      <c r="J27" s="40">
        <v>6</v>
      </c>
      <c r="K27" s="40">
        <v>7</v>
      </c>
      <c r="L27" s="40">
        <f t="shared" si="0"/>
        <v>81</v>
      </c>
    </row>
    <row r="28" spans="1:12">
      <c r="A28" s="39" t="s">
        <v>85</v>
      </c>
      <c r="B28" s="40">
        <v>47</v>
      </c>
      <c r="C28" s="40">
        <v>14</v>
      </c>
      <c r="D28" s="40">
        <v>13</v>
      </c>
      <c r="E28" s="40">
        <v>10</v>
      </c>
      <c r="F28" s="40">
        <v>6</v>
      </c>
      <c r="G28" s="40">
        <v>7</v>
      </c>
      <c r="H28" s="40">
        <v>3</v>
      </c>
      <c r="I28" s="40">
        <v>9</v>
      </c>
      <c r="J28" s="40">
        <v>8</v>
      </c>
      <c r="K28" s="40">
        <v>6</v>
      </c>
      <c r="L28" s="40">
        <f t="shared" si="0"/>
        <v>123</v>
      </c>
    </row>
    <row r="29" spans="1:12">
      <c r="A29" s="39" t="s">
        <v>66</v>
      </c>
      <c r="B29" s="40">
        <v>14</v>
      </c>
      <c r="C29" s="40">
        <v>5</v>
      </c>
      <c r="D29" s="40">
        <v>4</v>
      </c>
      <c r="F29" s="40">
        <v>3</v>
      </c>
      <c r="G29" s="40">
        <v>3</v>
      </c>
      <c r="H29" s="40">
        <v>0</v>
      </c>
      <c r="I29" s="40">
        <v>1</v>
      </c>
      <c r="J29" s="40">
        <v>2</v>
      </c>
      <c r="K29" s="40">
        <v>6</v>
      </c>
      <c r="L29" s="40">
        <f t="shared" si="0"/>
        <v>38</v>
      </c>
    </row>
    <row r="30" spans="1:12">
      <c r="A30" s="39" t="s">
        <v>90</v>
      </c>
      <c r="B30" s="40">
        <v>64</v>
      </c>
      <c r="C30" s="40">
        <v>7</v>
      </c>
      <c r="D30" s="40">
        <v>9</v>
      </c>
      <c r="E30" s="40">
        <v>7</v>
      </c>
      <c r="F30" s="40">
        <v>9</v>
      </c>
      <c r="G30" s="40">
        <v>4</v>
      </c>
      <c r="H30" s="40">
        <v>6</v>
      </c>
      <c r="I30" s="40">
        <v>6</v>
      </c>
      <c r="J30" s="40">
        <v>4</v>
      </c>
      <c r="K30" s="40">
        <v>5</v>
      </c>
      <c r="L30" s="40">
        <f t="shared" si="0"/>
        <v>121</v>
      </c>
    </row>
    <row r="31" spans="1:12">
      <c r="A31" s="39" t="s">
        <v>84</v>
      </c>
      <c r="B31" s="40">
        <v>18</v>
      </c>
      <c r="C31" s="40">
        <v>3</v>
      </c>
      <c r="D31" s="40">
        <v>1</v>
      </c>
      <c r="E31" s="40">
        <v>2</v>
      </c>
      <c r="F31" s="40">
        <v>2</v>
      </c>
      <c r="G31" s="40">
        <v>5</v>
      </c>
      <c r="H31" s="40">
        <v>1</v>
      </c>
      <c r="I31" s="40">
        <v>0</v>
      </c>
      <c r="J31" s="40">
        <v>3</v>
      </c>
      <c r="K31" s="40">
        <v>3</v>
      </c>
      <c r="L31" s="40">
        <f t="shared" si="0"/>
        <v>38</v>
      </c>
    </row>
    <row r="32" spans="1:12">
      <c r="A32" s="39" t="s">
        <v>74</v>
      </c>
      <c r="B32" s="40">
        <v>13</v>
      </c>
      <c r="C32" s="40">
        <v>5</v>
      </c>
      <c r="D32" s="40">
        <v>5</v>
      </c>
      <c r="E32" s="40">
        <v>1</v>
      </c>
      <c r="F32" s="40">
        <v>5</v>
      </c>
      <c r="G32" s="40">
        <v>3</v>
      </c>
      <c r="H32" s="40">
        <v>1</v>
      </c>
      <c r="I32" s="40">
        <v>2</v>
      </c>
      <c r="J32" s="40">
        <v>0</v>
      </c>
      <c r="K32" s="40">
        <v>3</v>
      </c>
      <c r="L32" s="40">
        <f t="shared" si="0"/>
        <v>38</v>
      </c>
    </row>
    <row r="33" spans="1:12">
      <c r="A33" s="39" t="s">
        <v>94</v>
      </c>
      <c r="B33" s="40">
        <v>72</v>
      </c>
      <c r="C33" s="40">
        <v>13</v>
      </c>
      <c r="D33" s="40">
        <v>13</v>
      </c>
      <c r="E33" s="40">
        <v>8</v>
      </c>
      <c r="F33" s="40">
        <v>14</v>
      </c>
      <c r="G33" s="40">
        <v>9</v>
      </c>
      <c r="H33" s="40">
        <v>10</v>
      </c>
      <c r="I33" s="40">
        <v>2</v>
      </c>
      <c r="J33" s="40">
        <v>7</v>
      </c>
      <c r="K33" s="40">
        <v>10</v>
      </c>
      <c r="L33" s="40">
        <f t="shared" si="0"/>
        <v>158</v>
      </c>
    </row>
    <row r="34" spans="1:12">
      <c r="A34" s="39" t="s">
        <v>68</v>
      </c>
      <c r="B34" s="40">
        <v>27</v>
      </c>
      <c r="C34" s="40">
        <v>6</v>
      </c>
      <c r="D34" s="40">
        <v>0</v>
      </c>
      <c r="E34" s="40">
        <v>3</v>
      </c>
      <c r="F34" s="40">
        <v>1</v>
      </c>
      <c r="G34" s="40">
        <v>4</v>
      </c>
      <c r="H34" s="40">
        <v>1</v>
      </c>
      <c r="I34" s="40">
        <v>4</v>
      </c>
      <c r="J34" s="40">
        <v>2</v>
      </c>
      <c r="K34" s="40">
        <v>4</v>
      </c>
      <c r="L34" s="40">
        <f t="shared" si="0"/>
        <v>52</v>
      </c>
    </row>
    <row r="35" spans="1:12">
      <c r="A35" s="39" t="s">
        <v>98</v>
      </c>
      <c r="B35" s="40">
        <v>34</v>
      </c>
      <c r="C35" s="40">
        <v>8</v>
      </c>
      <c r="D35" s="40">
        <v>7</v>
      </c>
      <c r="E35" s="40">
        <v>2</v>
      </c>
      <c r="F35" s="40">
        <v>10</v>
      </c>
      <c r="G35" s="40">
        <v>3</v>
      </c>
      <c r="H35" s="40">
        <v>3</v>
      </c>
      <c r="I35" s="40">
        <v>5</v>
      </c>
      <c r="J35" s="40">
        <v>4</v>
      </c>
      <c r="K35" s="40">
        <v>7</v>
      </c>
      <c r="L35" s="40">
        <f t="shared" si="0"/>
        <v>83</v>
      </c>
    </row>
    <row r="36" spans="1:12">
      <c r="A36" s="39" t="s">
        <v>78</v>
      </c>
      <c r="B36" s="40">
        <v>36</v>
      </c>
      <c r="C36" s="40">
        <v>7</v>
      </c>
      <c r="D36" s="40">
        <v>5</v>
      </c>
      <c r="E36" s="40">
        <v>4</v>
      </c>
      <c r="F36" s="40">
        <v>8</v>
      </c>
      <c r="G36" s="40">
        <v>6</v>
      </c>
      <c r="H36" s="40">
        <v>5</v>
      </c>
      <c r="I36" s="40">
        <v>0</v>
      </c>
      <c r="J36" s="40">
        <v>4</v>
      </c>
      <c r="K36" s="40">
        <v>9</v>
      </c>
      <c r="L36" s="40">
        <f t="shared" si="0"/>
        <v>84</v>
      </c>
    </row>
    <row r="37" spans="1:12">
      <c r="A37" s="39" t="s">
        <v>91</v>
      </c>
      <c r="B37" s="40">
        <v>37</v>
      </c>
      <c r="C37" s="40">
        <v>11</v>
      </c>
      <c r="D37" s="40">
        <v>8</v>
      </c>
      <c r="E37" s="40">
        <v>5</v>
      </c>
      <c r="F37" s="40">
        <v>1</v>
      </c>
      <c r="G37" s="40">
        <v>4</v>
      </c>
      <c r="H37" s="40">
        <v>5</v>
      </c>
      <c r="I37" s="40">
        <v>3</v>
      </c>
      <c r="J37" s="40">
        <v>7</v>
      </c>
      <c r="K37" s="40">
        <v>6</v>
      </c>
      <c r="L37" s="40">
        <f t="shared" si="0"/>
        <v>87</v>
      </c>
    </row>
    <row r="38" spans="1:12">
      <c r="A38" s="39" t="s">
        <v>95</v>
      </c>
      <c r="B38" s="40">
        <v>16</v>
      </c>
      <c r="C38" s="40">
        <v>5</v>
      </c>
      <c r="D38" s="40">
        <v>6</v>
      </c>
      <c r="E38" s="40">
        <v>5</v>
      </c>
      <c r="F38" s="40">
        <v>4</v>
      </c>
      <c r="G38" s="40">
        <v>4</v>
      </c>
      <c r="H38" s="40">
        <v>2</v>
      </c>
      <c r="I38" s="40">
        <v>2</v>
      </c>
      <c r="J38" s="40">
        <v>4</v>
      </c>
      <c r="K38" s="40">
        <v>3</v>
      </c>
      <c r="L38" s="40">
        <f t="shared" si="0"/>
        <v>51</v>
      </c>
    </row>
    <row r="39" spans="1:12">
      <c r="A39" s="39" t="s">
        <v>36</v>
      </c>
      <c r="B39" s="40">
        <f t="shared" ref="B39:I39" si="1">SUM(B6:B38)</f>
        <v>915</v>
      </c>
      <c r="C39" s="40">
        <f t="shared" si="1"/>
        <v>218</v>
      </c>
      <c r="D39" s="40">
        <f t="shared" si="1"/>
        <v>201</v>
      </c>
      <c r="E39" s="40">
        <f t="shared" si="1"/>
        <v>155</v>
      </c>
      <c r="F39" s="40">
        <f>SUM(F6:F38)</f>
        <v>146</v>
      </c>
      <c r="G39" s="40">
        <f t="shared" si="1"/>
        <v>126</v>
      </c>
      <c r="H39" s="40">
        <f t="shared" si="1"/>
        <v>110</v>
      </c>
      <c r="I39" s="40">
        <f t="shared" si="1"/>
        <v>105</v>
      </c>
      <c r="J39" s="40">
        <v>142</v>
      </c>
      <c r="K39" s="40">
        <f>SUM(K6:K38)</f>
        <v>165</v>
      </c>
      <c r="L39" s="40">
        <f t="shared" si="0"/>
        <v>2283</v>
      </c>
    </row>
    <row r="40" spans="1:12">
      <c r="A40" s="39" t="s">
        <v>2172</v>
      </c>
      <c r="F40" s="40">
        <v>1</v>
      </c>
      <c r="K40" s="40">
        <v>4</v>
      </c>
    </row>
  </sheetData>
  <customSheetViews>
    <customSheetView guid="{9883963A-B599-466E-88D7-AE85360E0737}">
      <pageMargins left="0.75" right="0.75" top="1" bottom="1" header="0.5" footer="0.5"/>
      <pageSetup paperSize="9" orientation="portrait" r:id="rId1"/>
      <headerFooter alignWithMargins="0"/>
    </customSheetView>
    <customSheetView guid="{CDEF6930-6739-4FEE-9F65-E195F9A4F82A}">
      <pageMargins left="0.75" right="0.75" top="1" bottom="1" header="0.5" footer="0.5"/>
      <pageSetup paperSize="9" orientation="portrait" r:id="rId2"/>
      <headerFooter alignWithMargins="0"/>
    </customSheetView>
  </customSheetViews>
  <pageMargins left="0.75" right="0.75" top="1" bottom="1" header="0.5" footer="0.5"/>
  <pageSetup paperSize="9" orientation="portrait" r:id="rId3"/>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79">
    <tabColor theme="7" tint="-0.249977111117893"/>
  </sheetPr>
  <dimension ref="A1:N11"/>
  <sheetViews>
    <sheetView zoomScaleNormal="100" workbookViewId="0">
      <selection activeCell="B1" sqref="B1"/>
    </sheetView>
  </sheetViews>
  <sheetFormatPr defaultRowHeight="15"/>
  <cols>
    <col min="1" max="1" width="14.85546875" style="35" customWidth="1"/>
    <col min="2" max="2" width="9.140625" style="36" customWidth="1"/>
    <col min="3" max="3" width="11.140625" style="36" bestFit="1" customWidth="1"/>
    <col min="4" max="258" width="9" style="36"/>
    <col min="259" max="259" width="25.140625" style="36" customWidth="1"/>
    <col min="260" max="514" width="9" style="36"/>
    <col min="515" max="515" width="25.140625" style="36" customWidth="1"/>
    <col min="516" max="770" width="9" style="36"/>
    <col min="771" max="771" width="25.140625" style="36" customWidth="1"/>
    <col min="772" max="1026" width="9" style="36"/>
    <col min="1027" max="1027" width="25.140625" style="36" customWidth="1"/>
    <col min="1028" max="1282" width="9" style="36"/>
    <col min="1283" max="1283" width="25.140625" style="36" customWidth="1"/>
    <col min="1284" max="1538" width="9" style="36"/>
    <col min="1539" max="1539" width="25.140625" style="36" customWidth="1"/>
    <col min="1540" max="1794" width="9" style="36"/>
    <col min="1795" max="1795" width="25.140625" style="36" customWidth="1"/>
    <col min="1796" max="2050" width="9" style="36"/>
    <col min="2051" max="2051" width="25.140625" style="36" customWidth="1"/>
    <col min="2052" max="2306" width="9" style="36"/>
    <col min="2307" max="2307" width="25.140625" style="36" customWidth="1"/>
    <col min="2308" max="2562" width="9" style="36"/>
    <col min="2563" max="2563" width="25.140625" style="36" customWidth="1"/>
    <col min="2564" max="2818" width="9" style="36"/>
    <col min="2819" max="2819" width="25.140625" style="36" customWidth="1"/>
    <col min="2820" max="3074" width="9" style="36"/>
    <col min="3075" max="3075" width="25.140625" style="36" customWidth="1"/>
    <col min="3076" max="3330" width="9" style="36"/>
    <col min="3331" max="3331" width="25.140625" style="36" customWidth="1"/>
    <col min="3332" max="3586" width="9" style="36"/>
    <col min="3587" max="3587" width="25.140625" style="36" customWidth="1"/>
    <col min="3588" max="3842" width="9" style="36"/>
    <col min="3843" max="3843" width="25.140625" style="36" customWidth="1"/>
    <col min="3844" max="4098" width="9" style="36"/>
    <col min="4099" max="4099" width="25.140625" style="36" customWidth="1"/>
    <col min="4100" max="4354" width="9" style="36"/>
    <col min="4355" max="4355" width="25.140625" style="36" customWidth="1"/>
    <col min="4356" max="4610" width="9" style="36"/>
    <col min="4611" max="4611" width="25.140625" style="36" customWidth="1"/>
    <col min="4612" max="4866" width="9" style="36"/>
    <col min="4867" max="4867" width="25.140625" style="36" customWidth="1"/>
    <col min="4868" max="5122" width="9" style="36"/>
    <col min="5123" max="5123" width="25.140625" style="36" customWidth="1"/>
    <col min="5124" max="5378" width="9" style="36"/>
    <col min="5379" max="5379" width="25.140625" style="36" customWidth="1"/>
    <col min="5380" max="5634" width="9" style="36"/>
    <col min="5635" max="5635" width="25.140625" style="36" customWidth="1"/>
    <col min="5636" max="5890" width="9" style="36"/>
    <col min="5891" max="5891" width="25.140625" style="36" customWidth="1"/>
    <col min="5892" max="6146" width="9" style="36"/>
    <col min="6147" max="6147" width="25.140625" style="36" customWidth="1"/>
    <col min="6148" max="6402" width="9" style="36"/>
    <col min="6403" max="6403" width="25.140625" style="36" customWidth="1"/>
    <col min="6404" max="6658" width="9" style="36"/>
    <col min="6659" max="6659" width="25.140625" style="36" customWidth="1"/>
    <col min="6660" max="6914" width="9" style="36"/>
    <col min="6915" max="6915" width="25.140625" style="36" customWidth="1"/>
    <col min="6916" max="7170" width="9" style="36"/>
    <col min="7171" max="7171" width="25.140625" style="36" customWidth="1"/>
    <col min="7172" max="7426" width="9" style="36"/>
    <col min="7427" max="7427" width="25.140625" style="36" customWidth="1"/>
    <col min="7428" max="7682" width="9" style="36"/>
    <col min="7683" max="7683" width="25.140625" style="36" customWidth="1"/>
    <col min="7684" max="7938" width="9" style="36"/>
    <col min="7939" max="7939" width="25.140625" style="36" customWidth="1"/>
    <col min="7940" max="8194" width="9" style="36"/>
    <col min="8195" max="8195" width="25.140625" style="36" customWidth="1"/>
    <col min="8196" max="8450" width="9" style="36"/>
    <col min="8451" max="8451" width="25.140625" style="36" customWidth="1"/>
    <col min="8452" max="8706" width="9" style="36"/>
    <col min="8707" max="8707" width="25.140625" style="36" customWidth="1"/>
    <col min="8708" max="8962" width="9" style="36"/>
    <col min="8963" max="8963" width="25.140625" style="36" customWidth="1"/>
    <col min="8964" max="9218" width="9" style="36"/>
    <col min="9219" max="9219" width="25.140625" style="36" customWidth="1"/>
    <col min="9220" max="9474" width="9" style="36"/>
    <col min="9475" max="9475" width="25.140625" style="36" customWidth="1"/>
    <col min="9476" max="9730" width="9" style="36"/>
    <col min="9731" max="9731" width="25.140625" style="36" customWidth="1"/>
    <col min="9732" max="9986" width="9" style="36"/>
    <col min="9987" max="9987" width="25.140625" style="36" customWidth="1"/>
    <col min="9988" max="10242" width="9" style="36"/>
    <col min="10243" max="10243" width="25.140625" style="36" customWidth="1"/>
    <col min="10244" max="10498" width="9" style="36"/>
    <col min="10499" max="10499" width="25.140625" style="36" customWidth="1"/>
    <col min="10500" max="10754" width="9" style="36"/>
    <col min="10755" max="10755" width="25.140625" style="36" customWidth="1"/>
    <col min="10756" max="11010" width="9" style="36"/>
    <col min="11011" max="11011" width="25.140625" style="36" customWidth="1"/>
    <col min="11012" max="11266" width="9" style="36"/>
    <col min="11267" max="11267" width="25.140625" style="36" customWidth="1"/>
    <col min="11268" max="11522" width="9" style="36"/>
    <col min="11523" max="11523" width="25.140625" style="36" customWidth="1"/>
    <col min="11524" max="11778" width="9" style="36"/>
    <col min="11779" max="11779" width="25.140625" style="36" customWidth="1"/>
    <col min="11780" max="12034" width="9" style="36"/>
    <col min="12035" max="12035" width="25.140625" style="36" customWidth="1"/>
    <col min="12036" max="12290" width="9" style="36"/>
    <col min="12291" max="12291" width="25.140625" style="36" customWidth="1"/>
    <col min="12292" max="12546" width="9" style="36"/>
    <col min="12547" max="12547" width="25.140625" style="36" customWidth="1"/>
    <col min="12548" max="12802" width="9" style="36"/>
    <col min="12803" max="12803" width="25.140625" style="36" customWidth="1"/>
    <col min="12804" max="13058" width="9" style="36"/>
    <col min="13059" max="13059" width="25.140625" style="36" customWidth="1"/>
    <col min="13060" max="13314" width="9" style="36"/>
    <col min="13315" max="13315" width="25.140625" style="36" customWidth="1"/>
    <col min="13316" max="13570" width="9" style="36"/>
    <col min="13571" max="13571" width="25.140625" style="36" customWidth="1"/>
    <col min="13572" max="13826" width="9" style="36"/>
    <col min="13827" max="13827" width="25.140625" style="36" customWidth="1"/>
    <col min="13828" max="14082" width="9" style="36"/>
    <col min="14083" max="14083" width="25.140625" style="36" customWidth="1"/>
    <col min="14084" max="14338" width="9" style="36"/>
    <col min="14339" max="14339" width="25.140625" style="36" customWidth="1"/>
    <col min="14340" max="14594" width="9" style="36"/>
    <col min="14595" max="14595" width="25.140625" style="36" customWidth="1"/>
    <col min="14596" max="14850" width="9" style="36"/>
    <col min="14851" max="14851" width="25.140625" style="36" customWidth="1"/>
    <col min="14852" max="15106" width="9" style="36"/>
    <col min="15107" max="15107" width="25.140625" style="36" customWidth="1"/>
    <col min="15108" max="15362" width="9" style="36"/>
    <col min="15363" max="15363" width="25.140625" style="36" customWidth="1"/>
    <col min="15364" max="15618" width="9" style="36"/>
    <col min="15619" max="15619" width="25.140625" style="36" customWidth="1"/>
    <col min="15620" max="15874" width="9" style="36"/>
    <col min="15875" max="15875" width="25.140625" style="36" customWidth="1"/>
    <col min="15876" max="16130" width="9" style="36"/>
    <col min="16131" max="16131" width="25.140625" style="36" customWidth="1"/>
    <col min="16132" max="16384" width="9" style="36"/>
  </cols>
  <sheetData>
    <row r="1" spans="1:14">
      <c r="A1" s="198" t="s">
        <v>30</v>
      </c>
      <c r="B1" s="190">
        <v>5.7</v>
      </c>
      <c r="C1" s="258"/>
    </row>
    <row r="2" spans="1:14">
      <c r="A2" s="148" t="s">
        <v>31</v>
      </c>
      <c r="B2" s="36" t="s">
        <v>3967</v>
      </c>
    </row>
    <row r="3" spans="1:14">
      <c r="A3" s="148" t="s">
        <v>33</v>
      </c>
      <c r="B3" s="37" t="s">
        <v>3224</v>
      </c>
    </row>
    <row r="5" spans="1:14">
      <c r="A5" s="35" t="s">
        <v>50</v>
      </c>
      <c r="B5" s="36">
        <v>2006</v>
      </c>
      <c r="C5" s="36">
        <v>2007</v>
      </c>
      <c r="D5" s="36">
        <v>2008</v>
      </c>
      <c r="E5" s="36">
        <v>2009</v>
      </c>
      <c r="F5" s="36">
        <v>2010</v>
      </c>
      <c r="G5" s="36">
        <v>2011</v>
      </c>
      <c r="H5" s="36">
        <v>2012</v>
      </c>
      <c r="I5" s="36">
        <v>2013</v>
      </c>
      <c r="J5" s="36">
        <v>2014</v>
      </c>
      <c r="K5" s="36">
        <v>2015</v>
      </c>
      <c r="L5" s="36">
        <v>2016</v>
      </c>
      <c r="M5" s="36">
        <v>2017</v>
      </c>
      <c r="N5" s="36">
        <v>2018</v>
      </c>
    </row>
    <row r="6" spans="1:14">
      <c r="A6" s="35" t="s">
        <v>41</v>
      </c>
      <c r="B6" s="165">
        <v>0.35662646540478316</v>
      </c>
      <c r="C6" s="165">
        <v>0.34129139667357633</v>
      </c>
      <c r="D6" s="38">
        <v>0.32899999999999996</v>
      </c>
      <c r="E6" s="38">
        <v>0.29028409788214005</v>
      </c>
      <c r="F6" s="38">
        <v>0.25125410247095042</v>
      </c>
      <c r="G6" s="67">
        <v>0.2006106069427992</v>
      </c>
      <c r="H6" s="38">
        <v>0.17983515425499111</v>
      </c>
      <c r="I6" s="38">
        <v>0.19574453150575186</v>
      </c>
      <c r="J6" s="38">
        <v>0.16876244073910759</v>
      </c>
      <c r="K6" s="67">
        <v>0.12497151132424861</v>
      </c>
      <c r="L6" s="67">
        <v>0.14709948957838442</v>
      </c>
      <c r="M6" s="67">
        <v>0.16613703768127869</v>
      </c>
      <c r="N6" s="67">
        <v>0.14799999999999999</v>
      </c>
    </row>
    <row r="7" spans="1:14">
      <c r="A7" s="35" t="s">
        <v>43</v>
      </c>
      <c r="B7" s="165">
        <v>0.40581778467898499</v>
      </c>
      <c r="C7" s="165">
        <v>0.39617601056396712</v>
      </c>
      <c r="D7" s="38">
        <v>0.38700000000000001</v>
      </c>
      <c r="E7" s="38">
        <v>0.36777671915526616</v>
      </c>
      <c r="F7" s="38">
        <v>0.33156991320074292</v>
      </c>
      <c r="G7" s="67">
        <v>0.29853438409469935</v>
      </c>
      <c r="H7" s="38">
        <v>0.30325427828080975</v>
      </c>
      <c r="I7" s="38">
        <v>0.28078336313082009</v>
      </c>
      <c r="J7" s="38">
        <v>0.23755631364861965</v>
      </c>
      <c r="K7" s="67">
        <v>0.23890134718170933</v>
      </c>
      <c r="L7" s="67">
        <v>0.22773671628979375</v>
      </c>
      <c r="M7" s="67">
        <v>0.19972323589913443</v>
      </c>
      <c r="N7" s="67">
        <v>0.17799999999999999</v>
      </c>
    </row>
    <row r="8" spans="1:14">
      <c r="A8" s="35" t="s">
        <v>157</v>
      </c>
      <c r="B8" s="165">
        <v>0.41722319474835884</v>
      </c>
      <c r="C8" s="165">
        <v>0.40756319290465631</v>
      </c>
      <c r="D8" s="38">
        <v>0.39600000000000002</v>
      </c>
      <c r="E8" s="38">
        <v>0.31531712401325906</v>
      </c>
      <c r="F8" s="38">
        <v>0.22846766283457193</v>
      </c>
      <c r="G8" s="67">
        <v>0.20963780449107594</v>
      </c>
      <c r="H8" s="38">
        <v>0.18922057277220755</v>
      </c>
      <c r="I8" s="38">
        <v>0.16864478962170973</v>
      </c>
      <c r="J8" s="38">
        <v>0.18577810143347978</v>
      </c>
      <c r="K8" s="67">
        <v>0.1834743907236108</v>
      </c>
      <c r="L8" s="67">
        <v>0.19415827295017704</v>
      </c>
      <c r="M8" s="67">
        <v>0.1530028502653869</v>
      </c>
      <c r="N8" s="67">
        <v>0.10299999999999999</v>
      </c>
    </row>
    <row r="9" spans="1:14">
      <c r="A9" s="35" t="s">
        <v>158</v>
      </c>
      <c r="B9" s="165">
        <v>0.3012883115493184</v>
      </c>
      <c r="C9" s="165">
        <v>0.2625410434148121</v>
      </c>
      <c r="D9" s="38">
        <v>0.17899999999999999</v>
      </c>
      <c r="E9" s="38">
        <v>0.18832999901250461</v>
      </c>
      <c r="F9" s="38">
        <v>0.19949372258250772</v>
      </c>
      <c r="G9" s="67">
        <v>0.18065972475060074</v>
      </c>
      <c r="H9" s="38">
        <v>0.17988974769555932</v>
      </c>
      <c r="I9" s="38">
        <v>0.15549703119449348</v>
      </c>
      <c r="J9" s="38">
        <v>0.12088827686718712</v>
      </c>
      <c r="K9" s="67">
        <v>0.10917943979178196</v>
      </c>
      <c r="L9" s="67">
        <v>0.11443779798807788</v>
      </c>
      <c r="M9" s="67">
        <v>9.5689114662640268E-2</v>
      </c>
      <c r="N9" s="67">
        <v>0.10100000000000001</v>
      </c>
    </row>
    <row r="10" spans="1:14">
      <c r="A10" s="35" t="s">
        <v>44</v>
      </c>
      <c r="B10" s="67">
        <v>0.36931882618679884</v>
      </c>
      <c r="C10" s="67">
        <v>0.35370169657858208</v>
      </c>
      <c r="D10" s="38">
        <v>0.33700000000000002</v>
      </c>
      <c r="E10" s="38">
        <v>0.30277693760479418</v>
      </c>
      <c r="F10" s="38">
        <v>0.26233499757967926</v>
      </c>
      <c r="G10" s="67">
        <v>0.22388567842830087</v>
      </c>
      <c r="H10" s="38">
        <v>0.21220734318702078</v>
      </c>
      <c r="I10" s="38">
        <v>0.2110527734148025</v>
      </c>
      <c r="J10" s="38">
        <v>0.18508798411026978</v>
      </c>
      <c r="K10" s="67">
        <v>0.16180013900461218</v>
      </c>
      <c r="L10" s="67">
        <v>0.17247952788391868</v>
      </c>
      <c r="M10" s="67">
        <v>0.16655613686766663</v>
      </c>
      <c r="N10" s="67">
        <v>0.14599999999999999</v>
      </c>
    </row>
    <row r="11" spans="1:14">
      <c r="A11" s="35" t="s">
        <v>2268</v>
      </c>
      <c r="B11" s="165">
        <v>0.3713710125450399</v>
      </c>
      <c r="C11" s="165">
        <v>0.34882821982290052</v>
      </c>
      <c r="D11" s="165">
        <v>0.31296723852211122</v>
      </c>
      <c r="E11" s="165">
        <v>0.26850020293220178</v>
      </c>
      <c r="F11" s="165">
        <v>0.21729681743771564</v>
      </c>
      <c r="G11" s="67">
        <v>0.19851951376859811</v>
      </c>
      <c r="H11" s="165">
        <v>0.1855708169975413</v>
      </c>
      <c r="I11" s="165">
        <v>0.16238601166711594</v>
      </c>
      <c r="J11" s="165">
        <v>0.15482391792208322</v>
      </c>
      <c r="K11" s="67">
        <v>0.14758725651945925</v>
      </c>
      <c r="L11" s="67">
        <v>0.15505852417302798</v>
      </c>
      <c r="M11" s="67">
        <v>0.1245787912594189</v>
      </c>
      <c r="N11" s="67">
        <v>0.10199999999999999</v>
      </c>
    </row>
  </sheetData>
  <customSheetViews>
    <customSheetView guid="{9883963A-B599-466E-88D7-AE85360E0737}">
      <selection activeCell="K8" sqref="K8"/>
      <pageMargins left="0.7" right="0.7" top="0.75" bottom="0.75" header="0.3" footer="0.3"/>
      <pageSetup paperSize="9" orientation="portrait" r:id="rId1"/>
    </customSheetView>
    <customSheetView guid="{CDEF6930-6739-4FEE-9F65-E195F9A4F82A}">
      <selection activeCell="K8" sqref="K8"/>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100">
    <tabColor theme="7" tint="-0.249977111117893"/>
  </sheetPr>
  <dimension ref="A1:J20"/>
  <sheetViews>
    <sheetView zoomScaleNormal="100" workbookViewId="0">
      <selection activeCell="B1" sqref="B1"/>
    </sheetView>
  </sheetViews>
  <sheetFormatPr defaultColWidth="9.140625" defaultRowHeight="15"/>
  <cols>
    <col min="1" max="1" width="14.85546875" style="26" customWidth="1"/>
    <col min="2" max="3" width="12" style="27" customWidth="1"/>
    <col min="4" max="16384" width="9.140625" style="27"/>
  </cols>
  <sheetData>
    <row r="1" spans="1:10" s="26" customFormat="1">
      <c r="A1" s="26" t="s">
        <v>30</v>
      </c>
      <c r="B1" s="265">
        <v>5.8</v>
      </c>
      <c r="C1" s="258"/>
    </row>
    <row r="2" spans="1:10" s="26" customFormat="1">
      <c r="A2" s="10" t="s">
        <v>31</v>
      </c>
      <c r="B2" s="26" t="s">
        <v>2430</v>
      </c>
    </row>
    <row r="3" spans="1:10" s="26" customFormat="1">
      <c r="A3" s="10" t="s">
        <v>32</v>
      </c>
      <c r="B3" s="29" t="s">
        <v>4005</v>
      </c>
    </row>
    <row r="5" spans="1:10">
      <c r="A5" s="57" t="s">
        <v>0</v>
      </c>
      <c r="B5" s="57" t="s">
        <v>159</v>
      </c>
      <c r="C5" s="57" t="s">
        <v>135</v>
      </c>
    </row>
    <row r="6" spans="1:10">
      <c r="A6" s="26">
        <v>2005</v>
      </c>
      <c r="B6" s="235">
        <v>211769</v>
      </c>
      <c r="C6" s="235">
        <v>48521</v>
      </c>
      <c r="J6" s="164"/>
    </row>
    <row r="7" spans="1:10">
      <c r="A7" s="26">
        <v>2006</v>
      </c>
      <c r="B7" s="235">
        <v>173520</v>
      </c>
      <c r="C7" s="235">
        <v>47702</v>
      </c>
    </row>
    <row r="8" spans="1:10">
      <c r="A8" s="26">
        <v>2007</v>
      </c>
      <c r="B8" s="235">
        <v>151921</v>
      </c>
      <c r="C8" s="235">
        <v>36736</v>
      </c>
    </row>
    <row r="9" spans="1:10">
      <c r="A9" s="26">
        <v>2008</v>
      </c>
      <c r="B9" s="235">
        <v>140138</v>
      </c>
      <c r="C9" s="235">
        <v>35357</v>
      </c>
    </row>
    <row r="10" spans="1:10">
      <c r="A10" s="26">
        <v>2009</v>
      </c>
      <c r="B10" s="235">
        <v>132448</v>
      </c>
      <c r="C10" s="235">
        <v>31234</v>
      </c>
    </row>
    <row r="11" spans="1:10">
      <c r="A11" s="26">
        <v>2010</v>
      </c>
      <c r="B11" s="235">
        <v>108658</v>
      </c>
      <c r="C11" s="235">
        <v>22068</v>
      </c>
    </row>
    <row r="12" spans="1:10">
      <c r="A12" s="26">
        <v>2011</v>
      </c>
      <c r="B12" s="235">
        <v>93305</v>
      </c>
      <c r="C12" s="235">
        <v>6967</v>
      </c>
    </row>
    <row r="13" spans="1:10">
      <c r="A13" s="26">
        <v>2012</v>
      </c>
      <c r="B13" s="235">
        <v>95545</v>
      </c>
      <c r="C13" s="235">
        <v>7062</v>
      </c>
    </row>
    <row r="14" spans="1:10">
      <c r="A14" s="26">
        <v>2013</v>
      </c>
      <c r="B14" s="235">
        <v>81847</v>
      </c>
      <c r="C14" s="235">
        <v>8330</v>
      </c>
    </row>
    <row r="15" spans="1:10">
      <c r="A15" s="26">
        <v>2014</v>
      </c>
      <c r="B15" s="235">
        <v>72885</v>
      </c>
      <c r="C15" s="235">
        <v>6872</v>
      </c>
    </row>
    <row r="16" spans="1:10">
      <c r="A16" s="26">
        <v>2015</v>
      </c>
      <c r="B16" s="235">
        <v>58004</v>
      </c>
      <c r="C16" s="235">
        <v>7269</v>
      </c>
    </row>
    <row r="17" spans="1:3">
      <c r="A17" s="26">
        <v>2016</v>
      </c>
      <c r="B17" s="235">
        <v>39978</v>
      </c>
      <c r="C17" s="235">
        <v>1449</v>
      </c>
    </row>
    <row r="18" spans="1:3">
      <c r="A18" s="26">
        <v>2017</v>
      </c>
      <c r="B18" s="235">
        <v>47232</v>
      </c>
      <c r="C18" s="235">
        <v>1357</v>
      </c>
    </row>
    <row r="19" spans="1:3">
      <c r="A19" s="26">
        <v>2018</v>
      </c>
      <c r="B19" s="235">
        <v>38303</v>
      </c>
      <c r="C19" s="235">
        <v>3480</v>
      </c>
    </row>
    <row r="20" spans="1:3">
      <c r="A20" s="26">
        <v>2019</v>
      </c>
      <c r="B20" s="235">
        <v>36727</v>
      </c>
      <c r="C20" s="235">
        <v>3466</v>
      </c>
    </row>
  </sheetData>
  <customSheetViews>
    <customSheetView guid="{9883963A-B599-466E-88D7-AE85360E0737}">
      <selection activeCell="O26" sqref="O26"/>
      <pageMargins left="0.75" right="0.75" top="1" bottom="1" header="0.5" footer="0.5"/>
      <pageSetup paperSize="9" orientation="landscape" r:id="rId1"/>
      <headerFooter alignWithMargins="0"/>
    </customSheetView>
    <customSheetView guid="{CDEF6930-6739-4FEE-9F65-E195F9A4F82A}">
      <selection activeCell="O26" sqref="O26"/>
      <pageMargins left="0.75" right="0.75" top="1" bottom="1" header="0.5" footer="0.5"/>
      <pageSetup paperSize="9" orientation="landscape" r:id="rId2"/>
      <headerFooter alignWithMargins="0"/>
    </customSheetView>
  </customSheetViews>
  <pageMargins left="0.75" right="0.75" top="1" bottom="1" header="0.5" footer="0.5"/>
  <pageSetup paperSize="9" orientation="landscape" r:id="rId3"/>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101">
    <tabColor theme="7" tint="-0.249977111117893"/>
  </sheetPr>
  <dimension ref="A1:H9"/>
  <sheetViews>
    <sheetView zoomScaleNormal="100" workbookViewId="0">
      <selection activeCell="B1" sqref="B1"/>
    </sheetView>
  </sheetViews>
  <sheetFormatPr defaultColWidth="9.140625" defaultRowHeight="15"/>
  <cols>
    <col min="1" max="1" width="14.85546875" style="198" customWidth="1"/>
    <col min="2" max="2" width="10.7109375" style="20" customWidth="1"/>
    <col min="3" max="3" width="11.140625" style="20" bestFit="1" customWidth="1"/>
    <col min="4" max="16384" width="9.140625" style="20"/>
  </cols>
  <sheetData>
    <row r="1" spans="1:8">
      <c r="A1" s="198" t="s">
        <v>30</v>
      </c>
      <c r="B1" s="265">
        <v>5.9</v>
      </c>
      <c r="C1" s="257"/>
    </row>
    <row r="2" spans="1:8">
      <c r="A2" s="148" t="s">
        <v>31</v>
      </c>
      <c r="B2" s="20" t="s">
        <v>3982</v>
      </c>
      <c r="C2" s="163"/>
    </row>
    <row r="3" spans="1:8">
      <c r="A3" s="148" t="s">
        <v>33</v>
      </c>
      <c r="B3" s="20" t="s">
        <v>3202</v>
      </c>
    </row>
    <row r="5" spans="1:8">
      <c r="A5" s="198" t="s">
        <v>3211</v>
      </c>
      <c r="B5" s="20" t="s">
        <v>3118</v>
      </c>
      <c r="C5" s="20" t="s">
        <v>3119</v>
      </c>
      <c r="D5" s="20" t="s">
        <v>3120</v>
      </c>
      <c r="E5" s="20" t="s">
        <v>3121</v>
      </c>
      <c r="F5" s="20" t="s">
        <v>3122</v>
      </c>
      <c r="G5" s="20" t="s">
        <v>3123</v>
      </c>
      <c r="H5" s="20" t="s">
        <v>2</v>
      </c>
    </row>
    <row r="6" spans="1:8">
      <c r="A6" s="198" t="s">
        <v>3116</v>
      </c>
      <c r="B6" s="20">
        <v>27</v>
      </c>
      <c r="C6" s="20">
        <v>1</v>
      </c>
      <c r="D6" s="20">
        <v>23</v>
      </c>
      <c r="E6" s="20">
        <v>18</v>
      </c>
      <c r="F6" s="20">
        <v>8</v>
      </c>
      <c r="G6" s="20">
        <v>0</v>
      </c>
      <c r="H6" s="20">
        <f>SUM(B6:G6)</f>
        <v>77</v>
      </c>
    </row>
    <row r="7" spans="1:8">
      <c r="A7" s="198" t="s">
        <v>3125</v>
      </c>
      <c r="B7" s="20">
        <v>18</v>
      </c>
      <c r="C7" s="20">
        <v>5</v>
      </c>
      <c r="D7" s="20">
        <v>2</v>
      </c>
      <c r="E7" s="20">
        <v>47</v>
      </c>
      <c r="F7" s="20">
        <v>45</v>
      </c>
      <c r="G7" s="20">
        <v>27</v>
      </c>
      <c r="H7" s="20">
        <f>SUM(B7:G7)</f>
        <v>144</v>
      </c>
    </row>
    <row r="8" spans="1:8">
      <c r="A8" s="198" t="s">
        <v>3117</v>
      </c>
      <c r="B8" s="20">
        <v>5</v>
      </c>
      <c r="C8" s="20">
        <v>0</v>
      </c>
      <c r="D8" s="20">
        <v>2</v>
      </c>
      <c r="E8" s="20">
        <v>1</v>
      </c>
      <c r="F8" s="20">
        <v>1</v>
      </c>
      <c r="G8" s="20">
        <v>2</v>
      </c>
      <c r="H8" s="20">
        <f>SUM(B8:G8)</f>
        <v>11</v>
      </c>
    </row>
    <row r="9" spans="1:8">
      <c r="A9" s="198" t="s">
        <v>3124</v>
      </c>
      <c r="B9" s="20">
        <f t="shared" ref="B9:H9" si="0">SUM(B6:B8)</f>
        <v>50</v>
      </c>
      <c r="C9" s="20">
        <f t="shared" si="0"/>
        <v>6</v>
      </c>
      <c r="D9" s="20">
        <f t="shared" si="0"/>
        <v>27</v>
      </c>
      <c r="E9" s="20">
        <f t="shared" si="0"/>
        <v>66</v>
      </c>
      <c r="F9" s="20">
        <f t="shared" si="0"/>
        <v>54</v>
      </c>
      <c r="G9" s="20">
        <f t="shared" si="0"/>
        <v>29</v>
      </c>
      <c r="H9" s="20">
        <f t="shared" si="0"/>
        <v>232</v>
      </c>
    </row>
  </sheetData>
  <pageMargins left="0.75" right="0.75" top="1" bottom="1" header="0.5" footer="0.5"/>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103">
    <tabColor theme="7" tint="-0.249977111117893"/>
  </sheetPr>
  <dimension ref="A1:T10"/>
  <sheetViews>
    <sheetView zoomScaleNormal="100" workbookViewId="0">
      <selection activeCell="B1" sqref="B1"/>
    </sheetView>
  </sheetViews>
  <sheetFormatPr defaultColWidth="9.140625" defaultRowHeight="15"/>
  <cols>
    <col min="1" max="1" width="14.85546875" style="21" customWidth="1"/>
    <col min="2" max="2" width="10.140625" style="6" bestFit="1" customWidth="1"/>
    <col min="3" max="3" width="11.140625" style="6" bestFit="1" customWidth="1"/>
    <col min="4" max="17" width="10.140625" style="6" bestFit="1" customWidth="1"/>
    <col min="18" max="18" width="10.28515625" style="6" bestFit="1" customWidth="1"/>
    <col min="19" max="19" width="10.28515625" style="6" customWidth="1"/>
    <col min="20" max="20" width="10.140625" style="6" customWidth="1"/>
    <col min="21" max="16384" width="9.140625" style="6"/>
  </cols>
  <sheetData>
    <row r="1" spans="1:20" s="9" customFormat="1">
      <c r="A1" s="26" t="s">
        <v>30</v>
      </c>
      <c r="B1" s="260">
        <v>5.0999999999999996</v>
      </c>
      <c r="C1" s="257"/>
    </row>
    <row r="2" spans="1:20" s="9" customFormat="1">
      <c r="A2" s="10" t="s">
        <v>31</v>
      </c>
      <c r="B2" s="5" t="s">
        <v>2429</v>
      </c>
    </row>
    <row r="3" spans="1:20" s="9" customFormat="1">
      <c r="A3" s="10" t="s">
        <v>33</v>
      </c>
      <c r="B3" s="14" t="s">
        <v>3195</v>
      </c>
    </row>
    <row r="4" spans="1:20" s="9" customFormat="1">
      <c r="A4" s="10"/>
      <c r="B4" s="14"/>
    </row>
    <row r="5" spans="1:20" s="9" customFormat="1">
      <c r="A5" s="5"/>
      <c r="C5" s="336" t="s">
        <v>2270</v>
      </c>
      <c r="D5" s="336"/>
      <c r="E5" s="336"/>
      <c r="F5" s="336"/>
      <c r="G5" s="336"/>
      <c r="H5" s="336"/>
      <c r="I5" s="336"/>
      <c r="J5" s="336"/>
      <c r="K5" s="336"/>
      <c r="L5" s="336"/>
      <c r="M5" s="336" t="s">
        <v>2273</v>
      </c>
      <c r="N5" s="336"/>
      <c r="O5" s="336"/>
      <c r="P5" s="336"/>
      <c r="Q5" s="336"/>
      <c r="R5" s="336"/>
      <c r="S5" s="336"/>
      <c r="T5" s="9" t="s">
        <v>2291</v>
      </c>
    </row>
    <row r="6" spans="1:20" s="9" customFormat="1">
      <c r="A6" s="5" t="s">
        <v>2351</v>
      </c>
      <c r="B6" s="5">
        <v>1990</v>
      </c>
      <c r="C6" s="5">
        <v>2000</v>
      </c>
      <c r="D6" s="5">
        <v>2001</v>
      </c>
      <c r="E6" s="5">
        <v>2002</v>
      </c>
      <c r="F6" s="5">
        <v>2003</v>
      </c>
      <c r="G6" s="5">
        <v>2004</v>
      </c>
      <c r="H6" s="5">
        <v>2005</v>
      </c>
      <c r="I6" s="5">
        <v>2006</v>
      </c>
      <c r="J6" s="5">
        <v>2007</v>
      </c>
      <c r="K6" s="5">
        <v>2008</v>
      </c>
      <c r="L6" s="5">
        <v>2009</v>
      </c>
      <c r="M6" s="5">
        <v>2010</v>
      </c>
      <c r="N6" s="5">
        <v>2011</v>
      </c>
      <c r="O6" s="5">
        <v>2012</v>
      </c>
      <c r="P6" s="5">
        <v>2013</v>
      </c>
      <c r="Q6" s="5">
        <v>2014</v>
      </c>
      <c r="R6" s="5">
        <v>2015</v>
      </c>
      <c r="S6" s="5">
        <v>2016</v>
      </c>
      <c r="T6" s="5">
        <v>2017</v>
      </c>
    </row>
    <row r="7" spans="1:20" s="9" customFormat="1">
      <c r="A7" s="5" t="s">
        <v>127</v>
      </c>
      <c r="B7" s="137">
        <v>2.329822909925281</v>
      </c>
      <c r="C7" s="249">
        <v>2.4232956254257569</v>
      </c>
      <c r="D7" s="249">
        <v>2.429741947922293</v>
      </c>
      <c r="E7" s="249">
        <v>2.4333474093625784</v>
      </c>
      <c r="F7" s="249">
        <v>2.4488296140292727</v>
      </c>
      <c r="G7" s="249">
        <v>2.2668352667857339</v>
      </c>
      <c r="H7" s="249">
        <v>2.3021625216119164</v>
      </c>
      <c r="I7" s="249">
        <v>2.267032562057437</v>
      </c>
      <c r="J7" s="249">
        <v>2.1886048143911827</v>
      </c>
      <c r="K7" s="249">
        <v>2.1665378116839902</v>
      </c>
      <c r="L7" s="249">
        <v>1.9202077431539186</v>
      </c>
      <c r="M7" s="249">
        <v>1.9698579481845488</v>
      </c>
      <c r="N7" s="249">
        <v>1.6990868444239784</v>
      </c>
      <c r="O7" s="249">
        <v>1.8462279841224394</v>
      </c>
      <c r="P7" s="249">
        <v>1.7713186094899436</v>
      </c>
      <c r="Q7" s="249">
        <v>1.5668551811263511</v>
      </c>
      <c r="R7" s="249">
        <v>1.3995728591323571</v>
      </c>
      <c r="S7" s="249">
        <v>1.2999365197666179</v>
      </c>
      <c r="T7" s="249">
        <v>1.2849856900866075</v>
      </c>
    </row>
    <row r="8" spans="1:20" s="9" customFormat="1">
      <c r="A8" s="5" t="s">
        <v>161</v>
      </c>
      <c r="B8" s="137">
        <v>2.9034535506265811</v>
      </c>
      <c r="C8" s="249">
        <v>3.3253274791617073</v>
      </c>
      <c r="D8" s="249">
        <v>2.9713495900804809</v>
      </c>
      <c r="E8" s="249">
        <v>2.8607104195386164</v>
      </c>
      <c r="F8" s="249">
        <v>2.7651586067528142</v>
      </c>
      <c r="G8" s="249">
        <v>2.6981609100874082</v>
      </c>
      <c r="H8" s="249">
        <v>2.5574525782196553</v>
      </c>
      <c r="I8" s="249">
        <v>2.7139550060090443</v>
      </c>
      <c r="J8" s="249">
        <v>2.5797113632961834</v>
      </c>
      <c r="K8" s="249">
        <v>2.5410487551240122</v>
      </c>
      <c r="L8" s="249">
        <v>2.1880150197709574</v>
      </c>
      <c r="M8" s="249">
        <v>2.2601266886601059</v>
      </c>
      <c r="N8" s="249">
        <v>1.9647976995778003</v>
      </c>
      <c r="O8" s="249">
        <v>2.2145107501859767</v>
      </c>
      <c r="P8" s="249">
        <v>2.0540643030235493</v>
      </c>
      <c r="Q8" s="249">
        <v>1.8724973352922538</v>
      </c>
      <c r="R8" s="249">
        <v>1.5576449792487075</v>
      </c>
      <c r="S8" s="249">
        <v>1.3261633092005061</v>
      </c>
      <c r="T8" s="249">
        <v>1.2487250709659976</v>
      </c>
    </row>
    <row r="9" spans="1:20" s="9" customFormat="1">
      <c r="A9" s="5" t="s">
        <v>160</v>
      </c>
      <c r="B9" s="137">
        <v>1.3935248492051036</v>
      </c>
      <c r="C9" s="249">
        <v>1.2039891318905069</v>
      </c>
      <c r="D9" s="249">
        <v>1.2713014310835613</v>
      </c>
      <c r="E9" s="249">
        <v>1.3395668267677814</v>
      </c>
      <c r="F9" s="249">
        <v>1.4137214830785845</v>
      </c>
      <c r="G9" s="249">
        <v>1.2988614979243209</v>
      </c>
      <c r="H9" s="249">
        <v>1.311557038088929</v>
      </c>
      <c r="I9" s="249">
        <v>1.2889953844753179</v>
      </c>
      <c r="J9" s="249">
        <v>1.2729449324330053</v>
      </c>
      <c r="K9" s="249">
        <v>1.2665887815295616</v>
      </c>
      <c r="L9" s="249">
        <v>1.2458417622690019</v>
      </c>
      <c r="M9" s="249">
        <v>1.0568759268597201</v>
      </c>
      <c r="N9" s="249">
        <v>1.0457794207430227</v>
      </c>
      <c r="O9" s="249">
        <v>1.0326359911193306</v>
      </c>
      <c r="P9" s="249">
        <v>1.0311901764166806</v>
      </c>
      <c r="Q9" s="249">
        <v>1.0035836249815269</v>
      </c>
      <c r="R9" s="249">
        <v>0.95535558727254044</v>
      </c>
      <c r="S9" s="249">
        <v>0.94986589558385337</v>
      </c>
      <c r="T9" s="249">
        <v>0.90198290062516706</v>
      </c>
    </row>
    <row r="10" spans="1:20" s="9" customFormat="1">
      <c r="A10" s="5" t="s">
        <v>2</v>
      </c>
      <c r="B10" s="137">
        <v>6.6268013097569654</v>
      </c>
      <c r="C10" s="249">
        <v>6.9526122364779726</v>
      </c>
      <c r="D10" s="249">
        <v>6.6723929690863351</v>
      </c>
      <c r="E10" s="249">
        <v>6.6336246556689762</v>
      </c>
      <c r="F10" s="249">
        <v>6.6277097038606714</v>
      </c>
      <c r="G10" s="249">
        <v>6.2638576747974621</v>
      </c>
      <c r="H10" s="249">
        <v>6.1711721379205011</v>
      </c>
      <c r="I10" s="249">
        <v>6.2699829525417989</v>
      </c>
      <c r="J10" s="249">
        <v>6.0412611101203719</v>
      </c>
      <c r="K10" s="249">
        <v>5.974175348337563</v>
      </c>
      <c r="L10" s="249">
        <v>5.3540645251938779</v>
      </c>
      <c r="M10" s="249">
        <v>5.2868605637043746</v>
      </c>
      <c r="N10" s="249">
        <v>4.7096639647448013</v>
      </c>
      <c r="O10" s="249">
        <v>5.0933747254277462</v>
      </c>
      <c r="P10" s="249">
        <v>4.855385081814485</v>
      </c>
      <c r="Q10" s="249">
        <v>4.4429361414001312</v>
      </c>
      <c r="R10" s="249">
        <v>3.9125734256536044</v>
      </c>
      <c r="S10" s="249">
        <v>3.5200912601048686</v>
      </c>
      <c r="T10" s="249">
        <v>3.4356936616777722</v>
      </c>
    </row>
  </sheetData>
  <customSheetViews>
    <customSheetView guid="{9883963A-B599-466E-88D7-AE85360E0737}" scale="85">
      <selection activeCell="T7" sqref="T7"/>
      <pageMargins left="0.7" right="0.7" top="0.75" bottom="0.75" header="0.3" footer="0.3"/>
      <pageSetup paperSize="9" orientation="portrait" r:id="rId1"/>
    </customSheetView>
    <customSheetView guid="{CDEF6930-6739-4FEE-9F65-E195F9A4F82A}" scale="85">
      <selection activeCell="T7" sqref="T7"/>
      <pageMargins left="0.7" right="0.7" top="0.75" bottom="0.75" header="0.3" footer="0.3"/>
      <pageSetup paperSize="9" orientation="portrait" r:id="rId2"/>
    </customSheetView>
  </customSheetViews>
  <mergeCells count="2">
    <mergeCell ref="C5:L5"/>
    <mergeCell ref="M5:S5"/>
  </mergeCells>
  <pageMargins left="0.7" right="0.7" top="0.75" bottom="0.75" header="0.3" footer="0.3"/>
  <pageSetup paperSize="9" orientation="portrait" r:id="rId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99FAF-40AE-4D99-ADF4-D77740CEB91B}">
  <sheetPr codeName="Sheet16">
    <tabColor theme="7" tint="-0.249977111117893"/>
  </sheetPr>
  <dimension ref="A1:C637"/>
  <sheetViews>
    <sheetView zoomScaleNormal="100" workbookViewId="0">
      <selection activeCell="B1" sqref="B1"/>
    </sheetView>
  </sheetViews>
  <sheetFormatPr defaultColWidth="9" defaultRowHeight="15"/>
  <cols>
    <col min="1" max="1" width="14.85546875" style="21" customWidth="1"/>
    <col min="2" max="16384" width="9" style="6"/>
  </cols>
  <sheetData>
    <row r="1" spans="1:3">
      <c r="A1" s="26" t="s">
        <v>30</v>
      </c>
      <c r="B1" s="260">
        <v>5.1100000000000003</v>
      </c>
      <c r="C1" s="257"/>
    </row>
    <row r="2" spans="1:3">
      <c r="A2" s="10" t="s">
        <v>31</v>
      </c>
      <c r="B2" s="5" t="s">
        <v>3968</v>
      </c>
      <c r="C2" s="9"/>
    </row>
    <row r="3" spans="1:3">
      <c r="A3" s="10" t="s">
        <v>33</v>
      </c>
      <c r="B3" s="14" t="s">
        <v>3917</v>
      </c>
      <c r="C3" s="9"/>
    </row>
    <row r="4" spans="1:3">
      <c r="B4" s="14"/>
    </row>
    <row r="5" spans="1:3">
      <c r="A5" s="21" t="s">
        <v>4006</v>
      </c>
      <c r="B5" s="6" t="s">
        <v>4007</v>
      </c>
    </row>
    <row r="6" spans="1:3">
      <c r="A6" s="21" t="s">
        <v>3860</v>
      </c>
      <c r="B6" s="6">
        <v>57</v>
      </c>
    </row>
    <row r="7" spans="1:3">
      <c r="A7" s="21" t="s">
        <v>3341</v>
      </c>
      <c r="B7" s="6">
        <v>59</v>
      </c>
    </row>
    <row r="8" spans="1:3">
      <c r="A8" s="21" t="s">
        <v>3365</v>
      </c>
      <c r="B8" s="6">
        <v>60</v>
      </c>
    </row>
    <row r="9" spans="1:3">
      <c r="A9" s="21" t="s">
        <v>3817</v>
      </c>
      <c r="B9" s="6">
        <v>60</v>
      </c>
    </row>
    <row r="10" spans="1:3">
      <c r="A10" s="21" t="s">
        <v>3859</v>
      </c>
      <c r="B10" s="6">
        <v>60</v>
      </c>
    </row>
    <row r="11" spans="1:3">
      <c r="A11" s="21" t="s">
        <v>3346</v>
      </c>
      <c r="B11" s="6">
        <v>61</v>
      </c>
    </row>
    <row r="12" spans="1:3">
      <c r="A12" s="21" t="s">
        <v>3362</v>
      </c>
      <c r="B12" s="6">
        <v>61</v>
      </c>
    </row>
    <row r="13" spans="1:3">
      <c r="A13" s="21" t="s">
        <v>3512</v>
      </c>
      <c r="B13" s="6">
        <v>61</v>
      </c>
    </row>
    <row r="14" spans="1:3">
      <c r="A14" s="21" t="s">
        <v>3587</v>
      </c>
      <c r="B14" s="6">
        <v>61</v>
      </c>
    </row>
    <row r="15" spans="1:3">
      <c r="A15" s="21" t="s">
        <v>3616</v>
      </c>
      <c r="B15" s="6">
        <v>61</v>
      </c>
    </row>
    <row r="16" spans="1:3">
      <c r="A16" s="21" t="s">
        <v>3832</v>
      </c>
      <c r="B16" s="6">
        <v>61</v>
      </c>
    </row>
    <row r="17" spans="1:2">
      <c r="A17" s="21" t="s">
        <v>3342</v>
      </c>
      <c r="B17" s="6">
        <v>62</v>
      </c>
    </row>
    <row r="18" spans="1:2">
      <c r="A18" s="21" t="s">
        <v>3349</v>
      </c>
      <c r="B18" s="6">
        <v>62</v>
      </c>
    </row>
    <row r="19" spans="1:2">
      <c r="A19" s="21" t="s">
        <v>3403</v>
      </c>
      <c r="B19" s="6">
        <v>62</v>
      </c>
    </row>
    <row r="20" spans="1:2">
      <c r="A20" s="21" t="s">
        <v>3485</v>
      </c>
      <c r="B20" s="6">
        <v>62</v>
      </c>
    </row>
    <row r="21" spans="1:2">
      <c r="A21" s="21" t="s">
        <v>3500</v>
      </c>
      <c r="B21" s="6">
        <v>62</v>
      </c>
    </row>
    <row r="22" spans="1:2">
      <c r="A22" s="21" t="s">
        <v>3513</v>
      </c>
      <c r="B22" s="6">
        <v>62</v>
      </c>
    </row>
    <row r="23" spans="1:2">
      <c r="A23" s="21" t="s">
        <v>3515</v>
      </c>
      <c r="B23" s="6">
        <v>62</v>
      </c>
    </row>
    <row r="24" spans="1:2">
      <c r="A24" s="21" t="s">
        <v>3518</v>
      </c>
      <c r="B24" s="6">
        <v>62</v>
      </c>
    </row>
    <row r="25" spans="1:2">
      <c r="A25" s="21" t="s">
        <v>3632</v>
      </c>
      <c r="B25" s="6">
        <v>62</v>
      </c>
    </row>
    <row r="26" spans="1:2">
      <c r="A26" s="21" t="s">
        <v>3641</v>
      </c>
      <c r="B26" s="6">
        <v>62</v>
      </c>
    </row>
    <row r="27" spans="1:2">
      <c r="A27" s="21" t="s">
        <v>3693</v>
      </c>
      <c r="B27" s="6">
        <v>62</v>
      </c>
    </row>
    <row r="28" spans="1:2">
      <c r="A28" s="21" t="s">
        <v>3695</v>
      </c>
      <c r="B28" s="6">
        <v>62</v>
      </c>
    </row>
    <row r="29" spans="1:2">
      <c r="A29" s="21" t="s">
        <v>3853</v>
      </c>
      <c r="B29" s="6">
        <v>62</v>
      </c>
    </row>
    <row r="30" spans="1:2">
      <c r="A30" s="21" t="s">
        <v>3854</v>
      </c>
      <c r="B30" s="6">
        <v>62</v>
      </c>
    </row>
    <row r="31" spans="1:2">
      <c r="A31" s="21" t="s">
        <v>3856</v>
      </c>
      <c r="B31" s="6">
        <v>62</v>
      </c>
    </row>
    <row r="32" spans="1:2">
      <c r="A32" s="21" t="s">
        <v>3857</v>
      </c>
      <c r="B32" s="6">
        <v>62</v>
      </c>
    </row>
    <row r="33" spans="1:2">
      <c r="A33" s="21" t="s">
        <v>3863</v>
      </c>
      <c r="B33" s="6">
        <v>62</v>
      </c>
    </row>
    <row r="34" spans="1:2">
      <c r="A34" s="21" t="s">
        <v>3866</v>
      </c>
      <c r="B34" s="6">
        <v>62</v>
      </c>
    </row>
    <row r="35" spans="1:2">
      <c r="A35" s="21" t="s">
        <v>3893</v>
      </c>
      <c r="B35" s="6">
        <v>62</v>
      </c>
    </row>
    <row r="36" spans="1:2">
      <c r="A36" s="21" t="s">
        <v>3900</v>
      </c>
      <c r="B36" s="6">
        <v>62</v>
      </c>
    </row>
    <row r="37" spans="1:2">
      <c r="A37" s="21" t="s">
        <v>3910</v>
      </c>
      <c r="B37" s="6">
        <v>62</v>
      </c>
    </row>
    <row r="38" spans="1:2">
      <c r="A38" s="21" t="s">
        <v>3487</v>
      </c>
      <c r="B38" s="6">
        <v>62.5</v>
      </c>
    </row>
    <row r="39" spans="1:2">
      <c r="A39" s="21" t="s">
        <v>3302</v>
      </c>
      <c r="B39" s="6">
        <v>63</v>
      </c>
    </row>
    <row r="40" spans="1:2">
      <c r="A40" s="21" t="s">
        <v>3344</v>
      </c>
      <c r="B40" s="6">
        <v>63</v>
      </c>
    </row>
    <row r="41" spans="1:2">
      <c r="A41" s="21" t="s">
        <v>3348</v>
      </c>
      <c r="B41" s="6">
        <v>63</v>
      </c>
    </row>
    <row r="42" spans="1:2">
      <c r="A42" s="21" t="s">
        <v>3355</v>
      </c>
      <c r="B42" s="6">
        <v>63</v>
      </c>
    </row>
    <row r="43" spans="1:2">
      <c r="A43" s="21" t="s">
        <v>3357</v>
      </c>
      <c r="B43" s="6">
        <v>63</v>
      </c>
    </row>
    <row r="44" spans="1:2">
      <c r="A44" s="21" t="s">
        <v>3395</v>
      </c>
      <c r="B44" s="6">
        <v>63</v>
      </c>
    </row>
    <row r="45" spans="1:2">
      <c r="A45" s="21" t="s">
        <v>3415</v>
      </c>
      <c r="B45" s="6">
        <v>63</v>
      </c>
    </row>
    <row r="46" spans="1:2">
      <c r="A46" s="21" t="s">
        <v>3419</v>
      </c>
      <c r="B46" s="6">
        <v>63</v>
      </c>
    </row>
    <row r="47" spans="1:2">
      <c r="A47" s="21" t="s">
        <v>3423</v>
      </c>
      <c r="B47" s="6">
        <v>63</v>
      </c>
    </row>
    <row r="48" spans="1:2">
      <c r="A48" s="21" t="s">
        <v>3427</v>
      </c>
      <c r="B48" s="6">
        <v>63</v>
      </c>
    </row>
    <row r="49" spans="1:2">
      <c r="A49" s="21" t="s">
        <v>3430</v>
      </c>
      <c r="B49" s="6">
        <v>63</v>
      </c>
    </row>
    <row r="50" spans="1:2">
      <c r="A50" s="21" t="s">
        <v>3431</v>
      </c>
      <c r="B50" s="6">
        <v>63</v>
      </c>
    </row>
    <row r="51" spans="1:2">
      <c r="A51" s="21" t="s">
        <v>3432</v>
      </c>
      <c r="B51" s="6">
        <v>63</v>
      </c>
    </row>
    <row r="52" spans="1:2">
      <c r="A52" s="21" t="s">
        <v>3440</v>
      </c>
      <c r="B52" s="6">
        <v>63</v>
      </c>
    </row>
    <row r="53" spans="1:2">
      <c r="A53" s="21" t="s">
        <v>3441</v>
      </c>
      <c r="B53" s="6">
        <v>63</v>
      </c>
    </row>
    <row r="54" spans="1:2">
      <c r="A54" s="21" t="s">
        <v>3473</v>
      </c>
      <c r="B54" s="6">
        <v>63</v>
      </c>
    </row>
    <row r="55" spans="1:2">
      <c r="A55" s="21" t="s">
        <v>3478</v>
      </c>
      <c r="B55" s="6">
        <v>63</v>
      </c>
    </row>
    <row r="56" spans="1:2">
      <c r="A56" s="21" t="s">
        <v>3480</v>
      </c>
      <c r="B56" s="6">
        <v>63</v>
      </c>
    </row>
    <row r="57" spans="1:2">
      <c r="A57" s="21" t="s">
        <v>3490</v>
      </c>
      <c r="B57" s="6">
        <v>63</v>
      </c>
    </row>
    <row r="58" spans="1:2">
      <c r="A58" s="21" t="s">
        <v>3493</v>
      </c>
      <c r="B58" s="6">
        <v>63</v>
      </c>
    </row>
    <row r="59" spans="1:2">
      <c r="A59" s="21" t="s">
        <v>3494</v>
      </c>
      <c r="B59" s="6">
        <v>63</v>
      </c>
    </row>
    <row r="60" spans="1:2">
      <c r="A60" s="21" t="s">
        <v>3497</v>
      </c>
      <c r="B60" s="6">
        <v>63</v>
      </c>
    </row>
    <row r="61" spans="1:2">
      <c r="A61" s="21" t="s">
        <v>3502</v>
      </c>
      <c r="B61" s="6">
        <v>63</v>
      </c>
    </row>
    <row r="62" spans="1:2">
      <c r="A62" s="21" t="s">
        <v>3506</v>
      </c>
      <c r="B62" s="6">
        <v>63</v>
      </c>
    </row>
    <row r="63" spans="1:2">
      <c r="A63" s="21" t="s">
        <v>3508</v>
      </c>
      <c r="B63" s="6">
        <v>63</v>
      </c>
    </row>
    <row r="64" spans="1:2">
      <c r="A64" s="21" t="s">
        <v>3516</v>
      </c>
      <c r="B64" s="6">
        <v>63</v>
      </c>
    </row>
    <row r="65" spans="1:2">
      <c r="A65" s="21" t="s">
        <v>3523</v>
      </c>
      <c r="B65" s="6">
        <v>63</v>
      </c>
    </row>
    <row r="66" spans="1:2">
      <c r="A66" s="21" t="s">
        <v>3524</v>
      </c>
      <c r="B66" s="6">
        <v>63</v>
      </c>
    </row>
    <row r="67" spans="1:2">
      <c r="A67" s="21" t="s">
        <v>3529</v>
      </c>
      <c r="B67" s="6">
        <v>63</v>
      </c>
    </row>
    <row r="68" spans="1:2">
      <c r="A68" s="21" t="s">
        <v>3534</v>
      </c>
      <c r="B68" s="6">
        <v>63</v>
      </c>
    </row>
    <row r="69" spans="1:2">
      <c r="A69" s="21" t="s">
        <v>3556</v>
      </c>
      <c r="B69" s="6">
        <v>63</v>
      </c>
    </row>
    <row r="70" spans="1:2">
      <c r="A70" s="21" t="s">
        <v>3558</v>
      </c>
      <c r="B70" s="6">
        <v>63</v>
      </c>
    </row>
    <row r="71" spans="1:2">
      <c r="A71" s="21" t="s">
        <v>3583</v>
      </c>
      <c r="B71" s="6">
        <v>63</v>
      </c>
    </row>
    <row r="72" spans="1:2">
      <c r="A72" s="21" t="s">
        <v>3586</v>
      </c>
      <c r="B72" s="6">
        <v>63</v>
      </c>
    </row>
    <row r="73" spans="1:2">
      <c r="A73" s="21" t="s">
        <v>3652</v>
      </c>
      <c r="B73" s="6">
        <v>63</v>
      </c>
    </row>
    <row r="74" spans="1:2">
      <c r="A74" s="21" t="s">
        <v>3656</v>
      </c>
      <c r="B74" s="6">
        <v>63</v>
      </c>
    </row>
    <row r="75" spans="1:2">
      <c r="A75" s="21" t="s">
        <v>3675</v>
      </c>
      <c r="B75" s="6">
        <v>63</v>
      </c>
    </row>
    <row r="76" spans="1:2">
      <c r="A76" s="21" t="s">
        <v>3678</v>
      </c>
      <c r="B76" s="6">
        <v>63</v>
      </c>
    </row>
    <row r="77" spans="1:2">
      <c r="A77" s="21" t="s">
        <v>3692</v>
      </c>
      <c r="B77" s="6">
        <v>63</v>
      </c>
    </row>
    <row r="78" spans="1:2">
      <c r="A78" s="21" t="s">
        <v>3694</v>
      </c>
      <c r="B78" s="6">
        <v>63</v>
      </c>
    </row>
    <row r="79" spans="1:2">
      <c r="A79" s="21" t="s">
        <v>3710</v>
      </c>
      <c r="B79" s="6">
        <v>63</v>
      </c>
    </row>
    <row r="80" spans="1:2">
      <c r="A80" s="21" t="s">
        <v>3712</v>
      </c>
      <c r="B80" s="6">
        <v>63</v>
      </c>
    </row>
    <row r="81" spans="1:2">
      <c r="A81" s="21" t="s">
        <v>3852</v>
      </c>
      <c r="B81" s="6">
        <v>63</v>
      </c>
    </row>
    <row r="82" spans="1:2">
      <c r="A82" s="21" t="s">
        <v>3869</v>
      </c>
      <c r="B82" s="6">
        <v>63</v>
      </c>
    </row>
    <row r="83" spans="1:2">
      <c r="A83" s="21" t="s">
        <v>3884</v>
      </c>
      <c r="B83" s="6">
        <v>63</v>
      </c>
    </row>
    <row r="84" spans="1:2">
      <c r="A84" s="21" t="s">
        <v>3896</v>
      </c>
      <c r="B84" s="6">
        <v>63</v>
      </c>
    </row>
    <row r="85" spans="1:2">
      <c r="A85" s="21" t="s">
        <v>3901</v>
      </c>
      <c r="B85" s="6">
        <v>63</v>
      </c>
    </row>
    <row r="86" spans="1:2">
      <c r="A86" s="21" t="s">
        <v>3905</v>
      </c>
      <c r="B86" s="6">
        <v>63</v>
      </c>
    </row>
    <row r="87" spans="1:2">
      <c r="A87" s="21" t="s">
        <v>3906</v>
      </c>
      <c r="B87" s="6">
        <v>63</v>
      </c>
    </row>
    <row r="88" spans="1:2">
      <c r="A88" s="21" t="s">
        <v>3916</v>
      </c>
      <c r="B88" s="6">
        <v>63</v>
      </c>
    </row>
    <row r="89" spans="1:2">
      <c r="A89" s="21" t="s">
        <v>3482</v>
      </c>
      <c r="B89" s="6">
        <v>63.5</v>
      </c>
    </row>
    <row r="90" spans="1:2">
      <c r="A90" s="21" t="s">
        <v>3528</v>
      </c>
      <c r="B90" s="6">
        <v>63.5</v>
      </c>
    </row>
    <row r="91" spans="1:2">
      <c r="A91" s="21" t="s">
        <v>3909</v>
      </c>
      <c r="B91" s="6">
        <v>63.5</v>
      </c>
    </row>
    <row r="92" spans="1:2">
      <c r="A92" s="21" t="s">
        <v>3915</v>
      </c>
      <c r="B92" s="6">
        <v>63.5</v>
      </c>
    </row>
    <row r="93" spans="1:2">
      <c r="A93" s="21" t="s">
        <v>3288</v>
      </c>
      <c r="B93" s="6">
        <v>64</v>
      </c>
    </row>
    <row r="94" spans="1:2">
      <c r="A94" s="21" t="s">
        <v>3294</v>
      </c>
      <c r="B94" s="6">
        <v>64</v>
      </c>
    </row>
    <row r="95" spans="1:2">
      <c r="A95" s="21" t="s">
        <v>3295</v>
      </c>
      <c r="B95" s="6">
        <v>64</v>
      </c>
    </row>
    <row r="96" spans="1:2">
      <c r="A96" s="21" t="s">
        <v>3296</v>
      </c>
      <c r="B96" s="6">
        <v>64</v>
      </c>
    </row>
    <row r="97" spans="1:2">
      <c r="A97" s="21" t="s">
        <v>3297</v>
      </c>
      <c r="B97" s="6">
        <v>64</v>
      </c>
    </row>
    <row r="98" spans="1:2">
      <c r="A98" s="21" t="s">
        <v>3299</v>
      </c>
      <c r="B98" s="6">
        <v>64</v>
      </c>
    </row>
    <row r="99" spans="1:2">
      <c r="A99" s="21" t="s">
        <v>3311</v>
      </c>
      <c r="B99" s="6">
        <v>64</v>
      </c>
    </row>
    <row r="100" spans="1:2">
      <c r="A100" s="21" t="s">
        <v>3313</v>
      </c>
      <c r="B100" s="6">
        <v>64</v>
      </c>
    </row>
    <row r="101" spans="1:2">
      <c r="A101" s="21" t="s">
        <v>3319</v>
      </c>
      <c r="B101" s="6">
        <v>64</v>
      </c>
    </row>
    <row r="102" spans="1:2">
      <c r="A102" s="21" t="s">
        <v>3330</v>
      </c>
      <c r="B102" s="6">
        <v>64</v>
      </c>
    </row>
    <row r="103" spans="1:2">
      <c r="A103" s="21" t="s">
        <v>3331</v>
      </c>
      <c r="B103" s="6">
        <v>64</v>
      </c>
    </row>
    <row r="104" spans="1:2">
      <c r="A104" s="21" t="s">
        <v>3334</v>
      </c>
      <c r="B104" s="6">
        <v>64</v>
      </c>
    </row>
    <row r="105" spans="1:2">
      <c r="A105" s="21" t="s">
        <v>3356</v>
      </c>
      <c r="B105" s="6">
        <v>64</v>
      </c>
    </row>
    <row r="106" spans="1:2">
      <c r="A106" s="21" t="s">
        <v>3358</v>
      </c>
      <c r="B106" s="6">
        <v>64</v>
      </c>
    </row>
    <row r="107" spans="1:2">
      <c r="A107" s="21" t="s">
        <v>3361</v>
      </c>
      <c r="B107" s="6">
        <v>64</v>
      </c>
    </row>
    <row r="108" spans="1:2">
      <c r="A108" s="21" t="s">
        <v>3384</v>
      </c>
      <c r="B108" s="6">
        <v>64</v>
      </c>
    </row>
    <row r="109" spans="1:2">
      <c r="A109" s="21" t="s">
        <v>3404</v>
      </c>
      <c r="B109" s="6">
        <v>64</v>
      </c>
    </row>
    <row r="110" spans="1:2">
      <c r="A110" s="21" t="s">
        <v>3407</v>
      </c>
      <c r="B110" s="6">
        <v>64</v>
      </c>
    </row>
    <row r="111" spans="1:2">
      <c r="A111" s="21" t="s">
        <v>3408</v>
      </c>
      <c r="B111" s="6">
        <v>64</v>
      </c>
    </row>
    <row r="112" spans="1:2">
      <c r="A112" s="21" t="s">
        <v>3411</v>
      </c>
      <c r="B112" s="6">
        <v>64</v>
      </c>
    </row>
    <row r="113" spans="1:2">
      <c r="A113" s="21" t="s">
        <v>3412</v>
      </c>
      <c r="B113" s="6">
        <v>64</v>
      </c>
    </row>
    <row r="114" spans="1:2">
      <c r="A114" s="21" t="s">
        <v>3417</v>
      </c>
      <c r="B114" s="6">
        <v>64</v>
      </c>
    </row>
    <row r="115" spans="1:2">
      <c r="A115" s="21" t="s">
        <v>3418</v>
      </c>
      <c r="B115" s="6">
        <v>64</v>
      </c>
    </row>
    <row r="116" spans="1:2">
      <c r="A116" s="21" t="s">
        <v>3420</v>
      </c>
      <c r="B116" s="6">
        <v>64</v>
      </c>
    </row>
    <row r="117" spans="1:2">
      <c r="A117" s="21" t="s">
        <v>3424</v>
      </c>
      <c r="B117" s="6">
        <v>64</v>
      </c>
    </row>
    <row r="118" spans="1:2">
      <c r="A118" s="21" t="s">
        <v>3426</v>
      </c>
      <c r="B118" s="6">
        <v>64</v>
      </c>
    </row>
    <row r="119" spans="1:2">
      <c r="A119" s="21" t="s">
        <v>3434</v>
      </c>
      <c r="B119" s="6">
        <v>64</v>
      </c>
    </row>
    <row r="120" spans="1:2">
      <c r="A120" s="21" t="s">
        <v>3460</v>
      </c>
      <c r="B120" s="6">
        <v>64</v>
      </c>
    </row>
    <row r="121" spans="1:2">
      <c r="A121" s="21" t="s">
        <v>3461</v>
      </c>
      <c r="B121" s="6">
        <v>64</v>
      </c>
    </row>
    <row r="122" spans="1:2">
      <c r="A122" s="21" t="s">
        <v>3463</v>
      </c>
      <c r="B122" s="6">
        <v>64</v>
      </c>
    </row>
    <row r="123" spans="1:2">
      <c r="A123" s="21" t="s">
        <v>3464</v>
      </c>
      <c r="B123" s="6">
        <v>64</v>
      </c>
    </row>
    <row r="124" spans="1:2">
      <c r="A124" s="21" t="s">
        <v>3467</v>
      </c>
      <c r="B124" s="6">
        <v>64</v>
      </c>
    </row>
    <row r="125" spans="1:2">
      <c r="A125" s="21" t="s">
        <v>3469</v>
      </c>
      <c r="B125" s="6">
        <v>64</v>
      </c>
    </row>
    <row r="126" spans="1:2">
      <c r="A126" s="21" t="s">
        <v>3471</v>
      </c>
      <c r="B126" s="6">
        <v>64</v>
      </c>
    </row>
    <row r="127" spans="1:2">
      <c r="A127" s="21" t="s">
        <v>3476</v>
      </c>
      <c r="B127" s="6">
        <v>64</v>
      </c>
    </row>
    <row r="128" spans="1:2">
      <c r="A128" s="21" t="s">
        <v>3479</v>
      </c>
      <c r="B128" s="6">
        <v>64</v>
      </c>
    </row>
    <row r="129" spans="1:2">
      <c r="A129" s="21" t="s">
        <v>3486</v>
      </c>
      <c r="B129" s="6">
        <v>64</v>
      </c>
    </row>
    <row r="130" spans="1:2">
      <c r="A130" s="21" t="s">
        <v>3491</v>
      </c>
      <c r="B130" s="6">
        <v>64</v>
      </c>
    </row>
    <row r="131" spans="1:2">
      <c r="A131" s="21" t="s">
        <v>3495</v>
      </c>
      <c r="B131" s="6">
        <v>64</v>
      </c>
    </row>
    <row r="132" spans="1:2">
      <c r="A132" s="21" t="s">
        <v>3504</v>
      </c>
      <c r="B132" s="6">
        <v>64</v>
      </c>
    </row>
    <row r="133" spans="1:2">
      <c r="A133" s="21" t="s">
        <v>3511</v>
      </c>
      <c r="B133" s="6">
        <v>64</v>
      </c>
    </row>
    <row r="134" spans="1:2">
      <c r="A134" s="21" t="s">
        <v>3517</v>
      </c>
      <c r="B134" s="6">
        <v>64</v>
      </c>
    </row>
    <row r="135" spans="1:2">
      <c r="A135" s="21" t="s">
        <v>3520</v>
      </c>
      <c r="B135" s="6">
        <v>64</v>
      </c>
    </row>
    <row r="136" spans="1:2">
      <c r="A136" s="21" t="s">
        <v>3522</v>
      </c>
      <c r="B136" s="6">
        <v>64</v>
      </c>
    </row>
    <row r="137" spans="1:2">
      <c r="A137" s="21" t="s">
        <v>3527</v>
      </c>
      <c r="B137" s="6">
        <v>64</v>
      </c>
    </row>
    <row r="138" spans="1:2">
      <c r="A138" s="21" t="s">
        <v>3532</v>
      </c>
      <c r="B138" s="6">
        <v>64</v>
      </c>
    </row>
    <row r="139" spans="1:2">
      <c r="A139" s="21" t="s">
        <v>3549</v>
      </c>
      <c r="B139" s="6">
        <v>64</v>
      </c>
    </row>
    <row r="140" spans="1:2">
      <c r="A140" s="21" t="s">
        <v>3553</v>
      </c>
      <c r="B140" s="6">
        <v>64</v>
      </c>
    </row>
    <row r="141" spans="1:2">
      <c r="A141" s="21" t="s">
        <v>3554</v>
      </c>
      <c r="B141" s="6">
        <v>64</v>
      </c>
    </row>
    <row r="142" spans="1:2">
      <c r="A142" s="21" t="s">
        <v>3555</v>
      </c>
      <c r="B142" s="6">
        <v>64</v>
      </c>
    </row>
    <row r="143" spans="1:2">
      <c r="A143" s="21" t="s">
        <v>3576</v>
      </c>
      <c r="B143" s="6">
        <v>64</v>
      </c>
    </row>
    <row r="144" spans="1:2">
      <c r="A144" s="21" t="s">
        <v>3606</v>
      </c>
      <c r="B144" s="6">
        <v>64</v>
      </c>
    </row>
    <row r="145" spans="1:2">
      <c r="A145" s="21" t="s">
        <v>3607</v>
      </c>
      <c r="B145" s="6">
        <v>64</v>
      </c>
    </row>
    <row r="146" spans="1:2">
      <c r="A146" s="21" t="s">
        <v>3617</v>
      </c>
      <c r="B146" s="6">
        <v>64</v>
      </c>
    </row>
    <row r="147" spans="1:2">
      <c r="A147" s="21" t="s">
        <v>3622</v>
      </c>
      <c r="B147" s="6">
        <v>64</v>
      </c>
    </row>
    <row r="148" spans="1:2">
      <c r="A148" s="21" t="s">
        <v>3640</v>
      </c>
      <c r="B148" s="6">
        <v>64</v>
      </c>
    </row>
    <row r="149" spans="1:2">
      <c r="A149" s="21" t="s">
        <v>3644</v>
      </c>
      <c r="B149" s="6">
        <v>64</v>
      </c>
    </row>
    <row r="150" spans="1:2">
      <c r="A150" s="21" t="s">
        <v>3645</v>
      </c>
      <c r="B150" s="6">
        <v>64</v>
      </c>
    </row>
    <row r="151" spans="1:2">
      <c r="A151" s="21" t="s">
        <v>3649</v>
      </c>
      <c r="B151" s="6">
        <v>64</v>
      </c>
    </row>
    <row r="152" spans="1:2">
      <c r="A152" s="21" t="s">
        <v>3662</v>
      </c>
      <c r="B152" s="6">
        <v>64</v>
      </c>
    </row>
    <row r="153" spans="1:2">
      <c r="A153" s="21" t="s">
        <v>3666</v>
      </c>
      <c r="B153" s="6">
        <v>64</v>
      </c>
    </row>
    <row r="154" spans="1:2">
      <c r="A154" s="21" t="s">
        <v>3669</v>
      </c>
      <c r="B154" s="6">
        <v>64</v>
      </c>
    </row>
    <row r="155" spans="1:2">
      <c r="A155" s="21" t="s">
        <v>3673</v>
      </c>
      <c r="B155" s="6">
        <v>64</v>
      </c>
    </row>
    <row r="156" spans="1:2">
      <c r="A156" s="21" t="s">
        <v>3681</v>
      </c>
      <c r="B156" s="6">
        <v>64</v>
      </c>
    </row>
    <row r="157" spans="1:2">
      <c r="A157" s="21" t="s">
        <v>3683</v>
      </c>
      <c r="B157" s="6">
        <v>64</v>
      </c>
    </row>
    <row r="158" spans="1:2">
      <c r="A158" s="21" t="s">
        <v>3688</v>
      </c>
      <c r="B158" s="6">
        <v>64</v>
      </c>
    </row>
    <row r="159" spans="1:2">
      <c r="A159" s="21" t="s">
        <v>3689</v>
      </c>
      <c r="B159" s="6">
        <v>64</v>
      </c>
    </row>
    <row r="160" spans="1:2">
      <c r="A160" s="21" t="s">
        <v>3699</v>
      </c>
      <c r="B160" s="6">
        <v>64</v>
      </c>
    </row>
    <row r="161" spans="1:2">
      <c r="A161" s="21" t="s">
        <v>3703</v>
      </c>
      <c r="B161" s="6">
        <v>64</v>
      </c>
    </row>
    <row r="162" spans="1:2">
      <c r="A162" s="21" t="s">
        <v>3704</v>
      </c>
      <c r="B162" s="6">
        <v>64</v>
      </c>
    </row>
    <row r="163" spans="1:2">
      <c r="A163" s="21" t="s">
        <v>3714</v>
      </c>
      <c r="B163" s="6">
        <v>64</v>
      </c>
    </row>
    <row r="164" spans="1:2">
      <c r="A164" s="21" t="s">
        <v>3722</v>
      </c>
      <c r="B164" s="6">
        <v>64</v>
      </c>
    </row>
    <row r="165" spans="1:2">
      <c r="A165" s="21" t="s">
        <v>3724</v>
      </c>
      <c r="B165" s="6">
        <v>64</v>
      </c>
    </row>
    <row r="166" spans="1:2">
      <c r="A166" s="21" t="s">
        <v>3733</v>
      </c>
      <c r="B166" s="6">
        <v>64</v>
      </c>
    </row>
    <row r="167" spans="1:2">
      <c r="A167" s="21" t="s">
        <v>3743</v>
      </c>
      <c r="B167" s="6">
        <v>64</v>
      </c>
    </row>
    <row r="168" spans="1:2">
      <c r="A168" s="21" t="s">
        <v>3833</v>
      </c>
      <c r="B168" s="6">
        <v>64</v>
      </c>
    </row>
    <row r="169" spans="1:2">
      <c r="A169" s="21" t="s">
        <v>3843</v>
      </c>
      <c r="B169" s="6">
        <v>64</v>
      </c>
    </row>
    <row r="170" spans="1:2">
      <c r="A170" s="21" t="s">
        <v>3850</v>
      </c>
      <c r="B170" s="6">
        <v>64</v>
      </c>
    </row>
    <row r="171" spans="1:2">
      <c r="A171" s="21" t="s">
        <v>3862</v>
      </c>
      <c r="B171" s="6">
        <v>64</v>
      </c>
    </row>
    <row r="172" spans="1:2">
      <c r="A172" s="21" t="s">
        <v>3873</v>
      </c>
      <c r="B172" s="6">
        <v>64</v>
      </c>
    </row>
    <row r="173" spans="1:2">
      <c r="A173" s="21" t="s">
        <v>3874</v>
      </c>
      <c r="B173" s="6">
        <v>64</v>
      </c>
    </row>
    <row r="174" spans="1:2">
      <c r="A174" s="21" t="s">
        <v>3876</v>
      </c>
      <c r="B174" s="6">
        <v>64</v>
      </c>
    </row>
    <row r="175" spans="1:2">
      <c r="A175" s="21" t="s">
        <v>3877</v>
      </c>
      <c r="B175" s="6">
        <v>64</v>
      </c>
    </row>
    <row r="176" spans="1:2">
      <c r="A176" s="21" t="s">
        <v>3878</v>
      </c>
      <c r="B176" s="6">
        <v>64</v>
      </c>
    </row>
    <row r="177" spans="1:2">
      <c r="A177" s="21" t="s">
        <v>3881</v>
      </c>
      <c r="B177" s="6">
        <v>64</v>
      </c>
    </row>
    <row r="178" spans="1:2">
      <c r="A178" s="21" t="s">
        <v>3883</v>
      </c>
      <c r="B178" s="6">
        <v>64</v>
      </c>
    </row>
    <row r="179" spans="1:2">
      <c r="A179" s="21" t="s">
        <v>3886</v>
      </c>
      <c r="B179" s="6">
        <v>64</v>
      </c>
    </row>
    <row r="180" spans="1:2">
      <c r="A180" s="21" t="s">
        <v>3889</v>
      </c>
      <c r="B180" s="6">
        <v>64</v>
      </c>
    </row>
    <row r="181" spans="1:2">
      <c r="A181" s="21" t="s">
        <v>3898</v>
      </c>
      <c r="B181" s="6">
        <v>64</v>
      </c>
    </row>
    <row r="182" spans="1:2">
      <c r="A182" s="21" t="s">
        <v>3899</v>
      </c>
      <c r="B182" s="6">
        <v>64</v>
      </c>
    </row>
    <row r="183" spans="1:2">
      <c r="A183" s="21" t="s">
        <v>3907</v>
      </c>
      <c r="B183" s="6">
        <v>64</v>
      </c>
    </row>
    <row r="184" spans="1:2">
      <c r="A184" s="21" t="s">
        <v>3911</v>
      </c>
      <c r="B184" s="6">
        <v>64</v>
      </c>
    </row>
    <row r="185" spans="1:2">
      <c r="A185" s="21" t="s">
        <v>3912</v>
      </c>
      <c r="B185" s="6">
        <v>64</v>
      </c>
    </row>
    <row r="186" spans="1:2">
      <c r="A186" s="21" t="s">
        <v>3307</v>
      </c>
      <c r="B186" s="6">
        <v>64.5</v>
      </c>
    </row>
    <row r="187" spans="1:2">
      <c r="A187" s="21" t="s">
        <v>3385</v>
      </c>
      <c r="B187" s="6">
        <v>64.5</v>
      </c>
    </row>
    <row r="188" spans="1:2">
      <c r="A188" s="21" t="s">
        <v>3642</v>
      </c>
      <c r="B188" s="6">
        <v>64.5</v>
      </c>
    </row>
    <row r="189" spans="1:2">
      <c r="A189" s="21" t="s">
        <v>3657</v>
      </c>
      <c r="B189" s="6">
        <v>64.5</v>
      </c>
    </row>
    <row r="190" spans="1:2">
      <c r="A190" s="21" t="s">
        <v>3672</v>
      </c>
      <c r="B190" s="6">
        <v>64.5</v>
      </c>
    </row>
    <row r="191" spans="1:2">
      <c r="A191" s="21" t="s">
        <v>3286</v>
      </c>
      <c r="B191" s="6">
        <v>65</v>
      </c>
    </row>
    <row r="192" spans="1:2">
      <c r="A192" s="21" t="s">
        <v>3287</v>
      </c>
      <c r="B192" s="6">
        <v>65</v>
      </c>
    </row>
    <row r="193" spans="1:2">
      <c r="A193" s="21" t="s">
        <v>3289</v>
      </c>
      <c r="B193" s="6">
        <v>65</v>
      </c>
    </row>
    <row r="194" spans="1:2">
      <c r="A194" s="21" t="s">
        <v>3290</v>
      </c>
      <c r="B194" s="6">
        <v>65</v>
      </c>
    </row>
    <row r="195" spans="1:2">
      <c r="A195" s="21" t="s">
        <v>3301</v>
      </c>
      <c r="B195" s="6">
        <v>65</v>
      </c>
    </row>
    <row r="196" spans="1:2">
      <c r="A196" s="21" t="s">
        <v>3320</v>
      </c>
      <c r="B196" s="6">
        <v>65</v>
      </c>
    </row>
    <row r="197" spans="1:2">
      <c r="A197" s="21" t="s">
        <v>3322</v>
      </c>
      <c r="B197" s="6">
        <v>65</v>
      </c>
    </row>
    <row r="198" spans="1:2">
      <c r="A198" s="21" t="s">
        <v>3323</v>
      </c>
      <c r="B198" s="6">
        <v>65</v>
      </c>
    </row>
    <row r="199" spans="1:2">
      <c r="A199" s="21" t="s">
        <v>3324</v>
      </c>
      <c r="B199" s="6">
        <v>65</v>
      </c>
    </row>
    <row r="200" spans="1:2">
      <c r="A200" s="21" t="s">
        <v>3327</v>
      </c>
      <c r="B200" s="6">
        <v>65</v>
      </c>
    </row>
    <row r="201" spans="1:2">
      <c r="A201" s="21" t="s">
        <v>3333</v>
      </c>
      <c r="B201" s="6">
        <v>65</v>
      </c>
    </row>
    <row r="202" spans="1:2">
      <c r="A202" s="21" t="s">
        <v>3337</v>
      </c>
      <c r="B202" s="6">
        <v>65</v>
      </c>
    </row>
    <row r="203" spans="1:2">
      <c r="A203" s="21" t="s">
        <v>3339</v>
      </c>
      <c r="B203" s="6">
        <v>65</v>
      </c>
    </row>
    <row r="204" spans="1:2">
      <c r="A204" s="21" t="s">
        <v>3343</v>
      </c>
      <c r="B204" s="6">
        <v>65</v>
      </c>
    </row>
    <row r="205" spans="1:2">
      <c r="A205" s="21" t="s">
        <v>3350</v>
      </c>
      <c r="B205" s="6">
        <v>65</v>
      </c>
    </row>
    <row r="206" spans="1:2">
      <c r="A206" s="21" t="s">
        <v>3352</v>
      </c>
      <c r="B206" s="6">
        <v>65</v>
      </c>
    </row>
    <row r="207" spans="1:2">
      <c r="A207" s="21" t="s">
        <v>3360</v>
      </c>
      <c r="B207" s="6">
        <v>65</v>
      </c>
    </row>
    <row r="208" spans="1:2">
      <c r="A208" s="21" t="s">
        <v>3363</v>
      </c>
      <c r="B208" s="6">
        <v>65</v>
      </c>
    </row>
    <row r="209" spans="1:2">
      <c r="A209" s="21" t="s">
        <v>3375</v>
      </c>
      <c r="B209" s="6">
        <v>65</v>
      </c>
    </row>
    <row r="210" spans="1:2">
      <c r="A210" s="21" t="s">
        <v>3386</v>
      </c>
      <c r="B210" s="6">
        <v>65</v>
      </c>
    </row>
    <row r="211" spans="1:2">
      <c r="A211" s="21" t="s">
        <v>3390</v>
      </c>
      <c r="B211" s="6">
        <v>65</v>
      </c>
    </row>
    <row r="212" spans="1:2">
      <c r="A212" s="21" t="s">
        <v>3392</v>
      </c>
      <c r="B212" s="6">
        <v>65</v>
      </c>
    </row>
    <row r="213" spans="1:2">
      <c r="A213" s="21" t="s">
        <v>3393</v>
      </c>
      <c r="B213" s="6">
        <v>65</v>
      </c>
    </row>
    <row r="214" spans="1:2">
      <c r="A214" s="21" t="s">
        <v>3394</v>
      </c>
      <c r="B214" s="6">
        <v>65</v>
      </c>
    </row>
    <row r="215" spans="1:2">
      <c r="A215" s="21" t="s">
        <v>3397</v>
      </c>
      <c r="B215" s="6">
        <v>65</v>
      </c>
    </row>
    <row r="216" spans="1:2">
      <c r="A216" s="21" t="s">
        <v>3400</v>
      </c>
      <c r="B216" s="6">
        <v>65</v>
      </c>
    </row>
    <row r="217" spans="1:2">
      <c r="A217" s="21" t="s">
        <v>3402</v>
      </c>
      <c r="B217" s="6">
        <v>65</v>
      </c>
    </row>
    <row r="218" spans="1:2">
      <c r="A218" s="21" t="s">
        <v>3405</v>
      </c>
      <c r="B218" s="6">
        <v>65</v>
      </c>
    </row>
    <row r="219" spans="1:2">
      <c r="A219" s="21" t="s">
        <v>3425</v>
      </c>
      <c r="B219" s="6">
        <v>65</v>
      </c>
    </row>
    <row r="220" spans="1:2">
      <c r="A220" s="21" t="s">
        <v>3429</v>
      </c>
      <c r="B220" s="6">
        <v>65</v>
      </c>
    </row>
    <row r="221" spans="1:2">
      <c r="A221" s="21" t="s">
        <v>3452</v>
      </c>
      <c r="B221" s="6">
        <v>65</v>
      </c>
    </row>
    <row r="222" spans="1:2">
      <c r="A222" s="21" t="s">
        <v>3465</v>
      </c>
      <c r="B222" s="6">
        <v>65</v>
      </c>
    </row>
    <row r="223" spans="1:2">
      <c r="A223" s="21" t="s">
        <v>3472</v>
      </c>
      <c r="B223" s="6">
        <v>65</v>
      </c>
    </row>
    <row r="224" spans="1:2">
      <c r="A224" s="21" t="s">
        <v>3477</v>
      </c>
      <c r="B224" s="6">
        <v>65</v>
      </c>
    </row>
    <row r="225" spans="1:2">
      <c r="A225" s="21" t="s">
        <v>3488</v>
      </c>
      <c r="B225" s="6">
        <v>65</v>
      </c>
    </row>
    <row r="226" spans="1:2">
      <c r="A226" s="21" t="s">
        <v>3489</v>
      </c>
      <c r="B226" s="6">
        <v>65</v>
      </c>
    </row>
    <row r="227" spans="1:2">
      <c r="A227" s="21" t="s">
        <v>3499</v>
      </c>
      <c r="B227" s="6">
        <v>65</v>
      </c>
    </row>
    <row r="228" spans="1:2">
      <c r="A228" s="21" t="s">
        <v>3507</v>
      </c>
      <c r="B228" s="6">
        <v>65</v>
      </c>
    </row>
    <row r="229" spans="1:2">
      <c r="A229" s="21" t="s">
        <v>3510</v>
      </c>
      <c r="B229" s="6">
        <v>65</v>
      </c>
    </row>
    <row r="230" spans="1:2">
      <c r="A230" s="21" t="s">
        <v>3533</v>
      </c>
      <c r="B230" s="6">
        <v>65</v>
      </c>
    </row>
    <row r="231" spans="1:2">
      <c r="A231" s="21" t="s">
        <v>3535</v>
      </c>
      <c r="B231" s="6">
        <v>65</v>
      </c>
    </row>
    <row r="232" spans="1:2">
      <c r="A232" s="21" t="s">
        <v>3543</v>
      </c>
      <c r="B232" s="6">
        <v>65</v>
      </c>
    </row>
    <row r="233" spans="1:2">
      <c r="A233" s="21" t="s">
        <v>3550</v>
      </c>
      <c r="B233" s="6">
        <v>65</v>
      </c>
    </row>
    <row r="234" spans="1:2">
      <c r="A234" s="21" t="s">
        <v>3577</v>
      </c>
      <c r="B234" s="6">
        <v>65</v>
      </c>
    </row>
    <row r="235" spans="1:2">
      <c r="A235" s="21" t="s">
        <v>3580</v>
      </c>
      <c r="B235" s="6">
        <v>65</v>
      </c>
    </row>
    <row r="236" spans="1:2">
      <c r="A236" s="21" t="s">
        <v>3581</v>
      </c>
      <c r="B236" s="6">
        <v>65</v>
      </c>
    </row>
    <row r="237" spans="1:2">
      <c r="A237" s="21" t="s">
        <v>3585</v>
      </c>
      <c r="B237" s="6">
        <v>65</v>
      </c>
    </row>
    <row r="238" spans="1:2">
      <c r="A238" s="21" t="s">
        <v>3588</v>
      </c>
      <c r="B238" s="6">
        <v>65</v>
      </c>
    </row>
    <row r="239" spans="1:2">
      <c r="A239" s="21" t="s">
        <v>3591</v>
      </c>
      <c r="B239" s="6">
        <v>65</v>
      </c>
    </row>
    <row r="240" spans="1:2">
      <c r="A240" s="21" t="s">
        <v>3594</v>
      </c>
      <c r="B240" s="6">
        <v>65</v>
      </c>
    </row>
    <row r="241" spans="1:2">
      <c r="A241" s="21" t="s">
        <v>3614</v>
      </c>
      <c r="B241" s="6">
        <v>65</v>
      </c>
    </row>
    <row r="242" spans="1:2">
      <c r="A242" s="21" t="s">
        <v>3621</v>
      </c>
      <c r="B242" s="6">
        <v>65</v>
      </c>
    </row>
    <row r="243" spans="1:2">
      <c r="A243" s="21" t="s">
        <v>3623</v>
      </c>
      <c r="B243" s="6">
        <v>65</v>
      </c>
    </row>
    <row r="244" spans="1:2">
      <c r="A244" s="21" t="s">
        <v>3627</v>
      </c>
      <c r="B244" s="6">
        <v>65</v>
      </c>
    </row>
    <row r="245" spans="1:2">
      <c r="A245" s="21" t="s">
        <v>3630</v>
      </c>
      <c r="B245" s="6">
        <v>65</v>
      </c>
    </row>
    <row r="246" spans="1:2">
      <c r="A246" s="21" t="s">
        <v>3637</v>
      </c>
      <c r="B246" s="6">
        <v>65</v>
      </c>
    </row>
    <row r="247" spans="1:2">
      <c r="A247" s="21" t="s">
        <v>3646</v>
      </c>
      <c r="B247" s="6">
        <v>65</v>
      </c>
    </row>
    <row r="248" spans="1:2">
      <c r="A248" s="21" t="s">
        <v>3648</v>
      </c>
      <c r="B248" s="6">
        <v>65</v>
      </c>
    </row>
    <row r="249" spans="1:2">
      <c r="A249" s="21" t="s">
        <v>3658</v>
      </c>
      <c r="B249" s="6">
        <v>65</v>
      </c>
    </row>
    <row r="250" spans="1:2">
      <c r="A250" s="21" t="s">
        <v>3660</v>
      </c>
      <c r="B250" s="6">
        <v>65</v>
      </c>
    </row>
    <row r="251" spans="1:2">
      <c r="A251" s="21" t="s">
        <v>3661</v>
      </c>
      <c r="B251" s="6">
        <v>65</v>
      </c>
    </row>
    <row r="252" spans="1:2">
      <c r="A252" s="21" t="s">
        <v>3670</v>
      </c>
      <c r="B252" s="6">
        <v>65</v>
      </c>
    </row>
    <row r="253" spans="1:2">
      <c r="A253" s="21" t="s">
        <v>3680</v>
      </c>
      <c r="B253" s="6">
        <v>65</v>
      </c>
    </row>
    <row r="254" spans="1:2">
      <c r="A254" s="21" t="s">
        <v>3682</v>
      </c>
      <c r="B254" s="6">
        <v>65</v>
      </c>
    </row>
    <row r="255" spans="1:2">
      <c r="A255" s="21" t="s">
        <v>3686</v>
      </c>
      <c r="B255" s="6">
        <v>65</v>
      </c>
    </row>
    <row r="256" spans="1:2">
      <c r="A256" s="21" t="s">
        <v>3687</v>
      </c>
      <c r="B256" s="6">
        <v>65</v>
      </c>
    </row>
    <row r="257" spans="1:2">
      <c r="A257" s="21" t="s">
        <v>3702</v>
      </c>
      <c r="B257" s="6">
        <v>65</v>
      </c>
    </row>
    <row r="258" spans="1:2">
      <c r="A258" s="21" t="s">
        <v>3709</v>
      </c>
      <c r="B258" s="6">
        <v>65</v>
      </c>
    </row>
    <row r="259" spans="1:2">
      <c r="A259" s="21" t="s">
        <v>3713</v>
      </c>
      <c r="B259" s="6">
        <v>65</v>
      </c>
    </row>
    <row r="260" spans="1:2">
      <c r="A260" s="21" t="s">
        <v>3725</v>
      </c>
      <c r="B260" s="6">
        <v>65</v>
      </c>
    </row>
    <row r="261" spans="1:2">
      <c r="A261" s="21" t="s">
        <v>3726</v>
      </c>
      <c r="B261" s="6">
        <v>65</v>
      </c>
    </row>
    <row r="262" spans="1:2">
      <c r="A262" s="21" t="s">
        <v>3740</v>
      </c>
      <c r="B262" s="6">
        <v>65</v>
      </c>
    </row>
    <row r="263" spans="1:2">
      <c r="A263" s="21" t="s">
        <v>3806</v>
      </c>
      <c r="B263" s="6">
        <v>65</v>
      </c>
    </row>
    <row r="264" spans="1:2">
      <c r="A264" s="21" t="s">
        <v>3812</v>
      </c>
      <c r="B264" s="6">
        <v>65</v>
      </c>
    </row>
    <row r="265" spans="1:2">
      <c r="A265" s="21" t="s">
        <v>3819</v>
      </c>
      <c r="B265" s="6">
        <v>65</v>
      </c>
    </row>
    <row r="266" spans="1:2">
      <c r="A266" s="21" t="s">
        <v>3831</v>
      </c>
      <c r="B266" s="6">
        <v>65</v>
      </c>
    </row>
    <row r="267" spans="1:2">
      <c r="A267" s="21" t="s">
        <v>3834</v>
      </c>
      <c r="B267" s="6">
        <v>65</v>
      </c>
    </row>
    <row r="268" spans="1:2">
      <c r="A268" s="21" t="s">
        <v>3835</v>
      </c>
      <c r="B268" s="6">
        <v>65</v>
      </c>
    </row>
    <row r="269" spans="1:2">
      <c r="A269" s="21" t="s">
        <v>3855</v>
      </c>
      <c r="B269" s="6">
        <v>65</v>
      </c>
    </row>
    <row r="270" spans="1:2">
      <c r="A270" s="21" t="s">
        <v>3868</v>
      </c>
      <c r="B270" s="6">
        <v>65</v>
      </c>
    </row>
    <row r="271" spans="1:2">
      <c r="A271" s="21" t="s">
        <v>3882</v>
      </c>
      <c r="B271" s="6">
        <v>65</v>
      </c>
    </row>
    <row r="272" spans="1:2">
      <c r="A272" s="21" t="s">
        <v>3885</v>
      </c>
      <c r="B272" s="6">
        <v>65</v>
      </c>
    </row>
    <row r="273" spans="1:2">
      <c r="A273" s="21" t="s">
        <v>3887</v>
      </c>
      <c r="B273" s="6">
        <v>65</v>
      </c>
    </row>
    <row r="274" spans="1:2">
      <c r="A274" s="21" t="s">
        <v>3894</v>
      </c>
      <c r="B274" s="6">
        <v>65</v>
      </c>
    </row>
    <row r="275" spans="1:2">
      <c r="A275" s="21" t="s">
        <v>3904</v>
      </c>
      <c r="B275" s="6">
        <v>65</v>
      </c>
    </row>
    <row r="276" spans="1:2">
      <c r="A276" s="21" t="s">
        <v>3908</v>
      </c>
      <c r="B276" s="6">
        <v>65</v>
      </c>
    </row>
    <row r="277" spans="1:2">
      <c r="A277" s="21" t="s">
        <v>3913</v>
      </c>
      <c r="B277" s="6">
        <v>65</v>
      </c>
    </row>
    <row r="278" spans="1:2">
      <c r="A278" s="21" t="s">
        <v>3292</v>
      </c>
      <c r="B278" s="6">
        <v>65.5</v>
      </c>
    </row>
    <row r="279" spans="1:2">
      <c r="A279" s="21" t="s">
        <v>3711</v>
      </c>
      <c r="B279" s="6">
        <v>65.5</v>
      </c>
    </row>
    <row r="280" spans="1:2">
      <c r="A280" s="21" t="s">
        <v>3293</v>
      </c>
      <c r="B280" s="6">
        <v>66</v>
      </c>
    </row>
    <row r="281" spans="1:2">
      <c r="A281" s="21" t="s">
        <v>3300</v>
      </c>
      <c r="B281" s="6">
        <v>66</v>
      </c>
    </row>
    <row r="282" spans="1:2">
      <c r="A282" s="21" t="s">
        <v>3304</v>
      </c>
      <c r="B282" s="6">
        <v>66</v>
      </c>
    </row>
    <row r="283" spans="1:2">
      <c r="A283" s="21" t="s">
        <v>3309</v>
      </c>
      <c r="B283" s="6">
        <v>66</v>
      </c>
    </row>
    <row r="284" spans="1:2">
      <c r="A284" s="21" t="s">
        <v>3314</v>
      </c>
      <c r="B284" s="6">
        <v>66</v>
      </c>
    </row>
    <row r="285" spans="1:2">
      <c r="A285" s="21" t="s">
        <v>3315</v>
      </c>
      <c r="B285" s="6">
        <v>66</v>
      </c>
    </row>
    <row r="286" spans="1:2">
      <c r="A286" s="21" t="s">
        <v>3317</v>
      </c>
      <c r="B286" s="6">
        <v>66</v>
      </c>
    </row>
    <row r="287" spans="1:2">
      <c r="A287" s="21" t="s">
        <v>3318</v>
      </c>
      <c r="B287" s="6">
        <v>66</v>
      </c>
    </row>
    <row r="288" spans="1:2">
      <c r="A288" s="21" t="s">
        <v>3321</v>
      </c>
      <c r="B288" s="6">
        <v>66</v>
      </c>
    </row>
    <row r="289" spans="1:2">
      <c r="A289" s="21" t="s">
        <v>3326</v>
      </c>
      <c r="B289" s="6">
        <v>66</v>
      </c>
    </row>
    <row r="290" spans="1:2">
      <c r="A290" s="21" t="s">
        <v>3336</v>
      </c>
      <c r="B290" s="6">
        <v>66</v>
      </c>
    </row>
    <row r="291" spans="1:2">
      <c r="A291" s="21" t="s">
        <v>3345</v>
      </c>
      <c r="B291" s="6">
        <v>66</v>
      </c>
    </row>
    <row r="292" spans="1:2">
      <c r="A292" s="21" t="s">
        <v>3347</v>
      </c>
      <c r="B292" s="6">
        <v>66</v>
      </c>
    </row>
    <row r="293" spans="1:2">
      <c r="A293" s="21" t="s">
        <v>3353</v>
      </c>
      <c r="B293" s="6">
        <v>66</v>
      </c>
    </row>
    <row r="294" spans="1:2">
      <c r="A294" s="21" t="s">
        <v>3364</v>
      </c>
      <c r="B294" s="6">
        <v>66</v>
      </c>
    </row>
    <row r="295" spans="1:2">
      <c r="A295" s="21" t="s">
        <v>3370</v>
      </c>
      <c r="B295" s="6">
        <v>66</v>
      </c>
    </row>
    <row r="296" spans="1:2">
      <c r="A296" s="21" t="s">
        <v>3371</v>
      </c>
      <c r="B296" s="6">
        <v>66</v>
      </c>
    </row>
    <row r="297" spans="1:2">
      <c r="A297" s="21" t="s">
        <v>3372</v>
      </c>
      <c r="B297" s="6">
        <v>66</v>
      </c>
    </row>
    <row r="298" spans="1:2">
      <c r="A298" s="21" t="s">
        <v>3373</v>
      </c>
      <c r="B298" s="6">
        <v>66</v>
      </c>
    </row>
    <row r="299" spans="1:2">
      <c r="A299" s="21" t="s">
        <v>3387</v>
      </c>
      <c r="B299" s="6">
        <v>66</v>
      </c>
    </row>
    <row r="300" spans="1:2">
      <c r="A300" s="21" t="s">
        <v>3396</v>
      </c>
      <c r="B300" s="6">
        <v>66</v>
      </c>
    </row>
    <row r="301" spans="1:2">
      <c r="A301" s="21" t="s">
        <v>3409</v>
      </c>
      <c r="B301" s="6">
        <v>66</v>
      </c>
    </row>
    <row r="302" spans="1:2">
      <c r="A302" s="21" t="s">
        <v>3410</v>
      </c>
      <c r="B302" s="6">
        <v>66</v>
      </c>
    </row>
    <row r="303" spans="1:2">
      <c r="A303" s="21" t="s">
        <v>3414</v>
      </c>
      <c r="B303" s="6">
        <v>66</v>
      </c>
    </row>
    <row r="304" spans="1:2">
      <c r="A304" s="21" t="s">
        <v>3421</v>
      </c>
      <c r="B304" s="6">
        <v>66</v>
      </c>
    </row>
    <row r="305" spans="1:2">
      <c r="A305" s="21" t="s">
        <v>3437</v>
      </c>
      <c r="B305" s="6">
        <v>66</v>
      </c>
    </row>
    <row r="306" spans="1:2">
      <c r="A306" s="21" t="s">
        <v>3438</v>
      </c>
      <c r="B306" s="6">
        <v>66</v>
      </c>
    </row>
    <row r="307" spans="1:2">
      <c r="A307" s="21" t="s">
        <v>3455</v>
      </c>
      <c r="B307" s="6">
        <v>66</v>
      </c>
    </row>
    <row r="308" spans="1:2">
      <c r="A308" s="21" t="s">
        <v>3459</v>
      </c>
      <c r="B308" s="6">
        <v>66</v>
      </c>
    </row>
    <row r="309" spans="1:2">
      <c r="A309" s="21" t="s">
        <v>3466</v>
      </c>
      <c r="B309" s="6">
        <v>66</v>
      </c>
    </row>
    <row r="310" spans="1:2">
      <c r="A310" s="21" t="s">
        <v>3474</v>
      </c>
      <c r="B310" s="6">
        <v>66</v>
      </c>
    </row>
    <row r="311" spans="1:2">
      <c r="A311" s="21" t="s">
        <v>3475</v>
      </c>
      <c r="B311" s="6">
        <v>66</v>
      </c>
    </row>
    <row r="312" spans="1:2">
      <c r="A312" s="21" t="s">
        <v>3481</v>
      </c>
      <c r="B312" s="6">
        <v>66</v>
      </c>
    </row>
    <row r="313" spans="1:2">
      <c r="A313" s="21" t="s">
        <v>3484</v>
      </c>
      <c r="B313" s="6">
        <v>66</v>
      </c>
    </row>
    <row r="314" spans="1:2">
      <c r="A314" s="21" t="s">
        <v>3503</v>
      </c>
      <c r="B314" s="6">
        <v>66</v>
      </c>
    </row>
    <row r="315" spans="1:2">
      <c r="A315" s="21" t="s">
        <v>3509</v>
      </c>
      <c r="B315" s="6">
        <v>66</v>
      </c>
    </row>
    <row r="316" spans="1:2">
      <c r="A316" s="21" t="s">
        <v>3519</v>
      </c>
      <c r="B316" s="6">
        <v>66</v>
      </c>
    </row>
    <row r="317" spans="1:2">
      <c r="A317" s="21" t="s">
        <v>3521</v>
      </c>
      <c r="B317" s="6">
        <v>66</v>
      </c>
    </row>
    <row r="318" spans="1:2">
      <c r="A318" s="21" t="s">
        <v>3525</v>
      </c>
      <c r="B318" s="6">
        <v>66</v>
      </c>
    </row>
    <row r="319" spans="1:2">
      <c r="A319" s="21" t="s">
        <v>3526</v>
      </c>
      <c r="B319" s="6">
        <v>66</v>
      </c>
    </row>
    <row r="320" spans="1:2">
      <c r="A320" s="21" t="s">
        <v>3540</v>
      </c>
      <c r="B320" s="6">
        <v>66</v>
      </c>
    </row>
    <row r="321" spans="1:2">
      <c r="A321" s="21" t="s">
        <v>3544</v>
      </c>
      <c r="B321" s="6">
        <v>66</v>
      </c>
    </row>
    <row r="322" spans="1:2">
      <c r="A322" s="21" t="s">
        <v>3546</v>
      </c>
      <c r="B322" s="6">
        <v>66</v>
      </c>
    </row>
    <row r="323" spans="1:2">
      <c r="A323" s="21" t="s">
        <v>3552</v>
      </c>
      <c r="B323" s="6">
        <v>66</v>
      </c>
    </row>
    <row r="324" spans="1:2">
      <c r="A324" s="21" t="s">
        <v>3560</v>
      </c>
      <c r="B324" s="6">
        <v>66</v>
      </c>
    </row>
    <row r="325" spans="1:2">
      <c r="A325" s="21" t="s">
        <v>3578</v>
      </c>
      <c r="B325" s="6">
        <v>66</v>
      </c>
    </row>
    <row r="326" spans="1:2">
      <c r="A326" s="21" t="s">
        <v>3584</v>
      </c>
      <c r="B326" s="6">
        <v>66</v>
      </c>
    </row>
    <row r="327" spans="1:2">
      <c r="A327" s="21" t="s">
        <v>3589</v>
      </c>
      <c r="B327" s="6">
        <v>66</v>
      </c>
    </row>
    <row r="328" spans="1:2">
      <c r="A328" s="21" t="s">
        <v>3593</v>
      </c>
      <c r="B328" s="6">
        <v>66</v>
      </c>
    </row>
    <row r="329" spans="1:2">
      <c r="A329" s="21" t="s">
        <v>3599</v>
      </c>
      <c r="B329" s="6">
        <v>66</v>
      </c>
    </row>
    <row r="330" spans="1:2">
      <c r="A330" s="21" t="s">
        <v>3600</v>
      </c>
      <c r="B330" s="6">
        <v>66</v>
      </c>
    </row>
    <row r="331" spans="1:2">
      <c r="A331" s="21" t="s">
        <v>3608</v>
      </c>
      <c r="B331" s="6">
        <v>66</v>
      </c>
    </row>
    <row r="332" spans="1:2">
      <c r="A332" s="21" t="s">
        <v>3610</v>
      </c>
      <c r="B332" s="6">
        <v>66</v>
      </c>
    </row>
    <row r="333" spans="1:2">
      <c r="A333" s="21" t="s">
        <v>3618</v>
      </c>
      <c r="B333" s="6">
        <v>66</v>
      </c>
    </row>
    <row r="334" spans="1:2">
      <c r="A334" s="21" t="s">
        <v>3620</v>
      </c>
      <c r="B334" s="6">
        <v>66</v>
      </c>
    </row>
    <row r="335" spans="1:2">
      <c r="A335" s="21" t="s">
        <v>3626</v>
      </c>
      <c r="B335" s="6">
        <v>66</v>
      </c>
    </row>
    <row r="336" spans="1:2">
      <c r="A336" s="21" t="s">
        <v>3628</v>
      </c>
      <c r="B336" s="6">
        <v>66</v>
      </c>
    </row>
    <row r="337" spans="1:2">
      <c r="A337" s="21" t="s">
        <v>3629</v>
      </c>
      <c r="B337" s="6">
        <v>66</v>
      </c>
    </row>
    <row r="338" spans="1:2">
      <c r="A338" s="21" t="s">
        <v>3635</v>
      </c>
      <c r="B338" s="6">
        <v>66</v>
      </c>
    </row>
    <row r="339" spans="1:2">
      <c r="A339" s="21" t="s">
        <v>3636</v>
      </c>
      <c r="B339" s="6">
        <v>66</v>
      </c>
    </row>
    <row r="340" spans="1:2">
      <c r="A340" s="21" t="s">
        <v>3659</v>
      </c>
      <c r="B340" s="6">
        <v>66</v>
      </c>
    </row>
    <row r="341" spans="1:2">
      <c r="A341" s="21" t="s">
        <v>3663</v>
      </c>
      <c r="B341" s="6">
        <v>66</v>
      </c>
    </row>
    <row r="342" spans="1:2">
      <c r="A342" s="21" t="s">
        <v>3664</v>
      </c>
      <c r="B342" s="6">
        <v>66</v>
      </c>
    </row>
    <row r="343" spans="1:2">
      <c r="A343" s="21" t="s">
        <v>3671</v>
      </c>
      <c r="B343" s="6">
        <v>66</v>
      </c>
    </row>
    <row r="344" spans="1:2">
      <c r="A344" s="21" t="s">
        <v>3674</v>
      </c>
      <c r="B344" s="6">
        <v>66</v>
      </c>
    </row>
    <row r="345" spans="1:2">
      <c r="A345" s="21" t="s">
        <v>3684</v>
      </c>
      <c r="B345" s="6">
        <v>66</v>
      </c>
    </row>
    <row r="346" spans="1:2">
      <c r="A346" s="21" t="s">
        <v>3690</v>
      </c>
      <c r="B346" s="6">
        <v>66</v>
      </c>
    </row>
    <row r="347" spans="1:2">
      <c r="A347" s="21" t="s">
        <v>3697</v>
      </c>
      <c r="B347" s="6">
        <v>66</v>
      </c>
    </row>
    <row r="348" spans="1:2">
      <c r="A348" s="21" t="s">
        <v>3706</v>
      </c>
      <c r="B348" s="6">
        <v>66</v>
      </c>
    </row>
    <row r="349" spans="1:2">
      <c r="A349" s="21" t="s">
        <v>3716</v>
      </c>
      <c r="B349" s="6">
        <v>66</v>
      </c>
    </row>
    <row r="350" spans="1:2">
      <c r="A350" s="21" t="s">
        <v>3720</v>
      </c>
      <c r="B350" s="6">
        <v>66</v>
      </c>
    </row>
    <row r="351" spans="1:2">
      <c r="A351" s="21" t="s">
        <v>3723</v>
      </c>
      <c r="B351" s="6">
        <v>66</v>
      </c>
    </row>
    <row r="352" spans="1:2">
      <c r="A352" s="21" t="s">
        <v>3732</v>
      </c>
      <c r="B352" s="6">
        <v>66</v>
      </c>
    </row>
    <row r="353" spans="1:2">
      <c r="A353" s="21" t="s">
        <v>3736</v>
      </c>
      <c r="B353" s="6">
        <v>66</v>
      </c>
    </row>
    <row r="354" spans="1:2">
      <c r="A354" s="21" t="s">
        <v>3744</v>
      </c>
      <c r="B354" s="6">
        <v>66</v>
      </c>
    </row>
    <row r="355" spans="1:2">
      <c r="A355" s="21" t="s">
        <v>3811</v>
      </c>
      <c r="B355" s="6">
        <v>66</v>
      </c>
    </row>
    <row r="356" spans="1:2">
      <c r="A356" s="21" t="s">
        <v>3814</v>
      </c>
      <c r="B356" s="6">
        <v>66</v>
      </c>
    </row>
    <row r="357" spans="1:2">
      <c r="A357" s="21" t="s">
        <v>3823</v>
      </c>
      <c r="B357" s="6">
        <v>66</v>
      </c>
    </row>
    <row r="358" spans="1:2">
      <c r="A358" s="21" t="s">
        <v>3845</v>
      </c>
      <c r="B358" s="6">
        <v>66</v>
      </c>
    </row>
    <row r="359" spans="1:2">
      <c r="A359" s="21" t="s">
        <v>3847</v>
      </c>
      <c r="B359" s="6">
        <v>66</v>
      </c>
    </row>
    <row r="360" spans="1:2">
      <c r="A360" s="21" t="s">
        <v>3872</v>
      </c>
      <c r="B360" s="6">
        <v>66</v>
      </c>
    </row>
    <row r="361" spans="1:2">
      <c r="A361" s="21" t="s">
        <v>3875</v>
      </c>
      <c r="B361" s="6">
        <v>66</v>
      </c>
    </row>
    <row r="362" spans="1:2">
      <c r="A362" s="21" t="s">
        <v>3888</v>
      </c>
      <c r="B362" s="6">
        <v>66</v>
      </c>
    </row>
    <row r="363" spans="1:2">
      <c r="A363" s="21" t="s">
        <v>3891</v>
      </c>
      <c r="B363" s="6">
        <v>66</v>
      </c>
    </row>
    <row r="364" spans="1:2">
      <c r="A364" s="21" t="s">
        <v>3903</v>
      </c>
      <c r="B364" s="6">
        <v>66</v>
      </c>
    </row>
    <row r="365" spans="1:2">
      <c r="A365" s="21" t="s">
        <v>3701</v>
      </c>
      <c r="B365" s="6">
        <v>66.5</v>
      </c>
    </row>
    <row r="366" spans="1:2">
      <c r="A366" s="21" t="s">
        <v>3892</v>
      </c>
      <c r="B366" s="6">
        <v>66.5</v>
      </c>
    </row>
    <row r="367" spans="1:2">
      <c r="A367" s="21" t="s">
        <v>3306</v>
      </c>
      <c r="B367" s="6">
        <v>67</v>
      </c>
    </row>
    <row r="368" spans="1:2">
      <c r="A368" s="21" t="s">
        <v>3310</v>
      </c>
      <c r="B368" s="6">
        <v>67</v>
      </c>
    </row>
    <row r="369" spans="1:2">
      <c r="A369" s="21" t="s">
        <v>3328</v>
      </c>
      <c r="B369" s="6">
        <v>67</v>
      </c>
    </row>
    <row r="370" spans="1:2">
      <c r="A370" s="21" t="s">
        <v>3329</v>
      </c>
      <c r="B370" s="6">
        <v>67</v>
      </c>
    </row>
    <row r="371" spans="1:2">
      <c r="A371" s="21" t="s">
        <v>3332</v>
      </c>
      <c r="B371" s="6">
        <v>67</v>
      </c>
    </row>
    <row r="372" spans="1:2">
      <c r="A372" s="21" t="s">
        <v>3335</v>
      </c>
      <c r="B372" s="6">
        <v>67</v>
      </c>
    </row>
    <row r="373" spans="1:2">
      <c r="A373" s="21" t="s">
        <v>3340</v>
      </c>
      <c r="B373" s="6">
        <v>67</v>
      </c>
    </row>
    <row r="374" spans="1:2">
      <c r="A374" s="21" t="s">
        <v>3359</v>
      </c>
      <c r="B374" s="6">
        <v>67</v>
      </c>
    </row>
    <row r="375" spans="1:2">
      <c r="A375" s="21" t="s">
        <v>3377</v>
      </c>
      <c r="B375" s="6">
        <v>67</v>
      </c>
    </row>
    <row r="376" spans="1:2">
      <c r="A376" s="21" t="s">
        <v>3388</v>
      </c>
      <c r="B376" s="6">
        <v>67</v>
      </c>
    </row>
    <row r="377" spans="1:2">
      <c r="A377" s="21" t="s">
        <v>3389</v>
      </c>
      <c r="B377" s="6">
        <v>67</v>
      </c>
    </row>
    <row r="378" spans="1:2">
      <c r="A378" s="21" t="s">
        <v>3399</v>
      </c>
      <c r="B378" s="6">
        <v>67</v>
      </c>
    </row>
    <row r="379" spans="1:2">
      <c r="A379" s="21" t="s">
        <v>3401</v>
      </c>
      <c r="B379" s="6">
        <v>67</v>
      </c>
    </row>
    <row r="380" spans="1:2">
      <c r="A380" s="21" t="s">
        <v>3406</v>
      </c>
      <c r="B380" s="6">
        <v>67</v>
      </c>
    </row>
    <row r="381" spans="1:2">
      <c r="A381" s="21" t="s">
        <v>3416</v>
      </c>
      <c r="B381" s="6">
        <v>67</v>
      </c>
    </row>
    <row r="382" spans="1:2">
      <c r="A382" s="21" t="s">
        <v>3433</v>
      </c>
      <c r="B382" s="6">
        <v>67</v>
      </c>
    </row>
    <row r="383" spans="1:2">
      <c r="A383" s="21" t="s">
        <v>3443</v>
      </c>
      <c r="B383" s="6">
        <v>67</v>
      </c>
    </row>
    <row r="384" spans="1:2">
      <c r="A384" s="21" t="s">
        <v>3448</v>
      </c>
      <c r="B384" s="6">
        <v>67</v>
      </c>
    </row>
    <row r="385" spans="1:2">
      <c r="A385" s="21" t="s">
        <v>3450</v>
      </c>
      <c r="B385" s="6">
        <v>67</v>
      </c>
    </row>
    <row r="386" spans="1:2">
      <c r="A386" s="21" t="s">
        <v>3454</v>
      </c>
      <c r="B386" s="6">
        <v>67</v>
      </c>
    </row>
    <row r="387" spans="1:2">
      <c r="A387" s="21" t="s">
        <v>3462</v>
      </c>
      <c r="B387" s="6">
        <v>67</v>
      </c>
    </row>
    <row r="388" spans="1:2">
      <c r="A388" s="21" t="s">
        <v>3470</v>
      </c>
      <c r="B388" s="6">
        <v>67</v>
      </c>
    </row>
    <row r="389" spans="1:2">
      <c r="A389" s="21" t="s">
        <v>3492</v>
      </c>
      <c r="B389" s="6">
        <v>67</v>
      </c>
    </row>
    <row r="390" spans="1:2">
      <c r="A390" s="21" t="s">
        <v>3496</v>
      </c>
      <c r="B390" s="6">
        <v>67</v>
      </c>
    </row>
    <row r="391" spans="1:2">
      <c r="A391" s="21" t="s">
        <v>3514</v>
      </c>
      <c r="B391" s="6">
        <v>67</v>
      </c>
    </row>
    <row r="392" spans="1:2">
      <c r="A392" s="21" t="s">
        <v>3530</v>
      </c>
      <c r="B392" s="6">
        <v>67</v>
      </c>
    </row>
    <row r="393" spans="1:2">
      <c r="A393" s="21" t="s">
        <v>3531</v>
      </c>
      <c r="B393" s="6">
        <v>67</v>
      </c>
    </row>
    <row r="394" spans="1:2">
      <c r="A394" s="21" t="s">
        <v>3538</v>
      </c>
      <c r="B394" s="6">
        <v>67</v>
      </c>
    </row>
    <row r="395" spans="1:2">
      <c r="A395" s="21" t="s">
        <v>3539</v>
      </c>
      <c r="B395" s="6">
        <v>67</v>
      </c>
    </row>
    <row r="396" spans="1:2">
      <c r="A396" s="21" t="s">
        <v>3541</v>
      </c>
      <c r="B396" s="6">
        <v>67</v>
      </c>
    </row>
    <row r="397" spans="1:2">
      <c r="A397" s="21" t="s">
        <v>3551</v>
      </c>
      <c r="B397" s="6">
        <v>67</v>
      </c>
    </row>
    <row r="398" spans="1:2">
      <c r="A398" s="21" t="s">
        <v>3566</v>
      </c>
      <c r="B398" s="6">
        <v>67</v>
      </c>
    </row>
    <row r="399" spans="1:2">
      <c r="A399" s="21" t="s">
        <v>3568</v>
      </c>
      <c r="B399" s="6">
        <v>67</v>
      </c>
    </row>
    <row r="400" spans="1:2">
      <c r="A400" s="21" t="s">
        <v>3579</v>
      </c>
      <c r="B400" s="6">
        <v>67</v>
      </c>
    </row>
    <row r="401" spans="1:2">
      <c r="A401" s="21" t="s">
        <v>3590</v>
      </c>
      <c r="B401" s="6">
        <v>67</v>
      </c>
    </row>
    <row r="402" spans="1:2">
      <c r="A402" s="21" t="s">
        <v>3595</v>
      </c>
      <c r="B402" s="6">
        <v>67</v>
      </c>
    </row>
    <row r="403" spans="1:2">
      <c r="A403" s="21" t="s">
        <v>3597</v>
      </c>
      <c r="B403" s="6">
        <v>67</v>
      </c>
    </row>
    <row r="404" spans="1:2">
      <c r="A404" s="21" t="s">
        <v>3598</v>
      </c>
      <c r="B404" s="6">
        <v>67</v>
      </c>
    </row>
    <row r="405" spans="1:2">
      <c r="A405" s="21" t="s">
        <v>3601</v>
      </c>
      <c r="B405" s="6">
        <v>67</v>
      </c>
    </row>
    <row r="406" spans="1:2">
      <c r="A406" s="21" t="s">
        <v>3604</v>
      </c>
      <c r="B406" s="6">
        <v>67</v>
      </c>
    </row>
    <row r="407" spans="1:2">
      <c r="A407" s="21" t="s">
        <v>3609</v>
      </c>
      <c r="B407" s="6">
        <v>67</v>
      </c>
    </row>
    <row r="408" spans="1:2">
      <c r="A408" s="21" t="s">
        <v>3611</v>
      </c>
      <c r="B408" s="6">
        <v>67</v>
      </c>
    </row>
    <row r="409" spans="1:2">
      <c r="A409" s="21" t="s">
        <v>3631</v>
      </c>
      <c r="B409" s="6">
        <v>67</v>
      </c>
    </row>
    <row r="410" spans="1:2">
      <c r="A410" s="21" t="s">
        <v>3633</v>
      </c>
      <c r="B410" s="6">
        <v>67</v>
      </c>
    </row>
    <row r="411" spans="1:2">
      <c r="A411" s="21" t="s">
        <v>3639</v>
      </c>
      <c r="B411" s="6">
        <v>67</v>
      </c>
    </row>
    <row r="412" spans="1:2">
      <c r="A412" s="21" t="s">
        <v>3643</v>
      </c>
      <c r="B412" s="6">
        <v>67</v>
      </c>
    </row>
    <row r="413" spans="1:2">
      <c r="A413" s="21" t="s">
        <v>3647</v>
      </c>
      <c r="B413" s="6">
        <v>67</v>
      </c>
    </row>
    <row r="414" spans="1:2">
      <c r="A414" s="21" t="s">
        <v>3650</v>
      </c>
      <c r="B414" s="6">
        <v>67</v>
      </c>
    </row>
    <row r="415" spans="1:2">
      <c r="A415" s="21" t="s">
        <v>3653</v>
      </c>
      <c r="B415" s="6">
        <v>67</v>
      </c>
    </row>
    <row r="416" spans="1:2">
      <c r="A416" s="21" t="s">
        <v>3665</v>
      </c>
      <c r="B416" s="6">
        <v>67</v>
      </c>
    </row>
    <row r="417" spans="1:2">
      <c r="A417" s="21" t="s">
        <v>3677</v>
      </c>
      <c r="B417" s="6">
        <v>67</v>
      </c>
    </row>
    <row r="418" spans="1:2">
      <c r="A418" s="21" t="s">
        <v>3679</v>
      </c>
      <c r="B418" s="6">
        <v>67</v>
      </c>
    </row>
    <row r="419" spans="1:2">
      <c r="A419" s="21" t="s">
        <v>3698</v>
      </c>
      <c r="B419" s="6">
        <v>67</v>
      </c>
    </row>
    <row r="420" spans="1:2">
      <c r="A420" s="21" t="s">
        <v>3719</v>
      </c>
      <c r="B420" s="6">
        <v>67</v>
      </c>
    </row>
    <row r="421" spans="1:2">
      <c r="A421" s="21" t="s">
        <v>3721</v>
      </c>
      <c r="B421" s="6">
        <v>67</v>
      </c>
    </row>
    <row r="422" spans="1:2">
      <c r="A422" s="21" t="s">
        <v>3728</v>
      </c>
      <c r="B422" s="6">
        <v>67</v>
      </c>
    </row>
    <row r="423" spans="1:2">
      <c r="A423" s="21" t="s">
        <v>3729</v>
      </c>
      <c r="B423" s="6">
        <v>67</v>
      </c>
    </row>
    <row r="424" spans="1:2">
      <c r="A424" s="21" t="s">
        <v>3731</v>
      </c>
      <c r="B424" s="6">
        <v>67</v>
      </c>
    </row>
    <row r="425" spans="1:2">
      <c r="A425" s="21" t="s">
        <v>3735</v>
      </c>
      <c r="B425" s="6">
        <v>67</v>
      </c>
    </row>
    <row r="426" spans="1:2">
      <c r="A426" s="21" t="s">
        <v>3741</v>
      </c>
      <c r="B426" s="6">
        <v>67</v>
      </c>
    </row>
    <row r="427" spans="1:2">
      <c r="A427" s="21" t="s">
        <v>3742</v>
      </c>
      <c r="B427" s="6">
        <v>67</v>
      </c>
    </row>
    <row r="428" spans="1:2">
      <c r="A428" s="21" t="s">
        <v>3754</v>
      </c>
      <c r="B428" s="6">
        <v>67</v>
      </c>
    </row>
    <row r="429" spans="1:2">
      <c r="A429" s="21" t="s">
        <v>3755</v>
      </c>
      <c r="B429" s="6">
        <v>67</v>
      </c>
    </row>
    <row r="430" spans="1:2">
      <c r="A430" s="21" t="s">
        <v>3759</v>
      </c>
      <c r="B430" s="6">
        <v>67</v>
      </c>
    </row>
    <row r="431" spans="1:2">
      <c r="A431" s="21" t="s">
        <v>3780</v>
      </c>
      <c r="B431" s="6">
        <v>67</v>
      </c>
    </row>
    <row r="432" spans="1:2">
      <c r="A432" s="21" t="s">
        <v>3793</v>
      </c>
      <c r="B432" s="6">
        <v>67</v>
      </c>
    </row>
    <row r="433" spans="1:2">
      <c r="A433" s="21" t="s">
        <v>3813</v>
      </c>
      <c r="B433" s="6">
        <v>67</v>
      </c>
    </row>
    <row r="434" spans="1:2">
      <c r="A434" s="21" t="s">
        <v>3820</v>
      </c>
      <c r="B434" s="6">
        <v>67</v>
      </c>
    </row>
    <row r="435" spans="1:2">
      <c r="A435" s="21" t="s">
        <v>3821</v>
      </c>
      <c r="B435" s="6">
        <v>67</v>
      </c>
    </row>
    <row r="436" spans="1:2">
      <c r="A436" s="21" t="s">
        <v>3822</v>
      </c>
      <c r="B436" s="6">
        <v>67</v>
      </c>
    </row>
    <row r="437" spans="1:2">
      <c r="A437" s="21" t="s">
        <v>3825</v>
      </c>
      <c r="B437" s="6">
        <v>67</v>
      </c>
    </row>
    <row r="438" spans="1:2">
      <c r="A438" s="21" t="s">
        <v>3829</v>
      </c>
      <c r="B438" s="6">
        <v>67</v>
      </c>
    </row>
    <row r="439" spans="1:2">
      <c r="A439" s="21" t="s">
        <v>3840</v>
      </c>
      <c r="B439" s="6">
        <v>67</v>
      </c>
    </row>
    <row r="440" spans="1:2">
      <c r="A440" s="21" t="s">
        <v>3851</v>
      </c>
      <c r="B440" s="6">
        <v>67</v>
      </c>
    </row>
    <row r="441" spans="1:2">
      <c r="A441" s="21" t="s">
        <v>3861</v>
      </c>
      <c r="B441" s="6">
        <v>67</v>
      </c>
    </row>
    <row r="442" spans="1:2">
      <c r="A442" s="21" t="s">
        <v>3865</v>
      </c>
      <c r="B442" s="6">
        <v>67</v>
      </c>
    </row>
    <row r="443" spans="1:2">
      <c r="A443" s="21" t="s">
        <v>3867</v>
      </c>
      <c r="B443" s="6">
        <v>67</v>
      </c>
    </row>
    <row r="444" spans="1:2">
      <c r="A444" s="21" t="s">
        <v>3870</v>
      </c>
      <c r="B444" s="6">
        <v>67</v>
      </c>
    </row>
    <row r="445" spans="1:2">
      <c r="A445" s="21" t="s">
        <v>3880</v>
      </c>
      <c r="B445" s="6">
        <v>67</v>
      </c>
    </row>
    <row r="446" spans="1:2">
      <c r="A446" s="21" t="s">
        <v>3897</v>
      </c>
      <c r="B446" s="6">
        <v>67</v>
      </c>
    </row>
    <row r="447" spans="1:2">
      <c r="A447" s="21" t="s">
        <v>3325</v>
      </c>
      <c r="B447" s="6">
        <v>67.5</v>
      </c>
    </row>
    <row r="448" spans="1:2">
      <c r="A448" s="21" t="s">
        <v>3837</v>
      </c>
      <c r="B448" s="6">
        <v>67.5</v>
      </c>
    </row>
    <row r="449" spans="1:2">
      <c r="A449" s="21" t="s">
        <v>3305</v>
      </c>
      <c r="B449" s="6">
        <v>68</v>
      </c>
    </row>
    <row r="450" spans="1:2">
      <c r="A450" s="21" t="s">
        <v>3308</v>
      </c>
      <c r="B450" s="6">
        <v>68</v>
      </c>
    </row>
    <row r="451" spans="1:2">
      <c r="A451" s="21" t="s">
        <v>3312</v>
      </c>
      <c r="B451" s="6">
        <v>68</v>
      </c>
    </row>
    <row r="452" spans="1:2">
      <c r="A452" s="21" t="s">
        <v>3316</v>
      </c>
      <c r="B452" s="6">
        <v>68</v>
      </c>
    </row>
    <row r="453" spans="1:2">
      <c r="A453" s="21" t="s">
        <v>3338</v>
      </c>
      <c r="B453" s="6">
        <v>68</v>
      </c>
    </row>
    <row r="454" spans="1:2">
      <c r="A454" s="21" t="s">
        <v>3354</v>
      </c>
      <c r="B454" s="6">
        <v>68</v>
      </c>
    </row>
    <row r="455" spans="1:2">
      <c r="A455" s="21" t="s">
        <v>3366</v>
      </c>
      <c r="B455" s="6">
        <v>68</v>
      </c>
    </row>
    <row r="456" spans="1:2">
      <c r="A456" s="21" t="s">
        <v>3369</v>
      </c>
      <c r="B456" s="6">
        <v>68</v>
      </c>
    </row>
    <row r="457" spans="1:2">
      <c r="A457" s="21" t="s">
        <v>3382</v>
      </c>
      <c r="B457" s="6">
        <v>68</v>
      </c>
    </row>
    <row r="458" spans="1:2">
      <c r="A458" s="21" t="s">
        <v>3383</v>
      </c>
      <c r="B458" s="6">
        <v>68</v>
      </c>
    </row>
    <row r="459" spans="1:2">
      <c r="A459" s="21" t="s">
        <v>3398</v>
      </c>
      <c r="B459" s="6">
        <v>68</v>
      </c>
    </row>
    <row r="460" spans="1:2">
      <c r="A460" s="21" t="s">
        <v>3422</v>
      </c>
      <c r="B460" s="6">
        <v>68</v>
      </c>
    </row>
    <row r="461" spans="1:2">
      <c r="A461" s="21" t="s">
        <v>3428</v>
      </c>
      <c r="B461" s="6">
        <v>68</v>
      </c>
    </row>
    <row r="462" spans="1:2">
      <c r="A462" s="21" t="s">
        <v>3445</v>
      </c>
      <c r="B462" s="6">
        <v>68</v>
      </c>
    </row>
    <row r="463" spans="1:2">
      <c r="A463" s="21" t="s">
        <v>3449</v>
      </c>
      <c r="B463" s="6">
        <v>68</v>
      </c>
    </row>
    <row r="464" spans="1:2">
      <c r="A464" s="21" t="s">
        <v>3451</v>
      </c>
      <c r="B464" s="6">
        <v>68</v>
      </c>
    </row>
    <row r="465" spans="1:2">
      <c r="A465" s="21" t="s">
        <v>3453</v>
      </c>
      <c r="B465" s="6">
        <v>68</v>
      </c>
    </row>
    <row r="466" spans="1:2">
      <c r="A466" s="21" t="s">
        <v>3456</v>
      </c>
      <c r="B466" s="6">
        <v>68</v>
      </c>
    </row>
    <row r="467" spans="1:2">
      <c r="A467" s="21" t="s">
        <v>3458</v>
      </c>
      <c r="B467" s="6">
        <v>68</v>
      </c>
    </row>
    <row r="468" spans="1:2">
      <c r="A468" s="21" t="s">
        <v>3468</v>
      </c>
      <c r="B468" s="6">
        <v>68</v>
      </c>
    </row>
    <row r="469" spans="1:2">
      <c r="A469" s="21" t="s">
        <v>3498</v>
      </c>
      <c r="B469" s="6">
        <v>68</v>
      </c>
    </row>
    <row r="470" spans="1:2">
      <c r="A470" s="21" t="s">
        <v>3505</v>
      </c>
      <c r="B470" s="6">
        <v>68</v>
      </c>
    </row>
    <row r="471" spans="1:2">
      <c r="A471" s="21" t="s">
        <v>3536</v>
      </c>
      <c r="B471" s="6">
        <v>68</v>
      </c>
    </row>
    <row r="472" spans="1:2">
      <c r="A472" s="21" t="s">
        <v>3537</v>
      </c>
      <c r="B472" s="6">
        <v>68</v>
      </c>
    </row>
    <row r="473" spans="1:2">
      <c r="A473" s="21" t="s">
        <v>3548</v>
      </c>
      <c r="B473" s="6">
        <v>68</v>
      </c>
    </row>
    <row r="474" spans="1:2">
      <c r="A474" s="21" t="s">
        <v>3564</v>
      </c>
      <c r="B474" s="6">
        <v>68</v>
      </c>
    </row>
    <row r="475" spans="1:2">
      <c r="A475" s="21" t="s">
        <v>3565</v>
      </c>
      <c r="B475" s="6">
        <v>68</v>
      </c>
    </row>
    <row r="476" spans="1:2">
      <c r="A476" s="21" t="s">
        <v>3572</v>
      </c>
      <c r="B476" s="6">
        <v>68</v>
      </c>
    </row>
    <row r="477" spans="1:2">
      <c r="A477" s="21" t="s">
        <v>3575</v>
      </c>
      <c r="B477" s="6">
        <v>68</v>
      </c>
    </row>
    <row r="478" spans="1:2">
      <c r="A478" s="21" t="s">
        <v>3612</v>
      </c>
      <c r="B478" s="6">
        <v>68</v>
      </c>
    </row>
    <row r="479" spans="1:2">
      <c r="A479" s="21" t="s">
        <v>3613</v>
      </c>
      <c r="B479" s="6">
        <v>68</v>
      </c>
    </row>
    <row r="480" spans="1:2">
      <c r="A480" s="21" t="s">
        <v>3615</v>
      </c>
      <c r="B480" s="6">
        <v>68</v>
      </c>
    </row>
    <row r="481" spans="1:2">
      <c r="A481" s="21" t="s">
        <v>3625</v>
      </c>
      <c r="B481" s="6">
        <v>68</v>
      </c>
    </row>
    <row r="482" spans="1:2">
      <c r="A482" s="21" t="s">
        <v>3655</v>
      </c>
      <c r="B482" s="6">
        <v>68</v>
      </c>
    </row>
    <row r="483" spans="1:2">
      <c r="A483" s="21" t="s">
        <v>3685</v>
      </c>
      <c r="B483" s="6">
        <v>68</v>
      </c>
    </row>
    <row r="484" spans="1:2">
      <c r="A484" s="21" t="s">
        <v>3691</v>
      </c>
      <c r="B484" s="6">
        <v>68</v>
      </c>
    </row>
    <row r="485" spans="1:2">
      <c r="A485" s="21" t="s">
        <v>3696</v>
      </c>
      <c r="B485" s="6">
        <v>68</v>
      </c>
    </row>
    <row r="486" spans="1:2">
      <c r="A486" s="21" t="s">
        <v>3717</v>
      </c>
      <c r="B486" s="6">
        <v>68</v>
      </c>
    </row>
    <row r="487" spans="1:2">
      <c r="A487" s="21" t="s">
        <v>3718</v>
      </c>
      <c r="B487" s="6">
        <v>68</v>
      </c>
    </row>
    <row r="488" spans="1:2">
      <c r="A488" s="21" t="s">
        <v>3727</v>
      </c>
      <c r="B488" s="6">
        <v>68</v>
      </c>
    </row>
    <row r="489" spans="1:2">
      <c r="A489" s="21" t="s">
        <v>3748</v>
      </c>
      <c r="B489" s="6">
        <v>68</v>
      </c>
    </row>
    <row r="490" spans="1:2">
      <c r="A490" s="21" t="s">
        <v>3758</v>
      </c>
      <c r="B490" s="6">
        <v>68</v>
      </c>
    </row>
    <row r="491" spans="1:2">
      <c r="A491" s="21" t="s">
        <v>3766</v>
      </c>
      <c r="B491" s="6">
        <v>68</v>
      </c>
    </row>
    <row r="492" spans="1:2">
      <c r="A492" s="21" t="s">
        <v>3771</v>
      </c>
      <c r="B492" s="6">
        <v>68</v>
      </c>
    </row>
    <row r="493" spans="1:2">
      <c r="A493" s="21" t="s">
        <v>3786</v>
      </c>
      <c r="B493" s="6">
        <v>68</v>
      </c>
    </row>
    <row r="494" spans="1:2">
      <c r="A494" s="21" t="s">
        <v>3788</v>
      </c>
      <c r="B494" s="6">
        <v>68</v>
      </c>
    </row>
    <row r="495" spans="1:2">
      <c r="A495" s="21" t="s">
        <v>3790</v>
      </c>
      <c r="B495" s="6">
        <v>68</v>
      </c>
    </row>
    <row r="496" spans="1:2">
      <c r="A496" s="21" t="s">
        <v>3792</v>
      </c>
      <c r="B496" s="6">
        <v>68</v>
      </c>
    </row>
    <row r="497" spans="1:2">
      <c r="A497" s="21" t="s">
        <v>3794</v>
      </c>
      <c r="B497" s="6">
        <v>68</v>
      </c>
    </row>
    <row r="498" spans="1:2">
      <c r="A498" s="21" t="s">
        <v>3797</v>
      </c>
      <c r="B498" s="6">
        <v>68</v>
      </c>
    </row>
    <row r="499" spans="1:2">
      <c r="A499" s="21" t="s">
        <v>3803</v>
      </c>
      <c r="B499" s="6">
        <v>68</v>
      </c>
    </row>
    <row r="500" spans="1:2">
      <c r="A500" s="21" t="s">
        <v>3808</v>
      </c>
      <c r="B500" s="6">
        <v>68</v>
      </c>
    </row>
    <row r="501" spans="1:2">
      <c r="A501" s="21" t="s">
        <v>3810</v>
      </c>
      <c r="B501" s="6">
        <v>68</v>
      </c>
    </row>
    <row r="502" spans="1:2">
      <c r="A502" s="21" t="s">
        <v>3818</v>
      </c>
      <c r="B502" s="6">
        <v>68</v>
      </c>
    </row>
    <row r="503" spans="1:2">
      <c r="A503" s="21" t="s">
        <v>3824</v>
      </c>
      <c r="B503" s="6">
        <v>68</v>
      </c>
    </row>
    <row r="504" spans="1:2">
      <c r="A504" s="21" t="s">
        <v>3826</v>
      </c>
      <c r="B504" s="6">
        <v>68</v>
      </c>
    </row>
    <row r="505" spans="1:2">
      <c r="A505" s="21" t="s">
        <v>3890</v>
      </c>
      <c r="B505" s="6">
        <v>68</v>
      </c>
    </row>
    <row r="506" spans="1:2">
      <c r="A506" s="21" t="s">
        <v>3914</v>
      </c>
      <c r="B506" s="6">
        <v>68</v>
      </c>
    </row>
    <row r="507" spans="1:2">
      <c r="A507" s="21" t="s">
        <v>3298</v>
      </c>
      <c r="B507" s="6">
        <v>69</v>
      </c>
    </row>
    <row r="508" spans="1:2">
      <c r="A508" s="21" t="s">
        <v>3303</v>
      </c>
      <c r="B508" s="6">
        <v>69</v>
      </c>
    </row>
    <row r="509" spans="1:2">
      <c r="A509" s="21" t="s">
        <v>3374</v>
      </c>
      <c r="B509" s="6">
        <v>69</v>
      </c>
    </row>
    <row r="510" spans="1:2">
      <c r="A510" s="21" t="s">
        <v>3391</v>
      </c>
      <c r="B510" s="6">
        <v>69</v>
      </c>
    </row>
    <row r="511" spans="1:2">
      <c r="A511" s="21" t="s">
        <v>3446</v>
      </c>
      <c r="B511" s="6">
        <v>69</v>
      </c>
    </row>
    <row r="512" spans="1:2">
      <c r="A512" s="21" t="s">
        <v>3447</v>
      </c>
      <c r="B512" s="6">
        <v>69</v>
      </c>
    </row>
    <row r="513" spans="1:2">
      <c r="A513" s="21" t="s">
        <v>3483</v>
      </c>
      <c r="B513" s="6">
        <v>69</v>
      </c>
    </row>
    <row r="514" spans="1:2">
      <c r="A514" s="21" t="s">
        <v>3545</v>
      </c>
      <c r="B514" s="6">
        <v>69</v>
      </c>
    </row>
    <row r="515" spans="1:2">
      <c r="A515" s="21" t="s">
        <v>3561</v>
      </c>
      <c r="B515" s="6">
        <v>69</v>
      </c>
    </row>
    <row r="516" spans="1:2">
      <c r="A516" s="21" t="s">
        <v>3570</v>
      </c>
      <c r="B516" s="6">
        <v>69</v>
      </c>
    </row>
    <row r="517" spans="1:2">
      <c r="A517" s="21" t="s">
        <v>3571</v>
      </c>
      <c r="B517" s="6">
        <v>69</v>
      </c>
    </row>
    <row r="518" spans="1:2">
      <c r="A518" s="21" t="s">
        <v>3574</v>
      </c>
      <c r="B518" s="6">
        <v>69</v>
      </c>
    </row>
    <row r="519" spans="1:2">
      <c r="A519" s="21" t="s">
        <v>3605</v>
      </c>
      <c r="B519" s="6">
        <v>69</v>
      </c>
    </row>
    <row r="520" spans="1:2">
      <c r="A520" s="21" t="s">
        <v>3624</v>
      </c>
      <c r="B520" s="6">
        <v>69</v>
      </c>
    </row>
    <row r="521" spans="1:2">
      <c r="A521" s="21" t="s">
        <v>3634</v>
      </c>
      <c r="B521" s="6">
        <v>69</v>
      </c>
    </row>
    <row r="522" spans="1:2">
      <c r="A522" s="21" t="s">
        <v>3676</v>
      </c>
      <c r="B522" s="6">
        <v>69</v>
      </c>
    </row>
    <row r="523" spans="1:2">
      <c r="A523" s="21" t="s">
        <v>3705</v>
      </c>
      <c r="B523" s="6">
        <v>69</v>
      </c>
    </row>
    <row r="524" spans="1:2">
      <c r="A524" s="21" t="s">
        <v>3707</v>
      </c>
      <c r="B524" s="6">
        <v>69</v>
      </c>
    </row>
    <row r="525" spans="1:2">
      <c r="A525" s="21" t="s">
        <v>3708</v>
      </c>
      <c r="B525" s="6">
        <v>69</v>
      </c>
    </row>
    <row r="526" spans="1:2">
      <c r="A526" s="21" t="s">
        <v>3730</v>
      </c>
      <c r="B526" s="6">
        <v>69</v>
      </c>
    </row>
    <row r="527" spans="1:2">
      <c r="A527" s="21" t="s">
        <v>3746</v>
      </c>
      <c r="B527" s="6">
        <v>69</v>
      </c>
    </row>
    <row r="528" spans="1:2">
      <c r="A528" s="21" t="s">
        <v>3747</v>
      </c>
      <c r="B528" s="6">
        <v>69</v>
      </c>
    </row>
    <row r="529" spans="1:2">
      <c r="A529" s="21" t="s">
        <v>3752</v>
      </c>
      <c r="B529" s="6">
        <v>69</v>
      </c>
    </row>
    <row r="530" spans="1:2">
      <c r="A530" s="21" t="s">
        <v>3756</v>
      </c>
      <c r="B530" s="6">
        <v>69</v>
      </c>
    </row>
    <row r="531" spans="1:2">
      <c r="A531" s="21" t="s">
        <v>3765</v>
      </c>
      <c r="B531" s="6">
        <v>69</v>
      </c>
    </row>
    <row r="532" spans="1:2">
      <c r="A532" s="21" t="s">
        <v>3789</v>
      </c>
      <c r="B532" s="6">
        <v>69</v>
      </c>
    </row>
    <row r="533" spans="1:2">
      <c r="A533" s="21" t="s">
        <v>3800</v>
      </c>
      <c r="B533" s="6">
        <v>69</v>
      </c>
    </row>
    <row r="534" spans="1:2">
      <c r="A534" s="21" t="s">
        <v>3804</v>
      </c>
      <c r="B534" s="6">
        <v>69</v>
      </c>
    </row>
    <row r="535" spans="1:2">
      <c r="A535" s="21" t="s">
        <v>3809</v>
      </c>
      <c r="B535" s="6">
        <v>69</v>
      </c>
    </row>
    <row r="536" spans="1:2">
      <c r="A536" s="21" t="s">
        <v>3816</v>
      </c>
      <c r="B536" s="6">
        <v>69</v>
      </c>
    </row>
    <row r="537" spans="1:2">
      <c r="A537" s="21" t="s">
        <v>3828</v>
      </c>
      <c r="B537" s="6">
        <v>69</v>
      </c>
    </row>
    <row r="538" spans="1:2">
      <c r="A538" s="21" t="s">
        <v>3864</v>
      </c>
      <c r="B538" s="6">
        <v>69</v>
      </c>
    </row>
    <row r="539" spans="1:2">
      <c r="A539" s="21" t="s">
        <v>3902</v>
      </c>
      <c r="B539" s="6">
        <v>69</v>
      </c>
    </row>
    <row r="540" spans="1:2">
      <c r="A540" s="21" t="s">
        <v>3815</v>
      </c>
      <c r="B540" s="6">
        <v>69.5</v>
      </c>
    </row>
    <row r="541" spans="1:2">
      <c r="A541" s="21" t="s">
        <v>3291</v>
      </c>
      <c r="B541" s="6">
        <v>70</v>
      </c>
    </row>
    <row r="542" spans="1:2">
      <c r="A542" s="21" t="s">
        <v>3351</v>
      </c>
      <c r="B542" s="6">
        <v>70</v>
      </c>
    </row>
    <row r="543" spans="1:2">
      <c r="A543" s="21" t="s">
        <v>3367</v>
      </c>
      <c r="B543" s="6">
        <v>70</v>
      </c>
    </row>
    <row r="544" spans="1:2">
      <c r="A544" s="21" t="s">
        <v>3376</v>
      </c>
      <c r="B544" s="6">
        <v>70</v>
      </c>
    </row>
    <row r="545" spans="1:2">
      <c r="A545" s="21" t="s">
        <v>3378</v>
      </c>
      <c r="B545" s="6">
        <v>70</v>
      </c>
    </row>
    <row r="546" spans="1:2">
      <c r="A546" s="21" t="s">
        <v>3379</v>
      </c>
      <c r="B546" s="6">
        <v>70</v>
      </c>
    </row>
    <row r="547" spans="1:2">
      <c r="A547" s="21" t="s">
        <v>3380</v>
      </c>
      <c r="B547" s="6">
        <v>70</v>
      </c>
    </row>
    <row r="548" spans="1:2">
      <c r="A548" s="21" t="s">
        <v>3413</v>
      </c>
      <c r="B548" s="6">
        <v>70</v>
      </c>
    </row>
    <row r="549" spans="1:2">
      <c r="A549" s="21" t="s">
        <v>3435</v>
      </c>
      <c r="B549" s="6">
        <v>70</v>
      </c>
    </row>
    <row r="550" spans="1:2">
      <c r="A550" s="21" t="s">
        <v>3457</v>
      </c>
      <c r="B550" s="6">
        <v>70</v>
      </c>
    </row>
    <row r="551" spans="1:2">
      <c r="A551" s="21" t="s">
        <v>3559</v>
      </c>
      <c r="B551" s="6">
        <v>70</v>
      </c>
    </row>
    <row r="552" spans="1:2">
      <c r="A552" s="21" t="s">
        <v>3562</v>
      </c>
      <c r="B552" s="6">
        <v>70</v>
      </c>
    </row>
    <row r="553" spans="1:2">
      <c r="A553" s="21" t="s">
        <v>3563</v>
      </c>
      <c r="B553" s="6">
        <v>70</v>
      </c>
    </row>
    <row r="554" spans="1:2">
      <c r="A554" s="21" t="s">
        <v>3573</v>
      </c>
      <c r="B554" s="6">
        <v>70</v>
      </c>
    </row>
    <row r="555" spans="1:2">
      <c r="A555" s="21" t="s">
        <v>3582</v>
      </c>
      <c r="B555" s="6">
        <v>70</v>
      </c>
    </row>
    <row r="556" spans="1:2">
      <c r="A556" s="21" t="s">
        <v>3596</v>
      </c>
      <c r="B556" s="6">
        <v>70</v>
      </c>
    </row>
    <row r="557" spans="1:2">
      <c r="A557" s="21" t="s">
        <v>3638</v>
      </c>
      <c r="B557" s="6">
        <v>70</v>
      </c>
    </row>
    <row r="558" spans="1:2">
      <c r="A558" s="21" t="s">
        <v>3651</v>
      </c>
      <c r="B558" s="6">
        <v>70</v>
      </c>
    </row>
    <row r="559" spans="1:2">
      <c r="A559" s="21" t="s">
        <v>3700</v>
      </c>
      <c r="B559" s="6">
        <v>70</v>
      </c>
    </row>
    <row r="560" spans="1:2">
      <c r="A560" s="21" t="s">
        <v>3734</v>
      </c>
      <c r="B560" s="6">
        <v>70</v>
      </c>
    </row>
    <row r="561" spans="1:2">
      <c r="A561" s="21" t="s">
        <v>3738</v>
      </c>
      <c r="B561" s="6">
        <v>70</v>
      </c>
    </row>
    <row r="562" spans="1:2">
      <c r="A562" s="21" t="s">
        <v>3745</v>
      </c>
      <c r="B562" s="6">
        <v>70</v>
      </c>
    </row>
    <row r="563" spans="1:2">
      <c r="A563" s="21" t="s">
        <v>3749</v>
      </c>
      <c r="B563" s="6">
        <v>70</v>
      </c>
    </row>
    <row r="564" spans="1:2">
      <c r="A564" s="21" t="s">
        <v>3757</v>
      </c>
      <c r="B564" s="6">
        <v>70</v>
      </c>
    </row>
    <row r="565" spans="1:2">
      <c r="A565" s="21" t="s">
        <v>3762</v>
      </c>
      <c r="B565" s="6">
        <v>70</v>
      </c>
    </row>
    <row r="566" spans="1:2">
      <c r="A566" s="21" t="s">
        <v>3767</v>
      </c>
      <c r="B566" s="6">
        <v>70</v>
      </c>
    </row>
    <row r="567" spans="1:2">
      <c r="A567" s="21" t="s">
        <v>3782</v>
      </c>
      <c r="B567" s="6">
        <v>70</v>
      </c>
    </row>
    <row r="568" spans="1:2">
      <c r="A568" s="21" t="s">
        <v>3785</v>
      </c>
      <c r="B568" s="6">
        <v>70</v>
      </c>
    </row>
    <row r="569" spans="1:2">
      <c r="A569" s="21" t="s">
        <v>3801</v>
      </c>
      <c r="B569" s="6">
        <v>70</v>
      </c>
    </row>
    <row r="570" spans="1:2">
      <c r="A570" s="21" t="s">
        <v>3805</v>
      </c>
      <c r="B570" s="6">
        <v>70</v>
      </c>
    </row>
    <row r="571" spans="1:2">
      <c r="A571" s="21" t="s">
        <v>3807</v>
      </c>
      <c r="B571" s="6">
        <v>70</v>
      </c>
    </row>
    <row r="572" spans="1:2">
      <c r="A572" s="21" t="s">
        <v>3846</v>
      </c>
      <c r="B572" s="6">
        <v>70</v>
      </c>
    </row>
    <row r="573" spans="1:2">
      <c r="A573" s="21" t="s">
        <v>3858</v>
      </c>
      <c r="B573" s="6">
        <v>70</v>
      </c>
    </row>
    <row r="574" spans="1:2">
      <c r="A574" s="21" t="s">
        <v>3895</v>
      </c>
      <c r="B574" s="6">
        <v>70</v>
      </c>
    </row>
    <row r="575" spans="1:2">
      <c r="A575" s="21" t="s">
        <v>3569</v>
      </c>
      <c r="B575" s="6">
        <v>70.5</v>
      </c>
    </row>
    <row r="576" spans="1:2">
      <c r="A576" s="21" t="s">
        <v>3368</v>
      </c>
      <c r="B576" s="6">
        <v>71</v>
      </c>
    </row>
    <row r="577" spans="1:2">
      <c r="A577" s="21" t="s">
        <v>3381</v>
      </c>
      <c r="B577" s="6">
        <v>71</v>
      </c>
    </row>
    <row r="578" spans="1:2">
      <c r="A578" s="21" t="s">
        <v>3436</v>
      </c>
      <c r="B578" s="6">
        <v>71</v>
      </c>
    </row>
    <row r="579" spans="1:2">
      <c r="A579" s="21" t="s">
        <v>3501</v>
      </c>
      <c r="B579" s="6">
        <v>71</v>
      </c>
    </row>
    <row r="580" spans="1:2">
      <c r="A580" s="21" t="s">
        <v>3542</v>
      </c>
      <c r="B580" s="6">
        <v>71</v>
      </c>
    </row>
    <row r="581" spans="1:2">
      <c r="A581" s="21" t="s">
        <v>3547</v>
      </c>
      <c r="B581" s="6">
        <v>71</v>
      </c>
    </row>
    <row r="582" spans="1:2">
      <c r="A582" s="21" t="s">
        <v>3557</v>
      </c>
      <c r="B582" s="6">
        <v>71</v>
      </c>
    </row>
    <row r="583" spans="1:2">
      <c r="A583" s="21" t="s">
        <v>3619</v>
      </c>
      <c r="B583" s="6">
        <v>71</v>
      </c>
    </row>
    <row r="584" spans="1:2">
      <c r="A584" s="21" t="s">
        <v>3715</v>
      </c>
      <c r="B584" s="6">
        <v>71</v>
      </c>
    </row>
    <row r="585" spans="1:2">
      <c r="A585" s="21" t="s">
        <v>3753</v>
      </c>
      <c r="B585" s="6">
        <v>71</v>
      </c>
    </row>
    <row r="586" spans="1:2">
      <c r="A586" s="21" t="s">
        <v>3761</v>
      </c>
      <c r="B586" s="6">
        <v>71</v>
      </c>
    </row>
    <row r="587" spans="1:2">
      <c r="A587" s="21" t="s">
        <v>3768</v>
      </c>
      <c r="B587" s="6">
        <v>71</v>
      </c>
    </row>
    <row r="588" spans="1:2">
      <c r="A588" s="21" t="s">
        <v>3776</v>
      </c>
      <c r="B588" s="6">
        <v>71</v>
      </c>
    </row>
    <row r="589" spans="1:2">
      <c r="A589" s="21" t="s">
        <v>3781</v>
      </c>
      <c r="B589" s="6">
        <v>71</v>
      </c>
    </row>
    <row r="590" spans="1:2">
      <c r="A590" s="21" t="s">
        <v>3784</v>
      </c>
      <c r="B590" s="6">
        <v>71</v>
      </c>
    </row>
    <row r="591" spans="1:2">
      <c r="A591" s="21" t="s">
        <v>3791</v>
      </c>
      <c r="B591" s="6">
        <v>71</v>
      </c>
    </row>
    <row r="592" spans="1:2">
      <c r="A592" s="21" t="s">
        <v>3795</v>
      </c>
      <c r="B592" s="6">
        <v>71</v>
      </c>
    </row>
    <row r="593" spans="1:2">
      <c r="A593" s="21" t="s">
        <v>3802</v>
      </c>
      <c r="B593" s="6">
        <v>71</v>
      </c>
    </row>
    <row r="594" spans="1:2">
      <c r="A594" s="21" t="s">
        <v>3830</v>
      </c>
      <c r="B594" s="6">
        <v>71</v>
      </c>
    </row>
    <row r="595" spans="1:2">
      <c r="A595" s="21" t="s">
        <v>3848</v>
      </c>
      <c r="B595" s="6">
        <v>71</v>
      </c>
    </row>
    <row r="596" spans="1:2">
      <c r="A596" s="21" t="s">
        <v>3871</v>
      </c>
      <c r="B596" s="6">
        <v>71</v>
      </c>
    </row>
    <row r="597" spans="1:2">
      <c r="A597" s="21" t="s">
        <v>3439</v>
      </c>
      <c r="B597" s="6">
        <v>72</v>
      </c>
    </row>
    <row r="598" spans="1:2">
      <c r="A598" s="21" t="s">
        <v>3442</v>
      </c>
      <c r="B598" s="6">
        <v>72</v>
      </c>
    </row>
    <row r="599" spans="1:2">
      <c r="A599" s="21" t="s">
        <v>3592</v>
      </c>
      <c r="B599" s="6">
        <v>72</v>
      </c>
    </row>
    <row r="600" spans="1:2">
      <c r="A600" s="21" t="s">
        <v>3602</v>
      </c>
      <c r="B600" s="6">
        <v>72</v>
      </c>
    </row>
    <row r="601" spans="1:2">
      <c r="A601" s="21" t="s">
        <v>3603</v>
      </c>
      <c r="B601" s="6">
        <v>72</v>
      </c>
    </row>
    <row r="602" spans="1:2">
      <c r="A602" s="21" t="s">
        <v>3668</v>
      </c>
      <c r="B602" s="6">
        <v>72</v>
      </c>
    </row>
    <row r="603" spans="1:2">
      <c r="A603" s="21" t="s">
        <v>3737</v>
      </c>
      <c r="B603" s="6">
        <v>72</v>
      </c>
    </row>
    <row r="604" spans="1:2">
      <c r="A604" s="21" t="s">
        <v>3760</v>
      </c>
      <c r="B604" s="6">
        <v>72</v>
      </c>
    </row>
    <row r="605" spans="1:2">
      <c r="A605" s="21" t="s">
        <v>3763</v>
      </c>
      <c r="B605" s="6">
        <v>72</v>
      </c>
    </row>
    <row r="606" spans="1:2">
      <c r="A606" s="21" t="s">
        <v>3764</v>
      </c>
      <c r="B606" s="6">
        <v>72</v>
      </c>
    </row>
    <row r="607" spans="1:2">
      <c r="A607" s="21" t="s">
        <v>3778</v>
      </c>
      <c r="B607" s="6">
        <v>72</v>
      </c>
    </row>
    <row r="608" spans="1:2">
      <c r="A608" s="21" t="s">
        <v>3779</v>
      </c>
      <c r="B608" s="6">
        <v>72</v>
      </c>
    </row>
    <row r="609" spans="1:2">
      <c r="A609" s="21" t="s">
        <v>3796</v>
      </c>
      <c r="B609" s="6">
        <v>72</v>
      </c>
    </row>
    <row r="610" spans="1:2">
      <c r="A610" s="21" t="s">
        <v>3798</v>
      </c>
      <c r="B610" s="6">
        <v>72</v>
      </c>
    </row>
    <row r="611" spans="1:2">
      <c r="A611" s="21" t="s">
        <v>3827</v>
      </c>
      <c r="B611" s="6">
        <v>72</v>
      </c>
    </row>
    <row r="612" spans="1:2">
      <c r="A612" s="21" t="s">
        <v>3839</v>
      </c>
      <c r="B612" s="6">
        <v>72</v>
      </c>
    </row>
    <row r="613" spans="1:2">
      <c r="A613" s="21" t="s">
        <v>3285</v>
      </c>
      <c r="B613" s="6">
        <v>72.5</v>
      </c>
    </row>
    <row r="614" spans="1:2">
      <c r="A614" s="21" t="s">
        <v>3739</v>
      </c>
      <c r="B614" s="6">
        <v>72.5</v>
      </c>
    </row>
    <row r="615" spans="1:2">
      <c r="A615" s="21" t="s">
        <v>3567</v>
      </c>
      <c r="B615" s="6">
        <v>73</v>
      </c>
    </row>
    <row r="616" spans="1:2">
      <c r="A616" s="21" t="s">
        <v>3654</v>
      </c>
      <c r="B616" s="6">
        <v>73</v>
      </c>
    </row>
    <row r="617" spans="1:2">
      <c r="A617" s="21" t="s">
        <v>3751</v>
      </c>
      <c r="B617" s="6">
        <v>73</v>
      </c>
    </row>
    <row r="618" spans="1:2">
      <c r="A618" s="21" t="s">
        <v>3770</v>
      </c>
      <c r="B618" s="6">
        <v>73</v>
      </c>
    </row>
    <row r="619" spans="1:2">
      <c r="A619" s="21" t="s">
        <v>3772</v>
      </c>
      <c r="B619" s="6">
        <v>73</v>
      </c>
    </row>
    <row r="620" spans="1:2">
      <c r="A620" s="21" t="s">
        <v>3783</v>
      </c>
      <c r="B620" s="6">
        <v>73</v>
      </c>
    </row>
    <row r="621" spans="1:2">
      <c r="A621" s="21" t="s">
        <v>3787</v>
      </c>
      <c r="B621" s="6">
        <v>73</v>
      </c>
    </row>
    <row r="622" spans="1:2">
      <c r="A622" s="21" t="s">
        <v>3836</v>
      </c>
      <c r="B622" s="6">
        <v>73</v>
      </c>
    </row>
    <row r="623" spans="1:2">
      <c r="A623" s="21" t="s">
        <v>3838</v>
      </c>
      <c r="B623" s="6">
        <v>73</v>
      </c>
    </row>
    <row r="624" spans="1:2">
      <c r="A624" s="21" t="s">
        <v>3841</v>
      </c>
      <c r="B624" s="6">
        <v>73</v>
      </c>
    </row>
    <row r="625" spans="1:2">
      <c r="A625" s="21" t="s">
        <v>3844</v>
      </c>
      <c r="B625" s="6">
        <v>73</v>
      </c>
    </row>
    <row r="626" spans="1:2">
      <c r="A626" s="21" t="s">
        <v>3849</v>
      </c>
      <c r="B626" s="6">
        <v>73</v>
      </c>
    </row>
    <row r="627" spans="1:2">
      <c r="A627" s="21" t="s">
        <v>3444</v>
      </c>
      <c r="B627" s="6">
        <v>74</v>
      </c>
    </row>
    <row r="628" spans="1:2">
      <c r="A628" s="21" t="s">
        <v>3775</v>
      </c>
      <c r="B628" s="6">
        <v>74</v>
      </c>
    </row>
    <row r="629" spans="1:2">
      <c r="A629" s="21" t="s">
        <v>3842</v>
      </c>
      <c r="B629" s="6">
        <v>74</v>
      </c>
    </row>
    <row r="630" spans="1:2">
      <c r="A630" s="21" t="s">
        <v>3750</v>
      </c>
      <c r="B630" s="6">
        <v>74.5</v>
      </c>
    </row>
    <row r="631" spans="1:2">
      <c r="A631" s="21" t="s">
        <v>3773</v>
      </c>
      <c r="B631" s="6">
        <v>75</v>
      </c>
    </row>
    <row r="632" spans="1:2">
      <c r="A632" s="21" t="s">
        <v>3799</v>
      </c>
      <c r="B632" s="6">
        <v>75</v>
      </c>
    </row>
    <row r="633" spans="1:2">
      <c r="A633" s="21" t="s">
        <v>3879</v>
      </c>
      <c r="B633" s="6">
        <v>75</v>
      </c>
    </row>
    <row r="634" spans="1:2">
      <c r="A634" s="21" t="s">
        <v>3777</v>
      </c>
      <c r="B634" s="6">
        <v>75.5</v>
      </c>
    </row>
    <row r="635" spans="1:2">
      <c r="A635" s="21" t="s">
        <v>3667</v>
      </c>
      <c r="B635" s="6">
        <v>76</v>
      </c>
    </row>
    <row r="636" spans="1:2">
      <c r="A636" s="21" t="s">
        <v>3769</v>
      </c>
      <c r="B636" s="6">
        <v>78</v>
      </c>
    </row>
    <row r="637" spans="1:2">
      <c r="A637" s="21" t="s">
        <v>3774</v>
      </c>
      <c r="B637" s="6">
        <v>81</v>
      </c>
    </row>
  </sheetData>
  <sortState xmlns:xlrd2="http://schemas.microsoft.com/office/spreadsheetml/2017/richdata2" ref="A6:C637">
    <sortCondition ref="B6:B637"/>
  </sortState>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104">
    <tabColor theme="7" tint="-0.249977111117893"/>
  </sheetPr>
  <dimension ref="A1:K12"/>
  <sheetViews>
    <sheetView zoomScaleNormal="100" workbookViewId="0">
      <selection activeCell="B1" sqref="B1"/>
    </sheetView>
  </sheetViews>
  <sheetFormatPr defaultColWidth="9.140625" defaultRowHeight="15"/>
  <cols>
    <col min="1" max="1" width="14.85546875" style="30" customWidth="1"/>
    <col min="2" max="6" width="11.7109375" style="28" customWidth="1"/>
    <col min="7" max="16384" width="9.140625" style="28"/>
  </cols>
  <sheetData>
    <row r="1" spans="1:11">
      <c r="A1" s="26" t="s">
        <v>30</v>
      </c>
      <c r="B1" s="189">
        <v>5.12</v>
      </c>
      <c r="C1" s="257"/>
      <c r="D1" s="27"/>
      <c r="E1" s="27"/>
      <c r="F1" s="27"/>
      <c r="G1" s="27"/>
      <c r="H1" s="27"/>
      <c r="I1" s="27"/>
      <c r="J1" s="27"/>
      <c r="K1" s="27"/>
    </row>
    <row r="2" spans="1:11">
      <c r="A2" s="10" t="s">
        <v>31</v>
      </c>
      <c r="B2" s="26" t="s">
        <v>3272</v>
      </c>
      <c r="C2" s="27"/>
      <c r="D2" s="27"/>
      <c r="E2" s="27"/>
      <c r="F2" s="27"/>
      <c r="G2" s="27"/>
      <c r="H2" s="27"/>
      <c r="I2" s="27"/>
      <c r="J2" s="27"/>
      <c r="K2" s="27"/>
    </row>
    <row r="3" spans="1:11">
      <c r="A3" s="10" t="s">
        <v>33</v>
      </c>
      <c r="B3" s="29" t="s">
        <v>3271</v>
      </c>
      <c r="C3" s="27"/>
      <c r="D3" s="27"/>
      <c r="E3" s="27"/>
      <c r="F3" s="27"/>
      <c r="G3" s="27"/>
      <c r="H3" s="27"/>
      <c r="I3" s="27"/>
      <c r="J3" s="27"/>
      <c r="K3" s="27"/>
    </row>
    <row r="4" spans="1:11">
      <c r="A4" s="26"/>
      <c r="B4" s="26"/>
      <c r="C4" s="27"/>
      <c r="D4" s="27"/>
      <c r="E4" s="27"/>
      <c r="F4" s="27"/>
      <c r="G4" s="27"/>
      <c r="H4" s="27"/>
      <c r="I4" s="27"/>
      <c r="J4" s="27"/>
      <c r="K4" s="27"/>
    </row>
    <row r="5" spans="1:11">
      <c r="A5" s="30" t="s">
        <v>3989</v>
      </c>
      <c r="B5" s="255" t="s">
        <v>2380</v>
      </c>
      <c r="C5" s="255" t="s">
        <v>2381</v>
      </c>
    </row>
    <row r="6" spans="1:11">
      <c r="A6" s="30" t="s">
        <v>2370</v>
      </c>
      <c r="B6" s="256">
        <v>536</v>
      </c>
      <c r="C6" s="256">
        <v>11</v>
      </c>
      <c r="D6" s="31"/>
      <c r="E6" s="32"/>
    </row>
    <row r="7" spans="1:11">
      <c r="A7" s="30" t="s">
        <v>2369</v>
      </c>
      <c r="B7" s="256">
        <v>34981</v>
      </c>
      <c r="C7" s="256">
        <v>9447</v>
      </c>
      <c r="D7" s="31"/>
      <c r="E7" s="32"/>
    </row>
    <row r="8" spans="1:11">
      <c r="A8" s="30" t="s">
        <v>162</v>
      </c>
      <c r="B8" s="256">
        <v>5242</v>
      </c>
      <c r="C8" s="256">
        <v>84980</v>
      </c>
      <c r="D8" s="31"/>
      <c r="E8" s="32"/>
    </row>
    <row r="9" spans="1:11">
      <c r="A9" s="30" t="s">
        <v>163</v>
      </c>
      <c r="B9" s="256">
        <v>1479</v>
      </c>
      <c r="C9" s="256">
        <v>95406</v>
      </c>
      <c r="D9" s="31"/>
      <c r="E9" s="32"/>
    </row>
    <row r="10" spans="1:11">
      <c r="A10" s="30" t="s">
        <v>164</v>
      </c>
      <c r="B10" s="256">
        <v>254</v>
      </c>
      <c r="C10" s="256">
        <v>23901</v>
      </c>
      <c r="D10" s="31"/>
      <c r="E10" s="32"/>
    </row>
    <row r="11" spans="1:11">
      <c r="A11" s="30" t="s">
        <v>2371</v>
      </c>
      <c r="B11" s="256">
        <v>15</v>
      </c>
      <c r="C11" s="256">
        <v>3164</v>
      </c>
      <c r="D11" s="31"/>
      <c r="E11" s="32"/>
    </row>
    <row r="12" spans="1:11">
      <c r="A12" s="30" t="s">
        <v>2</v>
      </c>
      <c r="B12" s="256">
        <f>SUM(B6:B11)</f>
        <v>42507</v>
      </c>
      <c r="C12" s="256">
        <f>SUM(C6:C11)</f>
        <v>216909</v>
      </c>
      <c r="D12" s="31"/>
      <c r="E12" s="32"/>
    </row>
  </sheetData>
  <customSheetViews>
    <customSheetView guid="{9883963A-B599-466E-88D7-AE85360E0737}">
      <selection activeCell="H10" sqref="H10"/>
      <pageMargins left="0.7" right="0.7" top="0.75" bottom="0.75" header="0.3" footer="0.3"/>
      <pageSetup paperSize="9" orientation="portrait" r:id="rId1"/>
    </customSheetView>
    <customSheetView guid="{CDEF6930-6739-4FEE-9F65-E195F9A4F82A}">
      <selection activeCell="H10" sqref="H10"/>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3">
    <tabColor rgb="FF4477AA"/>
  </sheetPr>
  <dimension ref="A1:T497"/>
  <sheetViews>
    <sheetView zoomScaleNormal="100" workbookViewId="0">
      <selection activeCell="B1" sqref="B1"/>
    </sheetView>
  </sheetViews>
  <sheetFormatPr defaultColWidth="9.140625" defaultRowHeight="15"/>
  <cols>
    <col min="1" max="1" width="14.85546875" style="5" customWidth="1"/>
    <col min="2" max="7" width="14.85546875" style="9" customWidth="1"/>
    <col min="8" max="16384" width="9.140625" style="9"/>
  </cols>
  <sheetData>
    <row r="1" spans="1:6">
      <c r="A1" s="5" t="s">
        <v>30</v>
      </c>
      <c r="B1" s="8">
        <v>1.5</v>
      </c>
      <c r="C1" s="257"/>
    </row>
    <row r="2" spans="1:6">
      <c r="A2" s="7" t="s">
        <v>31</v>
      </c>
      <c r="B2" s="5" t="s">
        <v>3178</v>
      </c>
    </row>
    <row r="3" spans="1:6">
      <c r="A3" s="10" t="s">
        <v>33</v>
      </c>
      <c r="B3" s="14" t="s">
        <v>3196</v>
      </c>
    </row>
    <row r="5" spans="1:6">
      <c r="A5" s="5" t="s">
        <v>3177</v>
      </c>
      <c r="B5" s="5" t="s">
        <v>52</v>
      </c>
      <c r="C5" s="5" t="s">
        <v>3176</v>
      </c>
      <c r="D5" s="5" t="s">
        <v>42</v>
      </c>
      <c r="E5" s="5" t="s">
        <v>43</v>
      </c>
      <c r="F5" s="5" t="s">
        <v>44</v>
      </c>
    </row>
    <row r="6" spans="1:6">
      <c r="A6" s="5" t="s">
        <v>2282</v>
      </c>
      <c r="B6" s="144">
        <v>220280</v>
      </c>
      <c r="C6" s="144">
        <v>73528</v>
      </c>
      <c r="D6" s="144">
        <v>251136</v>
      </c>
      <c r="E6" s="144">
        <v>153171</v>
      </c>
      <c r="F6" s="144">
        <f t="shared" ref="F6:F11" si="0">SUM(B6:E6)</f>
        <v>698115</v>
      </c>
    </row>
    <row r="7" spans="1:6">
      <c r="A7" s="5" t="s">
        <v>144</v>
      </c>
      <c r="B7" s="144">
        <v>136964</v>
      </c>
      <c r="C7" s="144">
        <v>37345</v>
      </c>
      <c r="D7" s="144">
        <v>178581</v>
      </c>
      <c r="E7" s="144">
        <v>137920</v>
      </c>
      <c r="F7" s="144">
        <f t="shared" si="0"/>
        <v>490810</v>
      </c>
    </row>
    <row r="8" spans="1:6">
      <c r="A8" s="5" t="s">
        <v>3179</v>
      </c>
      <c r="B8" s="144">
        <v>111053</v>
      </c>
      <c r="C8" s="144">
        <v>83256</v>
      </c>
      <c r="D8" s="144">
        <v>173919</v>
      </c>
      <c r="E8" s="144">
        <v>171453</v>
      </c>
      <c r="F8" s="144">
        <f t="shared" si="0"/>
        <v>539681</v>
      </c>
    </row>
    <row r="9" spans="1:6">
      <c r="A9" s="5" t="s">
        <v>145</v>
      </c>
      <c r="B9" s="144">
        <v>153226</v>
      </c>
      <c r="C9" s="144">
        <v>143016</v>
      </c>
      <c r="D9" s="144">
        <v>87778</v>
      </c>
      <c r="E9" s="144">
        <v>237261</v>
      </c>
      <c r="F9" s="144">
        <f t="shared" si="0"/>
        <v>621281</v>
      </c>
    </row>
    <row r="10" spans="1:6">
      <c r="A10" s="5" t="s">
        <v>2283</v>
      </c>
      <c r="B10" s="144">
        <v>271978</v>
      </c>
      <c r="C10" s="144">
        <v>469082</v>
      </c>
      <c r="D10" s="144">
        <v>29934</v>
      </c>
      <c r="E10" s="144">
        <v>397898</v>
      </c>
      <c r="F10" s="144">
        <f t="shared" si="0"/>
        <v>1168892</v>
      </c>
    </row>
    <row r="11" spans="1:6">
      <c r="A11" s="5" t="s">
        <v>2</v>
      </c>
      <c r="B11" s="144">
        <f>SUM(B6:B10)</f>
        <v>893501</v>
      </c>
      <c r="C11" s="144">
        <f>SUM(C6:C10)</f>
        <v>806227</v>
      </c>
      <c r="D11" s="144">
        <f>SUM(D6:D10)</f>
        <v>721348</v>
      </c>
      <c r="E11" s="144">
        <f>SUM(E6:E10)</f>
        <v>1097703</v>
      </c>
      <c r="F11" s="144">
        <f t="shared" si="0"/>
        <v>3518779</v>
      </c>
    </row>
    <row r="12" spans="1:6">
      <c r="B12" s="144"/>
      <c r="C12" s="144"/>
      <c r="D12" s="144"/>
      <c r="E12" s="144"/>
      <c r="F12" s="144"/>
    </row>
    <row r="13" spans="1:6">
      <c r="A13" s="5" t="s">
        <v>3177</v>
      </c>
      <c r="B13" s="144" t="s">
        <v>52</v>
      </c>
      <c r="C13" s="144" t="s">
        <v>3176</v>
      </c>
      <c r="D13" s="144" t="s">
        <v>42</v>
      </c>
      <c r="E13" s="144" t="s">
        <v>43</v>
      </c>
      <c r="F13" s="144" t="s">
        <v>44</v>
      </c>
    </row>
    <row r="14" spans="1:6">
      <c r="A14" s="5" t="s">
        <v>2282</v>
      </c>
      <c r="B14" s="214">
        <v>6.2601260266700473E-2</v>
      </c>
      <c r="C14" s="214">
        <v>2.089588462361518E-2</v>
      </c>
      <c r="D14" s="214">
        <v>7.13702110874255E-2</v>
      </c>
      <c r="E14" s="214">
        <v>4.3529587962188018E-2</v>
      </c>
      <c r="F14" s="214">
        <v>0.19839694393992915</v>
      </c>
    </row>
    <row r="15" spans="1:6">
      <c r="A15" s="5" t="s">
        <v>144</v>
      </c>
      <c r="B15" s="214">
        <v>3.8923728941203752E-2</v>
      </c>
      <c r="C15" s="214">
        <v>1.0613056403940117E-2</v>
      </c>
      <c r="D15" s="214">
        <v>5.0750842834972019E-2</v>
      </c>
      <c r="E15" s="214">
        <v>3.9195414091081023E-2</v>
      </c>
      <c r="F15" s="214">
        <v>0.1394830422711969</v>
      </c>
    </row>
    <row r="16" spans="1:6">
      <c r="A16" s="5" t="s">
        <v>3179</v>
      </c>
      <c r="B16" s="214">
        <v>3.1560095135272775E-2</v>
      </c>
      <c r="C16" s="214">
        <v>2.3660479956257554E-2</v>
      </c>
      <c r="D16" s="214">
        <v>4.9425951445089336E-2</v>
      </c>
      <c r="E16" s="214">
        <v>4.872514016935988E-2</v>
      </c>
      <c r="F16" s="214">
        <v>0.15337166670597954</v>
      </c>
    </row>
    <row r="17" spans="1:6">
      <c r="A17" s="5" t="s">
        <v>145</v>
      </c>
      <c r="B17" s="214">
        <v>4.3545218383990586E-2</v>
      </c>
      <c r="C17" s="214">
        <v>4.0643643718460298E-2</v>
      </c>
      <c r="D17" s="214">
        <v>2.4945584817915534E-2</v>
      </c>
      <c r="E17" s="214">
        <v>6.7427081950869897E-2</v>
      </c>
      <c r="F17" s="214">
        <v>0.1765615288712363</v>
      </c>
    </row>
    <row r="18" spans="1:6">
      <c r="A18" s="5" t="s">
        <v>2283</v>
      </c>
      <c r="B18" s="214">
        <v>7.7293288382134825E-2</v>
      </c>
      <c r="C18" s="214">
        <v>0.13330817309072265</v>
      </c>
      <c r="D18" s="214">
        <v>8.5069281134166133E-3</v>
      </c>
      <c r="E18" s="214">
        <v>0.11307842862538398</v>
      </c>
      <c r="F18" s="214">
        <v>0.33218681821165807</v>
      </c>
    </row>
    <row r="19" spans="1:6">
      <c r="A19" s="5" t="s">
        <v>2</v>
      </c>
      <c r="B19" s="214">
        <v>0.2539235911093024</v>
      </c>
      <c r="C19" s="214">
        <v>0.22912123779299581</v>
      </c>
      <c r="D19" s="214">
        <v>0.20499951829881899</v>
      </c>
      <c r="E19" s="214">
        <v>0.31195565279888282</v>
      </c>
      <c r="F19" s="214">
        <v>1</v>
      </c>
    </row>
    <row r="186" spans="17:20">
      <c r="Q186" s="9" t="s">
        <v>20</v>
      </c>
      <c r="R186" s="9" t="s">
        <v>3129</v>
      </c>
      <c r="S186" s="9">
        <v>4</v>
      </c>
      <c r="T186" s="9">
        <v>229377</v>
      </c>
    </row>
    <row r="187" spans="17:20">
      <c r="Q187" s="9" t="s">
        <v>20</v>
      </c>
      <c r="R187" s="9" t="s">
        <v>3129</v>
      </c>
      <c r="S187" s="9">
        <v>5</v>
      </c>
      <c r="T187" s="9">
        <v>522290</v>
      </c>
    </row>
    <row r="188" spans="17:20">
      <c r="Q188" s="9" t="s">
        <v>20</v>
      </c>
      <c r="R188" s="9" t="s">
        <v>3165</v>
      </c>
      <c r="S188" s="9">
        <v>1</v>
      </c>
      <c r="T188" s="9">
        <v>237226</v>
      </c>
    </row>
    <row r="189" spans="17:20">
      <c r="Q189" s="9" t="s">
        <v>20</v>
      </c>
      <c r="R189" s="9" t="s">
        <v>3165</v>
      </c>
      <c r="S189" s="9">
        <v>2</v>
      </c>
      <c r="T189" s="9">
        <v>189696</v>
      </c>
    </row>
    <row r="190" spans="17:20">
      <c r="Q190" s="9" t="s">
        <v>20</v>
      </c>
      <c r="R190" s="9" t="s">
        <v>3165</v>
      </c>
      <c r="S190" s="9">
        <v>3</v>
      </c>
      <c r="T190" s="9">
        <v>140947</v>
      </c>
    </row>
    <row r="191" spans="17:20">
      <c r="Q191" s="9" t="s">
        <v>20</v>
      </c>
      <c r="R191" s="9" t="s">
        <v>3165</v>
      </c>
      <c r="S191" s="9">
        <v>4</v>
      </c>
      <c r="T191" s="9">
        <v>90285</v>
      </c>
    </row>
    <row r="192" spans="17:20">
      <c r="Q192" s="9" t="s">
        <v>20</v>
      </c>
      <c r="R192" s="9" t="s">
        <v>3165</v>
      </c>
      <c r="S192" s="9">
        <v>5</v>
      </c>
      <c r="T192" s="9">
        <v>33471</v>
      </c>
    </row>
    <row r="193" spans="17:20">
      <c r="Q193" s="9" t="s">
        <v>20</v>
      </c>
      <c r="R193" s="9" t="s">
        <v>3166</v>
      </c>
      <c r="S193" s="9">
        <v>1</v>
      </c>
      <c r="T193" s="9">
        <v>103916</v>
      </c>
    </row>
    <row r="194" spans="17:20">
      <c r="Q194" s="9" t="s">
        <v>20</v>
      </c>
      <c r="R194" s="9" t="s">
        <v>3166</v>
      </c>
      <c r="S194" s="9">
        <v>2</v>
      </c>
      <c r="T194" s="9">
        <v>62151</v>
      </c>
    </row>
    <row r="195" spans="17:20">
      <c r="Q195" s="9" t="s">
        <v>20</v>
      </c>
      <c r="R195" s="9" t="s">
        <v>3166</v>
      </c>
      <c r="S195" s="9">
        <v>3</v>
      </c>
      <c r="T195" s="9">
        <v>97093</v>
      </c>
    </row>
    <row r="196" spans="17:20">
      <c r="Q196" s="9" t="s">
        <v>20</v>
      </c>
      <c r="R196" s="9" t="s">
        <v>3166</v>
      </c>
      <c r="S196" s="9">
        <v>4</v>
      </c>
      <c r="T196" s="9">
        <v>94438</v>
      </c>
    </row>
    <row r="197" spans="17:20">
      <c r="Q197" s="9" t="s">
        <v>20</v>
      </c>
      <c r="R197" s="9" t="s">
        <v>3166</v>
      </c>
      <c r="S197" s="9">
        <v>5</v>
      </c>
      <c r="T197" s="9">
        <v>214539</v>
      </c>
    </row>
    <row r="198" spans="17:20">
      <c r="Q198" s="9" t="s">
        <v>21</v>
      </c>
      <c r="R198" s="9" t="s">
        <v>52</v>
      </c>
      <c r="S198" s="9">
        <v>1</v>
      </c>
      <c r="T198" s="9">
        <v>165252</v>
      </c>
    </row>
    <row r="199" spans="17:20">
      <c r="Q199" s="9" t="s">
        <v>21</v>
      </c>
      <c r="R199" s="9" t="s">
        <v>52</v>
      </c>
      <c r="S199" s="9">
        <v>2</v>
      </c>
      <c r="T199" s="9">
        <v>117006</v>
      </c>
    </row>
    <row r="200" spans="17:20">
      <c r="Q200" s="9" t="s">
        <v>21</v>
      </c>
      <c r="R200" s="9" t="s">
        <v>52</v>
      </c>
      <c r="S200" s="9">
        <v>3</v>
      </c>
      <c r="T200" s="9">
        <v>129700</v>
      </c>
    </row>
    <row r="201" spans="17:20">
      <c r="Q201" s="9" t="s">
        <v>21</v>
      </c>
      <c r="R201" s="9" t="s">
        <v>52</v>
      </c>
      <c r="S201" s="9">
        <v>4</v>
      </c>
      <c r="T201" s="9">
        <v>146914</v>
      </c>
    </row>
    <row r="202" spans="17:20">
      <c r="Q202" s="9" t="s">
        <v>21</v>
      </c>
      <c r="R202" s="9" t="s">
        <v>52</v>
      </c>
      <c r="S202" s="9">
        <v>5</v>
      </c>
      <c r="T202" s="9">
        <v>220305</v>
      </c>
    </row>
    <row r="203" spans="17:20">
      <c r="Q203" s="9" t="s">
        <v>21</v>
      </c>
      <c r="R203" s="9" t="s">
        <v>3129</v>
      </c>
      <c r="S203" s="9">
        <v>1</v>
      </c>
      <c r="T203" s="9">
        <v>100935</v>
      </c>
    </row>
    <row r="204" spans="17:20">
      <c r="Q204" s="9" t="s">
        <v>21</v>
      </c>
      <c r="R204" s="9" t="s">
        <v>3129</v>
      </c>
      <c r="S204" s="9">
        <v>2</v>
      </c>
      <c r="T204" s="9">
        <v>85842</v>
      </c>
    </row>
    <row r="205" spans="17:20">
      <c r="Q205" s="9" t="s">
        <v>21</v>
      </c>
      <c r="R205" s="9" t="s">
        <v>3129</v>
      </c>
      <c r="S205" s="9">
        <v>3</v>
      </c>
      <c r="T205" s="9">
        <v>132525</v>
      </c>
    </row>
    <row r="206" spans="17:20">
      <c r="Q206" s="9" t="s">
        <v>21</v>
      </c>
      <c r="R206" s="9" t="s">
        <v>3129</v>
      </c>
      <c r="S206" s="9">
        <v>4</v>
      </c>
      <c r="T206" s="9">
        <v>194748</v>
      </c>
    </row>
    <row r="207" spans="17:20">
      <c r="Q207" s="9" t="s">
        <v>21</v>
      </c>
      <c r="R207" s="9" t="s">
        <v>3129</v>
      </c>
      <c r="S207" s="9">
        <v>5</v>
      </c>
      <c r="T207" s="9">
        <v>517787</v>
      </c>
    </row>
    <row r="208" spans="17:20">
      <c r="Q208" s="9" t="s">
        <v>21</v>
      </c>
      <c r="R208" s="9" t="s">
        <v>3165</v>
      </c>
      <c r="S208" s="9">
        <v>1</v>
      </c>
      <c r="T208" s="9">
        <v>240398</v>
      </c>
    </row>
    <row r="209" spans="17:20">
      <c r="Q209" s="9" t="s">
        <v>21</v>
      </c>
      <c r="R209" s="9" t="s">
        <v>3165</v>
      </c>
      <c r="S209" s="9">
        <v>2</v>
      </c>
      <c r="T209" s="9">
        <v>199609</v>
      </c>
    </row>
    <row r="210" spans="17:20">
      <c r="Q210" s="9" t="s">
        <v>21</v>
      </c>
      <c r="R210" s="9" t="s">
        <v>3165</v>
      </c>
      <c r="S210" s="9">
        <v>3</v>
      </c>
      <c r="T210" s="9">
        <v>116268</v>
      </c>
    </row>
    <row r="211" spans="17:20">
      <c r="Q211" s="9" t="s">
        <v>21</v>
      </c>
      <c r="R211" s="9" t="s">
        <v>3165</v>
      </c>
      <c r="S211" s="9">
        <v>4</v>
      </c>
      <c r="T211" s="9">
        <v>80597</v>
      </c>
    </row>
    <row r="212" spans="17:20">
      <c r="Q212" s="9" t="s">
        <v>21</v>
      </c>
      <c r="R212" s="9" t="s">
        <v>3165</v>
      </c>
      <c r="S212" s="9">
        <v>5</v>
      </c>
      <c r="T212" s="9">
        <v>29377</v>
      </c>
    </row>
    <row r="213" spans="17:20">
      <c r="Q213" s="9" t="s">
        <v>21</v>
      </c>
      <c r="R213" s="9" t="s">
        <v>3166</v>
      </c>
      <c r="S213" s="9">
        <v>1</v>
      </c>
      <c r="T213" s="9">
        <v>93451</v>
      </c>
    </row>
    <row r="214" spans="17:20">
      <c r="Q214" s="9" t="s">
        <v>21</v>
      </c>
      <c r="R214" s="9" t="s">
        <v>3166</v>
      </c>
      <c r="S214" s="9">
        <v>2</v>
      </c>
      <c r="T214" s="9">
        <v>70143</v>
      </c>
    </row>
    <row r="215" spans="17:20">
      <c r="Q215" s="9" t="s">
        <v>21</v>
      </c>
      <c r="R215" s="9" t="s">
        <v>3166</v>
      </c>
      <c r="S215" s="9">
        <v>3</v>
      </c>
      <c r="T215" s="9">
        <v>83208</v>
      </c>
    </row>
    <row r="216" spans="17:20">
      <c r="Q216" s="9" t="s">
        <v>21</v>
      </c>
      <c r="R216" s="9" t="s">
        <v>3166</v>
      </c>
      <c r="S216" s="9">
        <v>4</v>
      </c>
      <c r="T216" s="9">
        <v>121218</v>
      </c>
    </row>
    <row r="217" spans="17:20">
      <c r="Q217" s="9" t="s">
        <v>21</v>
      </c>
      <c r="R217" s="9" t="s">
        <v>3166</v>
      </c>
      <c r="S217" s="9">
        <v>5</v>
      </c>
      <c r="T217" s="9">
        <v>206344</v>
      </c>
    </row>
    <row r="218" spans="17:20">
      <c r="Q218" s="9" t="s">
        <v>22</v>
      </c>
      <c r="R218" s="9" t="s">
        <v>52</v>
      </c>
      <c r="S218" s="9">
        <v>1</v>
      </c>
      <c r="T218" s="9">
        <v>159978</v>
      </c>
    </row>
    <row r="219" spans="17:20">
      <c r="Q219" s="9" t="s">
        <v>22</v>
      </c>
      <c r="R219" s="9" t="s">
        <v>52</v>
      </c>
      <c r="S219" s="9">
        <v>2</v>
      </c>
      <c r="T219" s="9">
        <v>117689</v>
      </c>
    </row>
    <row r="220" spans="17:20">
      <c r="Q220" s="9" t="s">
        <v>22</v>
      </c>
      <c r="R220" s="9" t="s">
        <v>52</v>
      </c>
      <c r="S220" s="9">
        <v>3</v>
      </c>
      <c r="T220" s="9">
        <v>119316</v>
      </c>
    </row>
    <row r="221" spans="17:20">
      <c r="Q221" s="9" t="s">
        <v>22</v>
      </c>
      <c r="R221" s="9" t="s">
        <v>52</v>
      </c>
      <c r="S221" s="9">
        <v>4</v>
      </c>
      <c r="T221" s="9">
        <v>124976</v>
      </c>
    </row>
    <row r="222" spans="17:20">
      <c r="Q222" s="9" t="s">
        <v>22</v>
      </c>
      <c r="R222" s="9" t="s">
        <v>52</v>
      </c>
      <c r="S222" s="9">
        <v>5</v>
      </c>
      <c r="T222" s="9">
        <v>263491</v>
      </c>
    </row>
    <row r="223" spans="17:20">
      <c r="Q223" s="9" t="s">
        <v>22</v>
      </c>
      <c r="R223" s="9" t="s">
        <v>3129</v>
      </c>
      <c r="S223" s="9">
        <v>1</v>
      </c>
      <c r="T223" s="9">
        <v>92976</v>
      </c>
    </row>
    <row r="224" spans="17:20">
      <c r="Q224" s="9" t="s">
        <v>22</v>
      </c>
      <c r="R224" s="9" t="s">
        <v>3129</v>
      </c>
      <c r="S224" s="9">
        <v>2</v>
      </c>
      <c r="T224" s="9">
        <v>81532</v>
      </c>
    </row>
    <row r="225" spans="17:20">
      <c r="Q225" s="9" t="s">
        <v>22</v>
      </c>
      <c r="R225" s="9" t="s">
        <v>3129</v>
      </c>
      <c r="S225" s="9">
        <v>3</v>
      </c>
      <c r="T225" s="9">
        <v>96739</v>
      </c>
    </row>
    <row r="226" spans="17:20">
      <c r="Q226" s="9" t="s">
        <v>22</v>
      </c>
      <c r="R226" s="9" t="s">
        <v>3129</v>
      </c>
      <c r="S226" s="9">
        <v>4</v>
      </c>
      <c r="T226" s="9">
        <v>196556</v>
      </c>
    </row>
    <row r="227" spans="17:20">
      <c r="Q227" s="9" t="s">
        <v>22</v>
      </c>
      <c r="R227" s="9" t="s">
        <v>3129</v>
      </c>
      <c r="S227" s="9">
        <v>5</v>
      </c>
      <c r="T227" s="9">
        <v>480440</v>
      </c>
    </row>
    <row r="228" spans="17:20">
      <c r="Q228" s="9" t="s">
        <v>22</v>
      </c>
      <c r="R228" s="9" t="s">
        <v>3165</v>
      </c>
      <c r="S228" s="9">
        <v>1</v>
      </c>
      <c r="T228" s="9">
        <v>230228</v>
      </c>
    </row>
    <row r="229" spans="17:20">
      <c r="Q229" s="9" t="s">
        <v>22</v>
      </c>
      <c r="R229" s="9" t="s">
        <v>3165</v>
      </c>
      <c r="S229" s="9">
        <v>2</v>
      </c>
      <c r="T229" s="9">
        <v>211337</v>
      </c>
    </row>
    <row r="230" spans="17:20">
      <c r="Q230" s="9" t="s">
        <v>22</v>
      </c>
      <c r="R230" s="9" t="s">
        <v>3165</v>
      </c>
      <c r="S230" s="9">
        <v>3</v>
      </c>
      <c r="T230" s="9">
        <v>139696</v>
      </c>
    </row>
    <row r="231" spans="17:20">
      <c r="Q231" s="9" t="s">
        <v>22</v>
      </c>
      <c r="R231" s="9" t="s">
        <v>3165</v>
      </c>
      <c r="S231" s="9">
        <v>4</v>
      </c>
      <c r="T231" s="9">
        <v>83329</v>
      </c>
    </row>
    <row r="232" spans="17:20">
      <c r="Q232" s="9" t="s">
        <v>22</v>
      </c>
      <c r="R232" s="9" t="s">
        <v>3165</v>
      </c>
      <c r="S232" s="9">
        <v>5</v>
      </c>
      <c r="T232" s="9">
        <v>35382</v>
      </c>
    </row>
    <row r="233" spans="17:20">
      <c r="Q233" s="9" t="s">
        <v>22</v>
      </c>
      <c r="R233" s="9" t="s">
        <v>3166</v>
      </c>
      <c r="S233" s="9">
        <v>1</v>
      </c>
      <c r="T233" s="9">
        <v>96489</v>
      </c>
    </row>
    <row r="234" spans="17:20">
      <c r="Q234" s="9" t="s">
        <v>22</v>
      </c>
      <c r="R234" s="9" t="s">
        <v>3166</v>
      </c>
      <c r="S234" s="9">
        <v>2</v>
      </c>
      <c r="T234" s="9">
        <v>84989</v>
      </c>
    </row>
    <row r="235" spans="17:20">
      <c r="Q235" s="9" t="s">
        <v>22</v>
      </c>
      <c r="R235" s="9" t="s">
        <v>3166</v>
      </c>
      <c r="S235" s="9">
        <v>3</v>
      </c>
      <c r="T235" s="9">
        <v>108440</v>
      </c>
    </row>
    <row r="236" spans="17:20">
      <c r="Q236" s="9" t="s">
        <v>22</v>
      </c>
      <c r="R236" s="9" t="s">
        <v>3166</v>
      </c>
      <c r="S236" s="9">
        <v>4</v>
      </c>
      <c r="T236" s="9">
        <v>134028</v>
      </c>
    </row>
    <row r="237" spans="17:20">
      <c r="Q237" s="9" t="s">
        <v>22</v>
      </c>
      <c r="R237" s="9" t="s">
        <v>3166</v>
      </c>
      <c r="S237" s="9">
        <v>5</v>
      </c>
      <c r="T237" s="9">
        <v>217243</v>
      </c>
    </row>
    <row r="238" spans="17:20">
      <c r="Q238" s="9" t="s">
        <v>23</v>
      </c>
      <c r="R238" s="9" t="s">
        <v>52</v>
      </c>
      <c r="S238" s="9">
        <v>1</v>
      </c>
      <c r="T238" s="9">
        <v>176195</v>
      </c>
    </row>
    <row r="239" spans="17:20">
      <c r="Q239" s="9" t="s">
        <v>23</v>
      </c>
      <c r="R239" s="9" t="s">
        <v>52</v>
      </c>
      <c r="S239" s="9">
        <v>2</v>
      </c>
      <c r="T239" s="9">
        <v>112464</v>
      </c>
    </row>
    <row r="240" spans="17:20">
      <c r="Q240" s="9" t="s">
        <v>23</v>
      </c>
      <c r="R240" s="9" t="s">
        <v>52</v>
      </c>
      <c r="S240" s="9">
        <v>3</v>
      </c>
      <c r="T240" s="9">
        <v>118317</v>
      </c>
    </row>
    <row r="241" spans="17:20">
      <c r="Q241" s="9" t="s">
        <v>23</v>
      </c>
      <c r="R241" s="9" t="s">
        <v>52</v>
      </c>
      <c r="S241" s="9">
        <v>4</v>
      </c>
      <c r="T241" s="9">
        <v>127051</v>
      </c>
    </row>
    <row r="242" spans="17:20">
      <c r="Q242" s="9" t="s">
        <v>23</v>
      </c>
      <c r="R242" s="9" t="s">
        <v>52</v>
      </c>
      <c r="S242" s="9">
        <v>5</v>
      </c>
      <c r="T242" s="9">
        <v>240663</v>
      </c>
    </row>
    <row r="243" spans="17:20">
      <c r="Q243" s="9" t="s">
        <v>23</v>
      </c>
      <c r="R243" s="9" t="s">
        <v>3129</v>
      </c>
      <c r="S243" s="9">
        <v>1</v>
      </c>
      <c r="T243" s="9">
        <v>82022</v>
      </c>
    </row>
    <row r="244" spans="17:20">
      <c r="Q244" s="9" t="s">
        <v>23</v>
      </c>
      <c r="R244" s="9" t="s">
        <v>3129</v>
      </c>
      <c r="S244" s="9">
        <v>2</v>
      </c>
      <c r="T244" s="9">
        <v>68126</v>
      </c>
    </row>
    <row r="245" spans="17:20">
      <c r="Q245" s="9" t="s">
        <v>23</v>
      </c>
      <c r="R245" s="9" t="s">
        <v>3129</v>
      </c>
      <c r="S245" s="9">
        <v>3</v>
      </c>
      <c r="T245" s="9">
        <v>135672</v>
      </c>
    </row>
    <row r="246" spans="17:20">
      <c r="Q246" s="9" t="s">
        <v>23</v>
      </c>
      <c r="R246" s="9" t="s">
        <v>3129</v>
      </c>
      <c r="S246" s="9">
        <v>4</v>
      </c>
      <c r="T246" s="9">
        <v>164157</v>
      </c>
    </row>
    <row r="247" spans="17:20">
      <c r="Q247" s="9" t="s">
        <v>23</v>
      </c>
      <c r="R247" s="9" t="s">
        <v>3129</v>
      </c>
      <c r="S247" s="9">
        <v>5</v>
      </c>
      <c r="T247" s="9">
        <v>508868</v>
      </c>
    </row>
    <row r="248" spans="17:20">
      <c r="Q248" s="9" t="s">
        <v>23</v>
      </c>
      <c r="R248" s="9" t="s">
        <v>3165</v>
      </c>
      <c r="S248" s="9">
        <v>1</v>
      </c>
      <c r="T248" s="9">
        <v>235064</v>
      </c>
    </row>
    <row r="249" spans="17:20">
      <c r="Q249" s="9" t="s">
        <v>23</v>
      </c>
      <c r="R249" s="9" t="s">
        <v>3165</v>
      </c>
      <c r="S249" s="9">
        <v>2</v>
      </c>
      <c r="T249" s="9">
        <v>230266</v>
      </c>
    </row>
    <row r="250" spans="17:20">
      <c r="Q250" s="9" t="s">
        <v>23</v>
      </c>
      <c r="R250" s="9" t="s">
        <v>3165</v>
      </c>
      <c r="S250" s="9">
        <v>3</v>
      </c>
      <c r="T250" s="9">
        <v>145934</v>
      </c>
    </row>
    <row r="251" spans="17:20">
      <c r="Q251" s="9" t="s">
        <v>23</v>
      </c>
      <c r="R251" s="9" t="s">
        <v>3165</v>
      </c>
      <c r="S251" s="9">
        <v>4</v>
      </c>
      <c r="T251" s="9">
        <v>113127</v>
      </c>
    </row>
    <row r="252" spans="17:20">
      <c r="Q252" s="9" t="s">
        <v>23</v>
      </c>
      <c r="R252" s="9" t="s">
        <v>3165</v>
      </c>
      <c r="S252" s="9">
        <v>5</v>
      </c>
      <c r="T252" s="9">
        <v>34046</v>
      </c>
    </row>
    <row r="253" spans="17:20">
      <c r="Q253" s="9" t="s">
        <v>23</v>
      </c>
      <c r="R253" s="9" t="s">
        <v>3166</v>
      </c>
      <c r="S253" s="9">
        <v>1</v>
      </c>
      <c r="T253" s="9">
        <v>100914</v>
      </c>
    </row>
    <row r="254" spans="17:20">
      <c r="Q254" s="9" t="s">
        <v>23</v>
      </c>
      <c r="R254" s="9" t="s">
        <v>3166</v>
      </c>
      <c r="S254" s="9">
        <v>2</v>
      </c>
      <c r="T254" s="9">
        <v>79399</v>
      </c>
    </row>
    <row r="255" spans="17:20">
      <c r="Q255" s="9" t="s">
        <v>23</v>
      </c>
      <c r="R255" s="9" t="s">
        <v>3166</v>
      </c>
      <c r="S255" s="9">
        <v>3</v>
      </c>
      <c r="T255" s="9">
        <v>114561</v>
      </c>
    </row>
    <row r="256" spans="17:20">
      <c r="Q256" s="9" t="s">
        <v>23</v>
      </c>
      <c r="R256" s="9" t="s">
        <v>3166</v>
      </c>
      <c r="S256" s="9">
        <v>4</v>
      </c>
      <c r="T256" s="9">
        <v>101518</v>
      </c>
    </row>
    <row r="257" spans="17:20">
      <c r="Q257" s="9" t="s">
        <v>23</v>
      </c>
      <c r="R257" s="9" t="s">
        <v>3166</v>
      </c>
      <c r="S257" s="9">
        <v>5</v>
      </c>
      <c r="T257" s="9">
        <v>210560</v>
      </c>
    </row>
    <row r="258" spans="17:20">
      <c r="Q258" s="9" t="s">
        <v>24</v>
      </c>
      <c r="R258" s="9" t="s">
        <v>52</v>
      </c>
      <c r="S258" s="9">
        <v>1</v>
      </c>
      <c r="T258" s="9">
        <v>183690</v>
      </c>
    </row>
    <row r="259" spans="17:20">
      <c r="Q259" s="9" t="s">
        <v>24</v>
      </c>
      <c r="R259" s="9" t="s">
        <v>52</v>
      </c>
      <c r="S259" s="9">
        <v>2</v>
      </c>
      <c r="T259" s="9">
        <v>114721</v>
      </c>
    </row>
    <row r="260" spans="17:20">
      <c r="Q260" s="9" t="s">
        <v>24</v>
      </c>
      <c r="R260" s="9" t="s">
        <v>52</v>
      </c>
      <c r="S260" s="9">
        <v>3</v>
      </c>
      <c r="T260" s="9">
        <v>129073</v>
      </c>
    </row>
    <row r="261" spans="17:20">
      <c r="Q261" s="9" t="s">
        <v>24</v>
      </c>
      <c r="R261" s="9" t="s">
        <v>52</v>
      </c>
      <c r="S261" s="9">
        <v>4</v>
      </c>
      <c r="T261" s="9">
        <v>146467</v>
      </c>
    </row>
    <row r="262" spans="17:20">
      <c r="Q262" s="9" t="s">
        <v>24</v>
      </c>
      <c r="R262" s="9" t="s">
        <v>52</v>
      </c>
      <c r="S262" s="9">
        <v>5</v>
      </c>
      <c r="T262" s="9">
        <v>215358</v>
      </c>
    </row>
    <row r="263" spans="17:20">
      <c r="Q263" s="9" t="s">
        <v>24</v>
      </c>
      <c r="R263" s="9" t="s">
        <v>3129</v>
      </c>
      <c r="S263" s="9">
        <v>1</v>
      </c>
      <c r="T263" s="9">
        <v>96311</v>
      </c>
    </row>
    <row r="264" spans="17:20">
      <c r="Q264" s="9" t="s">
        <v>24</v>
      </c>
      <c r="R264" s="9" t="s">
        <v>3129</v>
      </c>
      <c r="S264" s="9">
        <v>2</v>
      </c>
      <c r="T264" s="9">
        <v>75081</v>
      </c>
    </row>
    <row r="265" spans="17:20">
      <c r="Q265" s="9" t="s">
        <v>24</v>
      </c>
      <c r="R265" s="9" t="s">
        <v>3129</v>
      </c>
      <c r="S265" s="9">
        <v>3</v>
      </c>
      <c r="T265" s="9">
        <v>118060</v>
      </c>
    </row>
    <row r="266" spans="17:20">
      <c r="Q266" s="9" t="s">
        <v>24</v>
      </c>
      <c r="R266" s="9" t="s">
        <v>3129</v>
      </c>
      <c r="S266" s="9">
        <v>4</v>
      </c>
      <c r="T266" s="9">
        <v>176532</v>
      </c>
    </row>
    <row r="267" spans="17:20">
      <c r="Q267" s="9" t="s">
        <v>24</v>
      </c>
      <c r="R267" s="9" t="s">
        <v>3129</v>
      </c>
      <c r="S267" s="9">
        <v>5</v>
      </c>
      <c r="T267" s="9">
        <v>510046</v>
      </c>
    </row>
    <row r="268" spans="17:20">
      <c r="Q268" s="9" t="s">
        <v>24</v>
      </c>
      <c r="R268" s="9" t="s">
        <v>3165</v>
      </c>
      <c r="S268" s="9">
        <v>1</v>
      </c>
      <c r="T268" s="9">
        <v>204007</v>
      </c>
    </row>
    <row r="269" spans="17:20">
      <c r="Q269" s="9" t="s">
        <v>24</v>
      </c>
      <c r="R269" s="9" t="s">
        <v>3165</v>
      </c>
      <c r="S269" s="9">
        <v>2</v>
      </c>
      <c r="T269" s="9">
        <v>234346</v>
      </c>
    </row>
    <row r="270" spans="17:20">
      <c r="Q270" s="9" t="s">
        <v>24</v>
      </c>
      <c r="R270" s="9" t="s">
        <v>3165</v>
      </c>
      <c r="S270" s="9">
        <v>3</v>
      </c>
      <c r="T270" s="9">
        <v>151060</v>
      </c>
    </row>
    <row r="271" spans="17:20">
      <c r="Q271" s="9" t="s">
        <v>24</v>
      </c>
      <c r="R271" s="9" t="s">
        <v>3165</v>
      </c>
      <c r="S271" s="9">
        <v>4</v>
      </c>
      <c r="T271" s="9">
        <v>80943</v>
      </c>
    </row>
    <row r="272" spans="17:20">
      <c r="Q272" s="9" t="s">
        <v>24</v>
      </c>
      <c r="R272" s="9" t="s">
        <v>3165</v>
      </c>
      <c r="S272" s="9">
        <v>5</v>
      </c>
      <c r="T272" s="9">
        <v>22237</v>
      </c>
    </row>
    <row r="273" spans="17:20">
      <c r="Q273" s="9" t="s">
        <v>24</v>
      </c>
      <c r="R273" s="9" t="s">
        <v>3166</v>
      </c>
      <c r="S273" s="9">
        <v>1</v>
      </c>
      <c r="T273" s="9">
        <v>99834</v>
      </c>
    </row>
    <row r="274" spans="17:20">
      <c r="Q274" s="9" t="s">
        <v>24</v>
      </c>
      <c r="R274" s="9" t="s">
        <v>3166</v>
      </c>
      <c r="S274" s="9">
        <v>2</v>
      </c>
      <c r="T274" s="9">
        <v>97535</v>
      </c>
    </row>
    <row r="275" spans="17:20">
      <c r="Q275" s="9" t="s">
        <v>24</v>
      </c>
      <c r="R275" s="9" t="s">
        <v>3166</v>
      </c>
      <c r="S275" s="9">
        <v>3</v>
      </c>
      <c r="T275" s="9">
        <v>97572</v>
      </c>
    </row>
    <row r="276" spans="17:20">
      <c r="Q276" s="9" t="s">
        <v>24</v>
      </c>
      <c r="R276" s="9" t="s">
        <v>3166</v>
      </c>
      <c r="S276" s="9">
        <v>4</v>
      </c>
      <c r="T276" s="9">
        <v>131095</v>
      </c>
    </row>
    <row r="277" spans="17:20">
      <c r="Q277" s="9" t="s">
        <v>24</v>
      </c>
      <c r="R277" s="9" t="s">
        <v>3166</v>
      </c>
      <c r="S277" s="9">
        <v>5</v>
      </c>
      <c r="T277" s="9">
        <v>243853</v>
      </c>
    </row>
    <row r="278" spans="17:20">
      <c r="Q278" s="9" t="s">
        <v>25</v>
      </c>
      <c r="R278" s="9" t="s">
        <v>52</v>
      </c>
      <c r="S278" s="9">
        <v>1</v>
      </c>
      <c r="T278" s="9">
        <v>171210</v>
      </c>
    </row>
    <row r="279" spans="17:20">
      <c r="Q279" s="9" t="s">
        <v>25</v>
      </c>
      <c r="R279" s="9" t="s">
        <v>52</v>
      </c>
      <c r="S279" s="9">
        <v>2</v>
      </c>
      <c r="T279" s="9">
        <v>110784</v>
      </c>
    </row>
    <row r="280" spans="17:20">
      <c r="Q280" s="9" t="s">
        <v>25</v>
      </c>
      <c r="R280" s="9" t="s">
        <v>52</v>
      </c>
      <c r="S280" s="9">
        <v>3</v>
      </c>
      <c r="T280" s="9">
        <v>93829</v>
      </c>
    </row>
    <row r="281" spans="17:20">
      <c r="Q281" s="9" t="s">
        <v>25</v>
      </c>
      <c r="R281" s="9" t="s">
        <v>52</v>
      </c>
      <c r="S281" s="9">
        <v>4</v>
      </c>
      <c r="T281" s="9">
        <v>126931</v>
      </c>
    </row>
    <row r="282" spans="17:20">
      <c r="Q282" s="9" t="s">
        <v>25</v>
      </c>
      <c r="R282" s="9" t="s">
        <v>52</v>
      </c>
      <c r="S282" s="9">
        <v>5</v>
      </c>
      <c r="T282" s="9">
        <v>226788</v>
      </c>
    </row>
    <row r="283" spans="17:20">
      <c r="Q283" s="9" t="s">
        <v>25</v>
      </c>
      <c r="R283" s="9" t="s">
        <v>3129</v>
      </c>
      <c r="S283" s="9">
        <v>1</v>
      </c>
      <c r="T283" s="9">
        <v>88505</v>
      </c>
    </row>
    <row r="284" spans="17:20">
      <c r="Q284" s="9" t="s">
        <v>25</v>
      </c>
      <c r="R284" s="9" t="s">
        <v>3129</v>
      </c>
      <c r="S284" s="9">
        <v>2</v>
      </c>
      <c r="T284" s="9">
        <v>91455</v>
      </c>
    </row>
    <row r="285" spans="17:20">
      <c r="Q285" s="9" t="s">
        <v>25</v>
      </c>
      <c r="R285" s="9" t="s">
        <v>3129</v>
      </c>
      <c r="S285" s="9">
        <v>3</v>
      </c>
      <c r="T285" s="9">
        <v>106537</v>
      </c>
    </row>
    <row r="286" spans="17:20">
      <c r="Q286" s="9" t="s">
        <v>25</v>
      </c>
      <c r="R286" s="9" t="s">
        <v>3129</v>
      </c>
      <c r="S286" s="9">
        <v>4</v>
      </c>
      <c r="T286" s="9">
        <v>181060</v>
      </c>
    </row>
    <row r="287" spans="17:20">
      <c r="Q287" s="9" t="s">
        <v>25</v>
      </c>
      <c r="R287" s="9" t="s">
        <v>3129</v>
      </c>
      <c r="S287" s="9">
        <v>5</v>
      </c>
      <c r="T287" s="9">
        <v>443783</v>
      </c>
    </row>
    <row r="288" spans="17:20">
      <c r="Q288" s="9" t="s">
        <v>25</v>
      </c>
      <c r="R288" s="9" t="s">
        <v>3165</v>
      </c>
      <c r="S288" s="9">
        <v>1</v>
      </c>
      <c r="T288" s="9">
        <v>242254</v>
      </c>
    </row>
    <row r="289" spans="17:20">
      <c r="Q289" s="9" t="s">
        <v>25</v>
      </c>
      <c r="R289" s="9" t="s">
        <v>3165</v>
      </c>
      <c r="S289" s="9">
        <v>2</v>
      </c>
      <c r="T289" s="9">
        <v>221800</v>
      </c>
    </row>
    <row r="290" spans="17:20">
      <c r="Q290" s="9" t="s">
        <v>25</v>
      </c>
      <c r="R290" s="9" t="s">
        <v>3165</v>
      </c>
      <c r="S290" s="9">
        <v>3</v>
      </c>
      <c r="T290" s="9">
        <v>125032</v>
      </c>
    </row>
    <row r="291" spans="17:20">
      <c r="Q291" s="9" t="s">
        <v>25</v>
      </c>
      <c r="R291" s="9" t="s">
        <v>3165</v>
      </c>
      <c r="S291" s="9">
        <v>4</v>
      </c>
      <c r="T291" s="9">
        <v>96647</v>
      </c>
    </row>
    <row r="292" spans="17:20">
      <c r="Q292" s="9" t="s">
        <v>25</v>
      </c>
      <c r="R292" s="9" t="s">
        <v>3165</v>
      </c>
      <c r="S292" s="9">
        <v>5</v>
      </c>
      <c r="T292" s="9">
        <v>34363</v>
      </c>
    </row>
    <row r="293" spans="17:20">
      <c r="Q293" s="9" t="s">
        <v>25</v>
      </c>
      <c r="R293" s="9" t="s">
        <v>3166</v>
      </c>
      <c r="S293" s="9">
        <v>1</v>
      </c>
      <c r="T293" s="9">
        <v>116967</v>
      </c>
    </row>
    <row r="294" spans="17:20">
      <c r="Q294" s="9" t="s">
        <v>25</v>
      </c>
      <c r="R294" s="9" t="s">
        <v>3166</v>
      </c>
      <c r="S294" s="9">
        <v>2</v>
      </c>
      <c r="T294" s="9">
        <v>129294</v>
      </c>
    </row>
    <row r="295" spans="17:20">
      <c r="Q295" s="9" t="s">
        <v>25</v>
      </c>
      <c r="R295" s="9" t="s">
        <v>3166</v>
      </c>
      <c r="S295" s="9">
        <v>3</v>
      </c>
      <c r="T295" s="9">
        <v>117118</v>
      </c>
    </row>
    <row r="296" spans="17:20">
      <c r="Q296" s="9" t="s">
        <v>25</v>
      </c>
      <c r="R296" s="9" t="s">
        <v>3166</v>
      </c>
      <c r="S296" s="9">
        <v>4</v>
      </c>
      <c r="T296" s="9">
        <v>149096</v>
      </c>
    </row>
    <row r="297" spans="17:20">
      <c r="Q297" s="9" t="s">
        <v>25</v>
      </c>
      <c r="R297" s="9" t="s">
        <v>3166</v>
      </c>
      <c r="S297" s="9">
        <v>5</v>
      </c>
      <c r="T297" s="9">
        <v>292717</v>
      </c>
    </row>
    <row r="298" spans="17:20">
      <c r="Q298" s="9" t="s">
        <v>26</v>
      </c>
      <c r="R298" s="9" t="s">
        <v>52</v>
      </c>
      <c r="S298" s="9">
        <v>1</v>
      </c>
      <c r="T298" s="9">
        <v>155381</v>
      </c>
    </row>
    <row r="299" spans="17:20">
      <c r="Q299" s="9" t="s">
        <v>26</v>
      </c>
      <c r="R299" s="9" t="s">
        <v>52</v>
      </c>
      <c r="S299" s="9">
        <v>2</v>
      </c>
      <c r="T299" s="9">
        <v>110634</v>
      </c>
    </row>
    <row r="300" spans="17:20">
      <c r="Q300" s="9" t="s">
        <v>26</v>
      </c>
      <c r="R300" s="9" t="s">
        <v>52</v>
      </c>
      <c r="S300" s="9">
        <v>3</v>
      </c>
      <c r="T300" s="9">
        <v>100810</v>
      </c>
    </row>
    <row r="301" spans="17:20">
      <c r="Q301" s="9" t="s">
        <v>26</v>
      </c>
      <c r="R301" s="9" t="s">
        <v>52</v>
      </c>
      <c r="S301" s="9">
        <v>4</v>
      </c>
      <c r="T301" s="9">
        <v>144265</v>
      </c>
    </row>
    <row r="302" spans="17:20">
      <c r="Q302" s="9" t="s">
        <v>26</v>
      </c>
      <c r="R302" s="9" t="s">
        <v>52</v>
      </c>
      <c r="S302" s="9">
        <v>5</v>
      </c>
      <c r="T302" s="9">
        <v>243990</v>
      </c>
    </row>
    <row r="303" spans="17:20">
      <c r="Q303" s="9" t="s">
        <v>26</v>
      </c>
      <c r="R303" s="9" t="s">
        <v>3129</v>
      </c>
      <c r="S303" s="9">
        <v>1</v>
      </c>
      <c r="T303" s="9">
        <v>98266</v>
      </c>
    </row>
    <row r="304" spans="17:20">
      <c r="Q304" s="9" t="s">
        <v>26</v>
      </c>
      <c r="R304" s="9" t="s">
        <v>3129</v>
      </c>
      <c r="S304" s="9">
        <v>2</v>
      </c>
      <c r="T304" s="9">
        <v>101241</v>
      </c>
    </row>
    <row r="305" spans="17:20">
      <c r="Q305" s="9" t="s">
        <v>26</v>
      </c>
      <c r="R305" s="9" t="s">
        <v>3129</v>
      </c>
      <c r="S305" s="9">
        <v>3</v>
      </c>
      <c r="T305" s="9">
        <v>111383</v>
      </c>
    </row>
    <row r="306" spans="17:20">
      <c r="Q306" s="9" t="s">
        <v>26</v>
      </c>
      <c r="R306" s="9" t="s">
        <v>3129</v>
      </c>
      <c r="S306" s="9">
        <v>4</v>
      </c>
      <c r="T306" s="9">
        <v>199194</v>
      </c>
    </row>
    <row r="307" spans="17:20">
      <c r="Q307" s="9" t="s">
        <v>26</v>
      </c>
      <c r="R307" s="9" t="s">
        <v>3129</v>
      </c>
      <c r="S307" s="9">
        <v>5</v>
      </c>
      <c r="T307" s="9">
        <v>483924</v>
      </c>
    </row>
    <row r="308" spans="17:20">
      <c r="Q308" s="9" t="s">
        <v>26</v>
      </c>
      <c r="R308" s="9" t="s">
        <v>3165</v>
      </c>
      <c r="S308" s="9">
        <v>1</v>
      </c>
      <c r="T308" s="9">
        <v>197224</v>
      </c>
    </row>
    <row r="309" spans="17:20">
      <c r="Q309" s="9" t="s">
        <v>26</v>
      </c>
      <c r="R309" s="9" t="s">
        <v>3165</v>
      </c>
      <c r="S309" s="9">
        <v>2</v>
      </c>
      <c r="T309" s="9">
        <v>199433</v>
      </c>
    </row>
    <row r="310" spans="17:20">
      <c r="Q310" s="9" t="s">
        <v>26</v>
      </c>
      <c r="R310" s="9" t="s">
        <v>3165</v>
      </c>
      <c r="S310" s="9">
        <v>3</v>
      </c>
      <c r="T310" s="9">
        <v>158364</v>
      </c>
    </row>
    <row r="311" spans="17:20">
      <c r="Q311" s="9" t="s">
        <v>26</v>
      </c>
      <c r="R311" s="9" t="s">
        <v>3165</v>
      </c>
      <c r="S311" s="9">
        <v>4</v>
      </c>
      <c r="T311" s="9">
        <v>98749</v>
      </c>
    </row>
    <row r="312" spans="17:20">
      <c r="Q312" s="9" t="s">
        <v>26</v>
      </c>
      <c r="R312" s="9" t="s">
        <v>3165</v>
      </c>
      <c r="S312" s="9">
        <v>5</v>
      </c>
      <c r="T312" s="9">
        <v>32934</v>
      </c>
    </row>
    <row r="313" spans="17:20">
      <c r="Q313" s="9" t="s">
        <v>26</v>
      </c>
      <c r="R313" s="9" t="s">
        <v>3166</v>
      </c>
      <c r="S313" s="9">
        <v>1</v>
      </c>
      <c r="T313" s="9">
        <v>123619</v>
      </c>
    </row>
    <row r="314" spans="17:20">
      <c r="Q314" s="9" t="s">
        <v>26</v>
      </c>
      <c r="R314" s="9" t="s">
        <v>3166</v>
      </c>
      <c r="S314" s="9">
        <v>2</v>
      </c>
      <c r="T314" s="9">
        <v>137110</v>
      </c>
    </row>
    <row r="315" spans="17:20">
      <c r="Q315" s="9" t="s">
        <v>26</v>
      </c>
      <c r="R315" s="9" t="s">
        <v>3166</v>
      </c>
      <c r="S315" s="9">
        <v>3</v>
      </c>
      <c r="T315" s="9">
        <v>145017</v>
      </c>
    </row>
    <row r="316" spans="17:20">
      <c r="Q316" s="9" t="s">
        <v>26</v>
      </c>
      <c r="R316" s="9" t="s">
        <v>3166</v>
      </c>
      <c r="S316" s="9">
        <v>4</v>
      </c>
      <c r="T316" s="9">
        <v>148698</v>
      </c>
    </row>
    <row r="317" spans="17:20">
      <c r="Q317" s="9" t="s">
        <v>26</v>
      </c>
      <c r="R317" s="9" t="s">
        <v>3166</v>
      </c>
      <c r="S317" s="9">
        <v>5</v>
      </c>
      <c r="T317" s="9">
        <v>210949</v>
      </c>
    </row>
    <row r="318" spans="17:20">
      <c r="Q318" s="9" t="s">
        <v>27</v>
      </c>
      <c r="R318" s="9" t="s">
        <v>52</v>
      </c>
      <c r="S318" s="9">
        <v>1</v>
      </c>
      <c r="T318" s="9">
        <v>183507</v>
      </c>
    </row>
    <row r="319" spans="17:20">
      <c r="Q319" s="9" t="s">
        <v>27</v>
      </c>
      <c r="R319" s="9" t="s">
        <v>52</v>
      </c>
      <c r="S319" s="9">
        <v>2</v>
      </c>
      <c r="T319" s="9">
        <v>121669</v>
      </c>
    </row>
    <row r="320" spans="17:20">
      <c r="Q320" s="9" t="s">
        <v>27</v>
      </c>
      <c r="R320" s="9" t="s">
        <v>52</v>
      </c>
      <c r="S320" s="9">
        <v>3</v>
      </c>
      <c r="T320" s="9">
        <v>131427</v>
      </c>
    </row>
    <row r="321" spans="17:20">
      <c r="Q321" s="9" t="s">
        <v>27</v>
      </c>
      <c r="R321" s="9" t="s">
        <v>52</v>
      </c>
      <c r="S321" s="9">
        <v>4</v>
      </c>
      <c r="T321" s="9">
        <v>123054</v>
      </c>
    </row>
    <row r="322" spans="17:20">
      <c r="Q322" s="9" t="s">
        <v>27</v>
      </c>
      <c r="R322" s="9" t="s">
        <v>52</v>
      </c>
      <c r="S322" s="9">
        <v>5</v>
      </c>
      <c r="T322" s="9">
        <v>245817</v>
      </c>
    </row>
    <row r="323" spans="17:20">
      <c r="Q323" s="9" t="s">
        <v>27</v>
      </c>
      <c r="R323" s="9" t="s">
        <v>3129</v>
      </c>
      <c r="S323" s="9">
        <v>1</v>
      </c>
      <c r="T323" s="9">
        <v>105885</v>
      </c>
    </row>
    <row r="324" spans="17:20">
      <c r="Q324" s="9" t="s">
        <v>27</v>
      </c>
      <c r="R324" s="9" t="s">
        <v>3129</v>
      </c>
      <c r="S324" s="9">
        <v>2</v>
      </c>
      <c r="T324" s="9">
        <v>62852</v>
      </c>
    </row>
    <row r="325" spans="17:20">
      <c r="Q325" s="9" t="s">
        <v>27</v>
      </c>
      <c r="R325" s="9" t="s">
        <v>3129</v>
      </c>
      <c r="S325" s="9">
        <v>3</v>
      </c>
      <c r="T325" s="9">
        <v>112381</v>
      </c>
    </row>
    <row r="326" spans="17:20">
      <c r="Q326" s="9" t="s">
        <v>27</v>
      </c>
      <c r="R326" s="9" t="s">
        <v>3129</v>
      </c>
      <c r="S326" s="9">
        <v>4</v>
      </c>
      <c r="T326" s="9">
        <v>191597</v>
      </c>
    </row>
    <row r="327" spans="17:20">
      <c r="Q327" s="9" t="s">
        <v>27</v>
      </c>
      <c r="R327" s="9" t="s">
        <v>3129</v>
      </c>
      <c r="S327" s="9">
        <v>5</v>
      </c>
      <c r="T327" s="9">
        <v>478387</v>
      </c>
    </row>
    <row r="328" spans="17:20">
      <c r="Q328" s="9" t="s">
        <v>27</v>
      </c>
      <c r="R328" s="9" t="s">
        <v>3165</v>
      </c>
      <c r="S328" s="9">
        <v>1</v>
      </c>
      <c r="T328" s="9">
        <v>211354</v>
      </c>
    </row>
    <row r="329" spans="17:20">
      <c r="Q329" s="9" t="s">
        <v>27</v>
      </c>
      <c r="R329" s="9" t="s">
        <v>3165</v>
      </c>
      <c r="S329" s="9">
        <v>2</v>
      </c>
      <c r="T329" s="9">
        <v>199316</v>
      </c>
    </row>
    <row r="330" spans="17:20">
      <c r="Q330" s="9" t="s">
        <v>27</v>
      </c>
      <c r="R330" s="9" t="s">
        <v>3165</v>
      </c>
      <c r="S330" s="9">
        <v>3</v>
      </c>
      <c r="T330" s="9">
        <v>134123</v>
      </c>
    </row>
    <row r="331" spans="17:20">
      <c r="Q331" s="9" t="s">
        <v>27</v>
      </c>
      <c r="R331" s="9" t="s">
        <v>3165</v>
      </c>
      <c r="S331" s="9">
        <v>4</v>
      </c>
      <c r="T331" s="9">
        <v>86353</v>
      </c>
    </row>
    <row r="332" spans="17:20">
      <c r="Q332" s="9" t="s">
        <v>27</v>
      </c>
      <c r="R332" s="9" t="s">
        <v>3165</v>
      </c>
      <c r="S332" s="9">
        <v>5</v>
      </c>
      <c r="T332" s="9">
        <v>37247</v>
      </c>
    </row>
    <row r="333" spans="17:20">
      <c r="Q333" s="9" t="s">
        <v>27</v>
      </c>
      <c r="R333" s="9" t="s">
        <v>3166</v>
      </c>
      <c r="S333" s="9">
        <v>1</v>
      </c>
      <c r="T333" s="9">
        <v>148336</v>
      </c>
    </row>
    <row r="334" spans="17:20">
      <c r="Q334" s="9" t="s">
        <v>27</v>
      </c>
      <c r="R334" s="9" t="s">
        <v>3166</v>
      </c>
      <c r="S334" s="9">
        <v>2</v>
      </c>
      <c r="T334" s="9">
        <v>119688</v>
      </c>
    </row>
    <row r="335" spans="17:20">
      <c r="Q335" s="9" t="s">
        <v>27</v>
      </c>
      <c r="R335" s="9" t="s">
        <v>3166</v>
      </c>
      <c r="S335" s="9">
        <v>3</v>
      </c>
      <c r="T335" s="9">
        <v>144078</v>
      </c>
    </row>
    <row r="336" spans="17:20">
      <c r="Q336" s="9" t="s">
        <v>27</v>
      </c>
      <c r="R336" s="9" t="s">
        <v>3166</v>
      </c>
      <c r="S336" s="9">
        <v>4</v>
      </c>
      <c r="T336" s="9">
        <v>154591</v>
      </c>
    </row>
    <row r="337" spans="17:20">
      <c r="Q337" s="9" t="s">
        <v>27</v>
      </c>
      <c r="R337" s="9" t="s">
        <v>3166</v>
      </c>
      <c r="S337" s="9">
        <v>5</v>
      </c>
      <c r="T337" s="9">
        <v>251699</v>
      </c>
    </row>
    <row r="338" spans="17:20">
      <c r="Q338" s="9" t="s">
        <v>28</v>
      </c>
      <c r="R338" s="9" t="s">
        <v>52</v>
      </c>
      <c r="S338" s="9">
        <v>1</v>
      </c>
      <c r="T338" s="9">
        <v>150956</v>
      </c>
    </row>
    <row r="339" spans="17:20">
      <c r="Q339" s="9" t="s">
        <v>28</v>
      </c>
      <c r="R339" s="9" t="s">
        <v>52</v>
      </c>
      <c r="S339" s="9">
        <v>2</v>
      </c>
      <c r="T339" s="9">
        <v>105274</v>
      </c>
    </row>
    <row r="340" spans="17:20">
      <c r="Q340" s="9" t="s">
        <v>28</v>
      </c>
      <c r="R340" s="9" t="s">
        <v>52</v>
      </c>
      <c r="S340" s="9">
        <v>3</v>
      </c>
      <c r="T340" s="9">
        <v>139935</v>
      </c>
    </row>
    <row r="341" spans="17:20">
      <c r="Q341" s="9" t="s">
        <v>28</v>
      </c>
      <c r="R341" s="9" t="s">
        <v>52</v>
      </c>
      <c r="S341" s="9">
        <v>4</v>
      </c>
      <c r="T341" s="9">
        <v>110691</v>
      </c>
    </row>
    <row r="342" spans="17:20">
      <c r="Q342" s="9" t="s">
        <v>28</v>
      </c>
      <c r="R342" s="9" t="s">
        <v>52</v>
      </c>
      <c r="S342" s="9">
        <v>5</v>
      </c>
      <c r="T342" s="9">
        <v>206578</v>
      </c>
    </row>
    <row r="343" spans="17:20">
      <c r="Q343" s="9" t="s">
        <v>28</v>
      </c>
      <c r="R343" s="9" t="s">
        <v>3129</v>
      </c>
      <c r="S343" s="9">
        <v>1</v>
      </c>
      <c r="T343" s="9">
        <v>122496</v>
      </c>
    </row>
    <row r="344" spans="17:20">
      <c r="Q344" s="9" t="s">
        <v>28</v>
      </c>
      <c r="R344" s="9" t="s">
        <v>3129</v>
      </c>
      <c r="S344" s="9">
        <v>2</v>
      </c>
      <c r="T344" s="9">
        <v>68359</v>
      </c>
    </row>
    <row r="345" spans="17:20">
      <c r="Q345" s="9" t="s">
        <v>28</v>
      </c>
      <c r="R345" s="9" t="s">
        <v>3129</v>
      </c>
      <c r="S345" s="9">
        <v>3</v>
      </c>
      <c r="T345" s="9">
        <v>141791</v>
      </c>
    </row>
    <row r="346" spans="17:20">
      <c r="Q346" s="9" t="s">
        <v>28</v>
      </c>
      <c r="R346" s="9" t="s">
        <v>3129</v>
      </c>
      <c r="S346" s="9">
        <v>4</v>
      </c>
      <c r="T346" s="9">
        <v>198006</v>
      </c>
    </row>
    <row r="347" spans="17:20">
      <c r="Q347" s="9" t="s">
        <v>28</v>
      </c>
      <c r="R347" s="9" t="s">
        <v>3129</v>
      </c>
      <c r="S347" s="9">
        <v>5</v>
      </c>
      <c r="T347" s="9">
        <v>451204</v>
      </c>
    </row>
    <row r="348" spans="17:20">
      <c r="Q348" s="9" t="s">
        <v>28</v>
      </c>
      <c r="R348" s="9" t="s">
        <v>3165</v>
      </c>
      <c r="S348" s="9">
        <v>1</v>
      </c>
      <c r="T348" s="9">
        <v>217960</v>
      </c>
    </row>
    <row r="349" spans="17:20">
      <c r="Q349" s="9" t="s">
        <v>28</v>
      </c>
      <c r="R349" s="9" t="s">
        <v>3165</v>
      </c>
      <c r="S349" s="9">
        <v>2</v>
      </c>
      <c r="T349" s="9">
        <v>212100</v>
      </c>
    </row>
    <row r="350" spans="17:20">
      <c r="Q350" s="9" t="s">
        <v>28</v>
      </c>
      <c r="R350" s="9" t="s">
        <v>3165</v>
      </c>
      <c r="S350" s="9">
        <v>3</v>
      </c>
      <c r="T350" s="9">
        <v>142702</v>
      </c>
    </row>
    <row r="351" spans="17:20">
      <c r="Q351" s="9" t="s">
        <v>28</v>
      </c>
      <c r="R351" s="9" t="s">
        <v>3165</v>
      </c>
      <c r="S351" s="9">
        <v>4</v>
      </c>
      <c r="T351" s="9">
        <v>87239</v>
      </c>
    </row>
    <row r="352" spans="17:20">
      <c r="Q352" s="9" t="s">
        <v>28</v>
      </c>
      <c r="R352" s="9" t="s">
        <v>3165</v>
      </c>
      <c r="S352" s="9">
        <v>5</v>
      </c>
      <c r="T352" s="9">
        <v>30372</v>
      </c>
    </row>
    <row r="353" spans="17:20">
      <c r="Q353" s="9" t="s">
        <v>28</v>
      </c>
      <c r="R353" s="9" t="s">
        <v>3166</v>
      </c>
      <c r="S353" s="9">
        <v>1</v>
      </c>
      <c r="T353" s="9">
        <v>152685</v>
      </c>
    </row>
    <row r="354" spans="17:20">
      <c r="Q354" s="9" t="s">
        <v>28</v>
      </c>
      <c r="R354" s="9" t="s">
        <v>3166</v>
      </c>
      <c r="S354" s="9">
        <v>2</v>
      </c>
      <c r="T354" s="9">
        <v>127112</v>
      </c>
    </row>
    <row r="355" spans="17:20">
      <c r="Q355" s="9" t="s">
        <v>28</v>
      </c>
      <c r="R355" s="9" t="s">
        <v>3166</v>
      </c>
      <c r="S355" s="9">
        <v>3</v>
      </c>
      <c r="T355" s="9">
        <v>179928</v>
      </c>
    </row>
    <row r="356" spans="17:20">
      <c r="Q356" s="9" t="s">
        <v>28</v>
      </c>
      <c r="R356" s="9" t="s">
        <v>3166</v>
      </c>
      <c r="S356" s="9">
        <v>4</v>
      </c>
      <c r="T356" s="9">
        <v>177323</v>
      </c>
    </row>
    <row r="357" spans="17:20">
      <c r="Q357" s="9" t="s">
        <v>28</v>
      </c>
      <c r="R357" s="9" t="s">
        <v>3166</v>
      </c>
      <c r="S357" s="9">
        <v>5</v>
      </c>
      <c r="T357" s="9">
        <v>268849</v>
      </c>
    </row>
    <row r="358" spans="17:20">
      <c r="Q358" s="9" t="s">
        <v>29</v>
      </c>
      <c r="R358" s="9" t="s">
        <v>52</v>
      </c>
      <c r="S358" s="9">
        <v>1</v>
      </c>
      <c r="T358" s="9">
        <v>155371</v>
      </c>
    </row>
    <row r="359" spans="17:20">
      <c r="Q359" s="9" t="s">
        <v>29</v>
      </c>
      <c r="R359" s="9" t="s">
        <v>52</v>
      </c>
      <c r="S359" s="9">
        <v>2</v>
      </c>
      <c r="T359" s="9">
        <v>127330</v>
      </c>
    </row>
    <row r="360" spans="17:20">
      <c r="Q360" s="9" t="s">
        <v>29</v>
      </c>
      <c r="R360" s="9" t="s">
        <v>52</v>
      </c>
      <c r="S360" s="9">
        <v>3</v>
      </c>
      <c r="T360" s="9">
        <v>117970</v>
      </c>
    </row>
    <row r="361" spans="17:20">
      <c r="Q361" s="9" t="s">
        <v>29</v>
      </c>
      <c r="R361" s="9" t="s">
        <v>52</v>
      </c>
      <c r="S361" s="9">
        <v>4</v>
      </c>
      <c r="T361" s="9">
        <v>142336</v>
      </c>
    </row>
    <row r="362" spans="17:20">
      <c r="Q362" s="9" t="s">
        <v>29</v>
      </c>
      <c r="R362" s="9" t="s">
        <v>52</v>
      </c>
      <c r="S362" s="9">
        <v>5</v>
      </c>
      <c r="T362" s="9">
        <v>211820</v>
      </c>
    </row>
    <row r="363" spans="17:20">
      <c r="Q363" s="9" t="s">
        <v>29</v>
      </c>
      <c r="R363" s="9" t="s">
        <v>3129</v>
      </c>
      <c r="S363" s="9">
        <v>1</v>
      </c>
      <c r="T363" s="9">
        <v>113636</v>
      </c>
    </row>
    <row r="364" spans="17:20">
      <c r="Q364" s="9" t="s">
        <v>29</v>
      </c>
      <c r="R364" s="9" t="s">
        <v>3129</v>
      </c>
      <c r="S364" s="9">
        <v>2</v>
      </c>
      <c r="T364" s="9">
        <v>67035</v>
      </c>
    </row>
    <row r="365" spans="17:20">
      <c r="Q365" s="9" t="s">
        <v>29</v>
      </c>
      <c r="R365" s="9" t="s">
        <v>3129</v>
      </c>
      <c r="S365" s="9">
        <v>3</v>
      </c>
      <c r="T365" s="9">
        <v>98576</v>
      </c>
    </row>
    <row r="366" spans="17:20">
      <c r="Q366" s="9" t="s">
        <v>29</v>
      </c>
      <c r="R366" s="9" t="s">
        <v>3129</v>
      </c>
      <c r="S366" s="9">
        <v>4</v>
      </c>
      <c r="T366" s="9">
        <v>157042</v>
      </c>
    </row>
    <row r="367" spans="17:20">
      <c r="Q367" s="9" t="s">
        <v>29</v>
      </c>
      <c r="R367" s="9" t="s">
        <v>3129</v>
      </c>
      <c r="S367" s="9">
        <v>5</v>
      </c>
      <c r="T367" s="9">
        <v>531717</v>
      </c>
    </row>
    <row r="368" spans="17:20">
      <c r="Q368" s="9" t="s">
        <v>29</v>
      </c>
      <c r="R368" s="9" t="s">
        <v>3165</v>
      </c>
      <c r="S368" s="9">
        <v>1</v>
      </c>
      <c r="T368" s="9">
        <v>200445</v>
      </c>
    </row>
    <row r="369" spans="17:20">
      <c r="Q369" s="9" t="s">
        <v>29</v>
      </c>
      <c r="R369" s="9" t="s">
        <v>3165</v>
      </c>
      <c r="S369" s="9">
        <v>2</v>
      </c>
      <c r="T369" s="9">
        <v>195987</v>
      </c>
    </row>
    <row r="370" spans="17:20">
      <c r="Q370" s="9" t="s">
        <v>29</v>
      </c>
      <c r="R370" s="9" t="s">
        <v>3165</v>
      </c>
      <c r="S370" s="9">
        <v>3</v>
      </c>
      <c r="T370" s="9">
        <v>148895</v>
      </c>
    </row>
    <row r="371" spans="17:20">
      <c r="Q371" s="9" t="s">
        <v>29</v>
      </c>
      <c r="R371" s="9" t="s">
        <v>3165</v>
      </c>
      <c r="S371" s="9">
        <v>4</v>
      </c>
      <c r="T371" s="9">
        <v>106331</v>
      </c>
    </row>
    <row r="372" spans="17:20">
      <c r="Q372" s="9" t="s">
        <v>29</v>
      </c>
      <c r="R372" s="9" t="s">
        <v>3165</v>
      </c>
      <c r="S372" s="9">
        <v>5</v>
      </c>
      <c r="T372" s="9">
        <v>31928</v>
      </c>
    </row>
    <row r="373" spans="17:20">
      <c r="Q373" s="9" t="s">
        <v>29</v>
      </c>
      <c r="R373" s="9" t="s">
        <v>3166</v>
      </c>
      <c r="S373" s="9">
        <v>1</v>
      </c>
      <c r="T373" s="9">
        <v>152102</v>
      </c>
    </row>
    <row r="374" spans="17:20">
      <c r="Q374" s="9" t="s">
        <v>29</v>
      </c>
      <c r="R374" s="9" t="s">
        <v>3166</v>
      </c>
      <c r="S374" s="9">
        <v>2</v>
      </c>
      <c r="T374" s="9">
        <v>136461</v>
      </c>
    </row>
    <row r="375" spans="17:20">
      <c r="Q375" s="9" t="s">
        <v>29</v>
      </c>
      <c r="R375" s="9" t="s">
        <v>3166</v>
      </c>
      <c r="S375" s="9">
        <v>3</v>
      </c>
      <c r="T375" s="9">
        <v>182782</v>
      </c>
    </row>
    <row r="376" spans="17:20">
      <c r="Q376" s="9" t="s">
        <v>29</v>
      </c>
      <c r="R376" s="9" t="s">
        <v>3166</v>
      </c>
      <c r="S376" s="9">
        <v>4</v>
      </c>
      <c r="T376" s="9">
        <v>162785</v>
      </c>
    </row>
    <row r="377" spans="17:20">
      <c r="Q377" s="9" t="s">
        <v>29</v>
      </c>
      <c r="R377" s="9" t="s">
        <v>3166</v>
      </c>
      <c r="S377" s="9">
        <v>5</v>
      </c>
      <c r="T377" s="9">
        <v>303890</v>
      </c>
    </row>
    <row r="378" spans="17:20">
      <c r="Q378" s="9" t="s">
        <v>2074</v>
      </c>
      <c r="R378" s="9" t="s">
        <v>52</v>
      </c>
      <c r="S378" s="9">
        <v>1</v>
      </c>
      <c r="T378" s="9">
        <v>161441</v>
      </c>
    </row>
    <row r="379" spans="17:20">
      <c r="Q379" s="9" t="s">
        <v>2074</v>
      </c>
      <c r="R379" s="9" t="s">
        <v>52</v>
      </c>
      <c r="S379" s="9">
        <v>2</v>
      </c>
      <c r="T379" s="9">
        <v>97289</v>
      </c>
    </row>
    <row r="380" spans="17:20">
      <c r="Q380" s="9" t="s">
        <v>2074</v>
      </c>
      <c r="R380" s="9" t="s">
        <v>52</v>
      </c>
      <c r="S380" s="9">
        <v>3</v>
      </c>
      <c r="T380" s="9">
        <v>103509</v>
      </c>
    </row>
    <row r="381" spans="17:20">
      <c r="Q381" s="9" t="s">
        <v>2074</v>
      </c>
      <c r="R381" s="9" t="s">
        <v>52</v>
      </c>
      <c r="S381" s="9">
        <v>4</v>
      </c>
      <c r="T381" s="9">
        <v>140580</v>
      </c>
    </row>
    <row r="382" spans="17:20">
      <c r="Q382" s="9" t="s">
        <v>2074</v>
      </c>
      <c r="R382" s="9" t="s">
        <v>52</v>
      </c>
      <c r="S382" s="9">
        <v>5</v>
      </c>
      <c r="T382" s="9">
        <v>193781</v>
      </c>
    </row>
    <row r="383" spans="17:20">
      <c r="Q383" s="9" t="s">
        <v>2074</v>
      </c>
      <c r="R383" s="9" t="s">
        <v>3129</v>
      </c>
      <c r="S383" s="9">
        <v>1</v>
      </c>
      <c r="T383" s="9">
        <v>94315</v>
      </c>
    </row>
    <row r="384" spans="17:20">
      <c r="Q384" s="9" t="s">
        <v>2074</v>
      </c>
      <c r="R384" s="9" t="s">
        <v>3129</v>
      </c>
      <c r="S384" s="9">
        <v>2</v>
      </c>
      <c r="T384" s="9">
        <v>66834</v>
      </c>
    </row>
    <row r="385" spans="17:20">
      <c r="Q385" s="9" t="s">
        <v>2074</v>
      </c>
      <c r="R385" s="9" t="s">
        <v>3129</v>
      </c>
      <c r="S385" s="9">
        <v>3</v>
      </c>
      <c r="T385" s="9">
        <v>96314</v>
      </c>
    </row>
    <row r="386" spans="17:20">
      <c r="Q386" s="9" t="s">
        <v>2074</v>
      </c>
      <c r="R386" s="9" t="s">
        <v>3129</v>
      </c>
      <c r="S386" s="9">
        <v>4</v>
      </c>
      <c r="T386" s="9">
        <v>193675</v>
      </c>
    </row>
    <row r="387" spans="17:20">
      <c r="Q387" s="9" t="s">
        <v>2074</v>
      </c>
      <c r="R387" s="9" t="s">
        <v>3129</v>
      </c>
      <c r="S387" s="9">
        <v>5</v>
      </c>
      <c r="T387" s="9">
        <v>508505</v>
      </c>
    </row>
    <row r="388" spans="17:20">
      <c r="Q388" s="9" t="s">
        <v>2074</v>
      </c>
      <c r="R388" s="9" t="s">
        <v>3165</v>
      </c>
      <c r="S388" s="9">
        <v>1</v>
      </c>
      <c r="T388" s="9">
        <v>210500</v>
      </c>
    </row>
    <row r="389" spans="17:20">
      <c r="Q389" s="9" t="s">
        <v>2074</v>
      </c>
      <c r="R389" s="9" t="s">
        <v>3165</v>
      </c>
      <c r="S389" s="9">
        <v>2</v>
      </c>
      <c r="T389" s="9">
        <v>209314</v>
      </c>
    </row>
    <row r="390" spans="17:20">
      <c r="Q390" s="9" t="s">
        <v>2074</v>
      </c>
      <c r="R390" s="9" t="s">
        <v>3165</v>
      </c>
      <c r="S390" s="9">
        <v>3</v>
      </c>
      <c r="T390" s="9">
        <v>166673</v>
      </c>
    </row>
    <row r="391" spans="17:20">
      <c r="Q391" s="9" t="s">
        <v>2074</v>
      </c>
      <c r="R391" s="9" t="s">
        <v>3165</v>
      </c>
      <c r="S391" s="9">
        <v>4</v>
      </c>
      <c r="T391" s="9">
        <v>116382</v>
      </c>
    </row>
    <row r="392" spans="17:20">
      <c r="Q392" s="9" t="s">
        <v>2074</v>
      </c>
      <c r="R392" s="9" t="s">
        <v>3165</v>
      </c>
      <c r="S392" s="9">
        <v>5</v>
      </c>
      <c r="T392" s="9">
        <v>40283</v>
      </c>
    </row>
    <row r="393" spans="17:20">
      <c r="Q393" s="9" t="s">
        <v>2074</v>
      </c>
      <c r="R393" s="9" t="s">
        <v>3166</v>
      </c>
      <c r="S393" s="9">
        <v>1</v>
      </c>
      <c r="T393" s="9">
        <v>142065</v>
      </c>
    </row>
    <row r="394" spans="17:20">
      <c r="Q394" s="9" t="s">
        <v>2074</v>
      </c>
      <c r="R394" s="9" t="s">
        <v>3166</v>
      </c>
      <c r="S394" s="9">
        <v>2</v>
      </c>
      <c r="T394" s="9">
        <v>135585</v>
      </c>
    </row>
    <row r="395" spans="17:20">
      <c r="Q395" s="9" t="s">
        <v>2074</v>
      </c>
      <c r="R395" s="9" t="s">
        <v>3166</v>
      </c>
      <c r="S395" s="9">
        <v>3</v>
      </c>
      <c r="T395" s="9">
        <v>200111</v>
      </c>
    </row>
    <row r="396" spans="17:20">
      <c r="Q396" s="9" t="s">
        <v>2074</v>
      </c>
      <c r="R396" s="9" t="s">
        <v>3166</v>
      </c>
      <c r="S396" s="9">
        <v>4</v>
      </c>
      <c r="T396" s="9">
        <v>226636</v>
      </c>
    </row>
    <row r="397" spans="17:20">
      <c r="Q397" s="9" t="s">
        <v>2074</v>
      </c>
      <c r="R397" s="9" t="s">
        <v>3166</v>
      </c>
      <c r="S397" s="9">
        <v>5</v>
      </c>
      <c r="T397" s="9">
        <v>288540</v>
      </c>
    </row>
    <row r="398" spans="17:20">
      <c r="Q398" s="9" t="s">
        <v>2139</v>
      </c>
      <c r="R398" s="9" t="s">
        <v>52</v>
      </c>
      <c r="S398" s="9">
        <v>1</v>
      </c>
      <c r="T398" s="9">
        <v>139337</v>
      </c>
    </row>
    <row r="399" spans="17:20">
      <c r="Q399" s="9" t="s">
        <v>2139</v>
      </c>
      <c r="R399" s="9" t="s">
        <v>52</v>
      </c>
      <c r="S399" s="9">
        <v>2</v>
      </c>
      <c r="T399" s="9">
        <v>124075</v>
      </c>
    </row>
    <row r="400" spans="17:20">
      <c r="Q400" s="9" t="s">
        <v>2139</v>
      </c>
      <c r="R400" s="9" t="s">
        <v>52</v>
      </c>
      <c r="S400" s="9">
        <v>3</v>
      </c>
      <c r="T400" s="9">
        <v>131593</v>
      </c>
    </row>
    <row r="401" spans="17:20">
      <c r="Q401" s="9" t="s">
        <v>2139</v>
      </c>
      <c r="R401" s="9" t="s">
        <v>52</v>
      </c>
      <c r="S401" s="9">
        <v>4</v>
      </c>
      <c r="T401" s="9">
        <v>135012</v>
      </c>
    </row>
    <row r="402" spans="17:20">
      <c r="Q402" s="9" t="s">
        <v>2139</v>
      </c>
      <c r="R402" s="9" t="s">
        <v>52</v>
      </c>
      <c r="S402" s="9">
        <v>5</v>
      </c>
      <c r="T402" s="9">
        <v>227966</v>
      </c>
    </row>
    <row r="403" spans="17:20">
      <c r="Q403" s="9" t="s">
        <v>2139</v>
      </c>
      <c r="R403" s="9" t="s">
        <v>3129</v>
      </c>
      <c r="S403" s="9">
        <v>1</v>
      </c>
      <c r="T403" s="9">
        <v>109237</v>
      </c>
    </row>
    <row r="404" spans="17:20">
      <c r="Q404" s="9" t="s">
        <v>2139</v>
      </c>
      <c r="R404" s="9" t="s">
        <v>3129</v>
      </c>
      <c r="S404" s="9">
        <v>2</v>
      </c>
      <c r="T404" s="9">
        <v>79997</v>
      </c>
    </row>
    <row r="405" spans="17:20">
      <c r="Q405" s="9" t="s">
        <v>2139</v>
      </c>
      <c r="R405" s="9" t="s">
        <v>3129</v>
      </c>
      <c r="S405" s="9">
        <v>3</v>
      </c>
      <c r="T405" s="9">
        <v>125312</v>
      </c>
    </row>
    <row r="406" spans="17:20">
      <c r="Q406" s="9" t="s">
        <v>2139</v>
      </c>
      <c r="R406" s="9" t="s">
        <v>3129</v>
      </c>
      <c r="S406" s="9">
        <v>4</v>
      </c>
      <c r="T406" s="9">
        <v>151880</v>
      </c>
    </row>
    <row r="407" spans="17:20">
      <c r="Q407" s="9" t="s">
        <v>2139</v>
      </c>
      <c r="R407" s="9" t="s">
        <v>3129</v>
      </c>
      <c r="S407" s="9">
        <v>5</v>
      </c>
      <c r="T407" s="9">
        <v>487159</v>
      </c>
    </row>
    <row r="408" spans="17:20">
      <c r="Q408" s="9" t="s">
        <v>2139</v>
      </c>
      <c r="R408" s="9" t="s">
        <v>3165</v>
      </c>
      <c r="S408" s="9">
        <v>1</v>
      </c>
      <c r="T408" s="9">
        <v>204615</v>
      </c>
    </row>
    <row r="409" spans="17:20">
      <c r="Q409" s="9" t="s">
        <v>2139</v>
      </c>
      <c r="R409" s="9" t="s">
        <v>3165</v>
      </c>
      <c r="S409" s="9">
        <v>2</v>
      </c>
      <c r="T409" s="9">
        <v>257483</v>
      </c>
    </row>
    <row r="410" spans="17:20">
      <c r="Q410" s="9" t="s">
        <v>2139</v>
      </c>
      <c r="R410" s="9" t="s">
        <v>3165</v>
      </c>
      <c r="S410" s="9">
        <v>3</v>
      </c>
      <c r="T410" s="9">
        <v>150673</v>
      </c>
    </row>
    <row r="411" spans="17:20">
      <c r="Q411" s="9" t="s">
        <v>2139</v>
      </c>
      <c r="R411" s="9" t="s">
        <v>3165</v>
      </c>
      <c r="S411" s="9">
        <v>4</v>
      </c>
      <c r="T411" s="9">
        <v>92759</v>
      </c>
    </row>
    <row r="412" spans="17:20">
      <c r="Q412" s="9" t="s">
        <v>2139</v>
      </c>
      <c r="R412" s="9" t="s">
        <v>3165</v>
      </c>
      <c r="S412" s="9">
        <v>5</v>
      </c>
      <c r="T412" s="9">
        <v>30481</v>
      </c>
    </row>
    <row r="413" spans="17:20">
      <c r="Q413" s="9" t="s">
        <v>2139</v>
      </c>
      <c r="R413" s="9" t="s">
        <v>3166</v>
      </c>
      <c r="S413" s="9">
        <v>1</v>
      </c>
      <c r="T413" s="9">
        <v>169973</v>
      </c>
    </row>
    <row r="414" spans="17:20">
      <c r="Q414" s="9" t="s">
        <v>2139</v>
      </c>
      <c r="R414" s="9" t="s">
        <v>3166</v>
      </c>
      <c r="S414" s="9">
        <v>2</v>
      </c>
      <c r="T414" s="9">
        <v>187041</v>
      </c>
    </row>
    <row r="415" spans="17:20">
      <c r="Q415" s="9" t="s">
        <v>2139</v>
      </c>
      <c r="R415" s="9" t="s">
        <v>3166</v>
      </c>
      <c r="S415" s="9">
        <v>3</v>
      </c>
      <c r="T415" s="9">
        <v>184905</v>
      </c>
    </row>
    <row r="416" spans="17:20">
      <c r="Q416" s="9" t="s">
        <v>2139</v>
      </c>
      <c r="R416" s="9" t="s">
        <v>3166</v>
      </c>
      <c r="S416" s="9">
        <v>4</v>
      </c>
      <c r="T416" s="9">
        <v>195109</v>
      </c>
    </row>
    <row r="417" spans="17:20">
      <c r="Q417" s="9" t="s">
        <v>2139</v>
      </c>
      <c r="R417" s="9" t="s">
        <v>3166</v>
      </c>
      <c r="S417" s="9">
        <v>5</v>
      </c>
      <c r="T417" s="9">
        <v>262499</v>
      </c>
    </row>
    <row r="418" spans="17:20">
      <c r="Q418" s="9" t="s">
        <v>2174</v>
      </c>
      <c r="R418" s="9" t="s">
        <v>52</v>
      </c>
      <c r="S418" s="9">
        <v>1</v>
      </c>
      <c r="T418" s="9">
        <v>161855</v>
      </c>
    </row>
    <row r="419" spans="17:20">
      <c r="Q419" s="9" t="s">
        <v>2174</v>
      </c>
      <c r="R419" s="9" t="s">
        <v>52</v>
      </c>
      <c r="S419" s="9">
        <v>2</v>
      </c>
      <c r="T419" s="9">
        <v>151862</v>
      </c>
    </row>
    <row r="420" spans="17:20">
      <c r="Q420" s="9" t="s">
        <v>2174</v>
      </c>
      <c r="R420" s="9" t="s">
        <v>52</v>
      </c>
      <c r="S420" s="9">
        <v>3</v>
      </c>
      <c r="T420" s="9">
        <v>115511</v>
      </c>
    </row>
    <row r="421" spans="17:20">
      <c r="Q421" s="9" t="s">
        <v>2174</v>
      </c>
      <c r="R421" s="9" t="s">
        <v>52</v>
      </c>
      <c r="S421" s="9">
        <v>4</v>
      </c>
      <c r="T421" s="9">
        <v>163201</v>
      </c>
    </row>
    <row r="422" spans="17:20">
      <c r="Q422" s="9" t="s">
        <v>2174</v>
      </c>
      <c r="R422" s="9" t="s">
        <v>52</v>
      </c>
      <c r="S422" s="9">
        <v>5</v>
      </c>
      <c r="T422" s="9">
        <v>217220</v>
      </c>
    </row>
    <row r="423" spans="17:20">
      <c r="Q423" s="9" t="s">
        <v>2174</v>
      </c>
      <c r="R423" s="9" t="s">
        <v>3129</v>
      </c>
      <c r="S423" s="9">
        <v>1</v>
      </c>
      <c r="T423" s="9">
        <v>94831</v>
      </c>
    </row>
    <row r="424" spans="17:20">
      <c r="Q424" s="9" t="s">
        <v>2174</v>
      </c>
      <c r="R424" s="9" t="s">
        <v>3129</v>
      </c>
      <c r="S424" s="9">
        <v>2</v>
      </c>
      <c r="T424" s="9">
        <v>43066</v>
      </c>
    </row>
    <row r="425" spans="17:20">
      <c r="Q425" s="9" t="s">
        <v>2174</v>
      </c>
      <c r="R425" s="9" t="s">
        <v>3129</v>
      </c>
      <c r="S425" s="9">
        <v>3</v>
      </c>
      <c r="T425" s="9">
        <v>126749</v>
      </c>
    </row>
    <row r="426" spans="17:20">
      <c r="Q426" s="9" t="s">
        <v>2174</v>
      </c>
      <c r="R426" s="9" t="s">
        <v>3129</v>
      </c>
      <c r="S426" s="9">
        <v>4</v>
      </c>
      <c r="T426" s="9">
        <v>163216</v>
      </c>
    </row>
    <row r="427" spans="17:20">
      <c r="Q427" s="9" t="s">
        <v>2174</v>
      </c>
      <c r="R427" s="9" t="s">
        <v>3129</v>
      </c>
      <c r="S427" s="9">
        <v>5</v>
      </c>
      <c r="T427" s="9">
        <v>542575</v>
      </c>
    </row>
    <row r="428" spans="17:20">
      <c r="Q428" s="9" t="s">
        <v>2174</v>
      </c>
      <c r="R428" s="9" t="s">
        <v>3165</v>
      </c>
      <c r="S428" s="9">
        <v>1</v>
      </c>
      <c r="T428" s="9">
        <v>182390</v>
      </c>
    </row>
    <row r="429" spans="17:20">
      <c r="Q429" s="9" t="s">
        <v>2174</v>
      </c>
      <c r="R429" s="9" t="s">
        <v>3165</v>
      </c>
      <c r="S429" s="9">
        <v>2</v>
      </c>
      <c r="T429" s="9">
        <v>228290</v>
      </c>
    </row>
    <row r="430" spans="17:20">
      <c r="Q430" s="9" t="s">
        <v>2174</v>
      </c>
      <c r="R430" s="9" t="s">
        <v>3165</v>
      </c>
      <c r="S430" s="9">
        <v>3</v>
      </c>
      <c r="T430" s="9">
        <v>174825</v>
      </c>
    </row>
    <row r="431" spans="17:20">
      <c r="Q431" s="9" t="s">
        <v>2174</v>
      </c>
      <c r="R431" s="9" t="s">
        <v>3165</v>
      </c>
      <c r="S431" s="9">
        <v>4</v>
      </c>
      <c r="T431" s="9">
        <v>107388</v>
      </c>
    </row>
    <row r="432" spans="17:20">
      <c r="Q432" s="9" t="s">
        <v>2174</v>
      </c>
      <c r="R432" s="9" t="s">
        <v>3165</v>
      </c>
      <c r="S432" s="9">
        <v>5</v>
      </c>
      <c r="T432" s="9">
        <v>18391</v>
      </c>
    </row>
    <row r="433" spans="17:20">
      <c r="Q433" s="9" t="s">
        <v>2174</v>
      </c>
      <c r="R433" s="9" t="s">
        <v>3166</v>
      </c>
      <c r="S433" s="9">
        <v>1</v>
      </c>
      <c r="T433" s="9">
        <v>184541</v>
      </c>
    </row>
    <row r="434" spans="17:20">
      <c r="Q434" s="9" t="s">
        <v>2174</v>
      </c>
      <c r="R434" s="9" t="s">
        <v>3166</v>
      </c>
      <c r="S434" s="9">
        <v>2</v>
      </c>
      <c r="T434" s="9">
        <v>153026</v>
      </c>
    </row>
    <row r="435" spans="17:20">
      <c r="Q435" s="9" t="s">
        <v>2174</v>
      </c>
      <c r="R435" s="9" t="s">
        <v>3166</v>
      </c>
      <c r="S435" s="9">
        <v>3</v>
      </c>
      <c r="T435" s="9">
        <v>158085</v>
      </c>
    </row>
    <row r="436" spans="17:20">
      <c r="Q436" s="9" t="s">
        <v>2174</v>
      </c>
      <c r="R436" s="9" t="s">
        <v>3166</v>
      </c>
      <c r="S436" s="9">
        <v>4</v>
      </c>
      <c r="T436" s="9">
        <v>242254</v>
      </c>
    </row>
    <row r="437" spans="17:20">
      <c r="Q437" s="9" t="s">
        <v>2174</v>
      </c>
      <c r="R437" s="9" t="s">
        <v>3166</v>
      </c>
      <c r="S437" s="9">
        <v>5</v>
      </c>
      <c r="T437" s="9">
        <v>310476</v>
      </c>
    </row>
    <row r="438" spans="17:20">
      <c r="Q438" s="9" t="s">
        <v>2286</v>
      </c>
      <c r="R438" s="9" t="s">
        <v>52</v>
      </c>
      <c r="S438" s="9">
        <v>1</v>
      </c>
      <c r="T438" s="9">
        <v>209514</v>
      </c>
    </row>
    <row r="439" spans="17:20">
      <c r="Q439" s="9" t="s">
        <v>2286</v>
      </c>
      <c r="R439" s="9" t="s">
        <v>52</v>
      </c>
      <c r="S439" s="9">
        <v>2</v>
      </c>
      <c r="T439" s="9">
        <v>120223</v>
      </c>
    </row>
    <row r="440" spans="17:20">
      <c r="Q440" s="9" t="s">
        <v>2286</v>
      </c>
      <c r="R440" s="9" t="s">
        <v>52</v>
      </c>
      <c r="S440" s="9">
        <v>3</v>
      </c>
      <c r="T440" s="9">
        <v>119839</v>
      </c>
    </row>
    <row r="441" spans="17:20">
      <c r="Q441" s="9" t="s">
        <v>2286</v>
      </c>
      <c r="R441" s="9" t="s">
        <v>52</v>
      </c>
      <c r="S441" s="9">
        <v>4</v>
      </c>
      <c r="T441" s="9">
        <v>110843</v>
      </c>
    </row>
    <row r="442" spans="17:20">
      <c r="Q442" s="9" t="s">
        <v>2286</v>
      </c>
      <c r="R442" s="9" t="s">
        <v>52</v>
      </c>
      <c r="S442" s="9">
        <v>5</v>
      </c>
      <c r="T442" s="9">
        <v>257490</v>
      </c>
    </row>
    <row r="443" spans="17:20">
      <c r="Q443" s="9" t="s">
        <v>2286</v>
      </c>
      <c r="R443" s="9" t="s">
        <v>3129</v>
      </c>
      <c r="S443" s="9">
        <v>1</v>
      </c>
      <c r="T443" s="9">
        <v>94386</v>
      </c>
    </row>
    <row r="444" spans="17:20">
      <c r="Q444" s="9" t="s">
        <v>2286</v>
      </c>
      <c r="R444" s="9" t="s">
        <v>3129</v>
      </c>
      <c r="S444" s="9">
        <v>2</v>
      </c>
      <c r="T444" s="9">
        <v>46841</v>
      </c>
    </row>
    <row r="445" spans="17:20">
      <c r="Q445" s="9" t="s">
        <v>2286</v>
      </c>
      <c r="R445" s="9" t="s">
        <v>3129</v>
      </c>
      <c r="S445" s="9">
        <v>3</v>
      </c>
      <c r="T445" s="9">
        <v>84864</v>
      </c>
    </row>
    <row r="446" spans="17:20">
      <c r="Q446" s="9" t="s">
        <v>2286</v>
      </c>
      <c r="R446" s="9" t="s">
        <v>3129</v>
      </c>
      <c r="S446" s="9">
        <v>4</v>
      </c>
      <c r="T446" s="9">
        <v>199309</v>
      </c>
    </row>
    <row r="447" spans="17:20">
      <c r="Q447" s="9" t="s">
        <v>2286</v>
      </c>
      <c r="R447" s="9" t="s">
        <v>3129</v>
      </c>
      <c r="S447" s="9">
        <v>5</v>
      </c>
      <c r="T447" s="9">
        <v>454137</v>
      </c>
    </row>
    <row r="448" spans="17:20">
      <c r="Q448" s="9" t="s">
        <v>2286</v>
      </c>
      <c r="R448" s="9" t="s">
        <v>3165</v>
      </c>
      <c r="S448" s="9">
        <v>1</v>
      </c>
      <c r="T448" s="9">
        <v>213858</v>
      </c>
    </row>
    <row r="449" spans="17:20">
      <c r="Q449" s="9" t="s">
        <v>2286</v>
      </c>
      <c r="R449" s="9" t="s">
        <v>3165</v>
      </c>
      <c r="S449" s="9">
        <v>2</v>
      </c>
      <c r="T449" s="9">
        <v>269459</v>
      </c>
    </row>
    <row r="450" spans="17:20">
      <c r="Q450" s="9" t="s">
        <v>2286</v>
      </c>
      <c r="R450" s="9" t="s">
        <v>3165</v>
      </c>
      <c r="S450" s="9">
        <v>3</v>
      </c>
      <c r="T450" s="9">
        <v>223627</v>
      </c>
    </row>
    <row r="451" spans="17:20">
      <c r="Q451" s="9" t="s">
        <v>2286</v>
      </c>
      <c r="R451" s="9" t="s">
        <v>3165</v>
      </c>
      <c r="S451" s="9">
        <v>4</v>
      </c>
      <c r="T451" s="9">
        <v>68413</v>
      </c>
    </row>
    <row r="452" spans="17:20">
      <c r="Q452" s="9" t="s">
        <v>2286</v>
      </c>
      <c r="R452" s="9" t="s">
        <v>3165</v>
      </c>
      <c r="S452" s="9">
        <v>5</v>
      </c>
      <c r="T452" s="9">
        <v>47863</v>
      </c>
    </row>
    <row r="453" spans="17:20">
      <c r="Q453" s="9" t="s">
        <v>2286</v>
      </c>
      <c r="R453" s="9" t="s">
        <v>3166</v>
      </c>
      <c r="S453" s="9">
        <v>1</v>
      </c>
      <c r="T453" s="9">
        <v>170812</v>
      </c>
    </row>
    <row r="454" spans="17:20">
      <c r="Q454" s="9" t="s">
        <v>2286</v>
      </c>
      <c r="R454" s="9" t="s">
        <v>3166</v>
      </c>
      <c r="S454" s="9">
        <v>2</v>
      </c>
      <c r="T454" s="9">
        <v>141410</v>
      </c>
    </row>
    <row r="455" spans="17:20">
      <c r="Q455" s="9" t="s">
        <v>2286</v>
      </c>
      <c r="R455" s="9" t="s">
        <v>3166</v>
      </c>
      <c r="S455" s="9">
        <v>3</v>
      </c>
      <c r="T455" s="9">
        <v>236284</v>
      </c>
    </row>
    <row r="456" spans="17:20">
      <c r="Q456" s="9" t="s">
        <v>2286</v>
      </c>
      <c r="R456" s="9" t="s">
        <v>3166</v>
      </c>
      <c r="S456" s="9">
        <v>4</v>
      </c>
      <c r="T456" s="9">
        <v>190183</v>
      </c>
    </row>
    <row r="457" spans="17:20">
      <c r="Q457" s="9" t="s">
        <v>2286</v>
      </c>
      <c r="R457" s="9" t="s">
        <v>3166</v>
      </c>
      <c r="S457" s="9">
        <v>5</v>
      </c>
      <c r="T457" s="9">
        <v>345596</v>
      </c>
    </row>
    <row r="458" spans="17:20">
      <c r="Q458" s="9" t="s">
        <v>2316</v>
      </c>
      <c r="R458" s="9" t="s">
        <v>52</v>
      </c>
      <c r="S458" s="9">
        <v>1</v>
      </c>
      <c r="T458" s="9">
        <v>210657</v>
      </c>
    </row>
    <row r="459" spans="17:20">
      <c r="Q459" s="9" t="s">
        <v>2316</v>
      </c>
      <c r="R459" s="9" t="s">
        <v>52</v>
      </c>
      <c r="S459" s="9">
        <v>2</v>
      </c>
      <c r="T459" s="9">
        <v>110978</v>
      </c>
    </row>
    <row r="460" spans="17:20">
      <c r="Q460" s="9" t="s">
        <v>2316</v>
      </c>
      <c r="R460" s="9" t="s">
        <v>52</v>
      </c>
      <c r="S460" s="9">
        <v>3</v>
      </c>
      <c r="T460" s="9">
        <v>93580</v>
      </c>
    </row>
    <row r="461" spans="17:20">
      <c r="Q461" s="9" t="s">
        <v>2316</v>
      </c>
      <c r="R461" s="9" t="s">
        <v>52</v>
      </c>
      <c r="S461" s="9">
        <v>4</v>
      </c>
      <c r="T461" s="9">
        <v>167078</v>
      </c>
    </row>
    <row r="462" spans="17:20">
      <c r="Q462" s="9" t="s">
        <v>2316</v>
      </c>
      <c r="R462" s="9" t="s">
        <v>52</v>
      </c>
      <c r="S462" s="9">
        <v>5</v>
      </c>
      <c r="T462" s="9">
        <v>192224</v>
      </c>
    </row>
    <row r="463" spans="17:20">
      <c r="Q463" s="9" t="s">
        <v>2316</v>
      </c>
      <c r="R463" s="9" t="s">
        <v>3129</v>
      </c>
      <c r="S463" s="9">
        <v>1</v>
      </c>
      <c r="T463" s="9">
        <v>80402</v>
      </c>
    </row>
    <row r="464" spans="17:20">
      <c r="Q464" s="9" t="s">
        <v>2316</v>
      </c>
      <c r="R464" s="9" t="s">
        <v>3129</v>
      </c>
      <c r="S464" s="9">
        <v>2</v>
      </c>
      <c r="T464" s="9">
        <v>64265</v>
      </c>
    </row>
    <row r="465" spans="17:20">
      <c r="Q465" s="9" t="s">
        <v>2316</v>
      </c>
      <c r="R465" s="9" t="s">
        <v>3129</v>
      </c>
      <c r="S465" s="9">
        <v>3</v>
      </c>
      <c r="T465" s="9">
        <v>106622</v>
      </c>
    </row>
    <row r="466" spans="17:20">
      <c r="Q466" s="9" t="s">
        <v>2316</v>
      </c>
      <c r="R466" s="9" t="s">
        <v>3129</v>
      </c>
      <c r="S466" s="9">
        <v>4</v>
      </c>
      <c r="T466" s="9">
        <v>195174</v>
      </c>
    </row>
    <row r="467" spans="17:20">
      <c r="Q467" s="9" t="s">
        <v>2316</v>
      </c>
      <c r="R467" s="9" t="s">
        <v>3129</v>
      </c>
      <c r="S467" s="9">
        <v>5</v>
      </c>
      <c r="T467" s="9">
        <v>474257</v>
      </c>
    </row>
    <row r="468" spans="17:20">
      <c r="Q468" s="9" t="s">
        <v>2316</v>
      </c>
      <c r="R468" s="9" t="s">
        <v>3165</v>
      </c>
      <c r="S468" s="9">
        <v>1</v>
      </c>
      <c r="T468" s="9">
        <v>246640</v>
      </c>
    </row>
    <row r="469" spans="17:20">
      <c r="Q469" s="9" t="s">
        <v>2316</v>
      </c>
      <c r="R469" s="9" t="s">
        <v>3165</v>
      </c>
      <c r="S469" s="9">
        <v>2</v>
      </c>
      <c r="T469" s="9">
        <v>202996</v>
      </c>
    </row>
    <row r="470" spans="17:20">
      <c r="Q470" s="9" t="s">
        <v>2316</v>
      </c>
      <c r="R470" s="9" t="s">
        <v>3165</v>
      </c>
      <c r="S470" s="9">
        <v>3</v>
      </c>
      <c r="T470" s="9">
        <v>186812</v>
      </c>
    </row>
    <row r="471" spans="17:20">
      <c r="Q471" s="9" t="s">
        <v>2316</v>
      </c>
      <c r="R471" s="9" t="s">
        <v>3165</v>
      </c>
      <c r="S471" s="9">
        <v>4</v>
      </c>
      <c r="T471" s="9">
        <v>92044</v>
      </c>
    </row>
    <row r="472" spans="17:20">
      <c r="Q472" s="9" t="s">
        <v>2316</v>
      </c>
      <c r="R472" s="9" t="s">
        <v>3165</v>
      </c>
      <c r="S472" s="9">
        <v>5</v>
      </c>
      <c r="T472" s="9">
        <v>35549</v>
      </c>
    </row>
    <row r="473" spans="17:20">
      <c r="Q473" s="9" t="s">
        <v>2316</v>
      </c>
      <c r="R473" s="9" t="s">
        <v>3166</v>
      </c>
      <c r="S473" s="9">
        <v>1</v>
      </c>
      <c r="T473" s="9">
        <v>156855</v>
      </c>
    </row>
    <row r="474" spans="17:20">
      <c r="Q474" s="9" t="s">
        <v>2316</v>
      </c>
      <c r="R474" s="9" t="s">
        <v>3166</v>
      </c>
      <c r="S474" s="9">
        <v>2</v>
      </c>
      <c r="T474" s="9">
        <v>140523</v>
      </c>
    </row>
    <row r="475" spans="17:20">
      <c r="Q475" s="9" t="s">
        <v>2316</v>
      </c>
      <c r="R475" s="9" t="s">
        <v>3166</v>
      </c>
      <c r="S475" s="9">
        <v>3</v>
      </c>
      <c r="T475" s="9">
        <v>137509</v>
      </c>
    </row>
    <row r="476" spans="17:20">
      <c r="Q476" s="9" t="s">
        <v>2316</v>
      </c>
      <c r="R476" s="9" t="s">
        <v>3166</v>
      </c>
      <c r="S476" s="9">
        <v>4</v>
      </c>
      <c r="T476" s="9">
        <v>273473</v>
      </c>
    </row>
    <row r="477" spans="17:20">
      <c r="Q477" s="9" t="s">
        <v>2316</v>
      </c>
      <c r="R477" s="9" t="s">
        <v>3166</v>
      </c>
      <c r="S477" s="9">
        <v>5</v>
      </c>
      <c r="T477" s="9">
        <v>321310</v>
      </c>
    </row>
    <row r="478" spans="17:20">
      <c r="Q478" s="9" t="s">
        <v>2328</v>
      </c>
      <c r="R478" s="9" t="s">
        <v>52</v>
      </c>
      <c r="S478" s="9">
        <v>1</v>
      </c>
      <c r="T478" s="9">
        <v>220280</v>
      </c>
    </row>
    <row r="479" spans="17:20">
      <c r="Q479" s="9" t="s">
        <v>2328</v>
      </c>
      <c r="R479" s="9" t="s">
        <v>52</v>
      </c>
      <c r="S479" s="9">
        <v>2</v>
      </c>
      <c r="T479" s="9">
        <v>136964</v>
      </c>
    </row>
    <row r="480" spans="17:20">
      <c r="Q480" s="9" t="s">
        <v>2328</v>
      </c>
      <c r="R480" s="9" t="s">
        <v>52</v>
      </c>
      <c r="S480" s="9">
        <v>3</v>
      </c>
      <c r="T480" s="9">
        <v>111053</v>
      </c>
    </row>
    <row r="481" spans="17:20">
      <c r="Q481" s="9" t="s">
        <v>2328</v>
      </c>
      <c r="R481" s="9" t="s">
        <v>52</v>
      </c>
      <c r="S481" s="9">
        <v>4</v>
      </c>
      <c r="T481" s="9">
        <v>153226</v>
      </c>
    </row>
    <row r="482" spans="17:20">
      <c r="Q482" s="9" t="s">
        <v>2328</v>
      </c>
      <c r="R482" s="9" t="s">
        <v>52</v>
      </c>
      <c r="S482" s="9">
        <v>5</v>
      </c>
      <c r="T482" s="9">
        <v>271978</v>
      </c>
    </row>
    <row r="483" spans="17:20">
      <c r="Q483" s="9" t="s">
        <v>2328</v>
      </c>
      <c r="R483" s="9" t="s">
        <v>3129</v>
      </c>
      <c r="S483" s="9">
        <v>1</v>
      </c>
      <c r="T483" s="9">
        <v>73528</v>
      </c>
    </row>
    <row r="484" spans="17:20">
      <c r="Q484" s="9" t="s">
        <v>2328</v>
      </c>
      <c r="R484" s="9" t="s">
        <v>3129</v>
      </c>
      <c r="S484" s="9">
        <v>2</v>
      </c>
      <c r="T484" s="9">
        <v>37345</v>
      </c>
    </row>
    <row r="485" spans="17:20">
      <c r="Q485" s="9" t="s">
        <v>2328</v>
      </c>
      <c r="R485" s="9" t="s">
        <v>3129</v>
      </c>
      <c r="S485" s="9">
        <v>3</v>
      </c>
      <c r="T485" s="9">
        <v>83256</v>
      </c>
    </row>
    <row r="486" spans="17:20">
      <c r="Q486" s="9" t="s">
        <v>2328</v>
      </c>
      <c r="R486" s="9" t="s">
        <v>3129</v>
      </c>
      <c r="S486" s="9">
        <v>4</v>
      </c>
      <c r="T486" s="9">
        <v>143016</v>
      </c>
    </row>
    <row r="487" spans="17:20">
      <c r="Q487" s="9" t="s">
        <v>2328</v>
      </c>
      <c r="R487" s="9" t="s">
        <v>3129</v>
      </c>
      <c r="S487" s="9">
        <v>5</v>
      </c>
      <c r="T487" s="9">
        <v>469082</v>
      </c>
    </row>
    <row r="488" spans="17:20">
      <c r="Q488" s="9" t="s">
        <v>2328</v>
      </c>
      <c r="R488" s="9" t="s">
        <v>3165</v>
      </c>
      <c r="S488" s="9">
        <v>1</v>
      </c>
      <c r="T488" s="9">
        <v>251136</v>
      </c>
    </row>
    <row r="489" spans="17:20">
      <c r="Q489" s="9" t="s">
        <v>2328</v>
      </c>
      <c r="R489" s="9" t="s">
        <v>3165</v>
      </c>
      <c r="S489" s="9">
        <v>2</v>
      </c>
      <c r="T489" s="9">
        <v>178581</v>
      </c>
    </row>
    <row r="490" spans="17:20">
      <c r="Q490" s="9" t="s">
        <v>2328</v>
      </c>
      <c r="R490" s="9" t="s">
        <v>3165</v>
      </c>
      <c r="S490" s="9">
        <v>3</v>
      </c>
      <c r="T490" s="9">
        <v>173919</v>
      </c>
    </row>
    <row r="491" spans="17:20">
      <c r="Q491" s="9" t="s">
        <v>2328</v>
      </c>
      <c r="R491" s="9" t="s">
        <v>3165</v>
      </c>
      <c r="S491" s="9">
        <v>4</v>
      </c>
      <c r="T491" s="9">
        <v>87778</v>
      </c>
    </row>
    <row r="492" spans="17:20">
      <c r="Q492" s="9" t="s">
        <v>2328</v>
      </c>
      <c r="R492" s="9" t="s">
        <v>3165</v>
      </c>
      <c r="S492" s="9">
        <v>5</v>
      </c>
      <c r="T492" s="9">
        <v>29934</v>
      </c>
    </row>
    <row r="493" spans="17:20">
      <c r="Q493" s="9" t="s">
        <v>2328</v>
      </c>
      <c r="R493" s="9" t="s">
        <v>3166</v>
      </c>
      <c r="S493" s="9">
        <v>1</v>
      </c>
      <c r="T493" s="9">
        <v>153171</v>
      </c>
    </row>
    <row r="494" spans="17:20">
      <c r="Q494" s="9" t="s">
        <v>2328</v>
      </c>
      <c r="R494" s="9" t="s">
        <v>3166</v>
      </c>
      <c r="S494" s="9">
        <v>2</v>
      </c>
      <c r="T494" s="9">
        <v>137920</v>
      </c>
    </row>
    <row r="495" spans="17:20">
      <c r="Q495" s="9" t="s">
        <v>2328</v>
      </c>
      <c r="R495" s="9" t="s">
        <v>3166</v>
      </c>
      <c r="S495" s="9">
        <v>3</v>
      </c>
      <c r="T495" s="9">
        <v>171453</v>
      </c>
    </row>
    <row r="496" spans="17:20">
      <c r="Q496" s="9" t="s">
        <v>2328</v>
      </c>
      <c r="R496" s="9" t="s">
        <v>3166</v>
      </c>
      <c r="S496" s="9">
        <v>4</v>
      </c>
      <c r="T496" s="9">
        <v>237261</v>
      </c>
    </row>
    <row r="497" spans="17:20">
      <c r="Q497" s="9" t="s">
        <v>2328</v>
      </c>
      <c r="R497" s="9" t="s">
        <v>3166</v>
      </c>
      <c r="S497" s="9">
        <v>5</v>
      </c>
      <c r="T497" s="9">
        <v>397898</v>
      </c>
    </row>
  </sheetData>
  <customSheetViews>
    <customSheetView guid="{9883963A-B599-466E-88D7-AE85360E0737}">
      <pageMargins left="0.7" right="0.7" top="0.75" bottom="0.75" header="0.3" footer="0.3"/>
      <pageSetup paperSize="9" orientation="portrait" r:id="rId1"/>
    </customSheetView>
    <customSheetView guid="{CDEF6930-6739-4FEE-9F65-E195F9A4F82A}">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86">
    <tabColor theme="7" tint="-0.249977111117893"/>
  </sheetPr>
  <dimension ref="A1:J9"/>
  <sheetViews>
    <sheetView zoomScaleNormal="100" workbookViewId="0">
      <selection activeCell="B1" sqref="B1"/>
    </sheetView>
  </sheetViews>
  <sheetFormatPr defaultColWidth="9.140625" defaultRowHeight="15"/>
  <cols>
    <col min="1" max="1" width="14.85546875" style="21" customWidth="1"/>
    <col min="2" max="16384" width="9.140625" style="6"/>
  </cols>
  <sheetData>
    <row r="1" spans="1:10">
      <c r="A1" s="198" t="s">
        <v>30</v>
      </c>
      <c r="B1" s="8">
        <v>5.13</v>
      </c>
      <c r="C1" s="257"/>
    </row>
    <row r="2" spans="1:10">
      <c r="A2" s="148" t="s">
        <v>31</v>
      </c>
      <c r="B2" s="6" t="s">
        <v>3210</v>
      </c>
    </row>
    <row r="3" spans="1:10">
      <c r="A3" s="148" t="s">
        <v>33</v>
      </c>
      <c r="B3" s="25" t="s">
        <v>3274</v>
      </c>
    </row>
    <row r="5" spans="1:10">
      <c r="A5" s="21" t="s">
        <v>50</v>
      </c>
      <c r="B5" s="6">
        <v>1996</v>
      </c>
      <c r="C5" s="6">
        <v>2001</v>
      </c>
      <c r="D5" s="6">
        <v>2006</v>
      </c>
      <c r="E5" s="6">
        <v>2010</v>
      </c>
      <c r="F5" s="6">
        <v>2013</v>
      </c>
      <c r="G5" s="6">
        <v>2015</v>
      </c>
      <c r="H5" s="6">
        <v>2016</v>
      </c>
      <c r="I5" s="6">
        <v>2017</v>
      </c>
      <c r="J5" s="6">
        <v>2018</v>
      </c>
    </row>
    <row r="6" spans="1:10">
      <c r="A6" s="21" t="s">
        <v>41</v>
      </c>
      <c r="B6" s="6">
        <v>46.01</v>
      </c>
      <c r="C6" s="6">
        <v>47.46</v>
      </c>
      <c r="D6" s="6">
        <v>48.11</v>
      </c>
      <c r="E6" s="6">
        <v>55.27</v>
      </c>
      <c r="F6" s="6">
        <v>59.56</v>
      </c>
      <c r="G6" s="6">
        <v>58.95</v>
      </c>
      <c r="H6" s="6">
        <v>60.1</v>
      </c>
      <c r="I6" s="6">
        <v>61.2</v>
      </c>
      <c r="J6" s="6">
        <v>63.2</v>
      </c>
    </row>
    <row r="7" spans="1:10">
      <c r="A7" s="21" t="s">
        <v>43</v>
      </c>
      <c r="B7" s="6">
        <v>52.15</v>
      </c>
      <c r="C7" s="6">
        <v>49.91</v>
      </c>
      <c r="D7" s="6">
        <v>48.5</v>
      </c>
      <c r="E7" s="6">
        <v>57.26</v>
      </c>
      <c r="F7" s="6">
        <v>63.23</v>
      </c>
      <c r="G7" s="6">
        <v>63.76</v>
      </c>
      <c r="H7" s="6">
        <v>64.099999999999994</v>
      </c>
      <c r="I7" s="6">
        <v>63.9</v>
      </c>
      <c r="J7" s="6">
        <v>66</v>
      </c>
    </row>
    <row r="8" spans="1:10">
      <c r="A8" s="21" t="s">
        <v>42</v>
      </c>
      <c r="B8" s="6">
        <v>54.02</v>
      </c>
      <c r="C8" s="6">
        <v>56.87</v>
      </c>
      <c r="D8" s="6">
        <v>57.18</v>
      </c>
      <c r="E8" s="6">
        <v>63.34</v>
      </c>
      <c r="F8" s="6">
        <v>68.260000000000005</v>
      </c>
      <c r="G8" s="6">
        <v>68.73</v>
      </c>
      <c r="H8" s="6">
        <v>68.5</v>
      </c>
      <c r="I8" s="6">
        <v>68.599999999999994</v>
      </c>
      <c r="J8" s="6">
        <v>69.2</v>
      </c>
    </row>
    <row r="9" spans="1:10">
      <c r="A9" s="21" t="s">
        <v>2</v>
      </c>
      <c r="B9" s="6">
        <v>48.05</v>
      </c>
      <c r="C9" s="6">
        <v>50.14</v>
      </c>
      <c r="D9" s="6">
        <v>50.47</v>
      </c>
      <c r="E9" s="6">
        <v>57.78</v>
      </c>
      <c r="F9" s="6">
        <v>62.43</v>
      </c>
      <c r="G9" s="6">
        <v>62.33</v>
      </c>
      <c r="H9" s="6">
        <v>63.4</v>
      </c>
      <c r="I9" s="6">
        <v>64</v>
      </c>
      <c r="J9" s="6">
        <v>65.400000000000006</v>
      </c>
    </row>
  </sheetData>
  <customSheetViews>
    <customSheetView guid="{9883963A-B599-466E-88D7-AE85360E0737}">
      <selection activeCell="L27" sqref="L27"/>
      <pageMargins left="0.7" right="0.7" top="0.75" bottom="0.75" header="0.3" footer="0.3"/>
      <pageSetup paperSize="9" orientation="portrait" r:id="rId1"/>
    </customSheetView>
    <customSheetView guid="{CDEF6930-6739-4FEE-9F65-E195F9A4F82A}">
      <selection activeCell="L27" sqref="L27"/>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105">
    <tabColor theme="7" tint="-0.249977111117893"/>
  </sheetPr>
  <dimension ref="A1:L21"/>
  <sheetViews>
    <sheetView zoomScaleNormal="100" workbookViewId="0">
      <selection activeCell="B1" sqref="B1"/>
    </sheetView>
  </sheetViews>
  <sheetFormatPr defaultColWidth="9.140625" defaultRowHeight="15"/>
  <cols>
    <col min="1" max="1" width="14.85546875" style="21" customWidth="1"/>
    <col min="2" max="16384" width="9.140625" style="6"/>
  </cols>
  <sheetData>
    <row r="1" spans="1:12">
      <c r="A1" s="198" t="s">
        <v>30</v>
      </c>
      <c r="B1" s="264">
        <v>5.14</v>
      </c>
      <c r="C1" s="258"/>
    </row>
    <row r="2" spans="1:12">
      <c r="A2" s="148" t="s">
        <v>31</v>
      </c>
      <c r="B2" s="6" t="s">
        <v>2411</v>
      </c>
    </row>
    <row r="3" spans="1:12">
      <c r="A3" s="148" t="s">
        <v>33</v>
      </c>
      <c r="B3" s="338" t="s">
        <v>2338</v>
      </c>
      <c r="C3" s="338"/>
      <c r="D3" s="338"/>
      <c r="E3" s="338"/>
      <c r="F3" s="338"/>
      <c r="G3" s="338"/>
      <c r="H3" s="338"/>
      <c r="I3" s="338"/>
      <c r="J3" s="338"/>
      <c r="K3" s="338"/>
      <c r="L3" s="338"/>
    </row>
    <row r="4" spans="1:12">
      <c r="A4" s="148"/>
      <c r="B4" s="20"/>
    </row>
    <row r="5" spans="1:12">
      <c r="A5" s="21" t="s">
        <v>0</v>
      </c>
      <c r="B5" s="6" t="s">
        <v>36</v>
      </c>
      <c r="C5" s="6" t="s">
        <v>39</v>
      </c>
    </row>
    <row r="6" spans="1:12">
      <c r="A6" s="21">
        <v>2003</v>
      </c>
      <c r="B6" s="23">
        <v>8.5000000000000006E-2</v>
      </c>
      <c r="C6" s="23">
        <v>0.11699999999999999</v>
      </c>
    </row>
    <row r="7" spans="1:12">
      <c r="A7" s="21">
        <v>2004</v>
      </c>
      <c r="B7" s="23">
        <v>8.4000000000000005E-2</v>
      </c>
      <c r="C7" s="23">
        <v>0.11599999999999999</v>
      </c>
    </row>
    <row r="8" spans="1:12">
      <c r="A8" s="21">
        <v>2005</v>
      </c>
      <c r="B8" s="23">
        <v>9.0999999999999998E-2</v>
      </c>
      <c r="C8" s="23">
        <v>0.113</v>
      </c>
    </row>
    <row r="9" spans="1:12">
      <c r="A9" s="21">
        <v>2006</v>
      </c>
      <c r="B9" s="23">
        <v>0.10800000000000001</v>
      </c>
      <c r="C9" s="23">
        <v>0.107</v>
      </c>
    </row>
    <row r="10" spans="1:12">
      <c r="A10" s="21">
        <v>2007</v>
      </c>
      <c r="B10" s="23">
        <v>9.5000000000000001E-2</v>
      </c>
      <c r="C10" s="23">
        <v>0.111</v>
      </c>
    </row>
    <row r="11" spans="1:12">
      <c r="A11" s="21">
        <v>2008</v>
      </c>
      <c r="B11" s="23">
        <v>9.3000000000000013E-2</v>
      </c>
      <c r="C11" s="23">
        <v>0.11699999999999999</v>
      </c>
    </row>
    <row r="12" spans="1:12">
      <c r="A12" s="21">
        <v>2009</v>
      </c>
      <c r="B12" s="23">
        <v>0.10800000000000001</v>
      </c>
      <c r="C12" s="23">
        <v>0.11900000000000001</v>
      </c>
    </row>
    <row r="13" spans="1:12">
      <c r="A13" s="21">
        <v>2010</v>
      </c>
      <c r="B13" s="23">
        <v>0.10400000000000001</v>
      </c>
      <c r="C13" s="23">
        <v>0.114</v>
      </c>
    </row>
    <row r="14" spans="1:12">
      <c r="A14" s="21">
        <v>2011</v>
      </c>
      <c r="B14" s="23">
        <v>8.5999999999999993E-2</v>
      </c>
      <c r="C14" s="23">
        <v>0.111</v>
      </c>
    </row>
    <row r="15" spans="1:12">
      <c r="A15" s="21">
        <v>2012</v>
      </c>
      <c r="B15" s="23">
        <v>8.5000000000000006E-2</v>
      </c>
      <c r="C15" s="23">
        <v>0.107</v>
      </c>
    </row>
    <row r="16" spans="1:12">
      <c r="A16" s="21">
        <v>2013</v>
      </c>
      <c r="B16" s="23">
        <v>9.6000000000000002E-2</v>
      </c>
      <c r="C16" s="23">
        <v>0.105</v>
      </c>
    </row>
    <row r="17" spans="1:3">
      <c r="A17" s="21">
        <v>2014</v>
      </c>
      <c r="B17" s="23">
        <v>9.6000000000000002E-2</v>
      </c>
      <c r="C17" s="23">
        <v>0.105</v>
      </c>
    </row>
    <row r="18" spans="1:3">
      <c r="A18" s="21">
        <v>2015</v>
      </c>
      <c r="B18" s="23">
        <v>9.6999999999999989E-2</v>
      </c>
      <c r="C18" s="23">
        <v>0.11</v>
      </c>
    </row>
    <row r="19" spans="1:3">
      <c r="A19" s="21">
        <v>2016</v>
      </c>
      <c r="B19" s="23">
        <v>0.1</v>
      </c>
      <c r="C19" s="23">
        <v>0.111</v>
      </c>
    </row>
    <row r="20" spans="1:3">
      <c r="A20" s="21">
        <v>2017</v>
      </c>
      <c r="B20" s="23">
        <v>0.11800000000000001</v>
      </c>
      <c r="C20" s="23">
        <v>0.109</v>
      </c>
    </row>
    <row r="21" spans="1:3">
      <c r="A21" s="21">
        <v>2018</v>
      </c>
      <c r="B21" s="24">
        <v>0.114</v>
      </c>
      <c r="C21" s="24">
        <v>0.10299999999999999</v>
      </c>
    </row>
  </sheetData>
  <customSheetViews>
    <customSheetView guid="{9883963A-B599-466E-88D7-AE85360E0737}">
      <selection activeCell="T24" sqref="T24"/>
      <pageMargins left="0.7" right="0.7" top="0.75" bottom="0.75" header="0.3" footer="0.3"/>
      <pageSetup paperSize="9" orientation="portrait" r:id="rId1"/>
    </customSheetView>
    <customSheetView guid="{CDEF6930-6739-4FEE-9F65-E195F9A4F82A}">
      <selection activeCell="T24" sqref="T24"/>
      <pageMargins left="0.7" right="0.7" top="0.75" bottom="0.75" header="0.3" footer="0.3"/>
      <pageSetup paperSize="9" orientation="portrait" r:id="rId2"/>
    </customSheetView>
  </customSheetViews>
  <mergeCells count="1">
    <mergeCell ref="B3:L3"/>
  </mergeCells>
  <pageMargins left="0.7" right="0.7" top="0.75" bottom="0.75" header="0.3" footer="0.3"/>
  <pageSetup paperSize="9" orientation="portrait" r:id="rId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88">
    <tabColor theme="7" tint="-0.249977111117893"/>
  </sheetPr>
  <dimension ref="A1:E11"/>
  <sheetViews>
    <sheetView zoomScaleNormal="100" workbookViewId="0">
      <selection activeCell="B1" sqref="B1"/>
    </sheetView>
  </sheetViews>
  <sheetFormatPr defaultColWidth="9.140625" defaultRowHeight="15"/>
  <cols>
    <col min="1" max="1" width="14.85546875" style="21" customWidth="1"/>
    <col min="2" max="2" width="9.28515625" style="6" bestFit="1" customWidth="1"/>
    <col min="3" max="3" width="10.140625" style="6" bestFit="1" customWidth="1"/>
    <col min="4" max="4" width="9.28515625" style="6" bestFit="1" customWidth="1"/>
    <col min="5" max="5" width="10.140625" style="6" bestFit="1" customWidth="1"/>
    <col min="6" max="6" width="18.5703125" style="6" bestFit="1" customWidth="1"/>
    <col min="7" max="7" width="16.28515625" style="6" bestFit="1" customWidth="1"/>
    <col min="8" max="8" width="9.28515625" style="6" bestFit="1" customWidth="1"/>
    <col min="9" max="16384" width="9.140625" style="6"/>
  </cols>
  <sheetData>
    <row r="1" spans="1:5">
      <c r="A1" s="198" t="s">
        <v>30</v>
      </c>
      <c r="B1" s="8">
        <v>5.15</v>
      </c>
      <c r="C1" s="258"/>
    </row>
    <row r="2" spans="1:5">
      <c r="A2" s="148" t="s">
        <v>31</v>
      </c>
      <c r="B2" s="6" t="s">
        <v>3201</v>
      </c>
    </row>
    <row r="3" spans="1:5">
      <c r="A3" s="148" t="s">
        <v>33</v>
      </c>
      <c r="B3" s="22" t="s">
        <v>2434</v>
      </c>
    </row>
    <row r="4" spans="1:5">
      <c r="B4" s="22"/>
    </row>
    <row r="5" spans="1:5">
      <c r="B5" s="337" t="s">
        <v>3990</v>
      </c>
      <c r="C5" s="337"/>
      <c r="D5" s="337" t="s">
        <v>2184</v>
      </c>
      <c r="E5" s="337"/>
    </row>
    <row r="6" spans="1:5">
      <c r="A6" s="21" t="s">
        <v>50</v>
      </c>
      <c r="B6" s="6" t="s">
        <v>39</v>
      </c>
      <c r="C6" s="6" t="s">
        <v>36</v>
      </c>
      <c r="D6" s="6" t="s">
        <v>39</v>
      </c>
      <c r="E6" s="6" t="s">
        <v>36</v>
      </c>
    </row>
    <row r="7" spans="1:5">
      <c r="A7" s="21" t="s">
        <v>41</v>
      </c>
      <c r="B7" s="23">
        <v>8.2742988014151225E-2</v>
      </c>
      <c r="C7" s="2">
        <v>0.11129645617190091</v>
      </c>
      <c r="D7" s="23">
        <v>7.3566432659300908E-3</v>
      </c>
      <c r="E7" s="23">
        <v>2.9155563110410645E-2</v>
      </c>
    </row>
    <row r="8" spans="1:5">
      <c r="A8" s="21" t="s">
        <v>43</v>
      </c>
      <c r="B8" s="2">
        <v>0.17724846982621828</v>
      </c>
      <c r="C8" s="2">
        <v>0.13993502012591277</v>
      </c>
      <c r="D8" s="23">
        <v>1.5466935550772469E-2</v>
      </c>
      <c r="E8" s="23">
        <v>3.4654093761902018E-2</v>
      </c>
    </row>
    <row r="9" spans="1:5">
      <c r="A9" s="21" t="s">
        <v>136</v>
      </c>
      <c r="B9" s="23">
        <v>8.7285727071255426E-2</v>
      </c>
      <c r="C9" s="23">
        <v>9.3770623230985076E-2</v>
      </c>
      <c r="D9" s="23">
        <v>1.5111656919008072E-2</v>
      </c>
      <c r="E9" s="23">
        <v>2.9623547882244774E-2</v>
      </c>
    </row>
    <row r="10" spans="1:5">
      <c r="A10" s="21" t="s">
        <v>135</v>
      </c>
      <c r="B10" s="23">
        <v>9.3534029902198557E-2</v>
      </c>
      <c r="C10" s="23">
        <v>9.2160761944633421E-2</v>
      </c>
      <c r="D10" s="23">
        <v>1.2168354622047692E-2</v>
      </c>
      <c r="E10" s="23">
        <v>3.4958734289127651E-2</v>
      </c>
    </row>
    <row r="11" spans="1:5">
      <c r="A11" s="21" t="s">
        <v>2</v>
      </c>
      <c r="B11" s="2">
        <v>0.10252697727642594</v>
      </c>
      <c r="C11" s="2">
        <v>0.11512145555340381</v>
      </c>
      <c r="D11" s="23">
        <v>5.5329407360995998E-3</v>
      </c>
      <c r="E11" s="23">
        <v>1.6332812744601532E-2</v>
      </c>
    </row>
  </sheetData>
  <customSheetViews>
    <customSheetView guid="{9883963A-B599-466E-88D7-AE85360E0737}" scale="70">
      <selection activeCell="Q25" sqref="Q25"/>
      <pageMargins left="0.7" right="0.7" top="0.75" bottom="0.75" header="0.3" footer="0.3"/>
      <pageSetup paperSize="9" orientation="portrait" r:id="rId1"/>
    </customSheetView>
    <customSheetView guid="{CDEF6930-6739-4FEE-9F65-E195F9A4F82A}" scale="70">
      <selection activeCell="Q25" sqref="Q25"/>
      <pageMargins left="0.7" right="0.7" top="0.75" bottom="0.75" header="0.3" footer="0.3"/>
      <pageSetup paperSize="9" orientation="portrait" r:id="rId2"/>
    </customSheetView>
  </customSheetViews>
  <mergeCells count="2">
    <mergeCell ref="D5:E5"/>
    <mergeCell ref="B5:C5"/>
  </mergeCells>
  <pageMargins left="0.7" right="0.7" top="0.75" bottom="0.75" header="0.3" footer="0.3"/>
  <pageSetup paperSize="9" orientation="portrait" r:id="rId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B94AA-6230-4AD5-A737-264A76C4C9E2}">
  <sheetPr codeName="Sheet19">
    <tabColor rgb="FFECCC5A"/>
  </sheetPr>
  <dimension ref="A1:D10"/>
  <sheetViews>
    <sheetView zoomScaleNormal="100" workbookViewId="0">
      <selection activeCell="B1" sqref="B1"/>
    </sheetView>
  </sheetViews>
  <sheetFormatPr defaultColWidth="9" defaultRowHeight="15"/>
  <cols>
    <col min="1" max="1" width="14.85546875" style="21" customWidth="1"/>
    <col min="2" max="16384" width="9" style="6"/>
  </cols>
  <sheetData>
    <row r="1" spans="1:4">
      <c r="A1" s="5" t="s">
        <v>30</v>
      </c>
      <c r="B1" s="8" t="s">
        <v>2435</v>
      </c>
      <c r="C1" s="257"/>
    </row>
    <row r="2" spans="1:4">
      <c r="A2" s="7" t="s">
        <v>31</v>
      </c>
      <c r="B2" s="11" t="s">
        <v>3969</v>
      </c>
      <c r="C2" s="9"/>
    </row>
    <row r="3" spans="1:4">
      <c r="A3" s="10" t="s">
        <v>33</v>
      </c>
      <c r="B3" s="15" t="s">
        <v>3219</v>
      </c>
      <c r="C3" s="9"/>
    </row>
    <row r="5" spans="1:4">
      <c r="A5" s="21" t="s">
        <v>3211</v>
      </c>
      <c r="B5" s="6" t="s">
        <v>3212</v>
      </c>
      <c r="C5" s="6" t="s">
        <v>3213</v>
      </c>
      <c r="D5" s="6" t="s">
        <v>2436</v>
      </c>
    </row>
    <row r="6" spans="1:4">
      <c r="A6" s="21" t="s">
        <v>3214</v>
      </c>
      <c r="B6" s="19">
        <v>1.793843546</v>
      </c>
      <c r="C6" s="19">
        <v>1.7944241839999999</v>
      </c>
      <c r="D6" s="19">
        <v>0.64771816100000001</v>
      </c>
    </row>
    <row r="7" spans="1:4">
      <c r="A7" s="21" t="s">
        <v>3215</v>
      </c>
      <c r="B7" s="19">
        <v>0.85462473100000003</v>
      </c>
      <c r="C7" s="19">
        <v>2.535670117</v>
      </c>
      <c r="D7" s="19">
        <v>0.49622802300000002</v>
      </c>
    </row>
    <row r="8" spans="1:4">
      <c r="A8" s="21" t="s">
        <v>3216</v>
      </c>
      <c r="B8" s="19">
        <v>1.1370674569999999</v>
      </c>
      <c r="C8" s="19">
        <v>1.798757232</v>
      </c>
      <c r="D8" s="19">
        <v>0.77197223000000004</v>
      </c>
    </row>
    <row r="9" spans="1:4">
      <c r="A9" s="21" t="s">
        <v>3217</v>
      </c>
      <c r="B9" s="19">
        <v>1.2224396749999999</v>
      </c>
      <c r="C9" s="19">
        <v>1.027865502</v>
      </c>
      <c r="D9" s="19">
        <v>0.96325570299999996</v>
      </c>
    </row>
    <row r="10" spans="1:4">
      <c r="A10" s="21" t="s">
        <v>3218</v>
      </c>
      <c r="B10" s="19">
        <v>1.0458119990000001</v>
      </c>
      <c r="C10" s="19">
        <v>1.937251711</v>
      </c>
      <c r="D10" s="19">
        <v>0.705492283</v>
      </c>
    </row>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2610D-B2E6-41C5-90E0-1C19BA035AA8}">
  <sheetPr codeName="Sheet20">
    <tabColor rgb="FFECCC5A"/>
  </sheetPr>
  <dimension ref="A1:D8"/>
  <sheetViews>
    <sheetView zoomScaleNormal="100" workbookViewId="0">
      <selection activeCell="B1" sqref="B1"/>
    </sheetView>
  </sheetViews>
  <sheetFormatPr defaultColWidth="9" defaultRowHeight="15"/>
  <cols>
    <col min="1" max="1" width="14.85546875" style="21" customWidth="1"/>
    <col min="2" max="16384" width="9" style="6"/>
  </cols>
  <sheetData>
    <row r="1" spans="1:4">
      <c r="A1" s="5" t="s">
        <v>30</v>
      </c>
      <c r="B1" s="8" t="s">
        <v>2437</v>
      </c>
      <c r="C1" s="258"/>
    </row>
    <row r="2" spans="1:4">
      <c r="A2" s="7" t="s">
        <v>31</v>
      </c>
      <c r="B2" s="11" t="s">
        <v>3225</v>
      </c>
      <c r="C2" s="9"/>
    </row>
    <row r="3" spans="1:4">
      <c r="A3" s="10" t="s">
        <v>33</v>
      </c>
      <c r="B3" s="11" t="s">
        <v>2438</v>
      </c>
      <c r="C3" s="9"/>
    </row>
    <row r="5" spans="1:4">
      <c r="A5" s="21" t="s">
        <v>3211</v>
      </c>
      <c r="B5" s="6" t="s">
        <v>2440</v>
      </c>
      <c r="C5" s="6" t="s">
        <v>2441</v>
      </c>
      <c r="D5" s="6" t="s">
        <v>2442</v>
      </c>
    </row>
    <row r="6" spans="1:4">
      <c r="A6" s="21" t="s">
        <v>2439</v>
      </c>
      <c r="B6" s="2">
        <v>0.02</v>
      </c>
      <c r="C6" s="2">
        <v>0.05</v>
      </c>
      <c r="D6" s="2">
        <v>0.22</v>
      </c>
    </row>
    <row r="7" spans="1:4">
      <c r="A7" s="21" t="s">
        <v>2443</v>
      </c>
      <c r="B7" s="2">
        <v>0.02</v>
      </c>
      <c r="C7" s="2">
        <v>0.09</v>
      </c>
      <c r="D7" s="2">
        <v>0.28999999999999998</v>
      </c>
    </row>
    <row r="8" spans="1:4">
      <c r="A8" s="21" t="s">
        <v>2444</v>
      </c>
      <c r="B8" s="2">
        <v>0.05</v>
      </c>
      <c r="C8" s="2">
        <v>0.16</v>
      </c>
      <c r="D8" s="2">
        <v>0.36</v>
      </c>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F1204-93B9-4C35-ACD4-2FADF2FB7354}">
  <sheetPr codeName="Sheet25">
    <tabColor rgb="FFECCC5A"/>
  </sheetPr>
  <dimension ref="A1:G322"/>
  <sheetViews>
    <sheetView zoomScaleNormal="100" workbookViewId="0">
      <selection activeCell="B1" sqref="B1"/>
    </sheetView>
  </sheetViews>
  <sheetFormatPr defaultColWidth="9" defaultRowHeight="15"/>
  <cols>
    <col min="1" max="1" width="14.85546875" style="21" customWidth="1"/>
    <col min="2" max="16384" width="9" style="6"/>
  </cols>
  <sheetData>
    <row r="1" spans="1:7">
      <c r="A1" s="5" t="s">
        <v>30</v>
      </c>
      <c r="B1" s="8" t="s">
        <v>2445</v>
      </c>
      <c r="C1" s="257"/>
    </row>
    <row r="2" spans="1:7">
      <c r="A2" s="7" t="s">
        <v>31</v>
      </c>
      <c r="B2" s="11" t="s">
        <v>3970</v>
      </c>
      <c r="C2" s="9"/>
    </row>
    <row r="3" spans="1:7">
      <c r="A3" s="10" t="s">
        <v>33</v>
      </c>
      <c r="B3" s="15" t="s">
        <v>3233</v>
      </c>
      <c r="C3" s="9"/>
    </row>
    <row r="5" spans="1:7">
      <c r="A5" s="21" t="s">
        <v>4008</v>
      </c>
      <c r="B5" s="6" t="s">
        <v>4009</v>
      </c>
      <c r="C5" s="6" t="s">
        <v>34</v>
      </c>
      <c r="D5" s="6" t="s">
        <v>4010</v>
      </c>
      <c r="E5" s="6" t="s">
        <v>4011</v>
      </c>
      <c r="F5" s="6" t="s">
        <v>4012</v>
      </c>
      <c r="G5" s="6" t="s">
        <v>4013</v>
      </c>
    </row>
    <row r="6" spans="1:7">
      <c r="A6" s="21" t="s">
        <v>2874</v>
      </c>
      <c r="B6" s="6" t="s">
        <v>2875</v>
      </c>
      <c r="C6" s="6" t="s">
        <v>106</v>
      </c>
      <c r="D6" s="6" t="s">
        <v>39</v>
      </c>
      <c r="E6" s="2">
        <v>0.84377542717656595</v>
      </c>
      <c r="F6" s="2">
        <v>0.80434782608695699</v>
      </c>
      <c r="G6" s="6" t="s">
        <v>3134</v>
      </c>
    </row>
    <row r="7" spans="1:7">
      <c r="A7" s="21" t="s">
        <v>2260</v>
      </c>
      <c r="B7" s="6" t="s">
        <v>98</v>
      </c>
      <c r="C7" s="6" t="s">
        <v>36</v>
      </c>
      <c r="D7" s="6" t="s">
        <v>39</v>
      </c>
      <c r="E7" s="2">
        <v>0.60302589821840302</v>
      </c>
      <c r="F7" s="2">
        <v>0.78015427769986001</v>
      </c>
      <c r="G7" s="6" t="s">
        <v>36</v>
      </c>
    </row>
    <row r="8" spans="1:7">
      <c r="A8" s="21" t="s">
        <v>2258</v>
      </c>
      <c r="B8" s="6" t="s">
        <v>94</v>
      </c>
      <c r="C8" s="6" t="s">
        <v>36</v>
      </c>
      <c r="D8" s="6" t="s">
        <v>39</v>
      </c>
      <c r="E8" s="2">
        <v>0.66309507759336395</v>
      </c>
      <c r="F8" s="2">
        <v>0.70136385013324998</v>
      </c>
      <c r="G8" s="6" t="s">
        <v>36</v>
      </c>
    </row>
    <row r="9" spans="1:7">
      <c r="A9" s="21" t="s">
        <v>2249</v>
      </c>
      <c r="B9" s="6" t="s">
        <v>96</v>
      </c>
      <c r="C9" s="6" t="s">
        <v>36</v>
      </c>
      <c r="D9" s="6" t="s">
        <v>39</v>
      </c>
      <c r="E9" s="2">
        <v>0.707031178568163</v>
      </c>
      <c r="F9" s="2">
        <v>0.68563182848897097</v>
      </c>
      <c r="G9" s="6" t="s">
        <v>36</v>
      </c>
    </row>
    <row r="10" spans="1:7">
      <c r="A10" s="21" t="s">
        <v>2546</v>
      </c>
      <c r="B10" s="6" t="s">
        <v>2547</v>
      </c>
      <c r="C10" s="6" t="s">
        <v>103</v>
      </c>
      <c r="D10" s="6" t="s">
        <v>39</v>
      </c>
      <c r="E10" s="2">
        <v>0.94405445286977896</v>
      </c>
      <c r="F10" s="2">
        <v>0.66146079823315995</v>
      </c>
      <c r="G10" s="6" t="s">
        <v>3134</v>
      </c>
    </row>
    <row r="11" spans="1:7">
      <c r="A11" s="21" t="s">
        <v>2242</v>
      </c>
      <c r="B11" s="6" t="s">
        <v>97</v>
      </c>
      <c r="C11" s="6" t="s">
        <v>36</v>
      </c>
      <c r="D11" s="6" t="s">
        <v>39</v>
      </c>
      <c r="E11" s="2">
        <v>0.685562161835645</v>
      </c>
      <c r="F11" s="2">
        <v>0.63545816733067695</v>
      </c>
      <c r="G11" s="6" t="s">
        <v>36</v>
      </c>
    </row>
    <row r="12" spans="1:7">
      <c r="A12" s="21" t="s">
        <v>2510</v>
      </c>
      <c r="B12" s="6" t="s">
        <v>2511</v>
      </c>
      <c r="C12" s="6" t="s">
        <v>2360</v>
      </c>
      <c r="D12" s="6" t="s">
        <v>39</v>
      </c>
      <c r="E12" s="2">
        <v>0.84245155942389405</v>
      </c>
      <c r="F12" s="2">
        <v>0.63186481593240795</v>
      </c>
      <c r="G12" s="6" t="s">
        <v>3134</v>
      </c>
    </row>
    <row r="13" spans="1:7">
      <c r="A13" s="21" t="s">
        <v>99</v>
      </c>
      <c r="B13" s="6" t="s">
        <v>87</v>
      </c>
      <c r="C13" s="6" t="s">
        <v>36</v>
      </c>
      <c r="D13" s="6" t="s">
        <v>39</v>
      </c>
      <c r="E13" s="2">
        <v>7.1882704035292594E-2</v>
      </c>
      <c r="F13" s="2">
        <v>0.56685393258426997</v>
      </c>
      <c r="G13" s="6" t="s">
        <v>36</v>
      </c>
    </row>
    <row r="14" spans="1:7">
      <c r="A14" s="21" t="s">
        <v>2263</v>
      </c>
      <c r="B14" s="6" t="s">
        <v>95</v>
      </c>
      <c r="C14" s="6" t="s">
        <v>36</v>
      </c>
      <c r="D14" s="6" t="s">
        <v>39</v>
      </c>
      <c r="E14" s="2">
        <v>0.63031335099862695</v>
      </c>
      <c r="F14" s="2">
        <v>0.55728048107013595</v>
      </c>
      <c r="G14" s="6" t="s">
        <v>36</v>
      </c>
    </row>
    <row r="15" spans="1:7">
      <c r="A15" s="21" t="s">
        <v>2252</v>
      </c>
      <c r="B15" s="6" t="s">
        <v>88</v>
      </c>
      <c r="C15" s="6" t="s">
        <v>36</v>
      </c>
      <c r="D15" s="6" t="s">
        <v>39</v>
      </c>
      <c r="E15" s="2">
        <v>0.75144196481121195</v>
      </c>
      <c r="F15" s="2">
        <v>0.554908485856905</v>
      </c>
      <c r="G15" s="6" t="s">
        <v>36</v>
      </c>
    </row>
    <row r="16" spans="1:7">
      <c r="A16" s="21" t="s">
        <v>2253</v>
      </c>
      <c r="B16" s="6" t="s">
        <v>85</v>
      </c>
      <c r="C16" s="6" t="s">
        <v>36</v>
      </c>
      <c r="D16" s="6" t="s">
        <v>39</v>
      </c>
      <c r="E16" s="2">
        <v>0.81838292546262903</v>
      </c>
      <c r="F16" s="2">
        <v>0.54435902763349298</v>
      </c>
      <c r="G16" s="6" t="s">
        <v>36</v>
      </c>
    </row>
    <row r="17" spans="1:7">
      <c r="A17" s="21" t="s">
        <v>2244</v>
      </c>
      <c r="B17" s="6" t="s">
        <v>92</v>
      </c>
      <c r="C17" s="6" t="s">
        <v>36</v>
      </c>
      <c r="D17" s="6" t="s">
        <v>39</v>
      </c>
      <c r="E17" s="2">
        <v>0.84116679498845104</v>
      </c>
      <c r="F17" s="2">
        <v>0.52515723270440295</v>
      </c>
      <c r="G17" s="6" t="s">
        <v>36</v>
      </c>
    </row>
    <row r="18" spans="1:7">
      <c r="A18" s="21" t="s">
        <v>2243</v>
      </c>
      <c r="B18" s="6" t="s">
        <v>79</v>
      </c>
      <c r="C18" s="6" t="s">
        <v>36</v>
      </c>
      <c r="D18" s="6" t="s">
        <v>39</v>
      </c>
      <c r="E18" s="2">
        <v>0.80970005562449199</v>
      </c>
      <c r="F18" s="2">
        <v>0.52502144695453201</v>
      </c>
      <c r="G18" s="6" t="s">
        <v>36</v>
      </c>
    </row>
    <row r="19" spans="1:7">
      <c r="A19" s="21" t="s">
        <v>2592</v>
      </c>
      <c r="B19" s="6" t="s">
        <v>2593</v>
      </c>
      <c r="C19" s="6" t="s">
        <v>101</v>
      </c>
      <c r="D19" s="6" t="s">
        <v>39</v>
      </c>
      <c r="E19" s="2">
        <v>0.92548905534143</v>
      </c>
      <c r="F19" s="2">
        <v>0.52285951787198703</v>
      </c>
      <c r="G19" s="6" t="s">
        <v>3134</v>
      </c>
    </row>
    <row r="20" spans="1:7">
      <c r="A20" s="21" t="s">
        <v>2520</v>
      </c>
      <c r="B20" s="6" t="s">
        <v>2521</v>
      </c>
      <c r="C20" s="6" t="s">
        <v>100</v>
      </c>
      <c r="D20" s="6" t="s">
        <v>39</v>
      </c>
      <c r="E20" s="2">
        <v>0.96517654232027095</v>
      </c>
      <c r="F20" s="2">
        <v>0.51488423373759695</v>
      </c>
      <c r="G20" s="6" t="s">
        <v>3134</v>
      </c>
    </row>
    <row r="21" spans="1:7">
      <c r="A21" s="21" t="s">
        <v>2736</v>
      </c>
      <c r="B21" s="6" t="s">
        <v>2737</v>
      </c>
      <c r="C21" s="6" t="s">
        <v>103</v>
      </c>
      <c r="D21" s="6" t="s">
        <v>39</v>
      </c>
      <c r="E21" s="2">
        <v>0.91005581597333096</v>
      </c>
      <c r="F21" s="2">
        <v>0.51412789462502695</v>
      </c>
      <c r="G21" s="6" t="s">
        <v>3134</v>
      </c>
    </row>
    <row r="22" spans="1:7">
      <c r="A22" s="21" t="s">
        <v>2566</v>
      </c>
      <c r="B22" s="6" t="s">
        <v>2567</v>
      </c>
      <c r="C22" s="6" t="s">
        <v>105</v>
      </c>
      <c r="D22" s="6" t="s">
        <v>39</v>
      </c>
      <c r="E22" s="2">
        <v>0.88930917327293302</v>
      </c>
      <c r="F22" s="2">
        <v>0.51369509043927697</v>
      </c>
      <c r="G22" s="6" t="s">
        <v>3134</v>
      </c>
    </row>
    <row r="23" spans="1:7">
      <c r="A23" s="21" t="s">
        <v>2500</v>
      </c>
      <c r="B23" s="6" t="s">
        <v>2501</v>
      </c>
      <c r="C23" s="6" t="s">
        <v>106</v>
      </c>
      <c r="D23" s="6" t="s">
        <v>39</v>
      </c>
      <c r="E23" s="2">
        <v>0.84003499980113705</v>
      </c>
      <c r="F23" s="2">
        <v>0.51230244252873602</v>
      </c>
      <c r="G23" s="6" t="s">
        <v>3134</v>
      </c>
    </row>
    <row r="24" spans="1:7">
      <c r="A24" s="21" t="s">
        <v>2494</v>
      </c>
      <c r="B24" s="6" t="s">
        <v>2495</v>
      </c>
      <c r="C24" s="6" t="s">
        <v>100</v>
      </c>
      <c r="D24" s="6" t="s">
        <v>39</v>
      </c>
      <c r="E24" s="2">
        <v>0.86180510330945503</v>
      </c>
      <c r="F24" s="2">
        <v>0.50177770907404495</v>
      </c>
      <c r="G24" s="6" t="s">
        <v>3134</v>
      </c>
    </row>
    <row r="25" spans="1:7">
      <c r="A25" s="21" t="s">
        <v>2744</v>
      </c>
      <c r="B25" s="6" t="s">
        <v>2745</v>
      </c>
      <c r="C25" s="6" t="s">
        <v>103</v>
      </c>
      <c r="D25" s="6" t="s">
        <v>39</v>
      </c>
      <c r="E25" s="2">
        <v>0.92565728204026099</v>
      </c>
      <c r="F25" s="2">
        <v>0.49721059972106002</v>
      </c>
      <c r="G25" s="6" t="s">
        <v>3134</v>
      </c>
    </row>
    <row r="26" spans="1:7">
      <c r="A26" s="21" t="s">
        <v>2239</v>
      </c>
      <c r="B26" s="6" t="s">
        <v>77</v>
      </c>
      <c r="C26" s="6" t="s">
        <v>36</v>
      </c>
      <c r="D26" s="6" t="s">
        <v>39</v>
      </c>
      <c r="E26" s="2">
        <v>0.827874121530361</v>
      </c>
      <c r="F26" s="2">
        <v>0.490688393747922</v>
      </c>
      <c r="G26" s="6" t="s">
        <v>36</v>
      </c>
    </row>
    <row r="27" spans="1:7">
      <c r="A27" s="21" t="s">
        <v>2232</v>
      </c>
      <c r="B27" s="6" t="s">
        <v>70</v>
      </c>
      <c r="C27" s="6" t="s">
        <v>36</v>
      </c>
      <c r="D27" s="6" t="s">
        <v>39</v>
      </c>
      <c r="E27" s="2">
        <v>0.84513734419626996</v>
      </c>
      <c r="F27" s="2">
        <v>0.483870967741935</v>
      </c>
      <c r="G27" s="6" t="s">
        <v>36</v>
      </c>
    </row>
    <row r="28" spans="1:7">
      <c r="A28" s="21" t="s">
        <v>2490</v>
      </c>
      <c r="B28" s="6" t="s">
        <v>2491</v>
      </c>
      <c r="C28" s="6" t="s">
        <v>101</v>
      </c>
      <c r="D28" s="6" t="s">
        <v>39</v>
      </c>
      <c r="E28" s="2">
        <v>0.83923577783041003</v>
      </c>
      <c r="F28" s="2">
        <v>0.47865020265812003</v>
      </c>
      <c r="G28" s="6" t="s">
        <v>3134</v>
      </c>
    </row>
    <row r="29" spans="1:7">
      <c r="A29" s="21" t="s">
        <v>2237</v>
      </c>
      <c r="B29" s="6" t="s">
        <v>80</v>
      </c>
      <c r="C29" s="6" t="s">
        <v>36</v>
      </c>
      <c r="D29" s="6" t="s">
        <v>39</v>
      </c>
      <c r="E29" s="2">
        <v>0.60996555036602695</v>
      </c>
      <c r="F29" s="2">
        <v>0.47638928879930897</v>
      </c>
      <c r="G29" s="6" t="s">
        <v>36</v>
      </c>
    </row>
    <row r="30" spans="1:7">
      <c r="A30" s="21" t="s">
        <v>2255</v>
      </c>
      <c r="B30" s="6" t="s">
        <v>90</v>
      </c>
      <c r="C30" s="6" t="s">
        <v>36</v>
      </c>
      <c r="D30" s="6" t="s">
        <v>39</v>
      </c>
      <c r="E30" s="2">
        <v>0.82077074132688099</v>
      </c>
      <c r="F30" s="2">
        <v>0.469651511654743</v>
      </c>
      <c r="G30" s="6" t="s">
        <v>36</v>
      </c>
    </row>
    <row r="31" spans="1:7">
      <c r="A31" s="21" t="s">
        <v>2678</v>
      </c>
      <c r="B31" s="6" t="s">
        <v>2679</v>
      </c>
      <c r="C31" s="6" t="s">
        <v>101</v>
      </c>
      <c r="D31" s="6" t="s">
        <v>39</v>
      </c>
      <c r="E31" s="2">
        <v>0.92556022184464504</v>
      </c>
      <c r="F31" s="2">
        <v>0.467304625199362</v>
      </c>
      <c r="G31" s="6" t="s">
        <v>3134</v>
      </c>
    </row>
    <row r="32" spans="1:7">
      <c r="A32" s="21" t="s">
        <v>2538</v>
      </c>
      <c r="B32" s="6" t="s">
        <v>2539</v>
      </c>
      <c r="C32" s="6" t="s">
        <v>100</v>
      </c>
      <c r="D32" s="6" t="s">
        <v>39</v>
      </c>
      <c r="E32" s="2">
        <v>0.91394118711352801</v>
      </c>
      <c r="F32" s="2">
        <v>0.44883011190234001</v>
      </c>
      <c r="G32" s="6" t="s">
        <v>3134</v>
      </c>
    </row>
    <row r="33" spans="1:7">
      <c r="A33" s="21" t="s">
        <v>2241</v>
      </c>
      <c r="B33" s="6" t="s">
        <v>86</v>
      </c>
      <c r="C33" s="6" t="s">
        <v>36</v>
      </c>
      <c r="D33" s="6" t="s">
        <v>39</v>
      </c>
      <c r="E33" s="2">
        <v>0.80078991188800697</v>
      </c>
      <c r="F33" s="2">
        <v>0.44827586206896602</v>
      </c>
      <c r="G33" s="6" t="s">
        <v>36</v>
      </c>
    </row>
    <row r="34" spans="1:7">
      <c r="A34" s="21" t="s">
        <v>2772</v>
      </c>
      <c r="B34" s="6" t="s">
        <v>2773</v>
      </c>
      <c r="C34" s="6" t="s">
        <v>2360</v>
      </c>
      <c r="D34" s="6" t="s">
        <v>39</v>
      </c>
      <c r="E34" s="2">
        <v>0.82114428668897599</v>
      </c>
      <c r="F34" s="2">
        <v>0.43539865513928899</v>
      </c>
      <c r="G34" s="6" t="s">
        <v>3134</v>
      </c>
    </row>
    <row r="35" spans="1:7">
      <c r="A35" s="21" t="s">
        <v>2682</v>
      </c>
      <c r="B35" s="6" t="s">
        <v>2683</v>
      </c>
      <c r="C35" s="6" t="s">
        <v>106</v>
      </c>
      <c r="D35" s="6" t="s">
        <v>39</v>
      </c>
      <c r="E35" s="2">
        <v>0.89579437338756995</v>
      </c>
      <c r="F35" s="2">
        <v>0.42996651785714302</v>
      </c>
      <c r="G35" s="6" t="s">
        <v>3134</v>
      </c>
    </row>
    <row r="36" spans="1:7">
      <c r="A36" s="21" t="s">
        <v>2250</v>
      </c>
      <c r="B36" s="6" t="s">
        <v>67</v>
      </c>
      <c r="C36" s="6" t="s">
        <v>36</v>
      </c>
      <c r="D36" s="6" t="s">
        <v>39</v>
      </c>
      <c r="E36" s="2">
        <v>0.81737996286143799</v>
      </c>
      <c r="F36" s="2">
        <v>0.42263222632226299</v>
      </c>
      <c r="G36" s="6" t="s">
        <v>36</v>
      </c>
    </row>
    <row r="37" spans="1:7">
      <c r="A37" s="21" t="s">
        <v>2233</v>
      </c>
      <c r="B37" s="6" t="s">
        <v>83</v>
      </c>
      <c r="C37" s="6" t="s">
        <v>36</v>
      </c>
      <c r="D37" s="6" t="s">
        <v>39</v>
      </c>
      <c r="E37" s="2">
        <v>0.79973989648141397</v>
      </c>
      <c r="F37" s="2">
        <v>0.420784453134258</v>
      </c>
      <c r="G37" s="6" t="s">
        <v>36</v>
      </c>
    </row>
    <row r="38" spans="1:7">
      <c r="A38" s="21" t="s">
        <v>2257</v>
      </c>
      <c r="B38" s="6" t="s">
        <v>74</v>
      </c>
      <c r="C38" s="6" t="s">
        <v>36</v>
      </c>
      <c r="D38" s="6" t="s">
        <v>39</v>
      </c>
      <c r="E38" s="2">
        <v>0.87879354906615803</v>
      </c>
      <c r="F38" s="2">
        <v>0.41757460918995698</v>
      </c>
      <c r="G38" s="6" t="s">
        <v>36</v>
      </c>
    </row>
    <row r="39" spans="1:7">
      <c r="A39" s="21" t="s">
        <v>2618</v>
      </c>
      <c r="B39" s="6" t="s">
        <v>2619</v>
      </c>
      <c r="C39" s="6" t="s">
        <v>105</v>
      </c>
      <c r="D39" s="6" t="s">
        <v>39</v>
      </c>
      <c r="E39" s="2">
        <v>0.92164322723908199</v>
      </c>
      <c r="F39" s="2">
        <v>0.41181318681318702</v>
      </c>
      <c r="G39" s="6" t="s">
        <v>3134</v>
      </c>
    </row>
    <row r="40" spans="1:7">
      <c r="A40" s="21" t="s">
        <v>2254</v>
      </c>
      <c r="B40" s="6" t="s">
        <v>66</v>
      </c>
      <c r="C40" s="6" t="s">
        <v>36</v>
      </c>
      <c r="D40" s="6" t="s">
        <v>39</v>
      </c>
      <c r="E40" s="2">
        <v>0.87999015448088302</v>
      </c>
      <c r="F40" s="2">
        <v>0.40880322209436099</v>
      </c>
      <c r="G40" s="6" t="s">
        <v>36</v>
      </c>
    </row>
    <row r="41" spans="1:7">
      <c r="A41" s="21" t="s">
        <v>2518</v>
      </c>
      <c r="B41" s="6" t="s">
        <v>2519</v>
      </c>
      <c r="C41" s="6" t="s">
        <v>100</v>
      </c>
      <c r="D41" s="6" t="s">
        <v>39</v>
      </c>
      <c r="E41" s="2">
        <v>0.94448630997236904</v>
      </c>
      <c r="F41" s="2">
        <v>0.40592861464004798</v>
      </c>
      <c r="G41" s="6" t="s">
        <v>3134</v>
      </c>
    </row>
    <row r="42" spans="1:7">
      <c r="A42" s="21" t="s">
        <v>2262</v>
      </c>
      <c r="B42" s="6" t="s">
        <v>91</v>
      </c>
      <c r="C42" s="6" t="s">
        <v>36</v>
      </c>
      <c r="D42" s="6" t="s">
        <v>39</v>
      </c>
      <c r="E42" s="2">
        <v>0.72921348314606704</v>
      </c>
      <c r="F42" s="2">
        <v>0.389557522123894</v>
      </c>
      <c r="G42" s="6" t="s">
        <v>36</v>
      </c>
    </row>
    <row r="43" spans="1:7">
      <c r="A43" s="21" t="s">
        <v>2812</v>
      </c>
      <c r="B43" s="6" t="s">
        <v>2813</v>
      </c>
      <c r="C43" s="6" t="s">
        <v>105</v>
      </c>
      <c r="D43" s="6" t="s">
        <v>39</v>
      </c>
      <c r="E43" s="2">
        <v>0.88931348003689503</v>
      </c>
      <c r="F43" s="2">
        <v>0.38780663780663799</v>
      </c>
      <c r="G43" s="6" t="s">
        <v>3134</v>
      </c>
    </row>
    <row r="44" spans="1:7">
      <c r="A44" s="21" t="s">
        <v>2598</v>
      </c>
      <c r="B44" s="6" t="s">
        <v>2599</v>
      </c>
      <c r="C44" s="6" t="s">
        <v>101</v>
      </c>
      <c r="D44" s="6" t="s">
        <v>39</v>
      </c>
      <c r="E44" s="2">
        <v>0.94517290980634605</v>
      </c>
      <c r="F44" s="2">
        <v>0.38761568973115901</v>
      </c>
      <c r="G44" s="6" t="s">
        <v>3134</v>
      </c>
    </row>
    <row r="45" spans="1:7">
      <c r="A45" s="21" t="s">
        <v>2506</v>
      </c>
      <c r="B45" s="6" t="s">
        <v>2507</v>
      </c>
      <c r="C45" s="6" t="s">
        <v>102</v>
      </c>
      <c r="D45" s="6" t="s">
        <v>39</v>
      </c>
      <c r="E45" s="2">
        <v>0.85480732911906598</v>
      </c>
      <c r="F45" s="2">
        <v>0.38317602252028499</v>
      </c>
      <c r="G45" s="6" t="s">
        <v>3134</v>
      </c>
    </row>
    <row r="46" spans="1:7">
      <c r="A46" s="21" t="s">
        <v>2690</v>
      </c>
      <c r="B46" s="6" t="s">
        <v>2691</v>
      </c>
      <c r="C46" s="6" t="s">
        <v>101</v>
      </c>
      <c r="D46" s="6" t="s">
        <v>39</v>
      </c>
      <c r="E46" s="2">
        <v>0.87183028810785701</v>
      </c>
      <c r="F46" s="2">
        <v>0.378902953586498</v>
      </c>
      <c r="G46" s="6" t="s">
        <v>3134</v>
      </c>
    </row>
    <row r="47" spans="1:7">
      <c r="A47" s="21" t="s">
        <v>2660</v>
      </c>
      <c r="B47" s="6" t="s">
        <v>2661</v>
      </c>
      <c r="C47" s="6" t="s">
        <v>101</v>
      </c>
      <c r="D47" s="6" t="s">
        <v>39</v>
      </c>
      <c r="E47" s="2">
        <v>0.92113392555251605</v>
      </c>
      <c r="F47" s="2">
        <v>0.37886720609233698</v>
      </c>
      <c r="G47" s="6" t="s">
        <v>3134</v>
      </c>
    </row>
    <row r="48" spans="1:7">
      <c r="A48" s="21" t="s">
        <v>2261</v>
      </c>
      <c r="B48" s="6" t="s">
        <v>78</v>
      </c>
      <c r="C48" s="6" t="s">
        <v>36</v>
      </c>
      <c r="D48" s="6" t="s">
        <v>39</v>
      </c>
      <c r="E48" s="2">
        <v>0.85976535927613595</v>
      </c>
      <c r="F48" s="2">
        <v>0.375482093663912</v>
      </c>
      <c r="G48" s="6" t="s">
        <v>36</v>
      </c>
    </row>
    <row r="49" spans="1:7">
      <c r="A49" s="21" t="s">
        <v>2526</v>
      </c>
      <c r="B49" s="6" t="s">
        <v>2527</v>
      </c>
      <c r="C49" s="6" t="s">
        <v>2360</v>
      </c>
      <c r="D49" s="6" t="s">
        <v>39</v>
      </c>
      <c r="E49" s="2">
        <v>0.76969471332836903</v>
      </c>
      <c r="F49" s="2">
        <v>0.37440000000000001</v>
      </c>
      <c r="G49" s="6" t="s">
        <v>3134</v>
      </c>
    </row>
    <row r="50" spans="1:7">
      <c r="A50" s="21" t="s">
        <v>2240</v>
      </c>
      <c r="B50" s="6" t="s">
        <v>82</v>
      </c>
      <c r="C50" s="6" t="s">
        <v>36</v>
      </c>
      <c r="D50" s="6" t="s">
        <v>39</v>
      </c>
      <c r="E50" s="2">
        <v>0.84106432308800905</v>
      </c>
      <c r="F50" s="2">
        <v>0.37324883255503699</v>
      </c>
      <c r="G50" s="6" t="s">
        <v>36</v>
      </c>
    </row>
    <row r="51" spans="1:7">
      <c r="A51" s="21" t="s">
        <v>2664</v>
      </c>
      <c r="B51" s="6" t="s">
        <v>2665</v>
      </c>
      <c r="C51" s="6" t="s">
        <v>101</v>
      </c>
      <c r="D51" s="6" t="s">
        <v>39</v>
      </c>
      <c r="E51" s="2">
        <v>0.93369050701401501</v>
      </c>
      <c r="F51" s="2">
        <v>0.37268188302425098</v>
      </c>
      <c r="G51" s="6" t="s">
        <v>3134</v>
      </c>
    </row>
    <row r="52" spans="1:7">
      <c r="A52" s="21" t="s">
        <v>3058</v>
      </c>
      <c r="B52" s="6" t="s">
        <v>3059</v>
      </c>
      <c r="C52" s="6" t="s">
        <v>103</v>
      </c>
      <c r="D52" s="6" t="s">
        <v>39</v>
      </c>
      <c r="E52" s="2">
        <v>0.90058463630183505</v>
      </c>
      <c r="F52" s="2">
        <v>0.371571072319202</v>
      </c>
      <c r="G52" s="6" t="s">
        <v>3134</v>
      </c>
    </row>
    <row r="53" spans="1:7">
      <c r="A53" s="21" t="s">
        <v>2259</v>
      </c>
      <c r="B53" s="6" t="s">
        <v>68</v>
      </c>
      <c r="C53" s="6" t="s">
        <v>36</v>
      </c>
      <c r="D53" s="6" t="s">
        <v>39</v>
      </c>
      <c r="E53" s="2">
        <v>0.87703564683383395</v>
      </c>
      <c r="F53" s="2">
        <v>0.37074738815965702</v>
      </c>
      <c r="G53" s="6" t="s">
        <v>36</v>
      </c>
    </row>
    <row r="54" spans="1:7">
      <c r="A54" s="21" t="s">
        <v>2722</v>
      </c>
      <c r="B54" s="6" t="s">
        <v>2723</v>
      </c>
      <c r="C54" s="6" t="s">
        <v>105</v>
      </c>
      <c r="D54" s="6" t="s">
        <v>39</v>
      </c>
      <c r="E54" s="2">
        <v>0.89495163537190703</v>
      </c>
      <c r="F54" s="2">
        <v>0.36947597198744297</v>
      </c>
      <c r="G54" s="6" t="s">
        <v>3134</v>
      </c>
    </row>
    <row r="55" spans="1:7">
      <c r="A55" s="21" t="s">
        <v>2248</v>
      </c>
      <c r="B55" s="6" t="s">
        <v>93</v>
      </c>
      <c r="C55" s="6" t="s">
        <v>36</v>
      </c>
      <c r="D55" s="6" t="s">
        <v>39</v>
      </c>
      <c r="E55" s="2">
        <v>0.81383957670334695</v>
      </c>
      <c r="F55" s="2">
        <v>0.36726419120785297</v>
      </c>
      <c r="G55" s="6" t="s">
        <v>36</v>
      </c>
    </row>
    <row r="56" spans="1:7">
      <c r="A56" s="21" t="s">
        <v>2740</v>
      </c>
      <c r="B56" s="6" t="s">
        <v>2741</v>
      </c>
      <c r="C56" s="6" t="s">
        <v>105</v>
      </c>
      <c r="D56" s="6" t="s">
        <v>39</v>
      </c>
      <c r="E56" s="2">
        <v>0.88310567050044697</v>
      </c>
      <c r="F56" s="2">
        <v>0.36112644947542799</v>
      </c>
      <c r="G56" s="6" t="s">
        <v>3134</v>
      </c>
    </row>
    <row r="57" spans="1:7">
      <c r="A57" s="21" t="s">
        <v>2758</v>
      </c>
      <c r="B57" s="6" t="s">
        <v>2759</v>
      </c>
      <c r="C57" s="6" t="s">
        <v>2360</v>
      </c>
      <c r="D57" s="6" t="s">
        <v>39</v>
      </c>
      <c r="E57" s="2">
        <v>0.84756106911198703</v>
      </c>
      <c r="F57" s="2">
        <v>0.35996612083568602</v>
      </c>
      <c r="G57" s="6" t="s">
        <v>3134</v>
      </c>
    </row>
    <row r="58" spans="1:7">
      <c r="A58" s="21" t="s">
        <v>2588</v>
      </c>
      <c r="B58" s="6" t="s">
        <v>2589</v>
      </c>
      <c r="C58" s="6" t="s">
        <v>101</v>
      </c>
      <c r="D58" s="6" t="s">
        <v>39</v>
      </c>
      <c r="E58" s="2">
        <v>0.94347645716656303</v>
      </c>
      <c r="F58" s="2">
        <v>0.35685167764189402</v>
      </c>
      <c r="G58" s="6" t="s">
        <v>3134</v>
      </c>
    </row>
    <row r="59" spans="1:7">
      <c r="A59" s="21" t="s">
        <v>2938</v>
      </c>
      <c r="B59" s="6" t="s">
        <v>2939</v>
      </c>
      <c r="C59" s="6" t="s">
        <v>105</v>
      </c>
      <c r="D59" s="6" t="s">
        <v>39</v>
      </c>
      <c r="E59" s="2">
        <v>0.91657614062808601</v>
      </c>
      <c r="F59" s="2">
        <v>0.35409488470713002</v>
      </c>
      <c r="G59" s="6" t="s">
        <v>3134</v>
      </c>
    </row>
    <row r="60" spans="1:7">
      <c r="A60" s="21" t="s">
        <v>2488</v>
      </c>
      <c r="B60" s="6" t="s">
        <v>2489</v>
      </c>
      <c r="C60" s="6" t="s">
        <v>105</v>
      </c>
      <c r="D60" s="6" t="s">
        <v>39</v>
      </c>
      <c r="E60" s="2">
        <v>0.86967291731174401</v>
      </c>
      <c r="F60" s="2">
        <v>0.35371800081267801</v>
      </c>
      <c r="G60" s="6" t="s">
        <v>3134</v>
      </c>
    </row>
    <row r="61" spans="1:7">
      <c r="A61" s="21" t="s">
        <v>2235</v>
      </c>
      <c r="B61" s="6" t="s">
        <v>89</v>
      </c>
      <c r="C61" s="6" t="s">
        <v>36</v>
      </c>
      <c r="D61" s="6" t="s">
        <v>39</v>
      </c>
      <c r="E61" s="2">
        <v>0.81775164091811103</v>
      </c>
      <c r="F61" s="2">
        <v>0.35201555869872703</v>
      </c>
      <c r="G61" s="6" t="s">
        <v>36</v>
      </c>
    </row>
    <row r="62" spans="1:7">
      <c r="A62" s="21" t="s">
        <v>2486</v>
      </c>
      <c r="B62" s="6" t="s">
        <v>2487</v>
      </c>
      <c r="C62" s="6" t="s">
        <v>101</v>
      </c>
      <c r="D62" s="6" t="s">
        <v>39</v>
      </c>
      <c r="E62" s="2">
        <v>0.79279940596160003</v>
      </c>
      <c r="F62" s="2">
        <v>0.35122248710983001</v>
      </c>
      <c r="G62" s="6" t="s">
        <v>3134</v>
      </c>
    </row>
    <row r="63" spans="1:7">
      <c r="A63" s="21" t="s">
        <v>2236</v>
      </c>
      <c r="B63" s="6" t="s">
        <v>73</v>
      </c>
      <c r="C63" s="6" t="s">
        <v>36</v>
      </c>
      <c r="D63" s="6" t="s">
        <v>39</v>
      </c>
      <c r="E63" s="2">
        <v>0.85390835960584199</v>
      </c>
      <c r="F63" s="2">
        <v>0.35078236130867702</v>
      </c>
      <c r="G63" s="6" t="s">
        <v>36</v>
      </c>
    </row>
    <row r="64" spans="1:7">
      <c r="A64" s="21" t="s">
        <v>2256</v>
      </c>
      <c r="B64" s="6" t="s">
        <v>84</v>
      </c>
      <c r="C64" s="6" t="s">
        <v>36</v>
      </c>
      <c r="D64" s="6" t="s">
        <v>39</v>
      </c>
      <c r="E64" s="2">
        <v>0.87762115288125597</v>
      </c>
      <c r="F64" s="2">
        <v>0.34951456310679602</v>
      </c>
      <c r="G64" s="6" t="s">
        <v>36</v>
      </c>
    </row>
    <row r="65" spans="1:7">
      <c r="A65" s="21" t="s">
        <v>2484</v>
      </c>
      <c r="B65" s="6" t="s">
        <v>2485</v>
      </c>
      <c r="C65" s="6" t="s">
        <v>105</v>
      </c>
      <c r="D65" s="6" t="s">
        <v>39</v>
      </c>
      <c r="E65" s="2">
        <v>0.85912384032869604</v>
      </c>
      <c r="F65" s="2">
        <v>0.34926556306831402</v>
      </c>
      <c r="G65" s="6" t="s">
        <v>3134</v>
      </c>
    </row>
    <row r="66" spans="1:7">
      <c r="A66" s="21" t="s">
        <v>2990</v>
      </c>
      <c r="B66" s="6" t="s">
        <v>2991</v>
      </c>
      <c r="C66" s="6" t="s">
        <v>105</v>
      </c>
      <c r="D66" s="6" t="s">
        <v>39</v>
      </c>
      <c r="E66" s="2">
        <v>0.88569127516778501</v>
      </c>
      <c r="F66" s="2">
        <v>0.34723509422304599</v>
      </c>
      <c r="G66" s="6" t="s">
        <v>3134</v>
      </c>
    </row>
    <row r="67" spans="1:7">
      <c r="A67" s="21" t="s">
        <v>2238</v>
      </c>
      <c r="B67" s="6" t="s">
        <v>72</v>
      </c>
      <c r="C67" s="6" t="s">
        <v>36</v>
      </c>
      <c r="D67" s="6" t="s">
        <v>39</v>
      </c>
      <c r="E67" s="2">
        <v>0.83326642244191296</v>
      </c>
      <c r="F67" s="2">
        <v>0.34553706505295001</v>
      </c>
      <c r="G67" s="6" t="s">
        <v>36</v>
      </c>
    </row>
    <row r="68" spans="1:7">
      <c r="A68" s="21" t="s">
        <v>2724</v>
      </c>
      <c r="B68" s="6" t="s">
        <v>2725</v>
      </c>
      <c r="C68" s="6" t="s">
        <v>2360</v>
      </c>
      <c r="D68" s="6" t="s">
        <v>39</v>
      </c>
      <c r="E68" s="2">
        <v>0.81043591645871305</v>
      </c>
      <c r="F68" s="2">
        <v>0.34379762267601299</v>
      </c>
      <c r="G68" s="6" t="s">
        <v>3134</v>
      </c>
    </row>
    <row r="69" spans="1:7">
      <c r="A69" s="21" t="s">
        <v>2572</v>
      </c>
      <c r="B69" s="6" t="s">
        <v>2573</v>
      </c>
      <c r="C69" s="6" t="s">
        <v>2301</v>
      </c>
      <c r="D69" s="6" t="s">
        <v>39</v>
      </c>
      <c r="E69" s="2">
        <v>0.858838556919434</v>
      </c>
      <c r="F69" s="2">
        <v>0.341656662665066</v>
      </c>
      <c r="G69" s="6" t="s">
        <v>3134</v>
      </c>
    </row>
    <row r="70" spans="1:7">
      <c r="A70" s="21" t="s">
        <v>2700</v>
      </c>
      <c r="B70" s="6" t="s">
        <v>2701</v>
      </c>
      <c r="C70" s="6" t="s">
        <v>105</v>
      </c>
      <c r="D70" s="6" t="s">
        <v>39</v>
      </c>
      <c r="E70" s="2">
        <v>0.92438232517442298</v>
      </c>
      <c r="F70" s="2">
        <v>0.34124629080118701</v>
      </c>
      <c r="G70" s="6" t="s">
        <v>3134</v>
      </c>
    </row>
    <row r="71" spans="1:7">
      <c r="A71" s="21" t="s">
        <v>2504</v>
      </c>
      <c r="B71" s="6" t="s">
        <v>2505</v>
      </c>
      <c r="C71" s="6" t="s">
        <v>102</v>
      </c>
      <c r="D71" s="6" t="s">
        <v>39</v>
      </c>
      <c r="E71" s="2">
        <v>0.83046504157892898</v>
      </c>
      <c r="F71" s="2">
        <v>0.34003712871287101</v>
      </c>
      <c r="G71" s="6" t="s">
        <v>3134</v>
      </c>
    </row>
    <row r="72" spans="1:7">
      <c r="A72" s="21" t="s">
        <v>2674</v>
      </c>
      <c r="B72" s="6" t="s">
        <v>2675</v>
      </c>
      <c r="C72" s="6" t="s">
        <v>101</v>
      </c>
      <c r="D72" s="6" t="s">
        <v>39</v>
      </c>
      <c r="E72" s="2">
        <v>0.90741729736328103</v>
      </c>
      <c r="F72" s="2">
        <v>0.32914572864321601</v>
      </c>
      <c r="G72" s="6" t="s">
        <v>3134</v>
      </c>
    </row>
    <row r="73" spans="1:7">
      <c r="A73" s="21" t="s">
        <v>2512</v>
      </c>
      <c r="B73" s="6" t="s">
        <v>2513</v>
      </c>
      <c r="C73" s="6" t="s">
        <v>101</v>
      </c>
      <c r="D73" s="6" t="s">
        <v>39</v>
      </c>
      <c r="E73" s="2">
        <v>0.94731136166522101</v>
      </c>
      <c r="F73" s="2">
        <v>0.32860892388451401</v>
      </c>
      <c r="G73" s="6" t="s">
        <v>3134</v>
      </c>
    </row>
    <row r="74" spans="1:7">
      <c r="A74" s="21" t="s">
        <v>2856</v>
      </c>
      <c r="B74" s="6" t="s">
        <v>2857</v>
      </c>
      <c r="C74" s="6" t="s">
        <v>105</v>
      </c>
      <c r="D74" s="6" t="s">
        <v>39</v>
      </c>
      <c r="E74" s="2">
        <v>0.92437417316362003</v>
      </c>
      <c r="F74" s="2">
        <v>0.32689393939393901</v>
      </c>
      <c r="G74" s="6" t="s">
        <v>3134</v>
      </c>
    </row>
    <row r="75" spans="1:7">
      <c r="A75" s="21" t="s">
        <v>2550</v>
      </c>
      <c r="B75" s="6" t="s">
        <v>2551</v>
      </c>
      <c r="C75" s="6" t="s">
        <v>103</v>
      </c>
      <c r="D75" s="6" t="s">
        <v>39</v>
      </c>
      <c r="E75" s="2">
        <v>0.91747590932501299</v>
      </c>
      <c r="F75" s="2">
        <v>0.32659589937472699</v>
      </c>
      <c r="G75" s="6" t="s">
        <v>3134</v>
      </c>
    </row>
    <row r="76" spans="1:7">
      <c r="A76" s="21" t="s">
        <v>2608</v>
      </c>
      <c r="B76" s="6" t="s">
        <v>2609</v>
      </c>
      <c r="C76" s="6" t="s">
        <v>2360</v>
      </c>
      <c r="D76" s="6" t="s">
        <v>39</v>
      </c>
      <c r="E76" s="2">
        <v>0.87520749926764996</v>
      </c>
      <c r="F76" s="2">
        <v>0.32597173144876301</v>
      </c>
      <c r="G76" s="6" t="s">
        <v>3134</v>
      </c>
    </row>
    <row r="77" spans="1:7">
      <c r="A77" s="21" t="s">
        <v>2552</v>
      </c>
      <c r="B77" s="6" t="s">
        <v>2553</v>
      </c>
      <c r="C77" s="6" t="s">
        <v>106</v>
      </c>
      <c r="D77" s="6" t="s">
        <v>39</v>
      </c>
      <c r="E77" s="2">
        <v>0.87505404984693103</v>
      </c>
      <c r="F77" s="2">
        <v>0.32505910165484603</v>
      </c>
      <c r="G77" s="6" t="s">
        <v>3134</v>
      </c>
    </row>
    <row r="78" spans="1:7">
      <c r="A78" s="21" t="s">
        <v>2558</v>
      </c>
      <c r="B78" s="6" t="s">
        <v>2559</v>
      </c>
      <c r="C78" s="6" t="s">
        <v>2360</v>
      </c>
      <c r="D78" s="6" t="s">
        <v>39</v>
      </c>
      <c r="E78" s="2">
        <v>0.81506555095448396</v>
      </c>
      <c r="F78" s="2">
        <v>0.324646314221891</v>
      </c>
      <c r="G78" s="6" t="s">
        <v>3134</v>
      </c>
    </row>
    <row r="79" spans="1:7">
      <c r="A79" s="21" t="s">
        <v>2810</v>
      </c>
      <c r="B79" s="6" t="s">
        <v>2811</v>
      </c>
      <c r="C79" s="6" t="s">
        <v>103</v>
      </c>
      <c r="D79" s="6" t="s">
        <v>39</v>
      </c>
      <c r="E79" s="2">
        <v>0.90413669830191101</v>
      </c>
      <c r="F79" s="2">
        <v>0.32335069444444398</v>
      </c>
      <c r="G79" s="6" t="s">
        <v>3134</v>
      </c>
    </row>
    <row r="80" spans="1:7">
      <c r="A80" s="21" t="s">
        <v>2528</v>
      </c>
      <c r="B80" s="6" t="s">
        <v>2529</v>
      </c>
      <c r="C80" s="6" t="s">
        <v>101</v>
      </c>
      <c r="D80" s="6" t="s">
        <v>39</v>
      </c>
      <c r="E80" s="2">
        <v>0.93619011078605296</v>
      </c>
      <c r="F80" s="2">
        <v>0.32252559726962499</v>
      </c>
      <c r="G80" s="6" t="s">
        <v>3134</v>
      </c>
    </row>
    <row r="81" spans="1:7">
      <c r="A81" s="21" t="s">
        <v>2246</v>
      </c>
      <c r="B81" s="6" t="s">
        <v>75</v>
      </c>
      <c r="C81" s="6" t="s">
        <v>36</v>
      </c>
      <c r="D81" s="6" t="s">
        <v>39</v>
      </c>
      <c r="E81" s="2">
        <v>0.89728894083933497</v>
      </c>
      <c r="F81" s="2">
        <v>0.32185401776045103</v>
      </c>
      <c r="G81" s="6" t="s">
        <v>36</v>
      </c>
    </row>
    <row r="82" spans="1:7">
      <c r="A82" s="21" t="s">
        <v>2516</v>
      </c>
      <c r="B82" s="6" t="s">
        <v>2517</v>
      </c>
      <c r="C82" s="6" t="s">
        <v>2360</v>
      </c>
      <c r="D82" s="6" t="s">
        <v>39</v>
      </c>
      <c r="E82" s="2">
        <v>0.82375403749207599</v>
      </c>
      <c r="F82" s="2">
        <v>0.32183554049892199</v>
      </c>
      <c r="G82" s="6" t="s">
        <v>3134</v>
      </c>
    </row>
    <row r="83" spans="1:7">
      <c r="A83" s="21" t="s">
        <v>2984</v>
      </c>
      <c r="B83" s="6" t="s">
        <v>2985</v>
      </c>
      <c r="C83" s="6" t="s">
        <v>105</v>
      </c>
      <c r="D83" s="6" t="s">
        <v>39</v>
      </c>
      <c r="E83" s="2">
        <v>0.88935537622112604</v>
      </c>
      <c r="F83" s="2">
        <v>0.31967409537503</v>
      </c>
      <c r="G83" s="6" t="s">
        <v>3134</v>
      </c>
    </row>
    <row r="84" spans="1:7">
      <c r="A84" s="21" t="s">
        <v>2624</v>
      </c>
      <c r="B84" s="6" t="s">
        <v>2625</v>
      </c>
      <c r="C84" s="6" t="s">
        <v>101</v>
      </c>
      <c r="D84" s="6" t="s">
        <v>39</v>
      </c>
      <c r="E84" s="2">
        <v>0.89625485625485601</v>
      </c>
      <c r="F84" s="2">
        <v>0.31677559912853998</v>
      </c>
      <c r="G84" s="6" t="s">
        <v>3134</v>
      </c>
    </row>
    <row r="85" spans="1:7">
      <c r="A85" s="21" t="s">
        <v>2880</v>
      </c>
      <c r="B85" s="6" t="s">
        <v>2881</v>
      </c>
      <c r="C85" s="6" t="s">
        <v>105</v>
      </c>
      <c r="D85" s="6" t="s">
        <v>39</v>
      </c>
      <c r="E85" s="2">
        <v>0.87809497198031605</v>
      </c>
      <c r="F85" s="2">
        <v>0.316504854368932</v>
      </c>
      <c r="G85" s="6" t="s">
        <v>3134</v>
      </c>
    </row>
    <row r="86" spans="1:7">
      <c r="A86" s="21" t="s">
        <v>2766</v>
      </c>
      <c r="B86" s="6" t="s">
        <v>2767</v>
      </c>
      <c r="C86" s="6" t="s">
        <v>103</v>
      </c>
      <c r="D86" s="6" t="s">
        <v>39</v>
      </c>
      <c r="E86" s="2">
        <v>0.89626452468221196</v>
      </c>
      <c r="F86" s="2">
        <v>0.31542823037899098</v>
      </c>
      <c r="G86" s="6" t="s">
        <v>3134</v>
      </c>
    </row>
    <row r="87" spans="1:7">
      <c r="A87" s="21" t="s">
        <v>2604</v>
      </c>
      <c r="B87" s="6" t="s">
        <v>2605</v>
      </c>
      <c r="C87" s="6" t="s">
        <v>105</v>
      </c>
      <c r="D87" s="6" t="s">
        <v>39</v>
      </c>
      <c r="E87" s="2">
        <v>0.923181837800509</v>
      </c>
      <c r="F87" s="2">
        <v>0.31480482101097301</v>
      </c>
      <c r="G87" s="6" t="s">
        <v>3134</v>
      </c>
    </row>
    <row r="88" spans="1:7">
      <c r="A88" s="21" t="s">
        <v>2596</v>
      </c>
      <c r="B88" s="6" t="s">
        <v>2597</v>
      </c>
      <c r="C88" s="6" t="s">
        <v>105</v>
      </c>
      <c r="D88" s="6" t="s">
        <v>39</v>
      </c>
      <c r="E88" s="2">
        <v>0.89624461926673604</v>
      </c>
      <c r="F88" s="2">
        <v>0.31302717900656002</v>
      </c>
      <c r="G88" s="6" t="s">
        <v>3134</v>
      </c>
    </row>
    <row r="89" spans="1:7">
      <c r="A89" s="21" t="s">
        <v>2514</v>
      </c>
      <c r="B89" s="6" t="s">
        <v>2515</v>
      </c>
      <c r="C89" s="6" t="s">
        <v>105</v>
      </c>
      <c r="D89" s="6" t="s">
        <v>39</v>
      </c>
      <c r="E89" s="2">
        <v>0.90477453580901901</v>
      </c>
      <c r="F89" s="2">
        <v>0.312052834342323</v>
      </c>
      <c r="G89" s="6" t="s">
        <v>3134</v>
      </c>
    </row>
    <row r="90" spans="1:7">
      <c r="A90" s="21" t="s">
        <v>2582</v>
      </c>
      <c r="B90" s="6" t="s">
        <v>2583</v>
      </c>
      <c r="C90" s="6" t="s">
        <v>101</v>
      </c>
      <c r="D90" s="6" t="s">
        <v>39</v>
      </c>
      <c r="E90" s="2">
        <v>0.93374478340092903</v>
      </c>
      <c r="F90" s="2">
        <v>0.31178583088475398</v>
      </c>
      <c r="G90" s="6" t="s">
        <v>3134</v>
      </c>
    </row>
    <row r="91" spans="1:7">
      <c r="A91" s="21" t="s">
        <v>2606</v>
      </c>
      <c r="B91" s="6" t="s">
        <v>2607</v>
      </c>
      <c r="C91" s="6" t="s">
        <v>2360</v>
      </c>
      <c r="D91" s="6" t="s">
        <v>39</v>
      </c>
      <c r="E91" s="2">
        <v>0.88313114754098399</v>
      </c>
      <c r="F91" s="2">
        <v>0.311749842072015</v>
      </c>
      <c r="G91" s="6" t="s">
        <v>3134</v>
      </c>
    </row>
    <row r="92" spans="1:7">
      <c r="A92" s="21" t="s">
        <v>2854</v>
      </c>
      <c r="B92" s="6" t="s">
        <v>2855</v>
      </c>
      <c r="C92" s="6" t="s">
        <v>105</v>
      </c>
      <c r="D92" s="6" t="s">
        <v>39</v>
      </c>
      <c r="E92" s="2">
        <v>0.90056297904090099</v>
      </c>
      <c r="F92" s="2">
        <v>0.30899122807017498</v>
      </c>
      <c r="G92" s="6" t="s">
        <v>3134</v>
      </c>
    </row>
    <row r="93" spans="1:7">
      <c r="A93" s="21" t="s">
        <v>2646</v>
      </c>
      <c r="B93" s="6" t="s">
        <v>2647</v>
      </c>
      <c r="C93" s="6" t="s">
        <v>106</v>
      </c>
      <c r="D93" s="6" t="s">
        <v>39</v>
      </c>
      <c r="E93" s="2">
        <v>0.90470528579671605</v>
      </c>
      <c r="F93" s="2">
        <v>0.30846153846153801</v>
      </c>
      <c r="G93" s="6" t="s">
        <v>3134</v>
      </c>
    </row>
    <row r="94" spans="1:7">
      <c r="A94" s="21" t="s">
        <v>2908</v>
      </c>
      <c r="B94" s="6" t="s">
        <v>2909</v>
      </c>
      <c r="C94" s="6" t="s">
        <v>105</v>
      </c>
      <c r="D94" s="6" t="s">
        <v>39</v>
      </c>
      <c r="E94" s="2">
        <v>0.91592474263400803</v>
      </c>
      <c r="F94" s="2">
        <v>0.307370024757189</v>
      </c>
      <c r="G94" s="6" t="s">
        <v>3134</v>
      </c>
    </row>
    <row r="95" spans="1:7">
      <c r="A95" s="21" t="s">
        <v>2602</v>
      </c>
      <c r="B95" s="6" t="s">
        <v>2603</v>
      </c>
      <c r="C95" s="6" t="s">
        <v>105</v>
      </c>
      <c r="D95" s="6" t="s">
        <v>39</v>
      </c>
      <c r="E95" s="2">
        <v>0.89032258064516101</v>
      </c>
      <c r="F95" s="2">
        <v>0.30597355221158201</v>
      </c>
      <c r="G95" s="6" t="s">
        <v>3134</v>
      </c>
    </row>
    <row r="96" spans="1:7">
      <c r="A96" s="21" t="s">
        <v>2492</v>
      </c>
      <c r="B96" s="6" t="s">
        <v>2493</v>
      </c>
      <c r="C96" s="6" t="s">
        <v>101</v>
      </c>
      <c r="D96" s="6" t="s">
        <v>39</v>
      </c>
      <c r="E96" s="2">
        <v>0.82063000638852002</v>
      </c>
      <c r="F96" s="2">
        <v>0.30156643663051802</v>
      </c>
      <c r="G96" s="6" t="s">
        <v>3134</v>
      </c>
    </row>
    <row r="97" spans="1:7">
      <c r="A97" s="21" t="s">
        <v>2822</v>
      </c>
      <c r="B97" s="6" t="s">
        <v>2823</v>
      </c>
      <c r="C97" s="6" t="s">
        <v>101</v>
      </c>
      <c r="D97" s="6" t="s">
        <v>39</v>
      </c>
      <c r="E97" s="2">
        <v>0.91511195190859695</v>
      </c>
      <c r="F97" s="2">
        <v>0.30135593220339002</v>
      </c>
      <c r="G97" s="6" t="s">
        <v>3134</v>
      </c>
    </row>
    <row r="98" spans="1:7">
      <c r="A98" s="21" t="s">
        <v>2698</v>
      </c>
      <c r="B98" s="6" t="s">
        <v>2699</v>
      </c>
      <c r="C98" s="6" t="s">
        <v>102</v>
      </c>
      <c r="D98" s="6" t="s">
        <v>39</v>
      </c>
      <c r="E98" s="2">
        <v>0.933558536049092</v>
      </c>
      <c r="F98" s="2">
        <v>0.30126182965299703</v>
      </c>
      <c r="G98" s="6" t="s">
        <v>3134</v>
      </c>
    </row>
    <row r="99" spans="1:7">
      <c r="A99" s="21" t="s">
        <v>2778</v>
      </c>
      <c r="B99" s="6" t="s">
        <v>2779</v>
      </c>
      <c r="C99" s="6" t="s">
        <v>105</v>
      </c>
      <c r="D99" s="6" t="s">
        <v>39</v>
      </c>
      <c r="E99" s="2">
        <v>0.91770207338988596</v>
      </c>
      <c r="F99" s="2">
        <v>0.29983416252072997</v>
      </c>
      <c r="G99" s="6" t="s">
        <v>3134</v>
      </c>
    </row>
    <row r="100" spans="1:7">
      <c r="A100" s="21" t="s">
        <v>2580</v>
      </c>
      <c r="B100" s="6" t="s">
        <v>2581</v>
      </c>
      <c r="C100" s="6" t="s">
        <v>103</v>
      </c>
      <c r="D100" s="6" t="s">
        <v>39</v>
      </c>
      <c r="E100" s="2">
        <v>0.85923381392240705</v>
      </c>
      <c r="F100" s="2">
        <v>0.29783084387784198</v>
      </c>
      <c r="G100" s="6" t="s">
        <v>3134</v>
      </c>
    </row>
    <row r="101" spans="1:7">
      <c r="A101" s="21" t="s">
        <v>2498</v>
      </c>
      <c r="B101" s="6" t="s">
        <v>2499</v>
      </c>
      <c r="C101" s="6" t="s">
        <v>105</v>
      </c>
      <c r="D101" s="6" t="s">
        <v>39</v>
      </c>
      <c r="E101" s="2">
        <v>0.82880589892108902</v>
      </c>
      <c r="F101" s="2">
        <v>0.29766999524488802</v>
      </c>
      <c r="G101" s="6" t="s">
        <v>3134</v>
      </c>
    </row>
    <row r="102" spans="1:7">
      <c r="A102" s="21" t="s">
        <v>2234</v>
      </c>
      <c r="B102" s="6" t="s">
        <v>69</v>
      </c>
      <c r="C102" s="6" t="s">
        <v>36</v>
      </c>
      <c r="D102" s="6" t="s">
        <v>39</v>
      </c>
      <c r="E102" s="2">
        <v>0.88546670720583798</v>
      </c>
      <c r="F102" s="2">
        <v>0.29289099526066398</v>
      </c>
      <c r="G102" s="6" t="s">
        <v>36</v>
      </c>
    </row>
    <row r="103" spans="1:7">
      <c r="A103" s="21" t="s">
        <v>2530</v>
      </c>
      <c r="B103" s="6" t="s">
        <v>2531</v>
      </c>
      <c r="C103" s="6" t="s">
        <v>106</v>
      </c>
      <c r="D103" s="6" t="s">
        <v>39</v>
      </c>
      <c r="E103" s="2">
        <v>0.90508281714519201</v>
      </c>
      <c r="F103" s="2">
        <v>0.29177475965206801</v>
      </c>
      <c r="G103" s="6" t="s">
        <v>3134</v>
      </c>
    </row>
    <row r="104" spans="1:7">
      <c r="A104" s="21" t="s">
        <v>2576</v>
      </c>
      <c r="B104" s="6" t="s">
        <v>2577</v>
      </c>
      <c r="C104" s="6" t="s">
        <v>102</v>
      </c>
      <c r="D104" s="6" t="s">
        <v>39</v>
      </c>
      <c r="E104" s="2">
        <v>0.891351529102269</v>
      </c>
      <c r="F104" s="2">
        <v>0.290295358649789</v>
      </c>
      <c r="G104" s="6" t="s">
        <v>3134</v>
      </c>
    </row>
    <row r="105" spans="1:7">
      <c r="A105" s="21" t="s">
        <v>2676</v>
      </c>
      <c r="B105" s="6" t="s">
        <v>2677</v>
      </c>
      <c r="C105" s="6" t="s">
        <v>2301</v>
      </c>
      <c r="D105" s="6" t="s">
        <v>39</v>
      </c>
      <c r="E105" s="2">
        <v>0.94279407462567499</v>
      </c>
      <c r="F105" s="2">
        <v>0.28864734299516898</v>
      </c>
      <c r="G105" s="6" t="s">
        <v>3134</v>
      </c>
    </row>
    <row r="106" spans="1:7">
      <c r="A106" s="21" t="s">
        <v>2522</v>
      </c>
      <c r="B106" s="6" t="s">
        <v>2523</v>
      </c>
      <c r="C106" s="6" t="s">
        <v>101</v>
      </c>
      <c r="D106" s="6" t="s">
        <v>39</v>
      </c>
      <c r="E106" s="2">
        <v>0.92372758470684901</v>
      </c>
      <c r="F106" s="2">
        <v>0.28858753618771898</v>
      </c>
      <c r="G106" s="6" t="s">
        <v>3134</v>
      </c>
    </row>
    <row r="107" spans="1:7">
      <c r="A107" s="21" t="s">
        <v>2720</v>
      </c>
      <c r="B107" s="6" t="s">
        <v>2721</v>
      </c>
      <c r="C107" s="6" t="s">
        <v>2301</v>
      </c>
      <c r="D107" s="6" t="s">
        <v>39</v>
      </c>
      <c r="E107" s="2">
        <v>0.91041276618081901</v>
      </c>
      <c r="F107" s="2">
        <v>0.28661527680448501</v>
      </c>
      <c r="G107" s="6" t="s">
        <v>3134</v>
      </c>
    </row>
    <row r="108" spans="1:7">
      <c r="A108" s="21" t="s">
        <v>2622</v>
      </c>
      <c r="B108" s="6" t="s">
        <v>2623</v>
      </c>
      <c r="C108" s="6" t="s">
        <v>105</v>
      </c>
      <c r="D108" s="6" t="s">
        <v>39</v>
      </c>
      <c r="E108" s="2">
        <v>0.86669456577651105</v>
      </c>
      <c r="F108" s="2">
        <v>0.28618012422360301</v>
      </c>
      <c r="G108" s="6" t="s">
        <v>3134</v>
      </c>
    </row>
    <row r="109" spans="1:7">
      <c r="A109" s="21" t="s">
        <v>2838</v>
      </c>
      <c r="B109" s="6" t="s">
        <v>2839</v>
      </c>
      <c r="C109" s="6" t="s">
        <v>101</v>
      </c>
      <c r="D109" s="6" t="s">
        <v>39</v>
      </c>
      <c r="E109" s="2">
        <v>0.91784847062664499</v>
      </c>
      <c r="F109" s="2">
        <v>0.283453237410072</v>
      </c>
      <c r="G109" s="6" t="s">
        <v>3134</v>
      </c>
    </row>
    <row r="110" spans="1:7">
      <c r="A110" s="21" t="s">
        <v>2542</v>
      </c>
      <c r="B110" s="6" t="s">
        <v>2543</v>
      </c>
      <c r="C110" s="6" t="s">
        <v>105</v>
      </c>
      <c r="D110" s="6" t="s">
        <v>39</v>
      </c>
      <c r="E110" s="2">
        <v>0.855268990529921</v>
      </c>
      <c r="F110" s="2">
        <v>0.27897768178545701</v>
      </c>
      <c r="G110" s="6" t="s">
        <v>3134</v>
      </c>
    </row>
    <row r="111" spans="1:7">
      <c r="A111" s="21" t="s">
        <v>2750</v>
      </c>
      <c r="B111" s="6" t="s">
        <v>2751</v>
      </c>
      <c r="C111" s="6" t="s">
        <v>2360</v>
      </c>
      <c r="D111" s="6" t="s">
        <v>39</v>
      </c>
      <c r="E111" s="2">
        <v>0.90865961107345805</v>
      </c>
      <c r="F111" s="2">
        <v>0.27786182551689398</v>
      </c>
      <c r="G111" s="6" t="s">
        <v>3134</v>
      </c>
    </row>
    <row r="112" spans="1:7">
      <c r="A112" s="21" t="s">
        <v>2790</v>
      </c>
      <c r="B112" s="6" t="s">
        <v>2791</v>
      </c>
      <c r="C112" s="6" t="s">
        <v>105</v>
      </c>
      <c r="D112" s="6" t="s">
        <v>39</v>
      </c>
      <c r="E112" s="2">
        <v>0.89319588886516799</v>
      </c>
      <c r="F112" s="2">
        <v>0.27727390515677602</v>
      </c>
      <c r="G112" s="6" t="s">
        <v>3134</v>
      </c>
    </row>
    <row r="113" spans="1:7">
      <c r="A113" s="21" t="s">
        <v>2247</v>
      </c>
      <c r="B113" s="6" t="s">
        <v>76</v>
      </c>
      <c r="C113" s="6" t="s">
        <v>36</v>
      </c>
      <c r="D113" s="6" t="s">
        <v>39</v>
      </c>
      <c r="E113" s="2">
        <v>0.87692294214528499</v>
      </c>
      <c r="F113" s="2">
        <v>0.276944300741507</v>
      </c>
      <c r="G113" s="6" t="s">
        <v>36</v>
      </c>
    </row>
    <row r="114" spans="1:7">
      <c r="A114" s="21" t="s">
        <v>3135</v>
      </c>
      <c r="B114" s="6" t="s">
        <v>3136</v>
      </c>
      <c r="C114" s="6" t="s">
        <v>106</v>
      </c>
      <c r="D114" s="6" t="s">
        <v>39</v>
      </c>
      <c r="E114" s="2">
        <v>0.88537887454377096</v>
      </c>
      <c r="F114" s="2">
        <v>0.27678968430413498</v>
      </c>
      <c r="G114" s="6" t="s">
        <v>3134</v>
      </c>
    </row>
    <row r="115" spans="1:7">
      <c r="A115" s="21" t="s">
        <v>2826</v>
      </c>
      <c r="B115" s="6" t="s">
        <v>2827</v>
      </c>
      <c r="C115" s="6" t="s">
        <v>105</v>
      </c>
      <c r="D115" s="6" t="s">
        <v>39</v>
      </c>
      <c r="E115" s="2">
        <v>0.87769042043046697</v>
      </c>
      <c r="F115" s="2">
        <v>0.27536900369003697</v>
      </c>
      <c r="G115" s="6" t="s">
        <v>3134</v>
      </c>
    </row>
    <row r="116" spans="1:7">
      <c r="A116" s="21" t="s">
        <v>2680</v>
      </c>
      <c r="B116" s="6" t="s">
        <v>2681</v>
      </c>
      <c r="C116" s="6" t="s">
        <v>2301</v>
      </c>
      <c r="D116" s="6" t="s">
        <v>39</v>
      </c>
      <c r="E116" s="2">
        <v>0.91623728968127305</v>
      </c>
      <c r="F116" s="2">
        <v>0.27508880994671397</v>
      </c>
      <c r="G116" s="6" t="s">
        <v>3134</v>
      </c>
    </row>
    <row r="117" spans="1:7">
      <c r="A117" s="21" t="s">
        <v>2532</v>
      </c>
      <c r="B117" s="6" t="s">
        <v>2533</v>
      </c>
      <c r="C117" s="6" t="s">
        <v>100</v>
      </c>
      <c r="D117" s="6" t="s">
        <v>39</v>
      </c>
      <c r="E117" s="2">
        <v>0.94002399963077499</v>
      </c>
      <c r="F117" s="2">
        <v>0.27480592801693698</v>
      </c>
      <c r="G117" s="6" t="s">
        <v>3134</v>
      </c>
    </row>
    <row r="118" spans="1:7">
      <c r="A118" s="21" t="s">
        <v>2534</v>
      </c>
      <c r="B118" s="6" t="s">
        <v>2535</v>
      </c>
      <c r="C118" s="6" t="s">
        <v>105</v>
      </c>
      <c r="D118" s="6" t="s">
        <v>39</v>
      </c>
      <c r="E118" s="2">
        <v>0.83919409548809398</v>
      </c>
      <c r="F118" s="2">
        <v>0.27461430575035101</v>
      </c>
      <c r="G118" s="6" t="s">
        <v>3134</v>
      </c>
    </row>
    <row r="119" spans="1:7">
      <c r="A119" s="21" t="s">
        <v>2544</v>
      </c>
      <c r="B119" s="6" t="s">
        <v>2545</v>
      </c>
      <c r="C119" s="6" t="s">
        <v>103</v>
      </c>
      <c r="D119" s="6" t="s">
        <v>39</v>
      </c>
      <c r="E119" s="2">
        <v>0.85153328595434397</v>
      </c>
      <c r="F119" s="2">
        <v>0.272394272394272</v>
      </c>
      <c r="G119" s="6" t="s">
        <v>3134</v>
      </c>
    </row>
    <row r="120" spans="1:7">
      <c r="A120" s="21" t="s">
        <v>2954</v>
      </c>
      <c r="B120" s="6" t="s">
        <v>2955</v>
      </c>
      <c r="C120" s="6" t="s">
        <v>105</v>
      </c>
      <c r="D120" s="6" t="s">
        <v>39</v>
      </c>
      <c r="E120" s="2">
        <v>0.87466275194413601</v>
      </c>
      <c r="F120" s="2">
        <v>0.27230667547918003</v>
      </c>
      <c r="G120" s="6" t="s">
        <v>3134</v>
      </c>
    </row>
    <row r="121" spans="1:7">
      <c r="A121" s="21" t="s">
        <v>2524</v>
      </c>
      <c r="B121" s="6" t="s">
        <v>2525</v>
      </c>
      <c r="C121" s="6" t="s">
        <v>2360</v>
      </c>
      <c r="D121" s="6" t="s">
        <v>39</v>
      </c>
      <c r="E121" s="2">
        <v>0.86529449355628896</v>
      </c>
      <c r="F121" s="2">
        <v>0.27226606538895198</v>
      </c>
      <c r="G121" s="6" t="s">
        <v>3134</v>
      </c>
    </row>
    <row r="122" spans="1:7">
      <c r="A122" s="21" t="s">
        <v>2590</v>
      </c>
      <c r="B122" s="6" t="s">
        <v>2591</v>
      </c>
      <c r="C122" s="6" t="s">
        <v>101</v>
      </c>
      <c r="D122" s="6" t="s">
        <v>39</v>
      </c>
      <c r="E122" s="2">
        <v>0.93636050064058296</v>
      </c>
      <c r="F122" s="2">
        <v>0.27048634243837399</v>
      </c>
      <c r="G122" s="6" t="s">
        <v>3134</v>
      </c>
    </row>
    <row r="123" spans="1:7">
      <c r="A123" s="21" t="s">
        <v>2666</v>
      </c>
      <c r="B123" s="6" t="s">
        <v>2667</v>
      </c>
      <c r="C123" s="6" t="s">
        <v>101</v>
      </c>
      <c r="D123" s="6" t="s">
        <v>39</v>
      </c>
      <c r="E123" s="2">
        <v>0.92465495359720795</v>
      </c>
      <c r="F123" s="2">
        <v>0.26755805770584101</v>
      </c>
      <c r="G123" s="6" t="s">
        <v>3134</v>
      </c>
    </row>
    <row r="124" spans="1:7">
      <c r="A124" s="21" t="s">
        <v>3052</v>
      </c>
      <c r="B124" s="6" t="s">
        <v>3053</v>
      </c>
      <c r="C124" s="6" t="s">
        <v>103</v>
      </c>
      <c r="D124" s="6" t="s">
        <v>39</v>
      </c>
      <c r="E124" s="2">
        <v>0.89151525021520095</v>
      </c>
      <c r="F124" s="2">
        <v>0.26590058792089799</v>
      </c>
      <c r="G124" s="6" t="s">
        <v>3134</v>
      </c>
    </row>
    <row r="125" spans="1:7">
      <c r="A125" s="21" t="s">
        <v>2970</v>
      </c>
      <c r="B125" s="6" t="s">
        <v>2971</v>
      </c>
      <c r="C125" s="6" t="s">
        <v>105</v>
      </c>
      <c r="D125" s="6" t="s">
        <v>39</v>
      </c>
      <c r="E125" s="2">
        <v>0.90061491716704001</v>
      </c>
      <c r="F125" s="2">
        <v>0.26586414445399797</v>
      </c>
      <c r="G125" s="6" t="s">
        <v>3134</v>
      </c>
    </row>
    <row r="126" spans="1:7">
      <c r="A126" s="21" t="s">
        <v>2864</v>
      </c>
      <c r="B126" s="6" t="s">
        <v>2865</v>
      </c>
      <c r="C126" s="6" t="s">
        <v>105</v>
      </c>
      <c r="D126" s="6" t="s">
        <v>39</v>
      </c>
      <c r="E126" s="2">
        <v>0.86778276847692903</v>
      </c>
      <c r="F126" s="2">
        <v>0.26392111368909499</v>
      </c>
      <c r="G126" s="6" t="s">
        <v>3134</v>
      </c>
    </row>
    <row r="127" spans="1:7">
      <c r="A127" s="21" t="s">
        <v>2560</v>
      </c>
      <c r="B127" s="6" t="s">
        <v>2561</v>
      </c>
      <c r="C127" s="6" t="s">
        <v>100</v>
      </c>
      <c r="D127" s="6" t="s">
        <v>39</v>
      </c>
      <c r="E127" s="2">
        <v>0.94579578878565795</v>
      </c>
      <c r="F127" s="2">
        <v>0.26333505955463499</v>
      </c>
      <c r="G127" s="6" t="s">
        <v>3134</v>
      </c>
    </row>
    <row r="128" spans="1:7">
      <c r="A128" s="21" t="s">
        <v>2648</v>
      </c>
      <c r="B128" s="6" t="s">
        <v>2649</v>
      </c>
      <c r="C128" s="6" t="s">
        <v>105</v>
      </c>
      <c r="D128" s="6" t="s">
        <v>39</v>
      </c>
      <c r="E128" s="2">
        <v>0.89512195121951199</v>
      </c>
      <c r="F128" s="2">
        <v>0.261989978525412</v>
      </c>
      <c r="G128" s="6" t="s">
        <v>3134</v>
      </c>
    </row>
    <row r="129" spans="1:7">
      <c r="A129" s="21" t="s">
        <v>2726</v>
      </c>
      <c r="B129" s="6" t="s">
        <v>2727</v>
      </c>
      <c r="C129" s="6" t="s">
        <v>102</v>
      </c>
      <c r="D129" s="6" t="s">
        <v>39</v>
      </c>
      <c r="E129" s="2">
        <v>0.91909452944875303</v>
      </c>
      <c r="F129" s="2">
        <v>0.26070492280803997</v>
      </c>
      <c r="G129" s="6" t="s">
        <v>3134</v>
      </c>
    </row>
    <row r="130" spans="1:7">
      <c r="A130" s="21" t="s">
        <v>2570</v>
      </c>
      <c r="B130" s="6" t="s">
        <v>2571</v>
      </c>
      <c r="C130" s="6" t="s">
        <v>101</v>
      </c>
      <c r="D130" s="6" t="s">
        <v>39</v>
      </c>
      <c r="E130" s="2">
        <v>0.91390497619255096</v>
      </c>
      <c r="F130" s="2">
        <v>0.25919038764125302</v>
      </c>
      <c r="G130" s="6" t="s">
        <v>3134</v>
      </c>
    </row>
    <row r="131" spans="1:7">
      <c r="A131" s="21" t="s">
        <v>2502</v>
      </c>
      <c r="B131" s="6" t="s">
        <v>2503</v>
      </c>
      <c r="C131" s="6" t="s">
        <v>105</v>
      </c>
      <c r="D131" s="6" t="s">
        <v>39</v>
      </c>
      <c r="E131" s="2">
        <v>0.81201115295480897</v>
      </c>
      <c r="F131" s="2">
        <v>0.258704605016848</v>
      </c>
      <c r="G131" s="6" t="s">
        <v>3134</v>
      </c>
    </row>
    <row r="132" spans="1:7">
      <c r="A132" s="21" t="s">
        <v>3062</v>
      </c>
      <c r="B132" s="6" t="s">
        <v>3063</v>
      </c>
      <c r="C132" s="6" t="s">
        <v>105</v>
      </c>
      <c r="D132" s="6" t="s">
        <v>39</v>
      </c>
      <c r="E132" s="2">
        <v>0.90857142857142903</v>
      </c>
      <c r="F132" s="2">
        <v>0.257000277238703</v>
      </c>
      <c r="G132" s="6" t="s">
        <v>3134</v>
      </c>
    </row>
    <row r="133" spans="1:7">
      <c r="A133" s="21" t="s">
        <v>2652</v>
      </c>
      <c r="B133" s="6" t="s">
        <v>2653</v>
      </c>
      <c r="C133" s="6" t="s">
        <v>103</v>
      </c>
      <c r="D133" s="6" t="s">
        <v>39</v>
      </c>
      <c r="E133" s="2">
        <v>0.90466653654562601</v>
      </c>
      <c r="F133" s="2">
        <v>0.25540166204986098</v>
      </c>
      <c r="G133" s="6" t="s">
        <v>3134</v>
      </c>
    </row>
    <row r="134" spans="1:7">
      <c r="A134" s="21" t="s">
        <v>2800</v>
      </c>
      <c r="B134" s="6" t="s">
        <v>2801</v>
      </c>
      <c r="C134" s="6" t="s">
        <v>102</v>
      </c>
      <c r="D134" s="6" t="s">
        <v>39</v>
      </c>
      <c r="E134" s="2">
        <v>0.93560076616451804</v>
      </c>
      <c r="F134" s="2">
        <v>0.25468933177022302</v>
      </c>
      <c r="G134" s="6" t="s">
        <v>3134</v>
      </c>
    </row>
    <row r="135" spans="1:7">
      <c r="A135" s="21" t="s">
        <v>2630</v>
      </c>
      <c r="B135" s="6" t="s">
        <v>2631</v>
      </c>
      <c r="C135" s="6" t="s">
        <v>103</v>
      </c>
      <c r="D135" s="6" t="s">
        <v>39</v>
      </c>
      <c r="E135" s="2">
        <v>0.90186592950932998</v>
      </c>
      <c r="F135" s="2">
        <v>0.25376992675570897</v>
      </c>
      <c r="G135" s="6" t="s">
        <v>3134</v>
      </c>
    </row>
    <row r="136" spans="1:7">
      <c r="A136" s="21" t="s">
        <v>2586</v>
      </c>
      <c r="B136" s="6" t="s">
        <v>2587</v>
      </c>
      <c r="C136" s="6" t="s">
        <v>101</v>
      </c>
      <c r="D136" s="6" t="s">
        <v>39</v>
      </c>
      <c r="E136" s="2">
        <v>0.94022241231822101</v>
      </c>
      <c r="F136" s="2">
        <v>0.25328947368421101</v>
      </c>
      <c r="G136" s="6" t="s">
        <v>3134</v>
      </c>
    </row>
    <row r="137" spans="1:7">
      <c r="A137" s="21" t="s">
        <v>2600</v>
      </c>
      <c r="B137" s="6" t="s">
        <v>2601</v>
      </c>
      <c r="C137" s="6" t="s">
        <v>2301</v>
      </c>
      <c r="D137" s="6" t="s">
        <v>39</v>
      </c>
      <c r="E137" s="2">
        <v>0.85252576266569802</v>
      </c>
      <c r="F137" s="2">
        <v>0.25261546312834898</v>
      </c>
      <c r="G137" s="6" t="s">
        <v>3134</v>
      </c>
    </row>
    <row r="138" spans="1:7">
      <c r="A138" s="21" t="s">
        <v>2788</v>
      </c>
      <c r="B138" s="6" t="s">
        <v>2789</v>
      </c>
      <c r="C138" s="6" t="s">
        <v>106</v>
      </c>
      <c r="D138" s="6" t="s">
        <v>39</v>
      </c>
      <c r="E138" s="2">
        <v>0.90029311536353496</v>
      </c>
      <c r="F138" s="2">
        <v>0.24857864813645</v>
      </c>
      <c r="G138" s="6" t="s">
        <v>3134</v>
      </c>
    </row>
    <row r="139" spans="1:7">
      <c r="A139" s="21" t="s">
        <v>2670</v>
      </c>
      <c r="B139" s="6" t="s">
        <v>2671</v>
      </c>
      <c r="C139" s="6" t="s">
        <v>2301</v>
      </c>
      <c r="D139" s="6" t="s">
        <v>39</v>
      </c>
      <c r="E139" s="2">
        <v>0.90456073904123702</v>
      </c>
      <c r="F139" s="2">
        <v>0.24847544073622399</v>
      </c>
      <c r="G139" s="6" t="s">
        <v>3134</v>
      </c>
    </row>
    <row r="140" spans="1:7">
      <c r="A140" s="21" t="s">
        <v>2868</v>
      </c>
      <c r="B140" s="6" t="s">
        <v>2869</v>
      </c>
      <c r="C140" s="6" t="s">
        <v>101</v>
      </c>
      <c r="D140" s="6" t="s">
        <v>39</v>
      </c>
      <c r="E140" s="2">
        <v>0.90654490936349996</v>
      </c>
      <c r="F140" s="2">
        <v>0.247030878859857</v>
      </c>
      <c r="G140" s="6" t="s">
        <v>3134</v>
      </c>
    </row>
    <row r="141" spans="1:7">
      <c r="A141" s="21" t="s">
        <v>2556</v>
      </c>
      <c r="B141" s="6" t="s">
        <v>2557</v>
      </c>
      <c r="C141" s="6" t="s">
        <v>2360</v>
      </c>
      <c r="D141" s="6" t="s">
        <v>39</v>
      </c>
      <c r="E141" s="2">
        <v>0.87282990344289502</v>
      </c>
      <c r="F141" s="2">
        <v>0.24658425504229001</v>
      </c>
      <c r="G141" s="6" t="s">
        <v>3134</v>
      </c>
    </row>
    <row r="142" spans="1:7">
      <c r="A142" s="21" t="s">
        <v>2988</v>
      </c>
      <c r="B142" s="6" t="s">
        <v>2989</v>
      </c>
      <c r="C142" s="6" t="s">
        <v>103</v>
      </c>
      <c r="D142" s="6" t="s">
        <v>39</v>
      </c>
      <c r="E142" s="2">
        <v>0.91581457589898396</v>
      </c>
      <c r="F142" s="2">
        <v>0.24584426946631699</v>
      </c>
      <c r="G142" s="6" t="s">
        <v>3134</v>
      </c>
    </row>
    <row r="143" spans="1:7">
      <c r="A143" s="21" t="s">
        <v>2816</v>
      </c>
      <c r="B143" s="6" t="s">
        <v>2817</v>
      </c>
      <c r="C143" s="6" t="s">
        <v>101</v>
      </c>
      <c r="D143" s="6" t="s">
        <v>39</v>
      </c>
      <c r="E143" s="2">
        <v>0.91616475411568299</v>
      </c>
      <c r="F143" s="2">
        <v>0.245696400625978</v>
      </c>
      <c r="G143" s="6" t="s">
        <v>3134</v>
      </c>
    </row>
    <row r="144" spans="1:7">
      <c r="A144" s="21" t="s">
        <v>2614</v>
      </c>
      <c r="B144" s="6" t="s">
        <v>2615</v>
      </c>
      <c r="C144" s="6" t="s">
        <v>106</v>
      </c>
      <c r="D144" s="6" t="s">
        <v>39</v>
      </c>
      <c r="E144" s="2">
        <v>0.91704531606343898</v>
      </c>
      <c r="F144" s="2">
        <v>0.244385733157199</v>
      </c>
      <c r="G144" s="6" t="s">
        <v>3134</v>
      </c>
    </row>
    <row r="145" spans="1:7">
      <c r="A145" s="21" t="s">
        <v>2564</v>
      </c>
      <c r="B145" s="6" t="s">
        <v>2565</v>
      </c>
      <c r="C145" s="6" t="s">
        <v>2360</v>
      </c>
      <c r="D145" s="6" t="s">
        <v>39</v>
      </c>
      <c r="E145" s="2">
        <v>0.85930317848410798</v>
      </c>
      <c r="F145" s="2">
        <v>0.244196297384661</v>
      </c>
      <c r="G145" s="6" t="s">
        <v>3134</v>
      </c>
    </row>
    <row r="146" spans="1:7">
      <c r="A146" s="21" t="s">
        <v>2554</v>
      </c>
      <c r="B146" s="6" t="s">
        <v>2555</v>
      </c>
      <c r="C146" s="6" t="s">
        <v>105</v>
      </c>
      <c r="D146" s="6" t="s">
        <v>39</v>
      </c>
      <c r="E146" s="2">
        <v>0.86323639281662501</v>
      </c>
      <c r="F146" s="2">
        <v>0.24324324324324301</v>
      </c>
      <c r="G146" s="6" t="s">
        <v>3134</v>
      </c>
    </row>
    <row r="147" spans="1:7">
      <c r="A147" s="21" t="s">
        <v>2616</v>
      </c>
      <c r="B147" s="6" t="s">
        <v>2617</v>
      </c>
      <c r="C147" s="6" t="s">
        <v>2360</v>
      </c>
      <c r="D147" s="6" t="s">
        <v>39</v>
      </c>
      <c r="E147" s="2">
        <v>0.86343560449914603</v>
      </c>
      <c r="F147" s="2">
        <v>0.24289171203871701</v>
      </c>
      <c r="G147" s="6" t="s">
        <v>3134</v>
      </c>
    </row>
    <row r="148" spans="1:7">
      <c r="A148" s="21" t="s">
        <v>2634</v>
      </c>
      <c r="B148" s="6" t="s">
        <v>2635</v>
      </c>
      <c r="C148" s="6" t="s">
        <v>105</v>
      </c>
      <c r="D148" s="6" t="s">
        <v>39</v>
      </c>
      <c r="E148" s="2">
        <v>0.90412955465586997</v>
      </c>
      <c r="F148" s="2">
        <v>0.24175824175824201</v>
      </c>
      <c r="G148" s="6" t="s">
        <v>3134</v>
      </c>
    </row>
    <row r="149" spans="1:7">
      <c r="A149" s="21" t="s">
        <v>2578</v>
      </c>
      <c r="B149" s="6" t="s">
        <v>2579</v>
      </c>
      <c r="C149" s="6" t="s">
        <v>100</v>
      </c>
      <c r="D149" s="6" t="s">
        <v>39</v>
      </c>
      <c r="E149" s="2">
        <v>0.94055067422582606</v>
      </c>
      <c r="F149" s="2">
        <v>0.24111578142911699</v>
      </c>
      <c r="G149" s="6" t="s">
        <v>3134</v>
      </c>
    </row>
    <row r="150" spans="1:7">
      <c r="A150" s="21" t="s">
        <v>2728</v>
      </c>
      <c r="B150" s="6" t="s">
        <v>2729</v>
      </c>
      <c r="C150" s="6" t="s">
        <v>101</v>
      </c>
      <c r="D150" s="6" t="s">
        <v>39</v>
      </c>
      <c r="E150" s="2">
        <v>0.929701722447836</v>
      </c>
      <c r="F150" s="2">
        <v>0.23978113936272899</v>
      </c>
      <c r="G150" s="6" t="s">
        <v>3134</v>
      </c>
    </row>
    <row r="151" spans="1:7">
      <c r="A151" s="21" t="s">
        <v>2894</v>
      </c>
      <c r="B151" s="6" t="s">
        <v>2895</v>
      </c>
      <c r="C151" s="6" t="s">
        <v>2360</v>
      </c>
      <c r="D151" s="6" t="s">
        <v>39</v>
      </c>
      <c r="E151" s="2">
        <v>0.88767925080479904</v>
      </c>
      <c r="F151" s="2">
        <v>0.239311493614659</v>
      </c>
      <c r="G151" s="6" t="s">
        <v>3134</v>
      </c>
    </row>
    <row r="152" spans="1:7">
      <c r="A152" s="21" t="s">
        <v>3050</v>
      </c>
      <c r="B152" s="6" t="s">
        <v>3051</v>
      </c>
      <c r="C152" s="6" t="s">
        <v>105</v>
      </c>
      <c r="D152" s="6" t="s">
        <v>39</v>
      </c>
      <c r="E152" s="2">
        <v>0.89043100969706501</v>
      </c>
      <c r="F152" s="2">
        <v>0.23922734026745901</v>
      </c>
      <c r="G152" s="6" t="s">
        <v>3134</v>
      </c>
    </row>
    <row r="153" spans="1:7">
      <c r="A153" s="21" t="s">
        <v>2818</v>
      </c>
      <c r="B153" s="6" t="s">
        <v>2819</v>
      </c>
      <c r="C153" s="6" t="s">
        <v>2360</v>
      </c>
      <c r="D153" s="6" t="s">
        <v>39</v>
      </c>
      <c r="E153" s="2">
        <v>0.88193710790259705</v>
      </c>
      <c r="F153" s="2">
        <v>0.23657548125633199</v>
      </c>
      <c r="G153" s="6" t="s">
        <v>3134</v>
      </c>
    </row>
    <row r="154" spans="1:7">
      <c r="A154" s="21" t="s">
        <v>2612</v>
      </c>
      <c r="B154" s="6" t="s">
        <v>2613</v>
      </c>
      <c r="C154" s="6" t="s">
        <v>106</v>
      </c>
      <c r="D154" s="6" t="s">
        <v>39</v>
      </c>
      <c r="E154" s="2">
        <v>0.91388989862272296</v>
      </c>
      <c r="F154" s="2">
        <v>0.234743541744665</v>
      </c>
      <c r="G154" s="6" t="s">
        <v>3134</v>
      </c>
    </row>
    <row r="155" spans="1:7">
      <c r="A155" s="21" t="s">
        <v>2694</v>
      </c>
      <c r="B155" s="6" t="s">
        <v>2695</v>
      </c>
      <c r="C155" s="6" t="s">
        <v>103</v>
      </c>
      <c r="D155" s="6" t="s">
        <v>39</v>
      </c>
      <c r="E155" s="2">
        <v>0.94664215519393602</v>
      </c>
      <c r="F155" s="2">
        <v>0.23435374149659899</v>
      </c>
      <c r="G155" s="6" t="s">
        <v>3134</v>
      </c>
    </row>
    <row r="156" spans="1:7">
      <c r="A156" s="21" t="s">
        <v>2872</v>
      </c>
      <c r="B156" s="6" t="s">
        <v>2873</v>
      </c>
      <c r="C156" s="6" t="s">
        <v>2301</v>
      </c>
      <c r="D156" s="6" t="s">
        <v>39</v>
      </c>
      <c r="E156" s="2">
        <v>0.91449011728931395</v>
      </c>
      <c r="F156" s="2">
        <v>0.23414760914760899</v>
      </c>
      <c r="G156" s="6" t="s">
        <v>3134</v>
      </c>
    </row>
    <row r="157" spans="1:7">
      <c r="A157" s="21" t="s">
        <v>2636</v>
      </c>
      <c r="B157" s="6" t="s">
        <v>2637</v>
      </c>
      <c r="C157" s="6" t="s">
        <v>2301</v>
      </c>
      <c r="D157" s="6" t="s">
        <v>39</v>
      </c>
      <c r="E157" s="2">
        <v>0.851010021512146</v>
      </c>
      <c r="F157" s="2">
        <v>0.23271473148300201</v>
      </c>
      <c r="G157" s="6" t="s">
        <v>3134</v>
      </c>
    </row>
    <row r="158" spans="1:7">
      <c r="A158" s="21" t="s">
        <v>2922</v>
      </c>
      <c r="B158" s="6" t="s">
        <v>2923</v>
      </c>
      <c r="C158" s="6" t="s">
        <v>106</v>
      </c>
      <c r="D158" s="6" t="s">
        <v>39</v>
      </c>
      <c r="E158" s="2">
        <v>0.88066770021449703</v>
      </c>
      <c r="F158" s="2">
        <v>0.23131955484896699</v>
      </c>
      <c r="G158" s="6" t="s">
        <v>3134</v>
      </c>
    </row>
    <row r="159" spans="1:7">
      <c r="A159" s="21" t="s">
        <v>2594</v>
      </c>
      <c r="B159" s="6" t="s">
        <v>2595</v>
      </c>
      <c r="C159" s="6" t="s">
        <v>2301</v>
      </c>
      <c r="D159" s="6" t="s">
        <v>39</v>
      </c>
      <c r="E159" s="2">
        <v>0.87278648952440596</v>
      </c>
      <c r="F159" s="2">
        <v>0.23044096728307301</v>
      </c>
      <c r="G159" s="6" t="s">
        <v>3134</v>
      </c>
    </row>
    <row r="160" spans="1:7">
      <c r="A160" s="21" t="s">
        <v>2862</v>
      </c>
      <c r="B160" s="6" t="s">
        <v>2863</v>
      </c>
      <c r="C160" s="6" t="s">
        <v>105</v>
      </c>
      <c r="D160" s="6" t="s">
        <v>39</v>
      </c>
      <c r="E160" s="2">
        <v>0.87184821061836704</v>
      </c>
      <c r="F160" s="2">
        <v>0.22935323383084599</v>
      </c>
      <c r="G160" s="6" t="s">
        <v>3134</v>
      </c>
    </row>
    <row r="161" spans="1:7">
      <c r="A161" s="21" t="s">
        <v>2658</v>
      </c>
      <c r="B161" s="6" t="s">
        <v>2659</v>
      </c>
      <c r="C161" s="6" t="s">
        <v>103</v>
      </c>
      <c r="D161" s="6" t="s">
        <v>39</v>
      </c>
      <c r="E161" s="2">
        <v>0.92932101210754903</v>
      </c>
      <c r="F161" s="2">
        <v>0.228722643398655</v>
      </c>
      <c r="G161" s="6" t="s">
        <v>3134</v>
      </c>
    </row>
    <row r="162" spans="1:7">
      <c r="A162" s="21" t="s">
        <v>2886</v>
      </c>
      <c r="B162" s="6" t="s">
        <v>2887</v>
      </c>
      <c r="C162" s="6" t="s">
        <v>105</v>
      </c>
      <c r="D162" s="6" t="s">
        <v>39</v>
      </c>
      <c r="E162" s="2">
        <v>0.88675084378823898</v>
      </c>
      <c r="F162" s="2">
        <v>0.22794446932378001</v>
      </c>
      <c r="G162" s="6" t="s">
        <v>3134</v>
      </c>
    </row>
    <row r="163" spans="1:7">
      <c r="A163" s="21" t="s">
        <v>2568</v>
      </c>
      <c r="B163" s="6" t="s">
        <v>2569</v>
      </c>
      <c r="C163" s="6" t="s">
        <v>101</v>
      </c>
      <c r="D163" s="6" t="s">
        <v>39</v>
      </c>
      <c r="E163" s="2">
        <v>0.92083073727933495</v>
      </c>
      <c r="F163" s="2">
        <v>0.22788997214484699</v>
      </c>
      <c r="G163" s="6" t="s">
        <v>3134</v>
      </c>
    </row>
    <row r="164" spans="1:7">
      <c r="A164" s="21" t="s">
        <v>2896</v>
      </c>
      <c r="B164" s="6" t="s">
        <v>2897</v>
      </c>
      <c r="C164" s="6" t="s">
        <v>106</v>
      </c>
      <c r="D164" s="6" t="s">
        <v>39</v>
      </c>
      <c r="E164" s="2">
        <v>0.89293307523878995</v>
      </c>
      <c r="F164" s="2">
        <v>0.22746659084446999</v>
      </c>
      <c r="G164" s="6" t="s">
        <v>3134</v>
      </c>
    </row>
    <row r="165" spans="1:7">
      <c r="A165" s="21" t="s">
        <v>2840</v>
      </c>
      <c r="B165" s="6" t="s">
        <v>2841</v>
      </c>
      <c r="C165" s="6" t="s">
        <v>105</v>
      </c>
      <c r="D165" s="6" t="s">
        <v>39</v>
      </c>
      <c r="E165" s="2">
        <v>0.88640192539109497</v>
      </c>
      <c r="F165" s="2">
        <v>0.227256510881199</v>
      </c>
      <c r="G165" s="6" t="s">
        <v>3134</v>
      </c>
    </row>
    <row r="166" spans="1:7">
      <c r="A166" s="21" t="s">
        <v>2610</v>
      </c>
      <c r="B166" s="6" t="s">
        <v>2611</v>
      </c>
      <c r="C166" s="6" t="s">
        <v>101</v>
      </c>
      <c r="D166" s="6" t="s">
        <v>39</v>
      </c>
      <c r="E166" s="2">
        <v>0.88097295567290801</v>
      </c>
      <c r="F166" s="2">
        <v>0.22652412597515201</v>
      </c>
      <c r="G166" s="6" t="s">
        <v>3134</v>
      </c>
    </row>
    <row r="167" spans="1:7">
      <c r="A167" s="21" t="s">
        <v>3026</v>
      </c>
      <c r="B167" s="6" t="s">
        <v>3027</v>
      </c>
      <c r="C167" s="6" t="s">
        <v>105</v>
      </c>
      <c r="D167" s="6" t="s">
        <v>39</v>
      </c>
      <c r="E167" s="2">
        <v>0.905700612462496</v>
      </c>
      <c r="F167" s="2">
        <v>0.22438837920489299</v>
      </c>
      <c r="G167" s="6" t="s">
        <v>3134</v>
      </c>
    </row>
    <row r="168" spans="1:7">
      <c r="A168" s="21" t="s">
        <v>3064</v>
      </c>
      <c r="B168" s="6" t="s">
        <v>3065</v>
      </c>
      <c r="C168" s="6" t="s">
        <v>105</v>
      </c>
      <c r="D168" s="6" t="s">
        <v>39</v>
      </c>
      <c r="E168" s="2">
        <v>0.893586440677966</v>
      </c>
      <c r="F168" s="2">
        <v>0.22408207343412501</v>
      </c>
      <c r="G168" s="6" t="s">
        <v>3134</v>
      </c>
    </row>
    <row r="169" spans="1:7">
      <c r="A169" s="21" t="s">
        <v>2688</v>
      </c>
      <c r="B169" s="6" t="s">
        <v>2689</v>
      </c>
      <c r="C169" s="6" t="s">
        <v>2360</v>
      </c>
      <c r="D169" s="6" t="s">
        <v>39</v>
      </c>
      <c r="E169" s="2">
        <v>0.90470031268443996</v>
      </c>
      <c r="F169" s="2">
        <v>0.22395964691046699</v>
      </c>
      <c r="G169" s="6" t="s">
        <v>3134</v>
      </c>
    </row>
    <row r="170" spans="1:7">
      <c r="A170" s="21" t="s">
        <v>2620</v>
      </c>
      <c r="B170" s="6" t="s">
        <v>2621</v>
      </c>
      <c r="C170" s="6" t="s">
        <v>102</v>
      </c>
      <c r="D170" s="6" t="s">
        <v>39</v>
      </c>
      <c r="E170" s="2">
        <v>0.90321711967254303</v>
      </c>
      <c r="F170" s="2">
        <v>0.220904836193448</v>
      </c>
      <c r="G170" s="6" t="s">
        <v>3134</v>
      </c>
    </row>
    <row r="171" spans="1:7">
      <c r="A171" s="21" t="s">
        <v>2708</v>
      </c>
      <c r="B171" s="6" t="s">
        <v>2709</v>
      </c>
      <c r="C171" s="6" t="s">
        <v>102</v>
      </c>
      <c r="D171" s="6" t="s">
        <v>39</v>
      </c>
      <c r="E171" s="2">
        <v>0.92005641748942202</v>
      </c>
      <c r="F171" s="2">
        <v>0.22090261282660301</v>
      </c>
      <c r="G171" s="6" t="s">
        <v>3134</v>
      </c>
    </row>
    <row r="172" spans="1:7">
      <c r="A172" s="21" t="s">
        <v>2986</v>
      </c>
      <c r="B172" s="6" t="s">
        <v>2987</v>
      </c>
      <c r="C172" s="6" t="s">
        <v>106</v>
      </c>
      <c r="D172" s="6" t="s">
        <v>39</v>
      </c>
      <c r="E172" s="2">
        <v>0.87916368194842398</v>
      </c>
      <c r="F172" s="2">
        <v>0.220083682008368</v>
      </c>
      <c r="G172" s="6" t="s">
        <v>3134</v>
      </c>
    </row>
    <row r="173" spans="1:7">
      <c r="A173" s="21" t="s">
        <v>3139</v>
      </c>
      <c r="B173" s="6" t="s">
        <v>3140</v>
      </c>
      <c r="C173" s="6" t="s">
        <v>2360</v>
      </c>
      <c r="D173" s="6" t="s">
        <v>39</v>
      </c>
      <c r="E173" s="2">
        <v>0.93100866492807299</v>
      </c>
      <c r="F173" s="2">
        <v>0.22007514761138</v>
      </c>
      <c r="G173" s="6" t="s">
        <v>3134</v>
      </c>
    </row>
    <row r="174" spans="1:7">
      <c r="A174" s="21" t="s">
        <v>2638</v>
      </c>
      <c r="B174" s="6" t="s">
        <v>2639</v>
      </c>
      <c r="C174" s="6" t="s">
        <v>100</v>
      </c>
      <c r="D174" s="6" t="s">
        <v>39</v>
      </c>
      <c r="E174" s="2">
        <v>0.94763876411077697</v>
      </c>
      <c r="F174" s="2">
        <v>0.21922365988909401</v>
      </c>
      <c r="G174" s="6" t="s">
        <v>3134</v>
      </c>
    </row>
    <row r="175" spans="1:7">
      <c r="A175" s="21" t="s">
        <v>2756</v>
      </c>
      <c r="B175" s="6" t="s">
        <v>2757</v>
      </c>
      <c r="C175" s="6" t="s">
        <v>105</v>
      </c>
      <c r="D175" s="6" t="s">
        <v>39</v>
      </c>
      <c r="E175" s="2">
        <v>0.89935950476540705</v>
      </c>
      <c r="F175" s="2">
        <v>0.2191298784389</v>
      </c>
      <c r="G175" s="6" t="s">
        <v>3134</v>
      </c>
    </row>
    <row r="176" spans="1:7">
      <c r="A176" s="21" t="s">
        <v>2628</v>
      </c>
      <c r="B176" s="6" t="s">
        <v>2629</v>
      </c>
      <c r="C176" s="6" t="s">
        <v>103</v>
      </c>
      <c r="D176" s="6" t="s">
        <v>39</v>
      </c>
      <c r="E176" s="2">
        <v>0.92585031971420895</v>
      </c>
      <c r="F176" s="2">
        <v>0.21835883171070899</v>
      </c>
      <c r="G176" s="6" t="s">
        <v>3134</v>
      </c>
    </row>
    <row r="177" spans="1:7">
      <c r="A177" s="21" t="s">
        <v>2888</v>
      </c>
      <c r="B177" s="6" t="s">
        <v>2889</v>
      </c>
      <c r="C177" s="6" t="s">
        <v>2360</v>
      </c>
      <c r="D177" s="6" t="s">
        <v>39</v>
      </c>
      <c r="E177" s="2">
        <v>0.87806880478826199</v>
      </c>
      <c r="F177" s="2">
        <v>0.21799307958477501</v>
      </c>
      <c r="G177" s="6" t="s">
        <v>3134</v>
      </c>
    </row>
    <row r="178" spans="1:7">
      <c r="A178" s="21" t="s">
        <v>3042</v>
      </c>
      <c r="B178" s="6" t="s">
        <v>3043</v>
      </c>
      <c r="C178" s="6" t="s">
        <v>105</v>
      </c>
      <c r="D178" s="6" t="s">
        <v>39</v>
      </c>
      <c r="E178" s="2">
        <v>0.88194851107207195</v>
      </c>
      <c r="F178" s="2">
        <v>0.217863105175292</v>
      </c>
      <c r="G178" s="6" t="s">
        <v>3134</v>
      </c>
    </row>
    <row r="179" spans="1:7">
      <c r="A179" s="21" t="s">
        <v>2960</v>
      </c>
      <c r="B179" s="6" t="s">
        <v>2961</v>
      </c>
      <c r="C179" s="6" t="s">
        <v>106</v>
      </c>
      <c r="D179" s="6" t="s">
        <v>39</v>
      </c>
      <c r="E179" s="2">
        <v>0.91152092447988797</v>
      </c>
      <c r="F179" s="2">
        <v>0.217215482380127</v>
      </c>
      <c r="G179" s="6" t="s">
        <v>3134</v>
      </c>
    </row>
    <row r="180" spans="1:7">
      <c r="A180" s="21" t="s">
        <v>2540</v>
      </c>
      <c r="B180" s="6" t="s">
        <v>2541</v>
      </c>
      <c r="C180" s="6" t="s">
        <v>101</v>
      </c>
      <c r="D180" s="6" t="s">
        <v>39</v>
      </c>
      <c r="E180" s="2">
        <v>0.91202340145354399</v>
      </c>
      <c r="F180" s="2">
        <v>0.21633362293657701</v>
      </c>
      <c r="G180" s="6" t="s">
        <v>3134</v>
      </c>
    </row>
    <row r="181" spans="1:7">
      <c r="A181" s="21" t="s">
        <v>2910</v>
      </c>
      <c r="B181" s="6" t="s">
        <v>2911</v>
      </c>
      <c r="C181" s="6" t="s">
        <v>102</v>
      </c>
      <c r="D181" s="6" t="s">
        <v>39</v>
      </c>
      <c r="E181" s="2">
        <v>0.94162205526157405</v>
      </c>
      <c r="F181" s="2">
        <v>0.21439280359820101</v>
      </c>
      <c r="G181" s="6" t="s">
        <v>3134</v>
      </c>
    </row>
    <row r="182" spans="1:7">
      <c r="A182" s="21" t="s">
        <v>2692</v>
      </c>
      <c r="B182" s="6" t="s">
        <v>2693</v>
      </c>
      <c r="C182" s="6" t="s">
        <v>2301</v>
      </c>
      <c r="D182" s="6" t="s">
        <v>39</v>
      </c>
      <c r="E182" s="2">
        <v>0.94780374815750701</v>
      </c>
      <c r="F182" s="2">
        <v>0.21191135734072</v>
      </c>
      <c r="G182" s="6" t="s">
        <v>3134</v>
      </c>
    </row>
    <row r="183" spans="1:7">
      <c r="A183" s="21" t="s">
        <v>2251</v>
      </c>
      <c r="B183" s="6" t="s">
        <v>71</v>
      </c>
      <c r="C183" s="6" t="s">
        <v>36</v>
      </c>
      <c r="D183" s="6" t="s">
        <v>39</v>
      </c>
      <c r="E183" s="2">
        <v>0.86504451038575703</v>
      </c>
      <c r="F183" s="2">
        <v>0.21128048780487799</v>
      </c>
      <c r="G183" s="6" t="s">
        <v>36</v>
      </c>
    </row>
    <row r="184" spans="1:7">
      <c r="A184" s="21" t="s">
        <v>3032</v>
      </c>
      <c r="B184" s="6" t="s">
        <v>3033</v>
      </c>
      <c r="C184" s="6" t="s">
        <v>105</v>
      </c>
      <c r="D184" s="6" t="s">
        <v>39</v>
      </c>
      <c r="E184" s="2">
        <v>0.89701113643522901</v>
      </c>
      <c r="F184" s="2">
        <v>0.20817843866171001</v>
      </c>
      <c r="G184" s="6" t="s">
        <v>3134</v>
      </c>
    </row>
    <row r="185" spans="1:7">
      <c r="A185" s="21" t="s">
        <v>2734</v>
      </c>
      <c r="B185" s="6" t="s">
        <v>2735</v>
      </c>
      <c r="C185" s="6" t="s">
        <v>102</v>
      </c>
      <c r="D185" s="6" t="s">
        <v>39</v>
      </c>
      <c r="E185" s="2">
        <v>0.92582568613354799</v>
      </c>
      <c r="F185" s="2">
        <v>0.20775287704421599</v>
      </c>
      <c r="G185" s="6" t="s">
        <v>3134</v>
      </c>
    </row>
    <row r="186" spans="1:7">
      <c r="A186" s="21" t="s">
        <v>2714</v>
      </c>
      <c r="B186" s="6" t="s">
        <v>2715</v>
      </c>
      <c r="C186" s="6" t="s">
        <v>2360</v>
      </c>
      <c r="D186" s="6" t="s">
        <v>39</v>
      </c>
      <c r="E186" s="2">
        <v>0.91455556721586695</v>
      </c>
      <c r="F186" s="2">
        <v>0.20755500207555</v>
      </c>
      <c r="G186" s="6" t="s">
        <v>3134</v>
      </c>
    </row>
    <row r="187" spans="1:7">
      <c r="A187" s="21" t="s">
        <v>2548</v>
      </c>
      <c r="B187" s="6" t="s">
        <v>2549</v>
      </c>
      <c r="C187" s="6" t="s">
        <v>101</v>
      </c>
      <c r="D187" s="6" t="s">
        <v>39</v>
      </c>
      <c r="E187" s="2">
        <v>0.946403568753867</v>
      </c>
      <c r="F187" s="2">
        <v>0.20725056143727899</v>
      </c>
      <c r="G187" s="6" t="s">
        <v>3134</v>
      </c>
    </row>
    <row r="188" spans="1:7">
      <c r="A188" s="21" t="s">
        <v>2684</v>
      </c>
      <c r="B188" s="6" t="s">
        <v>2685</v>
      </c>
      <c r="C188" s="6" t="s">
        <v>2360</v>
      </c>
      <c r="D188" s="6" t="s">
        <v>39</v>
      </c>
      <c r="E188" s="2">
        <v>0.93760559277599798</v>
      </c>
      <c r="F188" s="2">
        <v>0.20707425626610401</v>
      </c>
      <c r="G188" s="6" t="s">
        <v>3134</v>
      </c>
    </row>
    <row r="189" spans="1:7">
      <c r="A189" s="21" t="s">
        <v>2672</v>
      </c>
      <c r="B189" s="6" t="s">
        <v>2673</v>
      </c>
      <c r="C189" s="6" t="s">
        <v>2301</v>
      </c>
      <c r="D189" s="6" t="s">
        <v>39</v>
      </c>
      <c r="E189" s="2">
        <v>0.95480948429486701</v>
      </c>
      <c r="F189" s="2">
        <v>0.206778889899909</v>
      </c>
      <c r="G189" s="6" t="s">
        <v>3134</v>
      </c>
    </row>
    <row r="190" spans="1:7">
      <c r="A190" s="21" t="s">
        <v>2836</v>
      </c>
      <c r="B190" s="6" t="s">
        <v>2837</v>
      </c>
      <c r="C190" s="6" t="s">
        <v>2360</v>
      </c>
      <c r="D190" s="6" t="s">
        <v>39</v>
      </c>
      <c r="E190" s="2">
        <v>0.86822350483339805</v>
      </c>
      <c r="F190" s="2">
        <v>0.206019347903977</v>
      </c>
      <c r="G190" s="6" t="s">
        <v>3134</v>
      </c>
    </row>
    <row r="191" spans="1:7">
      <c r="A191" s="21" t="s">
        <v>2716</v>
      </c>
      <c r="B191" s="6" t="s">
        <v>2717</v>
      </c>
      <c r="C191" s="6" t="s">
        <v>105</v>
      </c>
      <c r="D191" s="6" t="s">
        <v>39</v>
      </c>
      <c r="E191" s="2">
        <v>0.91317780469394605</v>
      </c>
      <c r="F191" s="2">
        <v>0.20521285838401401</v>
      </c>
      <c r="G191" s="6" t="s">
        <v>3134</v>
      </c>
    </row>
    <row r="192" spans="1:7">
      <c r="A192" s="21" t="s">
        <v>2245</v>
      </c>
      <c r="B192" s="6" t="s">
        <v>81</v>
      </c>
      <c r="C192" s="6" t="s">
        <v>36</v>
      </c>
      <c r="D192" s="6" t="s">
        <v>39</v>
      </c>
      <c r="E192" s="2">
        <v>0.85201697832804102</v>
      </c>
      <c r="F192" s="2">
        <v>0.204690831556503</v>
      </c>
      <c r="G192" s="6" t="s">
        <v>36</v>
      </c>
    </row>
    <row r="193" spans="1:7">
      <c r="A193" s="21" t="s">
        <v>3060</v>
      </c>
      <c r="B193" s="6" t="s">
        <v>3061</v>
      </c>
      <c r="C193" s="6" t="s">
        <v>2360</v>
      </c>
      <c r="D193" s="6" t="s">
        <v>39</v>
      </c>
      <c r="E193" s="2">
        <v>0.90699307976481602</v>
      </c>
      <c r="F193" s="2">
        <v>0.20432127759511501</v>
      </c>
      <c r="G193" s="6" t="s">
        <v>3134</v>
      </c>
    </row>
    <row r="194" spans="1:7">
      <c r="A194" s="21" t="s">
        <v>2650</v>
      </c>
      <c r="B194" s="6" t="s">
        <v>2651</v>
      </c>
      <c r="C194" s="6" t="s">
        <v>103</v>
      </c>
      <c r="D194" s="6" t="s">
        <v>39</v>
      </c>
      <c r="E194" s="2">
        <v>0.935963309079623</v>
      </c>
      <c r="F194" s="2">
        <v>0.20415501398322</v>
      </c>
      <c r="G194" s="6" t="s">
        <v>3134</v>
      </c>
    </row>
    <row r="195" spans="1:7">
      <c r="A195" s="21" t="s">
        <v>2732</v>
      </c>
      <c r="B195" s="6" t="s">
        <v>2733</v>
      </c>
      <c r="C195" s="6" t="s">
        <v>106</v>
      </c>
      <c r="D195" s="6" t="s">
        <v>39</v>
      </c>
      <c r="E195" s="2">
        <v>0.91719246841027502</v>
      </c>
      <c r="F195" s="2">
        <v>0.203632985860254</v>
      </c>
      <c r="G195" s="6" t="s">
        <v>3134</v>
      </c>
    </row>
    <row r="196" spans="1:7">
      <c r="A196" s="21" t="s">
        <v>2934</v>
      </c>
      <c r="B196" s="6" t="s">
        <v>2935</v>
      </c>
      <c r="C196" s="6" t="s">
        <v>105</v>
      </c>
      <c r="D196" s="6" t="s">
        <v>39</v>
      </c>
      <c r="E196" s="2">
        <v>0.874437027505228</v>
      </c>
      <c r="F196" s="2">
        <v>0.20151626314502299</v>
      </c>
      <c r="G196" s="6" t="s">
        <v>3134</v>
      </c>
    </row>
    <row r="197" spans="1:7">
      <c r="A197" s="21" t="s">
        <v>2632</v>
      </c>
      <c r="B197" s="6" t="s">
        <v>2633</v>
      </c>
      <c r="C197" s="6" t="s">
        <v>100</v>
      </c>
      <c r="D197" s="6" t="s">
        <v>39</v>
      </c>
      <c r="E197" s="2">
        <v>0.94745542205555999</v>
      </c>
      <c r="F197" s="2">
        <v>0.20139067731135701</v>
      </c>
      <c r="G197" s="6" t="s">
        <v>3134</v>
      </c>
    </row>
    <row r="198" spans="1:7">
      <c r="A198" s="21" t="s">
        <v>2626</v>
      </c>
      <c r="B198" s="6" t="s">
        <v>2627</v>
      </c>
      <c r="C198" s="6" t="s">
        <v>105</v>
      </c>
      <c r="D198" s="6" t="s">
        <v>39</v>
      </c>
      <c r="E198" s="2">
        <v>0.871459245189528</v>
      </c>
      <c r="F198" s="2">
        <v>0.20115774240231499</v>
      </c>
      <c r="G198" s="6" t="s">
        <v>3134</v>
      </c>
    </row>
    <row r="199" spans="1:7">
      <c r="A199" s="21" t="s">
        <v>2706</v>
      </c>
      <c r="B199" s="6" t="s">
        <v>2707</v>
      </c>
      <c r="C199" s="6" t="s">
        <v>102</v>
      </c>
      <c r="D199" s="6" t="s">
        <v>39</v>
      </c>
      <c r="E199" s="2">
        <v>0.90959693313985002</v>
      </c>
      <c r="F199" s="2">
        <v>0.20110076206604599</v>
      </c>
      <c r="G199" s="6" t="s">
        <v>3134</v>
      </c>
    </row>
    <row r="200" spans="1:7">
      <c r="A200" s="21" t="s">
        <v>2508</v>
      </c>
      <c r="B200" s="6" t="s">
        <v>2509</v>
      </c>
      <c r="C200" s="6" t="s">
        <v>101</v>
      </c>
      <c r="D200" s="6" t="s">
        <v>39</v>
      </c>
      <c r="E200" s="2">
        <v>0.91115802254508305</v>
      </c>
      <c r="F200" s="2">
        <v>0.20076538121872201</v>
      </c>
      <c r="G200" s="6" t="s">
        <v>3134</v>
      </c>
    </row>
    <row r="201" spans="1:7">
      <c r="A201" s="21" t="s">
        <v>2852</v>
      </c>
      <c r="B201" s="6" t="s">
        <v>2853</v>
      </c>
      <c r="C201" s="6" t="s">
        <v>2360</v>
      </c>
      <c r="D201" s="6" t="s">
        <v>39</v>
      </c>
      <c r="E201" s="2">
        <v>0.92451598033189897</v>
      </c>
      <c r="F201" s="2">
        <v>0.20042492917846999</v>
      </c>
      <c r="G201" s="6" t="s">
        <v>3134</v>
      </c>
    </row>
    <row r="202" spans="1:7">
      <c r="A202" s="21" t="s">
        <v>2702</v>
      </c>
      <c r="B202" s="6" t="s">
        <v>2703</v>
      </c>
      <c r="C202" s="6" t="s">
        <v>102</v>
      </c>
      <c r="D202" s="6" t="s">
        <v>39</v>
      </c>
      <c r="E202" s="2">
        <v>0.94369405441958998</v>
      </c>
      <c r="F202" s="2">
        <v>0.19945883262466199</v>
      </c>
      <c r="G202" s="6" t="s">
        <v>3134</v>
      </c>
    </row>
    <row r="203" spans="1:7">
      <c r="A203" s="21" t="s">
        <v>2784</v>
      </c>
      <c r="B203" s="6" t="s">
        <v>2785</v>
      </c>
      <c r="C203" s="6" t="s">
        <v>106</v>
      </c>
      <c r="D203" s="6" t="s">
        <v>39</v>
      </c>
      <c r="E203" s="2">
        <v>0.90435380199700899</v>
      </c>
      <c r="F203" s="2">
        <v>0.19928483014716</v>
      </c>
      <c r="G203" s="6" t="s">
        <v>3134</v>
      </c>
    </row>
    <row r="204" spans="1:7">
      <c r="A204" s="21" t="s">
        <v>2920</v>
      </c>
      <c r="B204" s="6" t="s">
        <v>2921</v>
      </c>
      <c r="C204" s="6" t="s">
        <v>105</v>
      </c>
      <c r="D204" s="6" t="s">
        <v>39</v>
      </c>
      <c r="E204" s="2">
        <v>0.90865401060372797</v>
      </c>
      <c r="F204" s="2">
        <v>0.19759450171821299</v>
      </c>
      <c r="G204" s="6" t="s">
        <v>3134</v>
      </c>
    </row>
    <row r="205" spans="1:7">
      <c r="A205" s="21" t="s">
        <v>2644</v>
      </c>
      <c r="B205" s="6" t="s">
        <v>2645</v>
      </c>
      <c r="C205" s="6" t="s">
        <v>103</v>
      </c>
      <c r="D205" s="6" t="s">
        <v>39</v>
      </c>
      <c r="E205" s="2">
        <v>0.89228671253877101</v>
      </c>
      <c r="F205" s="2">
        <v>0.19584569732937701</v>
      </c>
      <c r="G205" s="6" t="s">
        <v>3134</v>
      </c>
    </row>
    <row r="206" spans="1:7">
      <c r="A206" s="21" t="s">
        <v>2926</v>
      </c>
      <c r="B206" s="6" t="s">
        <v>2927</v>
      </c>
      <c r="C206" s="6" t="s">
        <v>105</v>
      </c>
      <c r="D206" s="6" t="s">
        <v>39</v>
      </c>
      <c r="E206" s="2">
        <v>0.89538677777219999</v>
      </c>
      <c r="F206" s="2">
        <v>0.193606214520466</v>
      </c>
      <c r="G206" s="6" t="s">
        <v>3134</v>
      </c>
    </row>
    <row r="207" spans="1:7">
      <c r="A207" s="21" t="s">
        <v>2900</v>
      </c>
      <c r="B207" s="6" t="s">
        <v>2901</v>
      </c>
      <c r="C207" s="6" t="s">
        <v>103</v>
      </c>
      <c r="D207" s="6" t="s">
        <v>39</v>
      </c>
      <c r="E207" s="2">
        <v>0.93162125249087602</v>
      </c>
      <c r="F207" s="2">
        <v>0.19113300492610799</v>
      </c>
      <c r="G207" s="6" t="s">
        <v>3134</v>
      </c>
    </row>
    <row r="208" spans="1:7">
      <c r="A208" s="21" t="s">
        <v>2848</v>
      </c>
      <c r="B208" s="6" t="s">
        <v>2849</v>
      </c>
      <c r="C208" s="6" t="s">
        <v>103</v>
      </c>
      <c r="D208" s="6" t="s">
        <v>39</v>
      </c>
      <c r="E208" s="2">
        <v>0.919654213464979</v>
      </c>
      <c r="F208" s="2">
        <v>0.19100266869996199</v>
      </c>
      <c r="G208" s="6" t="s">
        <v>3134</v>
      </c>
    </row>
    <row r="209" spans="1:7">
      <c r="A209" s="21" t="s">
        <v>2802</v>
      </c>
      <c r="B209" s="6" t="s">
        <v>2803</v>
      </c>
      <c r="C209" s="6" t="s">
        <v>100</v>
      </c>
      <c r="D209" s="6" t="s">
        <v>39</v>
      </c>
      <c r="E209" s="2">
        <v>0.92779979544873403</v>
      </c>
      <c r="F209" s="2">
        <v>0.19048148559991099</v>
      </c>
      <c r="G209" s="6" t="s">
        <v>3134</v>
      </c>
    </row>
    <row r="210" spans="1:7">
      <c r="A210" s="21" t="s">
        <v>2752</v>
      </c>
      <c r="B210" s="6" t="s">
        <v>2753</v>
      </c>
      <c r="C210" s="6" t="s">
        <v>102</v>
      </c>
      <c r="D210" s="6" t="s">
        <v>39</v>
      </c>
      <c r="E210" s="2">
        <v>0.92888197090870095</v>
      </c>
      <c r="F210" s="2">
        <v>0.189692717154609</v>
      </c>
      <c r="G210" s="6" t="s">
        <v>3134</v>
      </c>
    </row>
    <row r="211" spans="1:7">
      <c r="A211" s="21" t="s">
        <v>2808</v>
      </c>
      <c r="B211" s="6" t="s">
        <v>2809</v>
      </c>
      <c r="C211" s="6" t="s">
        <v>102</v>
      </c>
      <c r="D211" s="6" t="s">
        <v>39</v>
      </c>
      <c r="E211" s="2">
        <v>0.89590278996315098</v>
      </c>
      <c r="F211" s="2">
        <v>0.18863636363636399</v>
      </c>
      <c r="G211" s="6" t="s">
        <v>3134</v>
      </c>
    </row>
    <row r="212" spans="1:7">
      <c r="A212" s="21" t="s">
        <v>2764</v>
      </c>
      <c r="B212" s="6" t="s">
        <v>2765</v>
      </c>
      <c r="C212" s="6" t="s">
        <v>2360</v>
      </c>
      <c r="D212" s="6" t="s">
        <v>39</v>
      </c>
      <c r="E212" s="2">
        <v>0.85394255982491296</v>
      </c>
      <c r="F212" s="2">
        <v>0.188445667125172</v>
      </c>
      <c r="G212" s="6" t="s">
        <v>3134</v>
      </c>
    </row>
    <row r="213" spans="1:7">
      <c r="A213" s="21" t="s">
        <v>2804</v>
      </c>
      <c r="B213" s="6" t="s">
        <v>2805</v>
      </c>
      <c r="C213" s="6" t="s">
        <v>105</v>
      </c>
      <c r="D213" s="6" t="s">
        <v>39</v>
      </c>
      <c r="E213" s="2">
        <v>0.91419034057751103</v>
      </c>
      <c r="F213" s="2">
        <v>0.18825757575757601</v>
      </c>
      <c r="G213" s="6" t="s">
        <v>3134</v>
      </c>
    </row>
    <row r="214" spans="1:7">
      <c r="A214" s="21" t="s">
        <v>2536</v>
      </c>
      <c r="B214" s="6" t="s">
        <v>2537</v>
      </c>
      <c r="C214" s="6" t="s">
        <v>101</v>
      </c>
      <c r="D214" s="6" t="s">
        <v>39</v>
      </c>
      <c r="E214" s="2">
        <v>0.93849927594053895</v>
      </c>
      <c r="F214" s="2">
        <v>0.18812375249501001</v>
      </c>
      <c r="G214" s="6" t="s">
        <v>3134</v>
      </c>
    </row>
    <row r="215" spans="1:7">
      <c r="A215" s="21" t="s">
        <v>2668</v>
      </c>
      <c r="B215" s="6" t="s">
        <v>2669</v>
      </c>
      <c r="C215" s="6" t="s">
        <v>2301</v>
      </c>
      <c r="D215" s="6" t="s">
        <v>39</v>
      </c>
      <c r="E215" s="2">
        <v>0.88202763499577896</v>
      </c>
      <c r="F215" s="2">
        <v>0.18766473379019499</v>
      </c>
      <c r="G215" s="6" t="s">
        <v>3134</v>
      </c>
    </row>
    <row r="216" spans="1:7">
      <c r="A216" s="21" t="s">
        <v>2912</v>
      </c>
      <c r="B216" s="6" t="s">
        <v>2913</v>
      </c>
      <c r="C216" s="6" t="s">
        <v>2360</v>
      </c>
      <c r="D216" s="6" t="s">
        <v>39</v>
      </c>
      <c r="E216" s="2">
        <v>0.900747502009006</v>
      </c>
      <c r="F216" s="2">
        <v>0.18743818001978199</v>
      </c>
      <c r="G216" s="6" t="s">
        <v>3134</v>
      </c>
    </row>
    <row r="217" spans="1:7">
      <c r="A217" s="21" t="s">
        <v>2780</v>
      </c>
      <c r="B217" s="6" t="s">
        <v>2781</v>
      </c>
      <c r="C217" s="6" t="s">
        <v>101</v>
      </c>
      <c r="D217" s="6" t="s">
        <v>39</v>
      </c>
      <c r="E217" s="2">
        <v>0.93399600888587697</v>
      </c>
      <c r="F217" s="2">
        <v>0.18654205607476601</v>
      </c>
      <c r="G217" s="6" t="s">
        <v>3134</v>
      </c>
    </row>
    <row r="218" spans="1:7">
      <c r="A218" s="21" t="s">
        <v>2754</v>
      </c>
      <c r="B218" s="6" t="s">
        <v>2755</v>
      </c>
      <c r="C218" s="6" t="s">
        <v>105</v>
      </c>
      <c r="D218" s="6" t="s">
        <v>39</v>
      </c>
      <c r="E218" s="2">
        <v>0.92030426835824097</v>
      </c>
      <c r="F218" s="2">
        <v>0.18455945252352399</v>
      </c>
      <c r="G218" s="6" t="s">
        <v>3134</v>
      </c>
    </row>
    <row r="219" spans="1:7">
      <c r="A219" s="21" t="s">
        <v>2950</v>
      </c>
      <c r="B219" s="6" t="s">
        <v>2951</v>
      </c>
      <c r="C219" s="6" t="s">
        <v>102</v>
      </c>
      <c r="D219" s="6" t="s">
        <v>39</v>
      </c>
      <c r="E219" s="2">
        <v>0.88216012896292295</v>
      </c>
      <c r="F219" s="2">
        <v>0.184552845528455</v>
      </c>
      <c r="G219" s="6" t="s">
        <v>3134</v>
      </c>
    </row>
    <row r="220" spans="1:7">
      <c r="A220" s="21" t="s">
        <v>2710</v>
      </c>
      <c r="B220" s="6" t="s">
        <v>2711</v>
      </c>
      <c r="C220" s="6" t="s">
        <v>102</v>
      </c>
      <c r="D220" s="6" t="s">
        <v>39</v>
      </c>
      <c r="E220" s="2">
        <v>0.93527251067209405</v>
      </c>
      <c r="F220" s="2">
        <v>0.184503424657534</v>
      </c>
      <c r="G220" s="6" t="s">
        <v>3134</v>
      </c>
    </row>
    <row r="221" spans="1:7">
      <c r="A221" s="21" t="s">
        <v>2898</v>
      </c>
      <c r="B221" s="6" t="s">
        <v>2899</v>
      </c>
      <c r="C221" s="6" t="s">
        <v>2301</v>
      </c>
      <c r="D221" s="6" t="s">
        <v>39</v>
      </c>
      <c r="E221" s="2">
        <v>0.90095833157428096</v>
      </c>
      <c r="F221" s="2">
        <v>0.18419290020093801</v>
      </c>
      <c r="G221" s="6" t="s">
        <v>3134</v>
      </c>
    </row>
    <row r="222" spans="1:7">
      <c r="A222" s="21" t="s">
        <v>2738</v>
      </c>
      <c r="B222" s="6" t="s">
        <v>2739</v>
      </c>
      <c r="C222" s="6" t="s">
        <v>101</v>
      </c>
      <c r="D222" s="6" t="s">
        <v>39</v>
      </c>
      <c r="E222" s="2">
        <v>0.90449658828727098</v>
      </c>
      <c r="F222" s="2">
        <v>0.18383440118284899</v>
      </c>
      <c r="G222" s="6" t="s">
        <v>3134</v>
      </c>
    </row>
    <row r="223" spans="1:7">
      <c r="A223" s="21" t="s">
        <v>2654</v>
      </c>
      <c r="B223" s="6" t="s">
        <v>2655</v>
      </c>
      <c r="C223" s="6" t="s">
        <v>100</v>
      </c>
      <c r="D223" s="6" t="s">
        <v>39</v>
      </c>
      <c r="E223" s="2">
        <v>0.94395199781808303</v>
      </c>
      <c r="F223" s="2">
        <v>0.18280985518149301</v>
      </c>
      <c r="G223" s="6" t="s">
        <v>3134</v>
      </c>
    </row>
    <row r="224" spans="1:7">
      <c r="A224" s="21" t="s">
        <v>2686</v>
      </c>
      <c r="B224" s="6" t="s">
        <v>2687</v>
      </c>
      <c r="C224" s="6" t="s">
        <v>102</v>
      </c>
      <c r="D224" s="6" t="s">
        <v>39</v>
      </c>
      <c r="E224" s="2">
        <v>0.94903501212497698</v>
      </c>
      <c r="F224" s="2">
        <v>0.18275989641139501</v>
      </c>
      <c r="G224" s="6" t="s">
        <v>3134</v>
      </c>
    </row>
    <row r="225" spans="1:7">
      <c r="A225" s="21" t="s">
        <v>2890</v>
      </c>
      <c r="B225" s="6" t="s">
        <v>2891</v>
      </c>
      <c r="C225" s="6" t="s">
        <v>101</v>
      </c>
      <c r="D225" s="6" t="s">
        <v>39</v>
      </c>
      <c r="E225" s="2">
        <v>0.89478020993802199</v>
      </c>
      <c r="F225" s="2">
        <v>0.182440846824408</v>
      </c>
      <c r="G225" s="6" t="s">
        <v>3134</v>
      </c>
    </row>
    <row r="226" spans="1:7">
      <c r="A226" s="21" t="s">
        <v>3004</v>
      </c>
      <c r="B226" s="6" t="s">
        <v>3005</v>
      </c>
      <c r="C226" s="6" t="s">
        <v>105</v>
      </c>
      <c r="D226" s="6" t="s">
        <v>39</v>
      </c>
      <c r="E226" s="2">
        <v>0.90884693104319303</v>
      </c>
      <c r="F226" s="2">
        <v>0.17882901994060199</v>
      </c>
      <c r="G226" s="6" t="s">
        <v>3134</v>
      </c>
    </row>
    <row r="227" spans="1:7">
      <c r="A227" s="21" t="s">
        <v>3048</v>
      </c>
      <c r="B227" s="6" t="s">
        <v>3049</v>
      </c>
      <c r="C227" s="6" t="s">
        <v>2360</v>
      </c>
      <c r="D227" s="6" t="s">
        <v>39</v>
      </c>
      <c r="E227" s="2">
        <v>0.93577490819775799</v>
      </c>
      <c r="F227" s="2">
        <v>0.178010471204188</v>
      </c>
      <c r="G227" s="6" t="s">
        <v>3134</v>
      </c>
    </row>
    <row r="228" spans="1:7">
      <c r="A228" s="21" t="s">
        <v>2966</v>
      </c>
      <c r="B228" s="6" t="s">
        <v>2967</v>
      </c>
      <c r="C228" s="6" t="s">
        <v>106</v>
      </c>
      <c r="D228" s="6" t="s">
        <v>39</v>
      </c>
      <c r="E228" s="2">
        <v>0.90305234631293696</v>
      </c>
      <c r="F228" s="2">
        <v>0.17639315489249699</v>
      </c>
      <c r="G228" s="6" t="s">
        <v>3134</v>
      </c>
    </row>
    <row r="229" spans="1:7">
      <c r="A229" s="21" t="s">
        <v>2712</v>
      </c>
      <c r="B229" s="6" t="s">
        <v>2713</v>
      </c>
      <c r="C229" s="6" t="s">
        <v>2301</v>
      </c>
      <c r="D229" s="6" t="s">
        <v>39</v>
      </c>
      <c r="E229" s="2">
        <v>0.94141766630316204</v>
      </c>
      <c r="F229" s="2">
        <v>0.17509098261221201</v>
      </c>
      <c r="G229" s="6" t="s">
        <v>3134</v>
      </c>
    </row>
    <row r="230" spans="1:7">
      <c r="A230" s="21" t="s">
        <v>2776</v>
      </c>
      <c r="B230" s="6" t="s">
        <v>2777</v>
      </c>
      <c r="C230" s="6" t="s">
        <v>105</v>
      </c>
      <c r="D230" s="6" t="s">
        <v>39</v>
      </c>
      <c r="E230" s="2">
        <v>0.91618895175699799</v>
      </c>
      <c r="F230" s="2">
        <v>0.17496765847348</v>
      </c>
      <c r="G230" s="6" t="s">
        <v>3134</v>
      </c>
    </row>
    <row r="231" spans="1:7">
      <c r="A231" s="21" t="s">
        <v>2584</v>
      </c>
      <c r="B231" s="6" t="s">
        <v>2585</v>
      </c>
      <c r="C231" s="6" t="s">
        <v>102</v>
      </c>
      <c r="D231" s="6" t="s">
        <v>39</v>
      </c>
      <c r="E231" s="2">
        <v>0.90476575447673702</v>
      </c>
      <c r="F231" s="2">
        <v>0.17433516251582901</v>
      </c>
      <c r="G231" s="6" t="s">
        <v>3134</v>
      </c>
    </row>
    <row r="232" spans="1:7">
      <c r="A232" s="21" t="s">
        <v>2946</v>
      </c>
      <c r="B232" s="6" t="s">
        <v>2947</v>
      </c>
      <c r="C232" s="6" t="s">
        <v>106</v>
      </c>
      <c r="D232" s="6" t="s">
        <v>39</v>
      </c>
      <c r="E232" s="2">
        <v>0.90617988532355098</v>
      </c>
      <c r="F232" s="2">
        <v>0.17407736771898599</v>
      </c>
      <c r="G232" s="6" t="s">
        <v>3134</v>
      </c>
    </row>
    <row r="233" spans="1:7">
      <c r="A233" s="21" t="s">
        <v>2932</v>
      </c>
      <c r="B233" s="6" t="s">
        <v>2933</v>
      </c>
      <c r="C233" s="6" t="s">
        <v>105</v>
      </c>
      <c r="D233" s="6" t="s">
        <v>39</v>
      </c>
      <c r="E233" s="2">
        <v>0.92189545102438797</v>
      </c>
      <c r="F233" s="2">
        <v>0.173913043478261</v>
      </c>
      <c r="G233" s="6" t="s">
        <v>3134</v>
      </c>
    </row>
    <row r="234" spans="1:7">
      <c r="A234" s="21" t="s">
        <v>3044</v>
      </c>
      <c r="B234" s="6" t="s">
        <v>3045</v>
      </c>
      <c r="C234" s="6" t="s">
        <v>105</v>
      </c>
      <c r="D234" s="6" t="s">
        <v>39</v>
      </c>
      <c r="E234" s="2">
        <v>0.90799154664996895</v>
      </c>
      <c r="F234" s="2">
        <v>0.17293997965412</v>
      </c>
      <c r="G234" s="6" t="s">
        <v>3134</v>
      </c>
    </row>
    <row r="235" spans="1:7">
      <c r="A235" s="21" t="s">
        <v>2916</v>
      </c>
      <c r="B235" s="6" t="s">
        <v>2917</v>
      </c>
      <c r="C235" s="6" t="s">
        <v>106</v>
      </c>
      <c r="D235" s="6" t="s">
        <v>39</v>
      </c>
      <c r="E235" s="2">
        <v>0.89228781941648105</v>
      </c>
      <c r="F235" s="2">
        <v>0.17218025527481101</v>
      </c>
      <c r="G235" s="6" t="s">
        <v>3134</v>
      </c>
    </row>
    <row r="236" spans="1:7">
      <c r="A236" s="21" t="s">
        <v>2640</v>
      </c>
      <c r="B236" s="6" t="s">
        <v>2641</v>
      </c>
      <c r="C236" s="6" t="s">
        <v>102</v>
      </c>
      <c r="D236" s="6" t="s">
        <v>39</v>
      </c>
      <c r="E236" s="2">
        <v>0.94020990488684797</v>
      </c>
      <c r="F236" s="2">
        <v>0.17184265010352001</v>
      </c>
      <c r="G236" s="6" t="s">
        <v>3134</v>
      </c>
    </row>
    <row r="237" spans="1:7">
      <c r="A237" s="21" t="s">
        <v>2760</v>
      </c>
      <c r="B237" s="6" t="s">
        <v>2761</v>
      </c>
      <c r="C237" s="6" t="s">
        <v>101</v>
      </c>
      <c r="D237" s="6" t="s">
        <v>39</v>
      </c>
      <c r="E237" s="2">
        <v>0.920779320690849</v>
      </c>
      <c r="F237" s="2">
        <v>0.17155756207674899</v>
      </c>
      <c r="G237" s="6" t="s">
        <v>3134</v>
      </c>
    </row>
    <row r="238" spans="1:7">
      <c r="A238" s="21" t="s">
        <v>2994</v>
      </c>
      <c r="B238" s="6" t="s">
        <v>2995</v>
      </c>
      <c r="C238" s="6" t="s">
        <v>2360</v>
      </c>
      <c r="D238" s="6" t="s">
        <v>39</v>
      </c>
      <c r="E238" s="2">
        <v>0.90121720313767895</v>
      </c>
      <c r="F238" s="2">
        <v>0.17020214624407301</v>
      </c>
      <c r="G238" s="6" t="s">
        <v>3134</v>
      </c>
    </row>
    <row r="239" spans="1:7">
      <c r="A239" s="21" t="s">
        <v>3141</v>
      </c>
      <c r="B239" s="6" t="s">
        <v>3142</v>
      </c>
      <c r="C239" s="6" t="s">
        <v>2360</v>
      </c>
      <c r="D239" s="6" t="s">
        <v>39</v>
      </c>
      <c r="E239" s="2">
        <v>0.92655031563312296</v>
      </c>
      <c r="F239" s="2">
        <v>0.170027383619617</v>
      </c>
      <c r="G239" s="6" t="s">
        <v>3134</v>
      </c>
    </row>
    <row r="240" spans="1:7">
      <c r="A240" s="21" t="s">
        <v>2814</v>
      </c>
      <c r="B240" s="6" t="s">
        <v>2815</v>
      </c>
      <c r="C240" s="6" t="s">
        <v>102</v>
      </c>
      <c r="D240" s="6" t="s">
        <v>39</v>
      </c>
      <c r="E240" s="2">
        <v>0.91223716571023405</v>
      </c>
      <c r="F240" s="2">
        <v>0.16915274463007199</v>
      </c>
      <c r="G240" s="6" t="s">
        <v>3134</v>
      </c>
    </row>
    <row r="241" spans="1:7">
      <c r="A241" s="21" t="s">
        <v>2696</v>
      </c>
      <c r="B241" s="6" t="s">
        <v>2697</v>
      </c>
      <c r="C241" s="6" t="s">
        <v>102</v>
      </c>
      <c r="D241" s="6" t="s">
        <v>39</v>
      </c>
      <c r="E241" s="2">
        <v>0.94201983078748897</v>
      </c>
      <c r="F241" s="2">
        <v>0.16913158892681099</v>
      </c>
      <c r="G241" s="6" t="s">
        <v>3134</v>
      </c>
    </row>
    <row r="242" spans="1:7">
      <c r="A242" s="21" t="s">
        <v>2842</v>
      </c>
      <c r="B242" s="6" t="s">
        <v>2843</v>
      </c>
      <c r="C242" s="6" t="s">
        <v>103</v>
      </c>
      <c r="D242" s="6" t="s">
        <v>39</v>
      </c>
      <c r="E242" s="2">
        <v>0.91948219023880395</v>
      </c>
      <c r="F242" s="2">
        <v>0.167803547066849</v>
      </c>
      <c r="G242" s="6" t="s">
        <v>3134</v>
      </c>
    </row>
    <row r="243" spans="1:7">
      <c r="A243" s="21" t="s">
        <v>3008</v>
      </c>
      <c r="B243" s="6" t="s">
        <v>3009</v>
      </c>
      <c r="C243" s="6" t="s">
        <v>2360</v>
      </c>
      <c r="D243" s="6" t="s">
        <v>39</v>
      </c>
      <c r="E243" s="2">
        <v>0.91292583714679998</v>
      </c>
      <c r="F243" s="2">
        <v>0.166725414169898</v>
      </c>
      <c r="G243" s="6" t="s">
        <v>3134</v>
      </c>
    </row>
    <row r="244" spans="1:7">
      <c r="A244" s="21" t="s">
        <v>2662</v>
      </c>
      <c r="B244" s="6" t="s">
        <v>2663</v>
      </c>
      <c r="C244" s="6" t="s">
        <v>100</v>
      </c>
      <c r="D244" s="6" t="s">
        <v>39</v>
      </c>
      <c r="E244" s="2">
        <v>0.94138503440829002</v>
      </c>
      <c r="F244" s="2">
        <v>0.16571008094186901</v>
      </c>
      <c r="G244" s="6" t="s">
        <v>3134</v>
      </c>
    </row>
    <row r="245" spans="1:7">
      <c r="A245" s="21" t="s">
        <v>2496</v>
      </c>
      <c r="B245" s="6" t="s">
        <v>2497</v>
      </c>
      <c r="C245" s="6" t="s">
        <v>2301</v>
      </c>
      <c r="D245" s="6" t="s">
        <v>39</v>
      </c>
      <c r="E245" s="2">
        <v>0.91287770079127595</v>
      </c>
      <c r="F245" s="2">
        <v>0.16552079752492299</v>
      </c>
      <c r="G245" s="6" t="s">
        <v>3134</v>
      </c>
    </row>
    <row r="246" spans="1:7">
      <c r="A246" s="21" t="s">
        <v>2980</v>
      </c>
      <c r="B246" s="6" t="s">
        <v>2981</v>
      </c>
      <c r="C246" s="6" t="s">
        <v>105</v>
      </c>
      <c r="D246" s="6" t="s">
        <v>39</v>
      </c>
      <c r="E246" s="2">
        <v>0.915472954773623</v>
      </c>
      <c r="F246" s="2">
        <v>0.16420463380500699</v>
      </c>
      <c r="G246" s="6" t="s">
        <v>3134</v>
      </c>
    </row>
    <row r="247" spans="1:7">
      <c r="A247" s="21" t="s">
        <v>2796</v>
      </c>
      <c r="B247" s="6" t="s">
        <v>2797</v>
      </c>
      <c r="C247" s="6" t="s">
        <v>2301</v>
      </c>
      <c r="D247" s="6" t="s">
        <v>39</v>
      </c>
      <c r="E247" s="2">
        <v>0.88365650969529097</v>
      </c>
      <c r="F247" s="2">
        <v>0.161819143310418</v>
      </c>
      <c r="G247" s="6" t="s">
        <v>3134</v>
      </c>
    </row>
    <row r="248" spans="1:7">
      <c r="A248" s="21" t="s">
        <v>2798</v>
      </c>
      <c r="B248" s="6" t="s">
        <v>2799</v>
      </c>
      <c r="C248" s="6" t="s">
        <v>101</v>
      </c>
      <c r="D248" s="6" t="s">
        <v>39</v>
      </c>
      <c r="E248" s="2">
        <v>0.92604350382128198</v>
      </c>
      <c r="F248" s="2">
        <v>0.16074111166750099</v>
      </c>
      <c r="G248" s="6" t="s">
        <v>3134</v>
      </c>
    </row>
    <row r="249" spans="1:7">
      <c r="A249" s="21" t="s">
        <v>2870</v>
      </c>
      <c r="B249" s="6" t="s">
        <v>2871</v>
      </c>
      <c r="C249" s="6" t="s">
        <v>2301</v>
      </c>
      <c r="D249" s="6" t="s">
        <v>39</v>
      </c>
      <c r="E249" s="2">
        <v>0.93302139740287005</v>
      </c>
      <c r="F249" s="2">
        <v>0.16014476362813801</v>
      </c>
      <c r="G249" s="6" t="s">
        <v>3134</v>
      </c>
    </row>
    <row r="250" spans="1:7">
      <c r="A250" s="21" t="s">
        <v>2794</v>
      </c>
      <c r="B250" s="6" t="s">
        <v>2795</v>
      </c>
      <c r="C250" s="6" t="s">
        <v>102</v>
      </c>
      <c r="D250" s="6" t="s">
        <v>39</v>
      </c>
      <c r="E250" s="2">
        <v>0.92119179163378095</v>
      </c>
      <c r="F250" s="2">
        <v>0.15983971504897601</v>
      </c>
      <c r="G250" s="6" t="s">
        <v>3134</v>
      </c>
    </row>
    <row r="251" spans="1:7">
      <c r="A251" s="21" t="s">
        <v>3006</v>
      </c>
      <c r="B251" s="6" t="s">
        <v>3007</v>
      </c>
      <c r="C251" s="6" t="s">
        <v>106</v>
      </c>
      <c r="D251" s="6" t="s">
        <v>39</v>
      </c>
      <c r="E251" s="2">
        <v>0.89340461513283498</v>
      </c>
      <c r="F251" s="2">
        <v>0.15917782026768601</v>
      </c>
      <c r="G251" s="6" t="s">
        <v>3134</v>
      </c>
    </row>
    <row r="252" spans="1:7">
      <c r="A252" s="21" t="s">
        <v>2656</v>
      </c>
      <c r="B252" s="6" t="s">
        <v>2657</v>
      </c>
      <c r="C252" s="6" t="s">
        <v>103</v>
      </c>
      <c r="D252" s="6" t="s">
        <v>39</v>
      </c>
      <c r="E252" s="2">
        <v>0.94169784783589405</v>
      </c>
      <c r="F252" s="2">
        <v>0.158774373259053</v>
      </c>
      <c r="G252" s="6" t="s">
        <v>3134</v>
      </c>
    </row>
    <row r="253" spans="1:7">
      <c r="A253" s="21" t="s">
        <v>2964</v>
      </c>
      <c r="B253" s="6" t="s">
        <v>2965</v>
      </c>
      <c r="C253" s="6" t="s">
        <v>105</v>
      </c>
      <c r="D253" s="6" t="s">
        <v>39</v>
      </c>
      <c r="E253" s="2">
        <v>0.89256315640079498</v>
      </c>
      <c r="F253" s="2">
        <v>0.15825619587936701</v>
      </c>
      <c r="G253" s="6" t="s">
        <v>3134</v>
      </c>
    </row>
    <row r="254" spans="1:7">
      <c r="A254" s="21" t="s">
        <v>2782</v>
      </c>
      <c r="B254" s="6" t="s">
        <v>2783</v>
      </c>
      <c r="C254" s="6" t="s">
        <v>103</v>
      </c>
      <c r="D254" s="6" t="s">
        <v>39</v>
      </c>
      <c r="E254" s="2">
        <v>0.89741866666666703</v>
      </c>
      <c r="F254" s="2">
        <v>0.15655105973024999</v>
      </c>
      <c r="G254" s="6" t="s">
        <v>3134</v>
      </c>
    </row>
    <row r="255" spans="1:7">
      <c r="A255" s="21" t="s">
        <v>2948</v>
      </c>
      <c r="B255" s="6" t="s">
        <v>2949</v>
      </c>
      <c r="C255" s="6" t="s">
        <v>102</v>
      </c>
      <c r="D255" s="6" t="s">
        <v>39</v>
      </c>
      <c r="E255" s="2">
        <v>0.92419674390559003</v>
      </c>
      <c r="F255" s="2">
        <v>0.156481481481481</v>
      </c>
      <c r="G255" s="6" t="s">
        <v>3134</v>
      </c>
    </row>
    <row r="256" spans="1:7">
      <c r="A256" s="21" t="s">
        <v>3137</v>
      </c>
      <c r="B256" s="6" t="s">
        <v>3138</v>
      </c>
      <c r="C256" s="6" t="s">
        <v>106</v>
      </c>
      <c r="D256" s="6" t="s">
        <v>39</v>
      </c>
      <c r="E256" s="2">
        <v>0.914010559521094</v>
      </c>
      <c r="F256" s="2">
        <v>0.155882066750997</v>
      </c>
      <c r="G256" s="6" t="s">
        <v>3134</v>
      </c>
    </row>
    <row r="257" spans="1:7">
      <c r="A257" s="21" t="s">
        <v>2742</v>
      </c>
      <c r="B257" s="6" t="s">
        <v>2743</v>
      </c>
      <c r="C257" s="6" t="s">
        <v>102</v>
      </c>
      <c r="D257" s="6" t="s">
        <v>39</v>
      </c>
      <c r="E257" s="2">
        <v>0.94212710198733396</v>
      </c>
      <c r="F257" s="2">
        <v>0.15103338632750399</v>
      </c>
      <c r="G257" s="6" t="s">
        <v>3134</v>
      </c>
    </row>
    <row r="258" spans="1:7">
      <c r="A258" s="21" t="s">
        <v>2834</v>
      </c>
      <c r="B258" s="6" t="s">
        <v>2835</v>
      </c>
      <c r="C258" s="6" t="s">
        <v>102</v>
      </c>
      <c r="D258" s="6" t="s">
        <v>39</v>
      </c>
      <c r="E258" s="2">
        <v>0.93733838993276997</v>
      </c>
      <c r="F258" s="2">
        <v>0.14940239043824699</v>
      </c>
      <c r="G258" s="6" t="s">
        <v>3134</v>
      </c>
    </row>
    <row r="259" spans="1:7">
      <c r="A259" s="21" t="s">
        <v>2860</v>
      </c>
      <c r="B259" s="6" t="s">
        <v>2861</v>
      </c>
      <c r="C259" s="6" t="s">
        <v>2301</v>
      </c>
      <c r="D259" s="6" t="s">
        <v>39</v>
      </c>
      <c r="E259" s="2">
        <v>0.92313829453078899</v>
      </c>
      <c r="F259" s="2">
        <v>0.14915059026777999</v>
      </c>
      <c r="G259" s="6" t="s">
        <v>3134</v>
      </c>
    </row>
    <row r="260" spans="1:7">
      <c r="A260" s="21" t="s">
        <v>2974</v>
      </c>
      <c r="B260" s="6" t="s">
        <v>2975</v>
      </c>
      <c r="C260" s="6" t="s">
        <v>101</v>
      </c>
      <c r="D260" s="6" t="s">
        <v>39</v>
      </c>
      <c r="E260" s="2">
        <v>0.87898206459691397</v>
      </c>
      <c r="F260" s="2">
        <v>0.14844315713251299</v>
      </c>
      <c r="G260" s="6" t="s">
        <v>3134</v>
      </c>
    </row>
    <row r="261" spans="1:7">
      <c r="A261" s="21" t="s">
        <v>2972</v>
      </c>
      <c r="B261" s="6" t="s">
        <v>2973</v>
      </c>
      <c r="C261" s="6" t="s">
        <v>102</v>
      </c>
      <c r="D261" s="6" t="s">
        <v>39</v>
      </c>
      <c r="E261" s="2">
        <v>0.89672544080604499</v>
      </c>
      <c r="F261" s="2">
        <v>0.146477445514445</v>
      </c>
      <c r="G261" s="6" t="s">
        <v>3134</v>
      </c>
    </row>
    <row r="262" spans="1:7">
      <c r="A262" s="21" t="s">
        <v>3020</v>
      </c>
      <c r="B262" s="6" t="s">
        <v>3021</v>
      </c>
      <c r="C262" s="6" t="s">
        <v>2360</v>
      </c>
      <c r="D262" s="6" t="s">
        <v>39</v>
      </c>
      <c r="E262" s="2">
        <v>0.92594959970597202</v>
      </c>
      <c r="F262" s="2">
        <v>0.14567669172932299</v>
      </c>
      <c r="G262" s="6" t="s">
        <v>3134</v>
      </c>
    </row>
    <row r="263" spans="1:7">
      <c r="A263" s="21" t="s">
        <v>3038</v>
      </c>
      <c r="B263" s="6" t="s">
        <v>3039</v>
      </c>
      <c r="C263" s="6" t="s">
        <v>105</v>
      </c>
      <c r="D263" s="6" t="s">
        <v>39</v>
      </c>
      <c r="E263" s="2">
        <v>0.85261633780052504</v>
      </c>
      <c r="F263" s="2">
        <v>0.14477611940298499</v>
      </c>
      <c r="G263" s="6" t="s">
        <v>3134</v>
      </c>
    </row>
    <row r="264" spans="1:7">
      <c r="A264" s="21" t="s">
        <v>2786</v>
      </c>
      <c r="B264" s="6" t="s">
        <v>2787</v>
      </c>
      <c r="C264" s="6" t="s">
        <v>103</v>
      </c>
      <c r="D264" s="6" t="s">
        <v>39</v>
      </c>
      <c r="E264" s="2">
        <v>0.88767831300392797</v>
      </c>
      <c r="F264" s="2">
        <v>0.14467120181405899</v>
      </c>
      <c r="G264" s="6" t="s">
        <v>3134</v>
      </c>
    </row>
    <row r="265" spans="1:7">
      <c r="A265" s="21" t="s">
        <v>2828</v>
      </c>
      <c r="B265" s="6" t="s">
        <v>2829</v>
      </c>
      <c r="C265" s="6" t="s">
        <v>2360</v>
      </c>
      <c r="D265" s="6" t="s">
        <v>39</v>
      </c>
      <c r="E265" s="2">
        <v>0.89470243807457495</v>
      </c>
      <c r="F265" s="2">
        <v>0.141111942159063</v>
      </c>
      <c r="G265" s="6" t="s">
        <v>3134</v>
      </c>
    </row>
    <row r="266" spans="1:7">
      <c r="A266" s="21" t="s">
        <v>2806</v>
      </c>
      <c r="B266" s="6" t="s">
        <v>2807</v>
      </c>
      <c r="C266" s="6" t="s">
        <v>2360</v>
      </c>
      <c r="D266" s="6" t="s">
        <v>39</v>
      </c>
      <c r="E266" s="2">
        <v>0.88667203519188498</v>
      </c>
      <c r="F266" s="2">
        <v>0.135633551457466</v>
      </c>
      <c r="G266" s="6" t="s">
        <v>3134</v>
      </c>
    </row>
    <row r="267" spans="1:7">
      <c r="A267" s="21" t="s">
        <v>3002</v>
      </c>
      <c r="B267" s="6" t="s">
        <v>3003</v>
      </c>
      <c r="C267" s="6" t="s">
        <v>105</v>
      </c>
      <c r="D267" s="6" t="s">
        <v>39</v>
      </c>
      <c r="E267" s="2">
        <v>0.89066230991579698</v>
      </c>
      <c r="F267" s="2">
        <v>0.13528550512445101</v>
      </c>
      <c r="G267" s="6" t="s">
        <v>3134</v>
      </c>
    </row>
    <row r="268" spans="1:7">
      <c r="A268" s="21" t="s">
        <v>2820</v>
      </c>
      <c r="B268" s="6" t="s">
        <v>2821</v>
      </c>
      <c r="C268" s="6" t="s">
        <v>2360</v>
      </c>
      <c r="D268" s="6" t="s">
        <v>39</v>
      </c>
      <c r="E268" s="2">
        <v>0.88446249419214995</v>
      </c>
      <c r="F268" s="2">
        <v>0.134762633996937</v>
      </c>
      <c r="G268" s="6" t="s">
        <v>3134</v>
      </c>
    </row>
    <row r="269" spans="1:7">
      <c r="A269" s="21" t="s">
        <v>2748</v>
      </c>
      <c r="B269" s="6" t="s">
        <v>2749</v>
      </c>
      <c r="C269" s="6" t="s">
        <v>102</v>
      </c>
      <c r="D269" s="6" t="s">
        <v>39</v>
      </c>
      <c r="E269" s="2">
        <v>0.92909466033200205</v>
      </c>
      <c r="F269" s="2">
        <v>0.13390313390313399</v>
      </c>
      <c r="G269" s="6" t="s">
        <v>3134</v>
      </c>
    </row>
    <row r="270" spans="1:7">
      <c r="A270" s="21" t="s">
        <v>3014</v>
      </c>
      <c r="B270" s="6" t="s">
        <v>3015</v>
      </c>
      <c r="C270" s="6" t="s">
        <v>2360</v>
      </c>
      <c r="D270" s="6" t="s">
        <v>39</v>
      </c>
      <c r="E270" s="2">
        <v>0.90808501698238697</v>
      </c>
      <c r="F270" s="2">
        <v>0.13329418672930099</v>
      </c>
      <c r="G270" s="6" t="s">
        <v>3134</v>
      </c>
    </row>
    <row r="271" spans="1:7">
      <c r="A271" s="21" t="s">
        <v>2924</v>
      </c>
      <c r="B271" s="6" t="s">
        <v>2925</v>
      </c>
      <c r="C271" s="6" t="s">
        <v>102</v>
      </c>
      <c r="D271" s="6" t="s">
        <v>39</v>
      </c>
      <c r="E271" s="2">
        <v>0.93296868690576695</v>
      </c>
      <c r="F271" s="2">
        <v>0.132951868057893</v>
      </c>
      <c r="G271" s="6" t="s">
        <v>3134</v>
      </c>
    </row>
    <row r="272" spans="1:7">
      <c r="A272" s="21" t="s">
        <v>2876</v>
      </c>
      <c r="B272" s="6" t="s">
        <v>2877</v>
      </c>
      <c r="C272" s="6" t="s">
        <v>102</v>
      </c>
      <c r="D272" s="6" t="s">
        <v>39</v>
      </c>
      <c r="E272" s="2">
        <v>0.90116065027417702</v>
      </c>
      <c r="F272" s="2">
        <v>0.13220058019063399</v>
      </c>
      <c r="G272" s="6" t="s">
        <v>3134</v>
      </c>
    </row>
    <row r="273" spans="1:7">
      <c r="A273" s="21" t="s">
        <v>3028</v>
      </c>
      <c r="B273" s="6" t="s">
        <v>3029</v>
      </c>
      <c r="C273" s="6" t="s">
        <v>106</v>
      </c>
      <c r="D273" s="6" t="s">
        <v>39</v>
      </c>
      <c r="E273" s="2">
        <v>0.889675819388279</v>
      </c>
      <c r="F273" s="2">
        <v>0.13063249276560601</v>
      </c>
      <c r="G273" s="6" t="s">
        <v>3134</v>
      </c>
    </row>
    <row r="274" spans="1:7">
      <c r="A274" s="21" t="s">
        <v>2892</v>
      </c>
      <c r="B274" s="6" t="s">
        <v>2893</v>
      </c>
      <c r="C274" s="6" t="s">
        <v>101</v>
      </c>
      <c r="D274" s="6" t="s">
        <v>39</v>
      </c>
      <c r="E274" s="2">
        <v>0.85161935953420698</v>
      </c>
      <c r="F274" s="2">
        <v>0.13044982698961899</v>
      </c>
      <c r="G274" s="6" t="s">
        <v>3134</v>
      </c>
    </row>
    <row r="275" spans="1:7">
      <c r="A275" s="21" t="s">
        <v>2992</v>
      </c>
      <c r="B275" s="6" t="s">
        <v>2993</v>
      </c>
      <c r="C275" s="6" t="s">
        <v>102</v>
      </c>
      <c r="D275" s="6" t="s">
        <v>39</v>
      </c>
      <c r="E275" s="2">
        <v>0.89164925752357305</v>
      </c>
      <c r="F275" s="2">
        <v>0.129511677282378</v>
      </c>
      <c r="G275" s="6" t="s">
        <v>3134</v>
      </c>
    </row>
    <row r="276" spans="1:7">
      <c r="A276" s="21" t="s">
        <v>2882</v>
      </c>
      <c r="B276" s="6" t="s">
        <v>2883</v>
      </c>
      <c r="C276" s="6" t="s">
        <v>106</v>
      </c>
      <c r="D276" s="6" t="s">
        <v>39</v>
      </c>
      <c r="E276" s="2">
        <v>0.90850730874559904</v>
      </c>
      <c r="F276" s="2">
        <v>0.12905317769131</v>
      </c>
      <c r="G276" s="6" t="s">
        <v>3134</v>
      </c>
    </row>
    <row r="277" spans="1:7">
      <c r="A277" s="21" t="s">
        <v>2878</v>
      </c>
      <c r="B277" s="6" t="s">
        <v>2879</v>
      </c>
      <c r="C277" s="6" t="s">
        <v>2360</v>
      </c>
      <c r="D277" s="6" t="s">
        <v>39</v>
      </c>
      <c r="E277" s="2">
        <v>0.86149675640101497</v>
      </c>
      <c r="F277" s="2">
        <v>0.1285999429712</v>
      </c>
      <c r="G277" s="6" t="s">
        <v>3134</v>
      </c>
    </row>
    <row r="278" spans="1:7">
      <c r="A278" s="21" t="s">
        <v>2850</v>
      </c>
      <c r="B278" s="6" t="s">
        <v>2851</v>
      </c>
      <c r="C278" s="6" t="s">
        <v>105</v>
      </c>
      <c r="D278" s="6" t="s">
        <v>39</v>
      </c>
      <c r="E278" s="2">
        <v>0.90882513165062695</v>
      </c>
      <c r="F278" s="2">
        <v>0.12709677419354801</v>
      </c>
      <c r="G278" s="6" t="s">
        <v>3134</v>
      </c>
    </row>
    <row r="279" spans="1:7">
      <c r="A279" s="21" t="s">
        <v>2904</v>
      </c>
      <c r="B279" s="6" t="s">
        <v>2905</v>
      </c>
      <c r="C279" s="6" t="s">
        <v>2301</v>
      </c>
      <c r="D279" s="6" t="s">
        <v>39</v>
      </c>
      <c r="E279" s="2">
        <v>0.91780039721946405</v>
      </c>
      <c r="F279" s="2">
        <v>0.12631210636809001</v>
      </c>
      <c r="G279" s="6" t="s">
        <v>3134</v>
      </c>
    </row>
    <row r="280" spans="1:7">
      <c r="A280" s="21" t="s">
        <v>2824</v>
      </c>
      <c r="B280" s="6" t="s">
        <v>2825</v>
      </c>
      <c r="C280" s="6" t="s">
        <v>2360</v>
      </c>
      <c r="D280" s="6" t="s">
        <v>39</v>
      </c>
      <c r="E280" s="2">
        <v>0.90583083915308704</v>
      </c>
      <c r="F280" s="2">
        <v>0.12599771949829</v>
      </c>
      <c r="G280" s="6" t="s">
        <v>3134</v>
      </c>
    </row>
    <row r="281" spans="1:7">
      <c r="A281" s="21" t="s">
        <v>2774</v>
      </c>
      <c r="B281" s="6" t="s">
        <v>2775</v>
      </c>
      <c r="C281" s="6" t="s">
        <v>105</v>
      </c>
      <c r="D281" s="6" t="s">
        <v>39</v>
      </c>
      <c r="E281" s="2">
        <v>0.93540764862396297</v>
      </c>
      <c r="F281" s="2">
        <v>0.12510448592922799</v>
      </c>
      <c r="G281" s="6" t="s">
        <v>3134</v>
      </c>
    </row>
    <row r="282" spans="1:7">
      <c r="A282" s="21" t="s">
        <v>2958</v>
      </c>
      <c r="B282" s="6" t="s">
        <v>2959</v>
      </c>
      <c r="C282" s="6" t="s">
        <v>106</v>
      </c>
      <c r="D282" s="6" t="s">
        <v>39</v>
      </c>
      <c r="E282" s="2">
        <v>0.92487853021560895</v>
      </c>
      <c r="F282" s="2">
        <v>0.123364084960309</v>
      </c>
      <c r="G282" s="6" t="s">
        <v>3134</v>
      </c>
    </row>
    <row r="283" spans="1:7">
      <c r="A283" s="21" t="s">
        <v>2936</v>
      </c>
      <c r="B283" s="6" t="s">
        <v>2937</v>
      </c>
      <c r="C283" s="6" t="s">
        <v>106</v>
      </c>
      <c r="D283" s="6" t="s">
        <v>39</v>
      </c>
      <c r="E283" s="2">
        <v>0.91757828653058204</v>
      </c>
      <c r="F283" s="2">
        <v>0.121385542168675</v>
      </c>
      <c r="G283" s="6" t="s">
        <v>3134</v>
      </c>
    </row>
    <row r="284" spans="1:7">
      <c r="A284" s="21" t="s">
        <v>2746</v>
      </c>
      <c r="B284" s="6" t="s">
        <v>2747</v>
      </c>
      <c r="C284" s="6" t="s">
        <v>101</v>
      </c>
      <c r="D284" s="6" t="s">
        <v>39</v>
      </c>
      <c r="E284" s="2">
        <v>0.937806746978603</v>
      </c>
      <c r="F284" s="2">
        <v>0.11806656101426299</v>
      </c>
      <c r="G284" s="6" t="s">
        <v>3134</v>
      </c>
    </row>
    <row r="285" spans="1:7">
      <c r="A285" s="21" t="s">
        <v>2704</v>
      </c>
      <c r="B285" s="6" t="s">
        <v>2705</v>
      </c>
      <c r="C285" s="6" t="s">
        <v>105</v>
      </c>
      <c r="D285" s="6" t="s">
        <v>39</v>
      </c>
      <c r="E285" s="2">
        <v>0.91328486689814803</v>
      </c>
      <c r="F285" s="2">
        <v>0.11589743589743599</v>
      </c>
      <c r="G285" s="6" t="s">
        <v>3134</v>
      </c>
    </row>
    <row r="286" spans="1:7">
      <c r="A286" s="21" t="s">
        <v>3068</v>
      </c>
      <c r="B286" s="6" t="s">
        <v>3069</v>
      </c>
      <c r="C286" s="6" t="s">
        <v>105</v>
      </c>
      <c r="D286" s="6" t="s">
        <v>39</v>
      </c>
      <c r="E286" s="2">
        <v>0.89702588528819704</v>
      </c>
      <c r="F286" s="2">
        <v>0.11582117211026199</v>
      </c>
      <c r="G286" s="6" t="s">
        <v>3134</v>
      </c>
    </row>
    <row r="287" spans="1:7">
      <c r="A287" s="21" t="s">
        <v>2768</v>
      </c>
      <c r="B287" s="6" t="s">
        <v>2769</v>
      </c>
      <c r="C287" s="6" t="s">
        <v>2360</v>
      </c>
      <c r="D287" s="6" t="s">
        <v>39</v>
      </c>
      <c r="E287" s="2">
        <v>0.90059255980920105</v>
      </c>
      <c r="F287" s="2">
        <v>0.11460638634207999</v>
      </c>
      <c r="G287" s="6" t="s">
        <v>3134</v>
      </c>
    </row>
    <row r="288" spans="1:7">
      <c r="A288" s="21" t="s">
        <v>3018</v>
      </c>
      <c r="B288" s="6" t="s">
        <v>3019</v>
      </c>
      <c r="C288" s="6" t="s">
        <v>105</v>
      </c>
      <c r="D288" s="6" t="s">
        <v>39</v>
      </c>
      <c r="E288" s="2">
        <v>0.85591677503250996</v>
      </c>
      <c r="F288" s="2">
        <v>0.113495200451722</v>
      </c>
      <c r="G288" s="6" t="s">
        <v>3134</v>
      </c>
    </row>
    <row r="289" spans="1:7">
      <c r="A289" s="21" t="s">
        <v>2962</v>
      </c>
      <c r="B289" s="6" t="s">
        <v>2963</v>
      </c>
      <c r="C289" s="6" t="s">
        <v>106</v>
      </c>
      <c r="D289" s="6" t="s">
        <v>39</v>
      </c>
      <c r="E289" s="2">
        <v>0.88806335229010003</v>
      </c>
      <c r="F289" s="2">
        <v>0.112587412587413</v>
      </c>
      <c r="G289" s="6" t="s">
        <v>3134</v>
      </c>
    </row>
    <row r="290" spans="1:7">
      <c r="A290" s="21" t="s">
        <v>3046</v>
      </c>
      <c r="B290" s="6" t="s">
        <v>3047</v>
      </c>
      <c r="C290" s="6" t="s">
        <v>105</v>
      </c>
      <c r="D290" s="6" t="s">
        <v>39</v>
      </c>
      <c r="E290" s="2">
        <v>0.90324794537000497</v>
      </c>
      <c r="F290" s="2">
        <v>0.112461281868001</v>
      </c>
      <c r="G290" s="6" t="s">
        <v>3134</v>
      </c>
    </row>
    <row r="291" spans="1:7">
      <c r="A291" s="21" t="s">
        <v>3054</v>
      </c>
      <c r="B291" s="6" t="s">
        <v>3055</v>
      </c>
      <c r="C291" s="6" t="s">
        <v>2360</v>
      </c>
      <c r="D291" s="6" t="s">
        <v>39</v>
      </c>
      <c r="E291" s="2">
        <v>0.94227569435556102</v>
      </c>
      <c r="F291" s="2">
        <v>0.112141148325359</v>
      </c>
      <c r="G291" s="6" t="s">
        <v>3134</v>
      </c>
    </row>
    <row r="292" spans="1:7">
      <c r="A292" s="21" t="s">
        <v>2952</v>
      </c>
      <c r="B292" s="6" t="s">
        <v>2953</v>
      </c>
      <c r="C292" s="6" t="s">
        <v>103</v>
      </c>
      <c r="D292" s="6" t="s">
        <v>39</v>
      </c>
      <c r="E292" s="2">
        <v>0.91909150449101795</v>
      </c>
      <c r="F292" s="2">
        <v>0.11194690265486699</v>
      </c>
      <c r="G292" s="6" t="s">
        <v>3134</v>
      </c>
    </row>
    <row r="293" spans="1:7">
      <c r="A293" s="21" t="s">
        <v>2996</v>
      </c>
      <c r="B293" s="6" t="s">
        <v>2997</v>
      </c>
      <c r="C293" s="6" t="s">
        <v>103</v>
      </c>
      <c r="D293" s="6" t="s">
        <v>39</v>
      </c>
      <c r="E293" s="2">
        <v>0.897427380266414</v>
      </c>
      <c r="F293" s="2">
        <v>0.110572012257406</v>
      </c>
      <c r="G293" s="6" t="s">
        <v>3134</v>
      </c>
    </row>
    <row r="294" spans="1:7">
      <c r="A294" s="21" t="s">
        <v>2918</v>
      </c>
      <c r="B294" s="6" t="s">
        <v>2919</v>
      </c>
      <c r="C294" s="6" t="s">
        <v>105</v>
      </c>
      <c r="D294" s="6" t="s">
        <v>39</v>
      </c>
      <c r="E294" s="2">
        <v>0.89479838151356195</v>
      </c>
      <c r="F294" s="2">
        <v>0.110456966638632</v>
      </c>
      <c r="G294" s="6" t="s">
        <v>3134</v>
      </c>
    </row>
    <row r="295" spans="1:7">
      <c r="A295" s="21" t="s">
        <v>2884</v>
      </c>
      <c r="B295" s="6" t="s">
        <v>2885</v>
      </c>
      <c r="C295" s="6" t="s">
        <v>102</v>
      </c>
      <c r="D295" s="6" t="s">
        <v>39</v>
      </c>
      <c r="E295" s="2">
        <v>0.94626730885009003</v>
      </c>
      <c r="F295" s="2">
        <v>0.11015600127348001</v>
      </c>
      <c r="G295" s="6" t="s">
        <v>3134</v>
      </c>
    </row>
    <row r="296" spans="1:7">
      <c r="A296" s="21" t="s">
        <v>3143</v>
      </c>
      <c r="B296" s="6" t="s">
        <v>3144</v>
      </c>
      <c r="C296" s="6" t="s">
        <v>106</v>
      </c>
      <c r="D296" s="6" t="s">
        <v>39</v>
      </c>
      <c r="E296" s="2">
        <v>0.91024738807990002</v>
      </c>
      <c r="F296" s="2">
        <v>0.10995338634494101</v>
      </c>
      <c r="G296" s="6" t="s">
        <v>3134</v>
      </c>
    </row>
    <row r="297" spans="1:7">
      <c r="A297" s="21" t="s">
        <v>2956</v>
      </c>
      <c r="B297" s="6" t="s">
        <v>2957</v>
      </c>
      <c r="C297" s="6" t="s">
        <v>2360</v>
      </c>
      <c r="D297" s="6" t="s">
        <v>39</v>
      </c>
      <c r="E297" s="2">
        <v>0.91925514847058198</v>
      </c>
      <c r="F297" s="2">
        <v>0.109691160809372</v>
      </c>
      <c r="G297" s="6" t="s">
        <v>3134</v>
      </c>
    </row>
    <row r="298" spans="1:7">
      <c r="A298" s="21" t="s">
        <v>2998</v>
      </c>
      <c r="B298" s="6" t="s">
        <v>2999</v>
      </c>
      <c r="C298" s="6" t="s">
        <v>2301</v>
      </c>
      <c r="D298" s="6" t="s">
        <v>39</v>
      </c>
      <c r="E298" s="2">
        <v>0.90240946678072398</v>
      </c>
      <c r="F298" s="2">
        <v>0.108717268810076</v>
      </c>
      <c r="G298" s="6" t="s">
        <v>3134</v>
      </c>
    </row>
    <row r="299" spans="1:7">
      <c r="A299" s="21" t="s">
        <v>2562</v>
      </c>
      <c r="B299" s="6" t="s">
        <v>2563</v>
      </c>
      <c r="C299" s="6" t="s">
        <v>105</v>
      </c>
      <c r="D299" s="6" t="s">
        <v>39</v>
      </c>
      <c r="E299" s="2">
        <v>0.905240660371186</v>
      </c>
      <c r="F299" s="2">
        <v>0.10841546626232</v>
      </c>
      <c r="G299" s="6" t="s">
        <v>3134</v>
      </c>
    </row>
    <row r="300" spans="1:7">
      <c r="A300" s="21" t="s">
        <v>2942</v>
      </c>
      <c r="B300" s="6" t="s">
        <v>2943</v>
      </c>
      <c r="C300" s="6" t="s">
        <v>102</v>
      </c>
      <c r="D300" s="6" t="s">
        <v>39</v>
      </c>
      <c r="E300" s="2">
        <v>0.95089191623076796</v>
      </c>
      <c r="F300" s="2">
        <v>0.107205623901582</v>
      </c>
      <c r="G300" s="6" t="s">
        <v>3134</v>
      </c>
    </row>
    <row r="301" spans="1:7">
      <c r="A301" s="21" t="s">
        <v>3000</v>
      </c>
      <c r="B301" s="6" t="s">
        <v>3001</v>
      </c>
      <c r="C301" s="6" t="s">
        <v>103</v>
      </c>
      <c r="D301" s="6" t="s">
        <v>39</v>
      </c>
      <c r="E301" s="2">
        <v>0.89490922391434502</v>
      </c>
      <c r="F301" s="2">
        <v>0.107112970711297</v>
      </c>
      <c r="G301" s="6" t="s">
        <v>3134</v>
      </c>
    </row>
    <row r="302" spans="1:7">
      <c r="A302" s="21" t="s">
        <v>2914</v>
      </c>
      <c r="B302" s="6" t="s">
        <v>2915</v>
      </c>
      <c r="C302" s="6" t="s">
        <v>2360</v>
      </c>
      <c r="D302" s="6" t="s">
        <v>39</v>
      </c>
      <c r="E302" s="2">
        <v>0.92643923240938197</v>
      </c>
      <c r="F302" s="2">
        <v>0.10459392945036899</v>
      </c>
      <c r="G302" s="6" t="s">
        <v>3134</v>
      </c>
    </row>
    <row r="303" spans="1:7">
      <c r="A303" s="21" t="s">
        <v>2832</v>
      </c>
      <c r="B303" s="6" t="s">
        <v>2833</v>
      </c>
      <c r="C303" s="6" t="s">
        <v>102</v>
      </c>
      <c r="D303" s="6" t="s">
        <v>39</v>
      </c>
      <c r="E303" s="2">
        <v>0.92952603520046695</v>
      </c>
      <c r="F303" s="2">
        <v>0.10107816711590301</v>
      </c>
      <c r="G303" s="6" t="s">
        <v>3134</v>
      </c>
    </row>
    <row r="304" spans="1:7">
      <c r="A304" s="21" t="s">
        <v>2718</v>
      </c>
      <c r="B304" s="6" t="s">
        <v>2719</v>
      </c>
      <c r="C304" s="6" t="s">
        <v>2360</v>
      </c>
      <c r="D304" s="6" t="s">
        <v>39</v>
      </c>
      <c r="E304" s="2">
        <v>0.93657433872057405</v>
      </c>
      <c r="F304" s="2">
        <v>9.90495247623812E-2</v>
      </c>
      <c r="G304" s="6" t="s">
        <v>3134</v>
      </c>
    </row>
    <row r="305" spans="1:7">
      <c r="A305" s="21" t="s">
        <v>3056</v>
      </c>
      <c r="B305" s="6" t="s">
        <v>3057</v>
      </c>
      <c r="C305" s="6" t="s">
        <v>106</v>
      </c>
      <c r="D305" s="6" t="s">
        <v>39</v>
      </c>
      <c r="E305" s="2">
        <v>0.90222877999534101</v>
      </c>
      <c r="F305" s="2">
        <v>9.8995695839311296E-2</v>
      </c>
      <c r="G305" s="6" t="s">
        <v>3134</v>
      </c>
    </row>
    <row r="306" spans="1:7">
      <c r="A306" s="21" t="s">
        <v>2792</v>
      </c>
      <c r="B306" s="6" t="s">
        <v>2793</v>
      </c>
      <c r="C306" s="6" t="s">
        <v>103</v>
      </c>
      <c r="D306" s="6" t="s">
        <v>39</v>
      </c>
      <c r="E306" s="2">
        <v>0.91556256771912503</v>
      </c>
      <c r="F306" s="2">
        <v>9.6858638743455502E-2</v>
      </c>
      <c r="G306" s="6" t="s">
        <v>3134</v>
      </c>
    </row>
    <row r="307" spans="1:7">
      <c r="A307" s="21" t="s">
        <v>3010</v>
      </c>
      <c r="B307" s="6" t="s">
        <v>3011</v>
      </c>
      <c r="C307" s="6" t="s">
        <v>102</v>
      </c>
      <c r="D307" s="6" t="s">
        <v>39</v>
      </c>
      <c r="E307" s="2">
        <v>0.94964707019918804</v>
      </c>
      <c r="F307" s="2">
        <v>9.6274794388001905E-2</v>
      </c>
      <c r="G307" s="6" t="s">
        <v>3134</v>
      </c>
    </row>
    <row r="308" spans="1:7">
      <c r="A308" s="21" t="s">
        <v>2844</v>
      </c>
      <c r="B308" s="6" t="s">
        <v>2845</v>
      </c>
      <c r="C308" s="6" t="s">
        <v>103</v>
      </c>
      <c r="D308" s="6" t="s">
        <v>39</v>
      </c>
      <c r="E308" s="2">
        <v>0.93838482460422601</v>
      </c>
      <c r="F308" s="2">
        <v>9.2696629213483206E-2</v>
      </c>
      <c r="G308" s="6" t="s">
        <v>3134</v>
      </c>
    </row>
    <row r="309" spans="1:7">
      <c r="A309" s="21" t="s">
        <v>2902</v>
      </c>
      <c r="B309" s="6" t="s">
        <v>2903</v>
      </c>
      <c r="C309" s="6" t="s">
        <v>103</v>
      </c>
      <c r="D309" s="6" t="s">
        <v>39</v>
      </c>
      <c r="E309" s="2">
        <v>0.92557905125889794</v>
      </c>
      <c r="F309" s="2">
        <v>9.0638297872340401E-2</v>
      </c>
      <c r="G309" s="6" t="s">
        <v>3134</v>
      </c>
    </row>
    <row r="310" spans="1:7">
      <c r="A310" s="21" t="s">
        <v>3012</v>
      </c>
      <c r="B310" s="6" t="s">
        <v>3013</v>
      </c>
      <c r="C310" s="6" t="s">
        <v>102</v>
      </c>
      <c r="D310" s="6" t="s">
        <v>39</v>
      </c>
      <c r="E310" s="2">
        <v>0.93494670387483403</v>
      </c>
      <c r="F310" s="2">
        <v>8.6531226486079804E-2</v>
      </c>
      <c r="G310" s="6" t="s">
        <v>3134</v>
      </c>
    </row>
    <row r="311" spans="1:7">
      <c r="A311" s="21" t="s">
        <v>2982</v>
      </c>
      <c r="B311" s="6" t="s">
        <v>2983</v>
      </c>
      <c r="C311" s="6" t="s">
        <v>2360</v>
      </c>
      <c r="D311" s="6" t="s">
        <v>39</v>
      </c>
      <c r="E311" s="2">
        <v>0.93562554345423199</v>
      </c>
      <c r="F311" s="2">
        <v>8.6286029006792705E-2</v>
      </c>
      <c r="G311" s="6" t="s">
        <v>3134</v>
      </c>
    </row>
    <row r="312" spans="1:7">
      <c r="A312" s="21" t="s">
        <v>2770</v>
      </c>
      <c r="B312" s="6" t="s">
        <v>2771</v>
      </c>
      <c r="C312" s="6" t="s">
        <v>102</v>
      </c>
      <c r="D312" s="6" t="s">
        <v>39</v>
      </c>
      <c r="E312" s="2">
        <v>0.92453136223555898</v>
      </c>
      <c r="F312" s="2">
        <v>8.4550084889643495E-2</v>
      </c>
      <c r="G312" s="6" t="s">
        <v>3134</v>
      </c>
    </row>
    <row r="313" spans="1:7">
      <c r="A313" s="21" t="s">
        <v>2906</v>
      </c>
      <c r="B313" s="6" t="s">
        <v>2907</v>
      </c>
      <c r="C313" s="6" t="s">
        <v>106</v>
      </c>
      <c r="D313" s="6" t="s">
        <v>39</v>
      </c>
      <c r="E313" s="2">
        <v>0.91351302296034098</v>
      </c>
      <c r="F313" s="2">
        <v>8.3832335329341298E-2</v>
      </c>
      <c r="G313" s="6" t="s">
        <v>3134</v>
      </c>
    </row>
    <row r="314" spans="1:7">
      <c r="A314" s="21" t="s">
        <v>2944</v>
      </c>
      <c r="B314" s="6" t="s">
        <v>2945</v>
      </c>
      <c r="C314" s="6" t="s">
        <v>102</v>
      </c>
      <c r="D314" s="6" t="s">
        <v>39</v>
      </c>
      <c r="E314" s="2">
        <v>0.905413385826772</v>
      </c>
      <c r="F314" s="2">
        <v>7.8046744574290505E-2</v>
      </c>
      <c r="G314" s="6" t="s">
        <v>3134</v>
      </c>
    </row>
    <row r="315" spans="1:7">
      <c r="A315" s="21" t="s">
        <v>2928</v>
      </c>
      <c r="B315" s="6" t="s">
        <v>2929</v>
      </c>
      <c r="C315" s="6" t="s">
        <v>102</v>
      </c>
      <c r="D315" s="6" t="s">
        <v>39</v>
      </c>
      <c r="E315" s="2">
        <v>0.87745025792188602</v>
      </c>
      <c r="F315" s="2">
        <v>7.7940481813887602E-2</v>
      </c>
      <c r="G315" s="6" t="s">
        <v>3134</v>
      </c>
    </row>
    <row r="316" spans="1:7">
      <c r="A316" s="21" t="s">
        <v>3066</v>
      </c>
      <c r="B316" s="6" t="s">
        <v>3067</v>
      </c>
      <c r="C316" s="6" t="s">
        <v>2360</v>
      </c>
      <c r="D316" s="6" t="s">
        <v>39</v>
      </c>
      <c r="E316" s="2">
        <v>0.92354645376738798</v>
      </c>
      <c r="F316" s="2">
        <v>7.7720207253885995E-2</v>
      </c>
      <c r="G316" s="6" t="s">
        <v>3134</v>
      </c>
    </row>
    <row r="317" spans="1:7">
      <c r="A317" s="21" t="s">
        <v>3030</v>
      </c>
      <c r="B317" s="6" t="s">
        <v>3031</v>
      </c>
      <c r="C317" s="6" t="s">
        <v>102</v>
      </c>
      <c r="D317" s="6" t="s">
        <v>39</v>
      </c>
      <c r="E317" s="2">
        <v>0.91395379080150896</v>
      </c>
      <c r="F317" s="2">
        <v>6.9592313684757198E-2</v>
      </c>
      <c r="G317" s="6" t="s">
        <v>3134</v>
      </c>
    </row>
    <row r="318" spans="1:7">
      <c r="A318" s="21" t="s">
        <v>3024</v>
      </c>
      <c r="B318" s="6" t="s">
        <v>3025</v>
      </c>
      <c r="C318" s="6" t="s">
        <v>2301</v>
      </c>
      <c r="D318" s="6" t="s">
        <v>39</v>
      </c>
      <c r="E318" s="2">
        <v>0.87852824450131695</v>
      </c>
      <c r="F318" s="2">
        <v>6.5181966322650706E-2</v>
      </c>
      <c r="G318" s="6" t="s">
        <v>3134</v>
      </c>
    </row>
    <row r="319" spans="1:7">
      <c r="A319" s="21" t="s">
        <v>2976</v>
      </c>
      <c r="B319" s="6" t="s">
        <v>2977</v>
      </c>
      <c r="C319" s="6" t="s">
        <v>2360</v>
      </c>
      <c r="D319" s="6" t="s">
        <v>39</v>
      </c>
      <c r="E319" s="2">
        <v>0.95768427132349199</v>
      </c>
      <c r="F319" s="2">
        <v>6.3752875451856705E-2</v>
      </c>
      <c r="G319" s="6" t="s">
        <v>3134</v>
      </c>
    </row>
    <row r="320" spans="1:7">
      <c r="A320" s="21" t="s">
        <v>2930</v>
      </c>
      <c r="B320" s="6" t="s">
        <v>2931</v>
      </c>
      <c r="C320" s="6" t="s">
        <v>102</v>
      </c>
      <c r="D320" s="6" t="s">
        <v>39</v>
      </c>
      <c r="E320" s="2">
        <v>0.93329876191093497</v>
      </c>
      <c r="F320" s="2">
        <v>6.0897435897435903E-2</v>
      </c>
      <c r="G320" s="6" t="s">
        <v>3134</v>
      </c>
    </row>
    <row r="321" spans="1:7">
      <c r="A321" s="21" t="s">
        <v>2858</v>
      </c>
      <c r="B321" s="6" t="s">
        <v>2859</v>
      </c>
      <c r="C321" s="6" t="s">
        <v>105</v>
      </c>
      <c r="D321" s="6" t="s">
        <v>39</v>
      </c>
      <c r="E321" s="2">
        <v>0.88356196895618699</v>
      </c>
      <c r="F321" s="2">
        <v>5.6888544891640899E-2</v>
      </c>
      <c r="G321" s="6" t="s">
        <v>3134</v>
      </c>
    </row>
    <row r="322" spans="1:7">
      <c r="A322" s="21" t="s">
        <v>3040</v>
      </c>
      <c r="B322" s="6" t="s">
        <v>3041</v>
      </c>
      <c r="C322" s="6" t="s">
        <v>106</v>
      </c>
      <c r="D322" s="6" t="s">
        <v>39</v>
      </c>
      <c r="E322" s="2">
        <v>0.88540474555580995</v>
      </c>
      <c r="F322" s="2">
        <v>4.6296296296296301E-2</v>
      </c>
      <c r="G322" s="6" t="s">
        <v>3134</v>
      </c>
    </row>
  </sheetData>
  <sortState xmlns:xlrd2="http://schemas.microsoft.com/office/spreadsheetml/2017/richdata2" ref="A6:G322">
    <sortCondition descending="1" ref="F6:F322"/>
  </sortState>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FB4E6-10E6-4A84-ABDC-4CE5B15E6734}">
  <sheetPr codeName="Sheet33">
    <tabColor rgb="FFECCC5A"/>
  </sheetPr>
  <dimension ref="A1:C16"/>
  <sheetViews>
    <sheetView zoomScaleNormal="100" workbookViewId="0">
      <selection activeCell="B1" sqref="B1"/>
    </sheetView>
  </sheetViews>
  <sheetFormatPr defaultColWidth="9" defaultRowHeight="15"/>
  <cols>
    <col min="1" max="1" width="14.85546875" style="21" customWidth="1"/>
    <col min="2" max="14" width="9" style="6"/>
    <col min="15" max="15" width="9" style="6" customWidth="1"/>
    <col min="16" max="16384" width="9" style="6"/>
  </cols>
  <sheetData>
    <row r="1" spans="1:3">
      <c r="A1" s="5" t="s">
        <v>30</v>
      </c>
      <c r="B1" s="8" t="s">
        <v>2446</v>
      </c>
      <c r="C1" s="258"/>
    </row>
    <row r="2" spans="1:3">
      <c r="A2" s="7" t="s">
        <v>31</v>
      </c>
      <c r="B2" s="11" t="s">
        <v>3133</v>
      </c>
      <c r="C2" s="9"/>
    </row>
    <row r="3" spans="1:3">
      <c r="A3" s="10" t="s">
        <v>33</v>
      </c>
      <c r="B3" s="11" t="s">
        <v>2447</v>
      </c>
      <c r="C3" s="9"/>
    </row>
    <row r="5" spans="1:3">
      <c r="A5" s="21" t="s">
        <v>3991</v>
      </c>
      <c r="B5" s="6" t="s">
        <v>2448</v>
      </c>
      <c r="C5" s="6" t="s">
        <v>2449</v>
      </c>
    </row>
    <row r="6" spans="1:3">
      <c r="A6" s="196">
        <v>43914</v>
      </c>
      <c r="B6" s="13">
        <v>15523</v>
      </c>
      <c r="C6" s="13">
        <v>5028</v>
      </c>
    </row>
    <row r="7" spans="1:3">
      <c r="A7" s="196">
        <v>43928</v>
      </c>
      <c r="B7" s="13">
        <v>10888</v>
      </c>
      <c r="C7" s="13">
        <v>1501</v>
      </c>
    </row>
    <row r="8" spans="1:3">
      <c r="A8" s="196">
        <v>43942</v>
      </c>
      <c r="B8" s="13">
        <v>10149</v>
      </c>
      <c r="C8" s="13">
        <v>952</v>
      </c>
    </row>
    <row r="9" spans="1:3">
      <c r="A9" s="196">
        <v>43956</v>
      </c>
      <c r="B9" s="13">
        <v>13359</v>
      </c>
      <c r="C9" s="13">
        <v>1166</v>
      </c>
    </row>
    <row r="10" spans="1:3">
      <c r="A10" s="196">
        <v>43970</v>
      </c>
      <c r="B10" s="13">
        <v>16929</v>
      </c>
      <c r="C10" s="13">
        <v>2402</v>
      </c>
    </row>
    <row r="11" spans="1:3">
      <c r="A11" s="196">
        <v>43984</v>
      </c>
      <c r="B11" s="13">
        <v>20012</v>
      </c>
      <c r="C11" s="13">
        <v>5031</v>
      </c>
    </row>
    <row r="12" spans="1:3">
      <c r="A12" s="196">
        <v>43998</v>
      </c>
      <c r="B12" s="13">
        <v>25218</v>
      </c>
      <c r="C12" s="13">
        <v>7678</v>
      </c>
    </row>
    <row r="13" spans="1:3">
      <c r="A13" s="196">
        <v>44012</v>
      </c>
      <c r="B13" s="13">
        <v>24435</v>
      </c>
      <c r="C13" s="13">
        <v>8656</v>
      </c>
    </row>
    <row r="14" spans="1:3">
      <c r="A14" s="196">
        <v>44026</v>
      </c>
      <c r="B14" s="13">
        <v>26546</v>
      </c>
      <c r="C14" s="13">
        <v>9630</v>
      </c>
    </row>
    <row r="15" spans="1:3">
      <c r="A15" s="196">
        <v>44040</v>
      </c>
      <c r="B15" s="13">
        <v>25514</v>
      </c>
      <c r="C15" s="13">
        <v>9869</v>
      </c>
    </row>
    <row r="16" spans="1:3">
      <c r="A16" s="196">
        <v>44054</v>
      </c>
      <c r="B16" s="13">
        <v>24520</v>
      </c>
      <c r="C16" s="13">
        <v>10309</v>
      </c>
    </row>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C7A4E-40CA-4F23-944B-023B9EE7CD0B}">
  <sheetPr codeName="Sheet34">
    <tabColor rgb="FFECCC5A"/>
  </sheetPr>
  <dimension ref="A1:C5"/>
  <sheetViews>
    <sheetView zoomScaleNormal="100" workbookViewId="0">
      <selection activeCell="B1" sqref="B1"/>
    </sheetView>
  </sheetViews>
  <sheetFormatPr defaultColWidth="9" defaultRowHeight="15"/>
  <cols>
    <col min="1" max="1" width="14.85546875" style="21" customWidth="1"/>
    <col min="2" max="16384" width="9" style="6"/>
  </cols>
  <sheetData>
    <row r="1" spans="1:3">
      <c r="A1" s="5" t="s">
        <v>30</v>
      </c>
      <c r="B1" s="8" t="s">
        <v>2450</v>
      </c>
      <c r="C1" s="257"/>
    </row>
    <row r="2" spans="1:3">
      <c r="A2" s="7" t="s">
        <v>31</v>
      </c>
      <c r="B2" s="11" t="s">
        <v>3981</v>
      </c>
      <c r="C2" s="9"/>
    </row>
    <row r="3" spans="1:3">
      <c r="A3" s="10" t="s">
        <v>33</v>
      </c>
      <c r="B3" s="11" t="s">
        <v>2451</v>
      </c>
      <c r="C3" s="9"/>
    </row>
    <row r="5" spans="1:3">
      <c r="A5" s="5" t="s">
        <v>2073</v>
      </c>
    </row>
  </sheetData>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D919A-F265-46BF-BE48-75EB50FE85B3}">
  <sheetPr codeName="Sheet42">
    <tabColor rgb="FFECCC5A"/>
  </sheetPr>
  <dimension ref="A1:C5"/>
  <sheetViews>
    <sheetView zoomScaleNormal="100" workbookViewId="0">
      <selection activeCell="B1" sqref="B1"/>
    </sheetView>
  </sheetViews>
  <sheetFormatPr defaultColWidth="9.140625" defaultRowHeight="15"/>
  <cols>
    <col min="1" max="1" width="14.85546875" style="5" customWidth="1"/>
    <col min="2" max="5" width="11.140625" style="9" customWidth="1"/>
    <col min="6" max="16384" width="9.140625" style="9"/>
  </cols>
  <sheetData>
    <row r="1" spans="1:3">
      <c r="A1" s="5" t="s">
        <v>30</v>
      </c>
      <c r="B1" s="263" t="s">
        <v>2452</v>
      </c>
      <c r="C1" s="257"/>
    </row>
    <row r="2" spans="1:3">
      <c r="A2" s="7" t="s">
        <v>31</v>
      </c>
      <c r="B2" s="18" t="s">
        <v>3181</v>
      </c>
    </row>
    <row r="3" spans="1:3">
      <c r="A3" s="10" t="s">
        <v>33</v>
      </c>
      <c r="B3" s="17" t="s">
        <v>3203</v>
      </c>
    </row>
    <row r="5" spans="1:3">
      <c r="A5" s="5" t="s">
        <v>2073</v>
      </c>
    </row>
  </sheetData>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64932-8036-4771-96EE-76E32D0C9CD4}">
  <sheetPr codeName="Sheet45">
    <tabColor rgb="FFECCC5A"/>
  </sheetPr>
  <dimension ref="A1:H69"/>
  <sheetViews>
    <sheetView zoomScaleNormal="100" workbookViewId="0">
      <selection activeCell="B1" sqref="B1"/>
    </sheetView>
  </sheetViews>
  <sheetFormatPr defaultColWidth="12.5703125" defaultRowHeight="15"/>
  <cols>
    <col min="1" max="1" width="14.85546875" style="153" customWidth="1"/>
    <col min="2" max="2" width="17.5703125" style="155" customWidth="1"/>
    <col min="3" max="6" width="18.5703125" style="154" customWidth="1"/>
    <col min="7" max="7" width="9.140625" style="154" customWidth="1"/>
    <col min="8" max="8" width="18.5703125" style="154" customWidth="1"/>
    <col min="9" max="9" width="8.85546875" style="155" customWidth="1"/>
    <col min="10" max="10" width="44.42578125" style="155" bestFit="1" customWidth="1"/>
    <col min="11" max="11" width="14.28515625" style="155" bestFit="1" customWidth="1"/>
    <col min="12" max="16384" width="12.5703125" style="155"/>
  </cols>
  <sheetData>
    <row r="1" spans="1:6">
      <c r="A1" s="197" t="s">
        <v>30</v>
      </c>
      <c r="B1" s="262" t="s">
        <v>2454</v>
      </c>
      <c r="C1" s="258"/>
    </row>
    <row r="2" spans="1:6">
      <c r="A2" s="197" t="s">
        <v>31</v>
      </c>
      <c r="B2" s="155" t="s">
        <v>3953</v>
      </c>
    </row>
    <row r="3" spans="1:6">
      <c r="A3" s="197" t="s">
        <v>33</v>
      </c>
      <c r="B3" s="156" t="s">
        <v>2453</v>
      </c>
    </row>
    <row r="5" spans="1:6">
      <c r="A5" s="123" t="s">
        <v>3991</v>
      </c>
      <c r="B5" s="123" t="s">
        <v>4014</v>
      </c>
      <c r="C5" s="123" t="s">
        <v>47</v>
      </c>
      <c r="D5" s="4"/>
      <c r="E5" s="4"/>
      <c r="F5" s="4"/>
    </row>
    <row r="6" spans="1:6">
      <c r="A6" s="157">
        <v>42100</v>
      </c>
      <c r="B6" s="153" t="s">
        <v>2166</v>
      </c>
      <c r="C6" s="158">
        <v>5429</v>
      </c>
      <c r="D6" s="159"/>
      <c r="F6" s="160"/>
    </row>
    <row r="7" spans="1:6">
      <c r="A7" s="157">
        <v>42249</v>
      </c>
      <c r="B7" s="153" t="s">
        <v>2166</v>
      </c>
      <c r="C7" s="158">
        <v>9079</v>
      </c>
      <c r="D7" s="159"/>
      <c r="E7" s="161"/>
      <c r="F7" s="160"/>
    </row>
    <row r="8" spans="1:6">
      <c r="A8" s="157">
        <v>42402</v>
      </c>
      <c r="B8" s="153" t="s">
        <v>2166</v>
      </c>
      <c r="C8" s="158">
        <v>7975</v>
      </c>
      <c r="D8" s="159"/>
      <c r="E8" s="161"/>
      <c r="F8" s="160"/>
    </row>
    <row r="9" spans="1:6">
      <c r="A9" s="157">
        <v>42523</v>
      </c>
      <c r="B9" s="153" t="s">
        <v>2166</v>
      </c>
      <c r="C9" s="158">
        <v>13260</v>
      </c>
      <c r="D9" s="159"/>
      <c r="E9" s="161"/>
      <c r="F9" s="160"/>
    </row>
    <row r="10" spans="1:6">
      <c r="A10" s="157">
        <v>42646</v>
      </c>
      <c r="B10" s="153" t="s">
        <v>2166</v>
      </c>
      <c r="C10" s="158">
        <v>16340</v>
      </c>
      <c r="D10" s="159"/>
      <c r="E10" s="161"/>
      <c r="F10" s="160"/>
    </row>
    <row r="11" spans="1:6">
      <c r="A11" s="157">
        <v>42798</v>
      </c>
      <c r="B11" s="153" t="s">
        <v>2166</v>
      </c>
      <c r="C11" s="158">
        <v>13092</v>
      </c>
      <c r="D11" s="159"/>
      <c r="E11" s="161"/>
      <c r="F11" s="160"/>
    </row>
    <row r="12" spans="1:6">
      <c r="A12" s="157">
        <v>43198</v>
      </c>
      <c r="B12" s="153" t="s">
        <v>2166</v>
      </c>
      <c r="C12" s="158">
        <v>16605</v>
      </c>
      <c r="D12" s="159"/>
      <c r="F12" s="160"/>
    </row>
    <row r="13" spans="1:6">
      <c r="A13" s="157">
        <v>43231</v>
      </c>
      <c r="B13" s="153" t="s">
        <v>2166</v>
      </c>
      <c r="C13" s="158">
        <v>18919</v>
      </c>
      <c r="D13" s="159"/>
      <c r="E13" s="161"/>
      <c r="F13" s="160"/>
    </row>
    <row r="14" spans="1:6">
      <c r="A14" s="157">
        <v>43288</v>
      </c>
      <c r="B14" s="153" t="s">
        <v>2166</v>
      </c>
      <c r="C14" s="158">
        <v>21882</v>
      </c>
      <c r="D14" s="159"/>
      <c r="F14" s="160"/>
    </row>
    <row r="15" spans="1:6">
      <c r="A15" s="157">
        <v>43320</v>
      </c>
      <c r="B15" s="153" t="s">
        <v>2166</v>
      </c>
      <c r="C15" s="158">
        <v>23322</v>
      </c>
      <c r="D15" s="159"/>
      <c r="E15" s="161"/>
      <c r="F15" s="160"/>
    </row>
    <row r="16" spans="1:6">
      <c r="A16" s="157">
        <v>43353</v>
      </c>
      <c r="B16" s="153" t="s">
        <v>2166</v>
      </c>
      <c r="C16" s="158">
        <v>20358</v>
      </c>
      <c r="D16" s="159"/>
      <c r="E16" s="161"/>
      <c r="F16" s="160"/>
    </row>
    <row r="17" spans="1:6">
      <c r="A17" s="157">
        <v>43379</v>
      </c>
      <c r="B17" s="153" t="s">
        <v>2166</v>
      </c>
      <c r="C17" s="158">
        <v>20712</v>
      </c>
      <c r="D17" s="159"/>
      <c r="F17" s="160"/>
    </row>
    <row r="18" spans="1:6">
      <c r="A18" s="157">
        <v>43408</v>
      </c>
      <c r="B18" s="153" t="s">
        <v>2166</v>
      </c>
      <c r="C18" s="158">
        <v>21285</v>
      </c>
      <c r="D18" s="159"/>
      <c r="E18" s="161"/>
      <c r="F18" s="160"/>
    </row>
    <row r="19" spans="1:6">
      <c r="A19" s="157">
        <v>43441</v>
      </c>
      <c r="B19" s="153" t="s">
        <v>2166</v>
      </c>
      <c r="C19" s="158">
        <v>18668</v>
      </c>
      <c r="D19" s="159"/>
      <c r="E19" s="161"/>
      <c r="F19" s="160"/>
    </row>
    <row r="20" spans="1:6">
      <c r="A20" s="157">
        <v>43478</v>
      </c>
      <c r="B20" s="153" t="s">
        <v>2166</v>
      </c>
      <c r="C20" s="158">
        <v>20333</v>
      </c>
      <c r="D20" s="159"/>
      <c r="E20" s="161"/>
      <c r="F20" s="160"/>
    </row>
    <row r="21" spans="1:6">
      <c r="A21" s="157">
        <v>43501</v>
      </c>
      <c r="B21" s="153" t="s">
        <v>2166</v>
      </c>
      <c r="C21" s="158">
        <v>14834</v>
      </c>
      <c r="D21" s="159"/>
      <c r="E21" s="161"/>
      <c r="F21" s="160"/>
    </row>
    <row r="22" spans="1:6">
      <c r="A22" s="157">
        <v>43531</v>
      </c>
      <c r="B22" s="153" t="s">
        <v>2166</v>
      </c>
      <c r="C22" s="158">
        <v>17316</v>
      </c>
      <c r="D22" s="159"/>
      <c r="E22" s="161"/>
      <c r="F22" s="160"/>
    </row>
    <row r="23" spans="1:6">
      <c r="A23" s="157">
        <v>43564</v>
      </c>
      <c r="B23" s="153" t="s">
        <v>2166</v>
      </c>
      <c r="C23" s="158">
        <v>19170</v>
      </c>
      <c r="D23" s="159"/>
      <c r="F23" s="160"/>
    </row>
    <row r="24" spans="1:6">
      <c r="A24" s="157">
        <v>43590</v>
      </c>
      <c r="B24" s="153" t="s">
        <v>2166</v>
      </c>
      <c r="C24" s="158">
        <v>22046</v>
      </c>
      <c r="D24" s="159"/>
      <c r="E24" s="161"/>
      <c r="F24" s="160"/>
    </row>
    <row r="25" spans="1:6">
      <c r="A25" s="157">
        <v>43621</v>
      </c>
      <c r="B25" s="153" t="s">
        <v>2166</v>
      </c>
      <c r="C25" s="158">
        <v>22257</v>
      </c>
      <c r="D25" s="159"/>
      <c r="F25" s="160"/>
    </row>
    <row r="26" spans="1:6">
      <c r="A26" s="157">
        <v>43656</v>
      </c>
      <c r="B26" s="153" t="s">
        <v>2166</v>
      </c>
      <c r="C26" s="158">
        <v>25574</v>
      </c>
      <c r="D26" s="159"/>
      <c r="E26" s="162"/>
      <c r="F26" s="160"/>
    </row>
    <row r="27" spans="1:6">
      <c r="A27" s="157">
        <v>43686</v>
      </c>
      <c r="B27" s="153" t="s">
        <v>2166</v>
      </c>
      <c r="C27" s="158">
        <v>24237</v>
      </c>
      <c r="D27" s="159"/>
      <c r="E27" s="162"/>
      <c r="F27" s="160"/>
    </row>
    <row r="28" spans="1:6">
      <c r="A28" s="157">
        <v>43722</v>
      </c>
      <c r="B28" s="153" t="s">
        <v>2166</v>
      </c>
      <c r="C28" s="158">
        <v>22546</v>
      </c>
      <c r="D28" s="159"/>
      <c r="E28" s="162"/>
      <c r="F28" s="160"/>
    </row>
    <row r="29" spans="1:6">
      <c r="A29" s="157">
        <v>43753</v>
      </c>
      <c r="B29" s="153" t="s">
        <v>2166</v>
      </c>
      <c r="C29" s="158">
        <v>23068</v>
      </c>
      <c r="D29" s="159"/>
      <c r="F29" s="160"/>
    </row>
    <row r="30" spans="1:6">
      <c r="A30" s="157">
        <v>43774</v>
      </c>
      <c r="B30" s="153" t="s">
        <v>2166</v>
      </c>
      <c r="C30" s="158">
        <v>22460</v>
      </c>
      <c r="D30" s="159"/>
      <c r="F30" s="160"/>
    </row>
    <row r="31" spans="1:6">
      <c r="A31" s="157">
        <v>43808</v>
      </c>
      <c r="B31" s="153" t="s">
        <v>2166</v>
      </c>
      <c r="C31" s="158">
        <v>20816</v>
      </c>
      <c r="D31" s="159"/>
      <c r="F31" s="160"/>
    </row>
    <row r="32" spans="1:6">
      <c r="A32" s="157">
        <v>43839</v>
      </c>
      <c r="B32" s="153" t="s">
        <v>2166</v>
      </c>
      <c r="C32" s="158">
        <v>21758</v>
      </c>
      <c r="D32" s="159"/>
      <c r="F32" s="160"/>
    </row>
    <row r="33" spans="1:6">
      <c r="A33" s="157">
        <v>43877</v>
      </c>
      <c r="B33" s="153" t="s">
        <v>2166</v>
      </c>
      <c r="C33" s="158">
        <v>17207</v>
      </c>
      <c r="D33" s="159"/>
      <c r="F33" s="160"/>
    </row>
    <row r="34" spans="1:6">
      <c r="A34" s="157">
        <v>43905</v>
      </c>
      <c r="B34" s="153" t="s">
        <v>2166</v>
      </c>
      <c r="C34" s="158">
        <v>18635</v>
      </c>
      <c r="D34" s="159"/>
      <c r="F34" s="160"/>
    </row>
    <row r="35" spans="1:6">
      <c r="A35" s="157">
        <v>43935</v>
      </c>
      <c r="B35" s="153" t="s">
        <v>2166</v>
      </c>
      <c r="C35" s="158">
        <v>5857</v>
      </c>
      <c r="D35" s="159"/>
      <c r="F35" s="160"/>
    </row>
    <row r="36" spans="1:6">
      <c r="A36" s="157">
        <v>43961</v>
      </c>
      <c r="B36" s="153" t="s">
        <v>2166</v>
      </c>
      <c r="C36" s="158">
        <v>1168</v>
      </c>
      <c r="D36" s="159"/>
      <c r="F36" s="160"/>
    </row>
    <row r="37" spans="1:6">
      <c r="A37" s="157">
        <v>43993</v>
      </c>
      <c r="B37" s="153" t="s">
        <v>2166</v>
      </c>
      <c r="C37" s="158">
        <v>988</v>
      </c>
      <c r="D37" s="159"/>
      <c r="F37" s="160"/>
    </row>
    <row r="38" spans="1:6">
      <c r="A38" s="157">
        <v>44067</v>
      </c>
      <c r="B38" s="153" t="s">
        <v>2166</v>
      </c>
      <c r="C38" s="158">
        <v>4863</v>
      </c>
      <c r="D38" s="159"/>
      <c r="F38" s="160"/>
    </row>
    <row r="39" spans="1:6">
      <c r="D39" s="159"/>
      <c r="F39" s="160"/>
    </row>
    <row r="40" spans="1:6">
      <c r="D40" s="159"/>
      <c r="F40" s="160"/>
    </row>
    <row r="41" spans="1:6">
      <c r="D41" s="159"/>
      <c r="F41" s="160"/>
    </row>
    <row r="42" spans="1:6">
      <c r="D42" s="159"/>
      <c r="F42" s="160"/>
    </row>
    <row r="43" spans="1:6">
      <c r="D43" s="159"/>
      <c r="F43" s="160"/>
    </row>
    <row r="44" spans="1:6">
      <c r="D44" s="159"/>
      <c r="F44" s="160"/>
    </row>
    <row r="45" spans="1:6">
      <c r="D45" s="159"/>
      <c r="F45" s="160"/>
    </row>
    <row r="46" spans="1:6">
      <c r="D46" s="159"/>
      <c r="F46" s="160"/>
    </row>
    <row r="47" spans="1:6">
      <c r="D47" s="159"/>
      <c r="F47" s="160"/>
    </row>
    <row r="48" spans="1:6">
      <c r="D48" s="159"/>
      <c r="F48" s="160"/>
    </row>
    <row r="49" spans="4:6">
      <c r="D49" s="159"/>
      <c r="F49" s="160"/>
    </row>
    <row r="50" spans="4:6">
      <c r="D50" s="159"/>
      <c r="F50" s="160"/>
    </row>
    <row r="51" spans="4:6">
      <c r="D51" s="159"/>
      <c r="F51" s="160"/>
    </row>
    <row r="52" spans="4:6">
      <c r="D52" s="159"/>
      <c r="F52" s="160"/>
    </row>
    <row r="53" spans="4:6">
      <c r="D53" s="159"/>
      <c r="F53" s="160"/>
    </row>
    <row r="54" spans="4:6">
      <c r="D54" s="159"/>
      <c r="F54" s="160"/>
    </row>
    <row r="55" spans="4:6">
      <c r="D55" s="159"/>
      <c r="F55" s="160"/>
    </row>
    <row r="56" spans="4:6">
      <c r="D56" s="159"/>
      <c r="F56" s="160"/>
    </row>
    <row r="57" spans="4:6">
      <c r="D57" s="159"/>
      <c r="F57" s="160"/>
    </row>
    <row r="58" spans="4:6">
      <c r="D58" s="159"/>
      <c r="F58" s="160"/>
    </row>
    <row r="59" spans="4:6">
      <c r="D59" s="159"/>
      <c r="F59" s="160"/>
    </row>
    <row r="60" spans="4:6">
      <c r="D60" s="159"/>
      <c r="F60" s="160"/>
    </row>
    <row r="61" spans="4:6">
      <c r="D61" s="159"/>
      <c r="F61" s="160"/>
    </row>
    <row r="62" spans="4:6">
      <c r="D62" s="159"/>
      <c r="F62" s="160"/>
    </row>
    <row r="63" spans="4:6">
      <c r="D63" s="159"/>
      <c r="F63" s="160"/>
    </row>
    <row r="64" spans="4:6">
      <c r="D64" s="159"/>
      <c r="F64" s="160"/>
    </row>
    <row r="65" spans="4:6">
      <c r="D65" s="159"/>
      <c r="F65" s="160"/>
    </row>
    <row r="66" spans="4:6">
      <c r="D66" s="159"/>
      <c r="F66" s="160"/>
    </row>
    <row r="67" spans="4:6">
      <c r="D67" s="159"/>
      <c r="F67" s="160"/>
    </row>
    <row r="68" spans="4:6">
      <c r="D68" s="159"/>
      <c r="F68" s="160"/>
    </row>
    <row r="69" spans="4:6">
      <c r="D69" s="159"/>
      <c r="F69" s="16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4">
    <tabColor rgb="FF4477AA"/>
  </sheetPr>
  <dimension ref="A1:D505"/>
  <sheetViews>
    <sheetView zoomScaleNormal="100" workbookViewId="0">
      <selection activeCell="B1" sqref="B1"/>
    </sheetView>
  </sheetViews>
  <sheetFormatPr defaultRowHeight="15"/>
  <cols>
    <col min="1" max="1" width="14.85546875" style="107" customWidth="1"/>
    <col min="2" max="2" width="10.5703125" style="108" customWidth="1"/>
    <col min="3" max="5" width="9.140625" style="108"/>
    <col min="6" max="6" width="12" style="108" bestFit="1" customWidth="1"/>
    <col min="7" max="7" width="25" style="108" bestFit="1" customWidth="1"/>
    <col min="8" max="10" width="7.7109375" style="108" bestFit="1" customWidth="1"/>
    <col min="11" max="11" width="6.7109375" style="108" bestFit="1" customWidth="1"/>
    <col min="12" max="12" width="10.140625" style="108" bestFit="1" customWidth="1"/>
    <col min="13" max="251" width="9.140625" style="108"/>
    <col min="252" max="252" width="73.140625" style="108" customWidth="1"/>
    <col min="253" max="507" width="9.140625" style="108"/>
    <col min="508" max="508" width="73.140625" style="108" customWidth="1"/>
    <col min="509" max="763" width="9.140625" style="108"/>
    <col min="764" max="764" width="73.140625" style="108" customWidth="1"/>
    <col min="765" max="1019" width="9.140625" style="108"/>
    <col min="1020" max="1020" width="73.140625" style="108" customWidth="1"/>
    <col min="1021" max="1275" width="9.140625" style="108"/>
    <col min="1276" max="1276" width="73.140625" style="108" customWidth="1"/>
    <col min="1277" max="1531" width="9.140625" style="108"/>
    <col min="1532" max="1532" width="73.140625" style="108" customWidth="1"/>
    <col min="1533" max="1787" width="9.140625" style="108"/>
    <col min="1788" max="1788" width="73.140625" style="108" customWidth="1"/>
    <col min="1789" max="2043" width="9.140625" style="108"/>
    <col min="2044" max="2044" width="73.140625" style="108" customWidth="1"/>
    <col min="2045" max="2299" width="9.140625" style="108"/>
    <col min="2300" max="2300" width="73.140625" style="108" customWidth="1"/>
    <col min="2301" max="2555" width="9.140625" style="108"/>
    <col min="2556" max="2556" width="73.140625" style="108" customWidth="1"/>
    <col min="2557" max="2811" width="9.140625" style="108"/>
    <col min="2812" max="2812" width="73.140625" style="108" customWidth="1"/>
    <col min="2813" max="3067" width="9.140625" style="108"/>
    <col min="3068" max="3068" width="73.140625" style="108" customWidth="1"/>
    <col min="3069" max="3323" width="9.140625" style="108"/>
    <col min="3324" max="3324" width="73.140625" style="108" customWidth="1"/>
    <col min="3325" max="3579" width="9.140625" style="108"/>
    <col min="3580" max="3580" width="73.140625" style="108" customWidth="1"/>
    <col min="3581" max="3835" width="9.140625" style="108"/>
    <col min="3836" max="3836" width="73.140625" style="108" customWidth="1"/>
    <col min="3837" max="4091" width="9.140625" style="108"/>
    <col min="4092" max="4092" width="73.140625" style="108" customWidth="1"/>
    <col min="4093" max="4347" width="9.140625" style="108"/>
    <col min="4348" max="4348" width="73.140625" style="108" customWidth="1"/>
    <col min="4349" max="4603" width="9.140625" style="108"/>
    <col min="4604" max="4604" width="73.140625" style="108" customWidth="1"/>
    <col min="4605" max="4859" width="9.140625" style="108"/>
    <col min="4860" max="4860" width="73.140625" style="108" customWidth="1"/>
    <col min="4861" max="5115" width="9.140625" style="108"/>
    <col min="5116" max="5116" width="73.140625" style="108" customWidth="1"/>
    <col min="5117" max="5371" width="9.140625" style="108"/>
    <col min="5372" max="5372" width="73.140625" style="108" customWidth="1"/>
    <col min="5373" max="5627" width="9.140625" style="108"/>
    <col min="5628" max="5628" width="73.140625" style="108" customWidth="1"/>
    <col min="5629" max="5883" width="9.140625" style="108"/>
    <col min="5884" max="5884" width="73.140625" style="108" customWidth="1"/>
    <col min="5885" max="6139" width="9.140625" style="108"/>
    <col min="6140" max="6140" width="73.140625" style="108" customWidth="1"/>
    <col min="6141" max="6395" width="9.140625" style="108"/>
    <col min="6396" max="6396" width="73.140625" style="108" customWidth="1"/>
    <col min="6397" max="6651" width="9.140625" style="108"/>
    <col min="6652" max="6652" width="73.140625" style="108" customWidth="1"/>
    <col min="6653" max="6907" width="9.140625" style="108"/>
    <col min="6908" max="6908" width="73.140625" style="108" customWidth="1"/>
    <col min="6909" max="7163" width="9.140625" style="108"/>
    <col min="7164" max="7164" width="73.140625" style="108" customWidth="1"/>
    <col min="7165" max="7419" width="9.140625" style="108"/>
    <col min="7420" max="7420" width="73.140625" style="108" customWidth="1"/>
    <col min="7421" max="7675" width="9.140625" style="108"/>
    <col min="7676" max="7676" width="73.140625" style="108" customWidth="1"/>
    <col min="7677" max="7931" width="9.140625" style="108"/>
    <col min="7932" max="7932" width="73.140625" style="108" customWidth="1"/>
    <col min="7933" max="8187" width="9.140625" style="108"/>
    <col min="8188" max="8188" width="73.140625" style="108" customWidth="1"/>
    <col min="8189" max="8443" width="9.140625" style="108"/>
    <col min="8444" max="8444" width="73.140625" style="108" customWidth="1"/>
    <col min="8445" max="8699" width="9.140625" style="108"/>
    <col min="8700" max="8700" width="73.140625" style="108" customWidth="1"/>
    <col min="8701" max="8955" width="9.140625" style="108"/>
    <col min="8956" max="8956" width="73.140625" style="108" customWidth="1"/>
    <col min="8957" max="9211" width="9.140625" style="108"/>
    <col min="9212" max="9212" width="73.140625" style="108" customWidth="1"/>
    <col min="9213" max="9467" width="9.140625" style="108"/>
    <col min="9468" max="9468" width="73.140625" style="108" customWidth="1"/>
    <col min="9469" max="9723" width="9.140625" style="108"/>
    <col min="9724" max="9724" width="73.140625" style="108" customWidth="1"/>
    <col min="9725" max="9979" width="9.140625" style="108"/>
    <col min="9980" max="9980" width="73.140625" style="108" customWidth="1"/>
    <col min="9981" max="10235" width="9.140625" style="108"/>
    <col min="10236" max="10236" width="73.140625" style="108" customWidth="1"/>
    <col min="10237" max="10491" width="9.140625" style="108"/>
    <col min="10492" max="10492" width="73.140625" style="108" customWidth="1"/>
    <col min="10493" max="10747" width="9.140625" style="108"/>
    <col min="10748" max="10748" width="73.140625" style="108" customWidth="1"/>
    <col min="10749" max="11003" width="9.140625" style="108"/>
    <col min="11004" max="11004" width="73.140625" style="108" customWidth="1"/>
    <col min="11005" max="11259" width="9.140625" style="108"/>
    <col min="11260" max="11260" width="73.140625" style="108" customWidth="1"/>
    <col min="11261" max="11515" width="9.140625" style="108"/>
    <col min="11516" max="11516" width="73.140625" style="108" customWidth="1"/>
    <col min="11517" max="11771" width="9.140625" style="108"/>
    <col min="11772" max="11772" width="73.140625" style="108" customWidth="1"/>
    <col min="11773" max="12027" width="9.140625" style="108"/>
    <col min="12028" max="12028" width="73.140625" style="108" customWidth="1"/>
    <col min="12029" max="12283" width="9.140625" style="108"/>
    <col min="12284" max="12284" width="73.140625" style="108" customWidth="1"/>
    <col min="12285" max="12539" width="9.140625" style="108"/>
    <col min="12540" max="12540" width="73.140625" style="108" customWidth="1"/>
    <col min="12541" max="12795" width="9.140625" style="108"/>
    <col min="12796" max="12796" width="73.140625" style="108" customWidth="1"/>
    <col min="12797" max="13051" width="9.140625" style="108"/>
    <col min="13052" max="13052" width="73.140625" style="108" customWidth="1"/>
    <col min="13053" max="13307" width="9.140625" style="108"/>
    <col min="13308" max="13308" width="73.140625" style="108" customWidth="1"/>
    <col min="13309" max="13563" width="9.140625" style="108"/>
    <col min="13564" max="13564" width="73.140625" style="108" customWidth="1"/>
    <col min="13565" max="13819" width="9.140625" style="108"/>
    <col min="13820" max="13820" width="73.140625" style="108" customWidth="1"/>
    <col min="13821" max="14075" width="9.140625" style="108"/>
    <col min="14076" max="14076" width="73.140625" style="108" customWidth="1"/>
    <col min="14077" max="14331" width="9.140625" style="108"/>
    <col min="14332" max="14332" width="73.140625" style="108" customWidth="1"/>
    <col min="14333" max="14587" width="9.140625" style="108"/>
    <col min="14588" max="14588" width="73.140625" style="108" customWidth="1"/>
    <col min="14589" max="14843" width="9.140625" style="108"/>
    <col min="14844" max="14844" width="73.140625" style="108" customWidth="1"/>
    <col min="14845" max="15099" width="9.140625" style="108"/>
    <col min="15100" max="15100" width="73.140625" style="108" customWidth="1"/>
    <col min="15101" max="15355" width="9.140625" style="108"/>
    <col min="15356" max="15356" width="73.140625" style="108" customWidth="1"/>
    <col min="15357" max="15611" width="9.140625" style="108"/>
    <col min="15612" max="15612" width="73.140625" style="108" customWidth="1"/>
    <col min="15613" max="15867" width="9.140625" style="108"/>
    <col min="15868" max="15868" width="73.140625" style="108" customWidth="1"/>
    <col min="15869" max="16123" width="9.140625" style="108"/>
    <col min="16124" max="16124" width="73.140625" style="108" customWidth="1"/>
    <col min="16125" max="16384" width="9.140625" style="108"/>
  </cols>
  <sheetData>
    <row r="1" spans="1:4">
      <c r="A1" s="198" t="s">
        <v>30</v>
      </c>
      <c r="B1" s="195">
        <v>1.6</v>
      </c>
      <c r="C1" s="257"/>
    </row>
    <row r="2" spans="1:4">
      <c r="A2" s="148" t="s">
        <v>31</v>
      </c>
      <c r="B2" s="108" t="s">
        <v>3975</v>
      </c>
    </row>
    <row r="3" spans="1:4">
      <c r="A3" s="148" t="s">
        <v>33</v>
      </c>
      <c r="B3" s="5" t="s">
        <v>3180</v>
      </c>
    </row>
    <row r="5" spans="1:4">
      <c r="A5" s="5" t="s">
        <v>3992</v>
      </c>
      <c r="B5" s="5" t="s">
        <v>50</v>
      </c>
      <c r="C5" s="5" t="s">
        <v>3177</v>
      </c>
      <c r="D5" s="5" t="s">
        <v>47</v>
      </c>
    </row>
    <row r="6" spans="1:4">
      <c r="A6" s="5" t="s">
        <v>11</v>
      </c>
      <c r="B6" s="5" t="s">
        <v>52</v>
      </c>
      <c r="C6" s="5">
        <v>1</v>
      </c>
      <c r="D6" s="144">
        <v>133061</v>
      </c>
    </row>
    <row r="7" spans="1:4">
      <c r="A7" s="5" t="s">
        <v>11</v>
      </c>
      <c r="B7" s="5" t="s">
        <v>52</v>
      </c>
      <c r="C7" s="5">
        <v>2</v>
      </c>
      <c r="D7" s="144">
        <v>104830</v>
      </c>
    </row>
    <row r="8" spans="1:4">
      <c r="A8" s="5" t="s">
        <v>11</v>
      </c>
      <c r="B8" s="5" t="s">
        <v>52</v>
      </c>
      <c r="C8" s="5">
        <v>3</v>
      </c>
      <c r="D8" s="144">
        <v>107350</v>
      </c>
    </row>
    <row r="9" spans="1:4">
      <c r="A9" s="5" t="s">
        <v>11</v>
      </c>
      <c r="B9" s="5" t="s">
        <v>52</v>
      </c>
      <c r="C9" s="5">
        <v>4</v>
      </c>
      <c r="D9" s="144">
        <v>115453</v>
      </c>
    </row>
    <row r="10" spans="1:4">
      <c r="A10" s="5" t="s">
        <v>11</v>
      </c>
      <c r="B10" s="5" t="s">
        <v>52</v>
      </c>
      <c r="C10" s="5">
        <v>5</v>
      </c>
      <c r="D10" s="144">
        <v>153925</v>
      </c>
    </row>
    <row r="11" spans="1:4">
      <c r="A11" s="5" t="s">
        <v>11</v>
      </c>
      <c r="B11" s="5" t="s">
        <v>3129</v>
      </c>
      <c r="C11" s="5">
        <v>1</v>
      </c>
      <c r="D11" s="144">
        <v>91920</v>
      </c>
    </row>
    <row r="12" spans="1:4">
      <c r="A12" s="5" t="s">
        <v>11</v>
      </c>
      <c r="B12" s="5" t="s">
        <v>3129</v>
      </c>
      <c r="C12" s="5">
        <v>2</v>
      </c>
      <c r="D12" s="144">
        <v>64507</v>
      </c>
    </row>
    <row r="13" spans="1:4">
      <c r="A13" s="5" t="s">
        <v>11</v>
      </c>
      <c r="B13" s="5" t="s">
        <v>3129</v>
      </c>
      <c r="C13" s="5">
        <v>3</v>
      </c>
      <c r="D13" s="144">
        <v>140999</v>
      </c>
    </row>
    <row r="14" spans="1:4">
      <c r="A14" s="5" t="s">
        <v>11</v>
      </c>
      <c r="B14" s="5" t="s">
        <v>3129</v>
      </c>
      <c r="C14" s="5">
        <v>4</v>
      </c>
      <c r="D14" s="144">
        <v>226796</v>
      </c>
    </row>
    <row r="15" spans="1:4">
      <c r="A15" s="5" t="s">
        <v>11</v>
      </c>
      <c r="B15" s="5" t="s">
        <v>3129</v>
      </c>
      <c r="C15" s="5">
        <v>5</v>
      </c>
      <c r="D15" s="144">
        <v>549513</v>
      </c>
    </row>
    <row r="16" spans="1:4">
      <c r="A16" s="5" t="s">
        <v>11</v>
      </c>
      <c r="B16" s="5" t="s">
        <v>3165</v>
      </c>
      <c r="C16" s="5">
        <v>1</v>
      </c>
      <c r="D16" s="144">
        <v>218673</v>
      </c>
    </row>
    <row r="17" spans="1:4">
      <c r="A17" s="5" t="s">
        <v>11</v>
      </c>
      <c r="B17" s="5" t="s">
        <v>3165</v>
      </c>
      <c r="C17" s="5">
        <v>2</v>
      </c>
      <c r="D17" s="144">
        <v>305355</v>
      </c>
    </row>
    <row r="18" spans="1:4">
      <c r="A18" s="5" t="s">
        <v>11</v>
      </c>
      <c r="B18" s="5" t="s">
        <v>3165</v>
      </c>
      <c r="C18" s="5">
        <v>3</v>
      </c>
      <c r="D18" s="144">
        <v>163553</v>
      </c>
    </row>
    <row r="19" spans="1:4">
      <c r="A19" s="5" t="s">
        <v>11</v>
      </c>
      <c r="B19" s="5" t="s">
        <v>3165</v>
      </c>
      <c r="C19" s="5">
        <v>4</v>
      </c>
      <c r="D19" s="144">
        <v>90373</v>
      </c>
    </row>
    <row r="20" spans="1:4">
      <c r="A20" s="5" t="s">
        <v>11</v>
      </c>
      <c r="B20" s="5" t="s">
        <v>3165</v>
      </c>
      <c r="C20" s="5">
        <v>5</v>
      </c>
      <c r="D20" s="144">
        <v>33796</v>
      </c>
    </row>
    <row r="21" spans="1:4">
      <c r="A21" s="5" t="s">
        <v>11</v>
      </c>
      <c r="B21" s="5" t="s">
        <v>3166</v>
      </c>
      <c r="C21" s="5">
        <v>1</v>
      </c>
      <c r="D21" s="144">
        <v>87205</v>
      </c>
    </row>
    <row r="22" spans="1:4">
      <c r="A22" s="5" t="s">
        <v>11</v>
      </c>
      <c r="B22" s="5" t="s">
        <v>3166</v>
      </c>
      <c r="C22" s="5">
        <v>2</v>
      </c>
      <c r="D22" s="144">
        <v>81007</v>
      </c>
    </row>
    <row r="23" spans="1:4">
      <c r="A23" s="5" t="s">
        <v>11</v>
      </c>
      <c r="B23" s="5" t="s">
        <v>3166</v>
      </c>
      <c r="C23" s="5">
        <v>3</v>
      </c>
      <c r="D23" s="144">
        <v>90598</v>
      </c>
    </row>
    <row r="24" spans="1:4">
      <c r="A24" s="5" t="s">
        <v>11</v>
      </c>
      <c r="B24" s="5" t="s">
        <v>3166</v>
      </c>
      <c r="C24" s="5">
        <v>4</v>
      </c>
      <c r="D24" s="144">
        <v>58775</v>
      </c>
    </row>
    <row r="25" spans="1:4">
      <c r="A25" s="5" t="s">
        <v>11</v>
      </c>
      <c r="B25" s="5" t="s">
        <v>3166</v>
      </c>
      <c r="C25" s="5">
        <v>5</v>
      </c>
      <c r="D25" s="144">
        <v>129792</v>
      </c>
    </row>
    <row r="26" spans="1:4">
      <c r="A26" s="5" t="s">
        <v>12</v>
      </c>
      <c r="B26" s="5" t="s">
        <v>52</v>
      </c>
      <c r="C26" s="5">
        <v>1</v>
      </c>
      <c r="D26" s="144">
        <v>130475</v>
      </c>
    </row>
    <row r="27" spans="1:4">
      <c r="A27" s="5" t="s">
        <v>12</v>
      </c>
      <c r="B27" s="5" t="s">
        <v>52</v>
      </c>
      <c r="C27" s="5">
        <v>2</v>
      </c>
      <c r="D27" s="144">
        <v>84227</v>
      </c>
    </row>
    <row r="28" spans="1:4">
      <c r="A28" s="5" t="s">
        <v>12</v>
      </c>
      <c r="B28" s="5" t="s">
        <v>52</v>
      </c>
      <c r="C28" s="5">
        <v>3</v>
      </c>
      <c r="D28" s="144">
        <v>101067</v>
      </c>
    </row>
    <row r="29" spans="1:4">
      <c r="A29" s="5" t="s">
        <v>12</v>
      </c>
      <c r="B29" s="5" t="s">
        <v>52</v>
      </c>
      <c r="C29" s="5">
        <v>4</v>
      </c>
      <c r="D29" s="144">
        <v>94598</v>
      </c>
    </row>
    <row r="30" spans="1:4">
      <c r="A30" s="5" t="s">
        <v>12</v>
      </c>
      <c r="B30" s="5" t="s">
        <v>52</v>
      </c>
      <c r="C30" s="5">
        <v>5</v>
      </c>
      <c r="D30" s="144">
        <v>147899</v>
      </c>
    </row>
    <row r="31" spans="1:4">
      <c r="A31" s="5" t="s">
        <v>12</v>
      </c>
      <c r="B31" s="5" t="s">
        <v>3129</v>
      </c>
      <c r="C31" s="5">
        <v>1</v>
      </c>
      <c r="D31" s="144">
        <v>103538</v>
      </c>
    </row>
    <row r="32" spans="1:4">
      <c r="A32" s="5" t="s">
        <v>12</v>
      </c>
      <c r="B32" s="5" t="s">
        <v>3129</v>
      </c>
      <c r="C32" s="5">
        <v>2</v>
      </c>
      <c r="D32" s="144">
        <v>88336</v>
      </c>
    </row>
    <row r="33" spans="1:4">
      <c r="A33" s="5" t="s">
        <v>12</v>
      </c>
      <c r="B33" s="5" t="s">
        <v>3129</v>
      </c>
      <c r="C33" s="5">
        <v>3</v>
      </c>
      <c r="D33" s="144">
        <v>133710</v>
      </c>
    </row>
    <row r="34" spans="1:4">
      <c r="A34" s="5" t="s">
        <v>12</v>
      </c>
      <c r="B34" s="5" t="s">
        <v>3129</v>
      </c>
      <c r="C34" s="5">
        <v>4</v>
      </c>
      <c r="D34" s="144">
        <v>232281</v>
      </c>
    </row>
    <row r="35" spans="1:4">
      <c r="A35" s="5" t="s">
        <v>12</v>
      </c>
      <c r="B35" s="5" t="s">
        <v>3129</v>
      </c>
      <c r="C35" s="5">
        <v>5</v>
      </c>
      <c r="D35" s="144">
        <v>557279</v>
      </c>
    </row>
    <row r="36" spans="1:4">
      <c r="A36" s="5" t="s">
        <v>12</v>
      </c>
      <c r="B36" s="5" t="s">
        <v>3165</v>
      </c>
      <c r="C36" s="5">
        <v>1</v>
      </c>
      <c r="D36" s="144">
        <v>240427</v>
      </c>
    </row>
    <row r="37" spans="1:4">
      <c r="A37" s="5" t="s">
        <v>12</v>
      </c>
      <c r="B37" s="5" t="s">
        <v>3165</v>
      </c>
      <c r="C37" s="5">
        <v>2</v>
      </c>
      <c r="D37" s="144">
        <v>343592</v>
      </c>
    </row>
    <row r="38" spans="1:4">
      <c r="A38" s="5" t="s">
        <v>12</v>
      </c>
      <c r="B38" s="5" t="s">
        <v>3165</v>
      </c>
      <c r="C38" s="5">
        <v>3</v>
      </c>
      <c r="D38" s="144">
        <v>139959</v>
      </c>
    </row>
    <row r="39" spans="1:4">
      <c r="A39" s="5" t="s">
        <v>12</v>
      </c>
      <c r="B39" s="5" t="s">
        <v>3165</v>
      </c>
      <c r="C39" s="5">
        <v>4</v>
      </c>
      <c r="D39" s="144">
        <v>74812</v>
      </c>
    </row>
    <row r="40" spans="1:4">
      <c r="A40" s="5" t="s">
        <v>12</v>
      </c>
      <c r="B40" s="5" t="s">
        <v>3165</v>
      </c>
      <c r="C40" s="5">
        <v>5</v>
      </c>
      <c r="D40" s="144">
        <v>36758</v>
      </c>
    </row>
    <row r="41" spans="1:4">
      <c r="A41" s="5" t="s">
        <v>12</v>
      </c>
      <c r="B41" s="5" t="s">
        <v>3166</v>
      </c>
      <c r="C41" s="5">
        <v>1</v>
      </c>
      <c r="D41" s="144">
        <v>65713</v>
      </c>
    </row>
    <row r="42" spans="1:4">
      <c r="A42" s="5" t="s">
        <v>12</v>
      </c>
      <c r="B42" s="5" t="s">
        <v>3166</v>
      </c>
      <c r="C42" s="5">
        <v>2</v>
      </c>
      <c r="D42" s="144">
        <v>92872</v>
      </c>
    </row>
    <row r="43" spans="1:4">
      <c r="A43" s="5" t="s">
        <v>12</v>
      </c>
      <c r="B43" s="5" t="s">
        <v>3166</v>
      </c>
      <c r="C43" s="5">
        <v>3</v>
      </c>
      <c r="D43" s="144">
        <v>86589</v>
      </c>
    </row>
    <row r="44" spans="1:4">
      <c r="A44" s="5" t="s">
        <v>12</v>
      </c>
      <c r="B44" s="5" t="s">
        <v>3166</v>
      </c>
      <c r="C44" s="5">
        <v>4</v>
      </c>
      <c r="D44" s="144">
        <v>78362</v>
      </c>
    </row>
    <row r="45" spans="1:4">
      <c r="A45" s="5" t="s">
        <v>12</v>
      </c>
      <c r="B45" s="5" t="s">
        <v>3166</v>
      </c>
      <c r="C45" s="5">
        <v>5</v>
      </c>
      <c r="D45" s="144">
        <v>145429</v>
      </c>
    </row>
    <row r="46" spans="1:4">
      <c r="A46" s="5" t="s">
        <v>13</v>
      </c>
      <c r="B46" s="5" t="s">
        <v>52</v>
      </c>
      <c r="C46" s="5">
        <v>1</v>
      </c>
      <c r="D46" s="144">
        <v>144819</v>
      </c>
    </row>
    <row r="47" spans="1:4">
      <c r="A47" s="5" t="s">
        <v>13</v>
      </c>
      <c r="B47" s="5" t="s">
        <v>52</v>
      </c>
      <c r="C47" s="5">
        <v>2</v>
      </c>
      <c r="D47" s="144">
        <v>97770</v>
      </c>
    </row>
    <row r="48" spans="1:4">
      <c r="A48" s="5" t="s">
        <v>13</v>
      </c>
      <c r="B48" s="5" t="s">
        <v>52</v>
      </c>
      <c r="C48" s="5">
        <v>3</v>
      </c>
      <c r="D48" s="144">
        <v>118969</v>
      </c>
    </row>
    <row r="49" spans="1:4">
      <c r="A49" s="5" t="s">
        <v>13</v>
      </c>
      <c r="B49" s="5" t="s">
        <v>52</v>
      </c>
      <c r="C49" s="5">
        <v>4</v>
      </c>
      <c r="D49" s="144">
        <v>106512</v>
      </c>
    </row>
    <row r="50" spans="1:4">
      <c r="A50" s="5" t="s">
        <v>13</v>
      </c>
      <c r="B50" s="5" t="s">
        <v>52</v>
      </c>
      <c r="C50" s="5">
        <v>5</v>
      </c>
      <c r="D50" s="144">
        <v>143326</v>
      </c>
    </row>
    <row r="51" spans="1:4">
      <c r="A51" s="5" t="s">
        <v>13</v>
      </c>
      <c r="B51" s="5" t="s">
        <v>3129</v>
      </c>
      <c r="C51" s="5">
        <v>1</v>
      </c>
      <c r="D51" s="144">
        <v>97400</v>
      </c>
    </row>
    <row r="52" spans="1:4">
      <c r="A52" s="5" t="s">
        <v>13</v>
      </c>
      <c r="B52" s="5" t="s">
        <v>3129</v>
      </c>
      <c r="C52" s="5">
        <v>2</v>
      </c>
      <c r="D52" s="144">
        <v>98902</v>
      </c>
    </row>
    <row r="53" spans="1:4">
      <c r="A53" s="5" t="s">
        <v>13</v>
      </c>
      <c r="B53" s="5" t="s">
        <v>3129</v>
      </c>
      <c r="C53" s="5">
        <v>3</v>
      </c>
      <c r="D53" s="144">
        <v>153134</v>
      </c>
    </row>
    <row r="54" spans="1:4">
      <c r="A54" s="5" t="s">
        <v>13</v>
      </c>
      <c r="B54" s="5" t="s">
        <v>3129</v>
      </c>
      <c r="C54" s="5">
        <v>4</v>
      </c>
      <c r="D54" s="144">
        <v>242888</v>
      </c>
    </row>
    <row r="55" spans="1:4">
      <c r="A55" s="5" t="s">
        <v>13</v>
      </c>
      <c r="B55" s="5" t="s">
        <v>3129</v>
      </c>
      <c r="C55" s="5">
        <v>5</v>
      </c>
      <c r="D55" s="144">
        <v>539386</v>
      </c>
    </row>
    <row r="56" spans="1:4">
      <c r="A56" s="5" t="s">
        <v>13</v>
      </c>
      <c r="B56" s="5" t="s">
        <v>3165</v>
      </c>
      <c r="C56" s="5">
        <v>1</v>
      </c>
      <c r="D56" s="144">
        <v>263673</v>
      </c>
    </row>
    <row r="57" spans="1:4">
      <c r="A57" s="5" t="s">
        <v>13</v>
      </c>
      <c r="B57" s="5" t="s">
        <v>3165</v>
      </c>
      <c r="C57" s="5">
        <v>2</v>
      </c>
      <c r="D57" s="144">
        <v>316671</v>
      </c>
    </row>
    <row r="58" spans="1:4">
      <c r="A58" s="5" t="s">
        <v>13</v>
      </c>
      <c r="B58" s="5" t="s">
        <v>3165</v>
      </c>
      <c r="C58" s="5">
        <v>3</v>
      </c>
      <c r="D58" s="144">
        <v>153811</v>
      </c>
    </row>
    <row r="59" spans="1:4">
      <c r="A59" s="5" t="s">
        <v>13</v>
      </c>
      <c r="B59" s="5" t="s">
        <v>3165</v>
      </c>
      <c r="C59" s="5">
        <v>4</v>
      </c>
      <c r="D59" s="144">
        <v>84452</v>
      </c>
    </row>
    <row r="60" spans="1:4">
      <c r="A60" s="5" t="s">
        <v>13</v>
      </c>
      <c r="B60" s="5" t="s">
        <v>3165</v>
      </c>
      <c r="C60" s="5">
        <v>5</v>
      </c>
      <c r="D60" s="144">
        <v>32317</v>
      </c>
    </row>
    <row r="61" spans="1:4">
      <c r="A61" s="5" t="s">
        <v>13</v>
      </c>
      <c r="B61" s="5" t="s">
        <v>3166</v>
      </c>
      <c r="C61" s="5">
        <v>1</v>
      </c>
      <c r="D61" s="144">
        <v>59294</v>
      </c>
    </row>
    <row r="62" spans="1:4">
      <c r="A62" s="5" t="s">
        <v>13</v>
      </c>
      <c r="B62" s="5" t="s">
        <v>3166</v>
      </c>
      <c r="C62" s="5">
        <v>2</v>
      </c>
      <c r="D62" s="144">
        <v>95771</v>
      </c>
    </row>
    <row r="63" spans="1:4">
      <c r="A63" s="5" t="s">
        <v>13</v>
      </c>
      <c r="B63" s="5" t="s">
        <v>3166</v>
      </c>
      <c r="C63" s="5">
        <v>3</v>
      </c>
      <c r="D63" s="144">
        <v>79313</v>
      </c>
    </row>
    <row r="64" spans="1:4">
      <c r="A64" s="5" t="s">
        <v>13</v>
      </c>
      <c r="B64" s="5" t="s">
        <v>3166</v>
      </c>
      <c r="C64" s="5">
        <v>4</v>
      </c>
      <c r="D64" s="144">
        <v>64605</v>
      </c>
    </row>
    <row r="65" spans="1:4">
      <c r="A65" s="5" t="s">
        <v>13</v>
      </c>
      <c r="B65" s="5" t="s">
        <v>3166</v>
      </c>
      <c r="C65" s="5">
        <v>5</v>
      </c>
      <c r="D65" s="144">
        <v>115189</v>
      </c>
    </row>
    <row r="66" spans="1:4">
      <c r="A66" s="5" t="s">
        <v>14</v>
      </c>
      <c r="B66" s="5" t="s">
        <v>52</v>
      </c>
      <c r="C66" s="5">
        <v>1</v>
      </c>
      <c r="D66" s="144">
        <v>177274</v>
      </c>
    </row>
    <row r="67" spans="1:4">
      <c r="A67" s="5" t="s">
        <v>14</v>
      </c>
      <c r="B67" s="5" t="s">
        <v>52</v>
      </c>
      <c r="C67" s="5">
        <v>2</v>
      </c>
      <c r="D67" s="144">
        <v>110108</v>
      </c>
    </row>
    <row r="68" spans="1:4">
      <c r="A68" s="5" t="s">
        <v>14</v>
      </c>
      <c r="B68" s="5" t="s">
        <v>52</v>
      </c>
      <c r="C68" s="5">
        <v>3</v>
      </c>
      <c r="D68" s="144">
        <v>114247</v>
      </c>
    </row>
    <row r="69" spans="1:4">
      <c r="A69" s="5" t="s">
        <v>14</v>
      </c>
      <c r="B69" s="5" t="s">
        <v>52</v>
      </c>
      <c r="C69" s="5">
        <v>4</v>
      </c>
      <c r="D69" s="144">
        <v>94964</v>
      </c>
    </row>
    <row r="70" spans="1:4">
      <c r="A70" s="5" t="s">
        <v>14</v>
      </c>
      <c r="B70" s="5" t="s">
        <v>52</v>
      </c>
      <c r="C70" s="5">
        <v>5</v>
      </c>
      <c r="D70" s="144">
        <v>135943</v>
      </c>
    </row>
    <row r="71" spans="1:4">
      <c r="A71" s="5" t="s">
        <v>14</v>
      </c>
      <c r="B71" s="5" t="s">
        <v>3129</v>
      </c>
      <c r="C71" s="5">
        <v>1</v>
      </c>
      <c r="D71" s="144">
        <v>110798</v>
      </c>
    </row>
    <row r="72" spans="1:4">
      <c r="A72" s="5" t="s">
        <v>14</v>
      </c>
      <c r="B72" s="5" t="s">
        <v>3129</v>
      </c>
      <c r="C72" s="5">
        <v>2</v>
      </c>
      <c r="D72" s="144">
        <v>104656</v>
      </c>
    </row>
    <row r="73" spans="1:4">
      <c r="A73" s="5" t="s">
        <v>14</v>
      </c>
      <c r="B73" s="5" t="s">
        <v>3129</v>
      </c>
      <c r="C73" s="5">
        <v>3</v>
      </c>
      <c r="D73" s="144">
        <v>176840</v>
      </c>
    </row>
    <row r="74" spans="1:4">
      <c r="A74" s="5" t="s">
        <v>14</v>
      </c>
      <c r="B74" s="5" t="s">
        <v>3129</v>
      </c>
      <c r="C74" s="5">
        <v>4</v>
      </c>
      <c r="D74" s="144">
        <v>257382</v>
      </c>
    </row>
    <row r="75" spans="1:4">
      <c r="A75" s="5" t="s">
        <v>14</v>
      </c>
      <c r="B75" s="5" t="s">
        <v>3129</v>
      </c>
      <c r="C75" s="5">
        <v>5</v>
      </c>
      <c r="D75" s="144">
        <v>511575</v>
      </c>
    </row>
    <row r="76" spans="1:4">
      <c r="A76" s="5" t="s">
        <v>14</v>
      </c>
      <c r="B76" s="5" t="s">
        <v>3165</v>
      </c>
      <c r="C76" s="5">
        <v>1</v>
      </c>
      <c r="D76" s="144">
        <v>241757</v>
      </c>
    </row>
    <row r="77" spans="1:4">
      <c r="A77" s="5" t="s">
        <v>14</v>
      </c>
      <c r="B77" s="5" t="s">
        <v>3165</v>
      </c>
      <c r="C77" s="5">
        <v>2</v>
      </c>
      <c r="D77" s="144">
        <v>288625</v>
      </c>
    </row>
    <row r="78" spans="1:4">
      <c r="A78" s="5" t="s">
        <v>14</v>
      </c>
      <c r="B78" s="5" t="s">
        <v>3165</v>
      </c>
      <c r="C78" s="5">
        <v>3</v>
      </c>
      <c r="D78" s="144">
        <v>136558</v>
      </c>
    </row>
    <row r="79" spans="1:4">
      <c r="A79" s="5" t="s">
        <v>14</v>
      </c>
      <c r="B79" s="5" t="s">
        <v>3165</v>
      </c>
      <c r="C79" s="5">
        <v>4</v>
      </c>
      <c r="D79" s="144">
        <v>104811</v>
      </c>
    </row>
    <row r="80" spans="1:4">
      <c r="A80" s="5" t="s">
        <v>14</v>
      </c>
      <c r="B80" s="5" t="s">
        <v>3165</v>
      </c>
      <c r="C80" s="5">
        <v>5</v>
      </c>
      <c r="D80" s="144">
        <v>41814</v>
      </c>
    </row>
    <row r="81" spans="1:4">
      <c r="A81" s="5" t="s">
        <v>14</v>
      </c>
      <c r="B81" s="5" t="s">
        <v>3166</v>
      </c>
      <c r="C81" s="5">
        <v>1</v>
      </c>
      <c r="D81" s="144">
        <v>60696</v>
      </c>
    </row>
    <row r="82" spans="1:4">
      <c r="A82" s="5" t="s">
        <v>14</v>
      </c>
      <c r="B82" s="5" t="s">
        <v>3166</v>
      </c>
      <c r="C82" s="5">
        <v>2</v>
      </c>
      <c r="D82" s="144">
        <v>86398</v>
      </c>
    </row>
    <row r="83" spans="1:4">
      <c r="A83" s="5" t="s">
        <v>14</v>
      </c>
      <c r="B83" s="5" t="s">
        <v>3166</v>
      </c>
      <c r="C83" s="5">
        <v>3</v>
      </c>
      <c r="D83" s="144">
        <v>75506</v>
      </c>
    </row>
    <row r="84" spans="1:4">
      <c r="A84" s="5" t="s">
        <v>14</v>
      </c>
      <c r="B84" s="5" t="s">
        <v>3166</v>
      </c>
      <c r="C84" s="5">
        <v>4</v>
      </c>
      <c r="D84" s="144">
        <v>67832</v>
      </c>
    </row>
    <row r="85" spans="1:4">
      <c r="A85" s="5" t="s">
        <v>14</v>
      </c>
      <c r="B85" s="5" t="s">
        <v>3166</v>
      </c>
      <c r="C85" s="5">
        <v>5</v>
      </c>
      <c r="D85" s="144">
        <v>137208</v>
      </c>
    </row>
    <row r="86" spans="1:4">
      <c r="A86" s="5" t="s">
        <v>15</v>
      </c>
      <c r="B86" s="5" t="s">
        <v>52</v>
      </c>
      <c r="C86" s="5">
        <v>1</v>
      </c>
      <c r="D86" s="144">
        <v>157216</v>
      </c>
    </row>
    <row r="87" spans="1:4">
      <c r="A87" s="5" t="s">
        <v>15</v>
      </c>
      <c r="B87" s="5" t="s">
        <v>52</v>
      </c>
      <c r="C87" s="5">
        <v>2</v>
      </c>
      <c r="D87" s="144">
        <v>108282</v>
      </c>
    </row>
    <row r="88" spans="1:4">
      <c r="A88" s="5" t="s">
        <v>15</v>
      </c>
      <c r="B88" s="5" t="s">
        <v>52</v>
      </c>
      <c r="C88" s="5">
        <v>3</v>
      </c>
      <c r="D88" s="144">
        <v>86519</v>
      </c>
    </row>
    <row r="89" spans="1:4">
      <c r="A89" s="5" t="s">
        <v>15</v>
      </c>
      <c r="B89" s="5" t="s">
        <v>52</v>
      </c>
      <c r="C89" s="5">
        <v>4</v>
      </c>
      <c r="D89" s="144">
        <v>121110</v>
      </c>
    </row>
    <row r="90" spans="1:4">
      <c r="A90" s="5" t="s">
        <v>15</v>
      </c>
      <c r="B90" s="5" t="s">
        <v>52</v>
      </c>
      <c r="C90" s="5">
        <v>5</v>
      </c>
      <c r="D90" s="144">
        <v>167957</v>
      </c>
    </row>
    <row r="91" spans="1:4">
      <c r="A91" s="5" t="s">
        <v>15</v>
      </c>
      <c r="B91" s="5" t="s">
        <v>3129</v>
      </c>
      <c r="C91" s="5">
        <v>1</v>
      </c>
      <c r="D91" s="144">
        <v>74615</v>
      </c>
    </row>
    <row r="92" spans="1:4">
      <c r="A92" s="5" t="s">
        <v>15</v>
      </c>
      <c r="B92" s="5" t="s">
        <v>3129</v>
      </c>
      <c r="C92" s="5">
        <v>2</v>
      </c>
      <c r="D92" s="144">
        <v>81067</v>
      </c>
    </row>
    <row r="93" spans="1:4">
      <c r="A93" s="5" t="s">
        <v>15</v>
      </c>
      <c r="B93" s="5" t="s">
        <v>3129</v>
      </c>
      <c r="C93" s="5">
        <v>3</v>
      </c>
      <c r="D93" s="144">
        <v>135726</v>
      </c>
    </row>
    <row r="94" spans="1:4">
      <c r="A94" s="5" t="s">
        <v>15</v>
      </c>
      <c r="B94" s="5" t="s">
        <v>3129</v>
      </c>
      <c r="C94" s="5">
        <v>4</v>
      </c>
      <c r="D94" s="144">
        <v>239668</v>
      </c>
    </row>
    <row r="95" spans="1:4">
      <c r="A95" s="5" t="s">
        <v>15</v>
      </c>
      <c r="B95" s="5" t="s">
        <v>3129</v>
      </c>
      <c r="C95" s="5">
        <v>5</v>
      </c>
      <c r="D95" s="144">
        <v>561027</v>
      </c>
    </row>
    <row r="96" spans="1:4">
      <c r="A96" s="5" t="s">
        <v>15</v>
      </c>
      <c r="B96" s="5" t="s">
        <v>3165</v>
      </c>
      <c r="C96" s="5">
        <v>1</v>
      </c>
      <c r="D96" s="144">
        <v>227460</v>
      </c>
    </row>
    <row r="97" spans="1:4">
      <c r="A97" s="5" t="s">
        <v>15</v>
      </c>
      <c r="B97" s="5" t="s">
        <v>3165</v>
      </c>
      <c r="C97" s="5">
        <v>2</v>
      </c>
      <c r="D97" s="144">
        <v>323330</v>
      </c>
    </row>
    <row r="98" spans="1:4">
      <c r="A98" s="5" t="s">
        <v>15</v>
      </c>
      <c r="B98" s="5" t="s">
        <v>3165</v>
      </c>
      <c r="C98" s="5">
        <v>3</v>
      </c>
      <c r="D98" s="144">
        <v>146701</v>
      </c>
    </row>
    <row r="99" spans="1:4">
      <c r="A99" s="5" t="s">
        <v>15</v>
      </c>
      <c r="B99" s="5" t="s">
        <v>3165</v>
      </c>
      <c r="C99" s="5">
        <v>4</v>
      </c>
      <c r="D99" s="144">
        <v>82502</v>
      </c>
    </row>
    <row r="100" spans="1:4">
      <c r="A100" s="5" t="s">
        <v>15</v>
      </c>
      <c r="B100" s="5" t="s">
        <v>3165</v>
      </c>
      <c r="C100" s="5">
        <v>5</v>
      </c>
      <c r="D100" s="144">
        <v>52314</v>
      </c>
    </row>
    <row r="101" spans="1:4">
      <c r="A101" s="5" t="s">
        <v>15</v>
      </c>
      <c r="B101" s="5" t="s">
        <v>3166</v>
      </c>
      <c r="C101" s="5">
        <v>1</v>
      </c>
      <c r="D101" s="144">
        <v>77210</v>
      </c>
    </row>
    <row r="102" spans="1:4">
      <c r="A102" s="5" t="s">
        <v>15</v>
      </c>
      <c r="B102" s="5" t="s">
        <v>3166</v>
      </c>
      <c r="C102" s="5">
        <v>2</v>
      </c>
      <c r="D102" s="144">
        <v>80409</v>
      </c>
    </row>
    <row r="103" spans="1:4">
      <c r="A103" s="5" t="s">
        <v>15</v>
      </c>
      <c r="B103" s="5" t="s">
        <v>3166</v>
      </c>
      <c r="C103" s="5">
        <v>3</v>
      </c>
      <c r="D103" s="144">
        <v>75373</v>
      </c>
    </row>
    <row r="104" spans="1:4">
      <c r="A104" s="5" t="s">
        <v>15</v>
      </c>
      <c r="B104" s="5" t="s">
        <v>3166</v>
      </c>
      <c r="C104" s="5">
        <v>4</v>
      </c>
      <c r="D104" s="144">
        <v>100852</v>
      </c>
    </row>
    <row r="105" spans="1:4">
      <c r="A105" s="5" t="s">
        <v>15</v>
      </c>
      <c r="B105" s="5" t="s">
        <v>3166</v>
      </c>
      <c r="C105" s="5">
        <v>5</v>
      </c>
      <c r="D105" s="144">
        <v>176341</v>
      </c>
    </row>
    <row r="106" spans="1:4">
      <c r="A106" s="5" t="s">
        <v>16</v>
      </c>
      <c r="B106" s="5" t="s">
        <v>52</v>
      </c>
      <c r="C106" s="5">
        <v>1</v>
      </c>
      <c r="D106" s="144">
        <v>139532</v>
      </c>
    </row>
    <row r="107" spans="1:4">
      <c r="A107" s="5" t="s">
        <v>16</v>
      </c>
      <c r="B107" s="5" t="s">
        <v>52</v>
      </c>
      <c r="C107" s="5">
        <v>2</v>
      </c>
      <c r="D107" s="144">
        <v>112403</v>
      </c>
    </row>
    <row r="108" spans="1:4">
      <c r="A108" s="5" t="s">
        <v>16</v>
      </c>
      <c r="B108" s="5" t="s">
        <v>52</v>
      </c>
      <c r="C108" s="5">
        <v>3</v>
      </c>
      <c r="D108" s="144">
        <v>98368</v>
      </c>
    </row>
    <row r="109" spans="1:4">
      <c r="A109" s="5" t="s">
        <v>16</v>
      </c>
      <c r="B109" s="5" t="s">
        <v>52</v>
      </c>
      <c r="C109" s="5">
        <v>4</v>
      </c>
      <c r="D109" s="144">
        <v>123804</v>
      </c>
    </row>
    <row r="110" spans="1:4">
      <c r="A110" s="5" t="s">
        <v>16</v>
      </c>
      <c r="B110" s="5" t="s">
        <v>52</v>
      </c>
      <c r="C110" s="5">
        <v>5</v>
      </c>
      <c r="D110" s="144">
        <v>145366</v>
      </c>
    </row>
    <row r="111" spans="1:4">
      <c r="A111" s="5" t="s">
        <v>16</v>
      </c>
      <c r="B111" s="5" t="s">
        <v>3129</v>
      </c>
      <c r="C111" s="5">
        <v>1</v>
      </c>
      <c r="D111" s="144">
        <v>102768</v>
      </c>
    </row>
    <row r="112" spans="1:4">
      <c r="A112" s="5" t="s">
        <v>16</v>
      </c>
      <c r="B112" s="5" t="s">
        <v>3129</v>
      </c>
      <c r="C112" s="5">
        <v>2</v>
      </c>
      <c r="D112" s="144">
        <v>74076</v>
      </c>
    </row>
    <row r="113" spans="1:4">
      <c r="A113" s="5" t="s">
        <v>16</v>
      </c>
      <c r="B113" s="5" t="s">
        <v>3129</v>
      </c>
      <c r="C113" s="5">
        <v>3</v>
      </c>
      <c r="D113" s="144">
        <v>147714</v>
      </c>
    </row>
    <row r="114" spans="1:4">
      <c r="A114" s="5" t="s">
        <v>16</v>
      </c>
      <c r="B114" s="5" t="s">
        <v>3129</v>
      </c>
      <c r="C114" s="5">
        <v>4</v>
      </c>
      <c r="D114" s="144">
        <v>279584</v>
      </c>
    </row>
    <row r="115" spans="1:4">
      <c r="A115" s="5" t="s">
        <v>16</v>
      </c>
      <c r="B115" s="5" t="s">
        <v>3129</v>
      </c>
      <c r="C115" s="5">
        <v>5</v>
      </c>
      <c r="D115" s="144">
        <v>596269</v>
      </c>
    </row>
    <row r="116" spans="1:4">
      <c r="A116" s="5" t="s">
        <v>16</v>
      </c>
      <c r="B116" s="5" t="s">
        <v>3165</v>
      </c>
      <c r="C116" s="5">
        <v>1</v>
      </c>
      <c r="D116" s="144">
        <v>272341</v>
      </c>
    </row>
    <row r="117" spans="1:4">
      <c r="A117" s="5" t="s">
        <v>16</v>
      </c>
      <c r="B117" s="5" t="s">
        <v>3165</v>
      </c>
      <c r="C117" s="5">
        <v>2</v>
      </c>
      <c r="D117" s="144">
        <v>323829</v>
      </c>
    </row>
    <row r="118" spans="1:4">
      <c r="A118" s="5" t="s">
        <v>16</v>
      </c>
      <c r="B118" s="5" t="s">
        <v>3165</v>
      </c>
      <c r="C118" s="5">
        <v>3</v>
      </c>
      <c r="D118" s="144">
        <v>140932</v>
      </c>
    </row>
    <row r="119" spans="1:4">
      <c r="A119" s="5" t="s">
        <v>16</v>
      </c>
      <c r="B119" s="5" t="s">
        <v>3165</v>
      </c>
      <c r="C119" s="5">
        <v>4</v>
      </c>
      <c r="D119" s="144">
        <v>83054</v>
      </c>
    </row>
    <row r="120" spans="1:4">
      <c r="A120" s="5" t="s">
        <v>16</v>
      </c>
      <c r="B120" s="5" t="s">
        <v>3165</v>
      </c>
      <c r="C120" s="5">
        <v>5</v>
      </c>
      <c r="D120" s="144">
        <v>33238</v>
      </c>
    </row>
    <row r="121" spans="1:4">
      <c r="A121" s="5" t="s">
        <v>16</v>
      </c>
      <c r="B121" s="5" t="s">
        <v>3166</v>
      </c>
      <c r="C121" s="5">
        <v>1</v>
      </c>
      <c r="D121" s="144">
        <v>66213</v>
      </c>
    </row>
    <row r="122" spans="1:4">
      <c r="A122" s="5" t="s">
        <v>16</v>
      </c>
      <c r="B122" s="5" t="s">
        <v>3166</v>
      </c>
      <c r="C122" s="5">
        <v>2</v>
      </c>
      <c r="D122" s="144">
        <v>77579</v>
      </c>
    </row>
    <row r="123" spans="1:4">
      <c r="A123" s="5" t="s">
        <v>16</v>
      </c>
      <c r="B123" s="5" t="s">
        <v>3166</v>
      </c>
      <c r="C123" s="5">
        <v>3</v>
      </c>
      <c r="D123" s="144">
        <v>79283</v>
      </c>
    </row>
    <row r="124" spans="1:4">
      <c r="A124" s="5" t="s">
        <v>16</v>
      </c>
      <c r="B124" s="5" t="s">
        <v>3166</v>
      </c>
      <c r="C124" s="5">
        <v>4</v>
      </c>
      <c r="D124" s="144">
        <v>91258</v>
      </c>
    </row>
    <row r="125" spans="1:4">
      <c r="A125" s="5" t="s">
        <v>16</v>
      </c>
      <c r="B125" s="5" t="s">
        <v>3166</v>
      </c>
      <c r="C125" s="5">
        <v>5</v>
      </c>
      <c r="D125" s="144">
        <v>148109</v>
      </c>
    </row>
    <row r="126" spans="1:4">
      <c r="A126" s="5" t="s">
        <v>17</v>
      </c>
      <c r="B126" s="5" t="s">
        <v>52</v>
      </c>
      <c r="C126" s="5">
        <v>1</v>
      </c>
      <c r="D126" s="144">
        <v>156228</v>
      </c>
    </row>
    <row r="127" spans="1:4">
      <c r="A127" s="5" t="s">
        <v>17</v>
      </c>
      <c r="B127" s="5" t="s">
        <v>52</v>
      </c>
      <c r="C127" s="5">
        <v>2</v>
      </c>
      <c r="D127" s="144">
        <v>106772</v>
      </c>
    </row>
    <row r="128" spans="1:4">
      <c r="A128" s="5" t="s">
        <v>17</v>
      </c>
      <c r="B128" s="5" t="s">
        <v>52</v>
      </c>
      <c r="C128" s="5">
        <v>3</v>
      </c>
      <c r="D128" s="144">
        <v>116059</v>
      </c>
    </row>
    <row r="129" spans="1:4">
      <c r="A129" s="5" t="s">
        <v>17</v>
      </c>
      <c r="B129" s="5" t="s">
        <v>52</v>
      </c>
      <c r="C129" s="5">
        <v>4</v>
      </c>
      <c r="D129" s="144">
        <v>117147</v>
      </c>
    </row>
    <row r="130" spans="1:4">
      <c r="A130" s="5" t="s">
        <v>17</v>
      </c>
      <c r="B130" s="5" t="s">
        <v>52</v>
      </c>
      <c r="C130" s="5">
        <v>5</v>
      </c>
      <c r="D130" s="144">
        <v>223283</v>
      </c>
    </row>
    <row r="131" spans="1:4">
      <c r="A131" s="5" t="s">
        <v>17</v>
      </c>
      <c r="B131" s="5" t="s">
        <v>3129</v>
      </c>
      <c r="C131" s="5">
        <v>1</v>
      </c>
      <c r="D131" s="144">
        <v>105223</v>
      </c>
    </row>
    <row r="132" spans="1:4">
      <c r="A132" s="5" t="s">
        <v>17</v>
      </c>
      <c r="B132" s="5" t="s">
        <v>3129</v>
      </c>
      <c r="C132" s="5">
        <v>2</v>
      </c>
      <c r="D132" s="144">
        <v>93799</v>
      </c>
    </row>
    <row r="133" spans="1:4">
      <c r="A133" s="5" t="s">
        <v>17</v>
      </c>
      <c r="B133" s="5" t="s">
        <v>3129</v>
      </c>
      <c r="C133" s="5">
        <v>3</v>
      </c>
      <c r="D133" s="144">
        <v>148575</v>
      </c>
    </row>
    <row r="134" spans="1:4">
      <c r="A134" s="5" t="s">
        <v>17</v>
      </c>
      <c r="B134" s="5" t="s">
        <v>3129</v>
      </c>
      <c r="C134" s="5">
        <v>4</v>
      </c>
      <c r="D134" s="144">
        <v>260616</v>
      </c>
    </row>
    <row r="135" spans="1:4">
      <c r="A135" s="5" t="s">
        <v>17</v>
      </c>
      <c r="B135" s="5" t="s">
        <v>3129</v>
      </c>
      <c r="C135" s="5">
        <v>5</v>
      </c>
      <c r="D135" s="144">
        <v>545577</v>
      </c>
    </row>
    <row r="136" spans="1:4">
      <c r="A136" s="5" t="s">
        <v>17</v>
      </c>
      <c r="B136" s="5" t="s">
        <v>3165</v>
      </c>
      <c r="C136" s="5">
        <v>1</v>
      </c>
      <c r="D136" s="144">
        <v>300495</v>
      </c>
    </row>
    <row r="137" spans="1:4">
      <c r="A137" s="5" t="s">
        <v>17</v>
      </c>
      <c r="B137" s="5" t="s">
        <v>3165</v>
      </c>
      <c r="C137" s="5">
        <v>2</v>
      </c>
      <c r="D137" s="144">
        <v>258512</v>
      </c>
    </row>
    <row r="138" spans="1:4">
      <c r="A138" s="5" t="s">
        <v>17</v>
      </c>
      <c r="B138" s="5" t="s">
        <v>3165</v>
      </c>
      <c r="C138" s="5">
        <v>3</v>
      </c>
      <c r="D138" s="144">
        <v>141682</v>
      </c>
    </row>
    <row r="139" spans="1:4">
      <c r="A139" s="5" t="s">
        <v>17</v>
      </c>
      <c r="B139" s="5" t="s">
        <v>3165</v>
      </c>
      <c r="C139" s="5">
        <v>4</v>
      </c>
      <c r="D139" s="144">
        <v>81615</v>
      </c>
    </row>
    <row r="140" spans="1:4">
      <c r="A140" s="5" t="s">
        <v>17</v>
      </c>
      <c r="B140" s="5" t="s">
        <v>3165</v>
      </c>
      <c r="C140" s="5">
        <v>5</v>
      </c>
      <c r="D140" s="144">
        <v>49645</v>
      </c>
    </row>
    <row r="141" spans="1:4">
      <c r="A141" s="5" t="s">
        <v>17</v>
      </c>
      <c r="B141" s="5" t="s">
        <v>3166</v>
      </c>
      <c r="C141" s="5">
        <v>1</v>
      </c>
      <c r="D141" s="144">
        <v>82026</v>
      </c>
    </row>
    <row r="142" spans="1:4">
      <c r="A142" s="5" t="s">
        <v>17</v>
      </c>
      <c r="B142" s="5" t="s">
        <v>3166</v>
      </c>
      <c r="C142" s="5">
        <v>2</v>
      </c>
      <c r="D142" s="144">
        <v>72813</v>
      </c>
    </row>
    <row r="143" spans="1:4">
      <c r="A143" s="5" t="s">
        <v>17</v>
      </c>
      <c r="B143" s="5" t="s">
        <v>3166</v>
      </c>
      <c r="C143" s="5">
        <v>3</v>
      </c>
      <c r="D143" s="144">
        <v>79105</v>
      </c>
    </row>
    <row r="144" spans="1:4">
      <c r="A144" s="5" t="s">
        <v>17</v>
      </c>
      <c r="B144" s="5" t="s">
        <v>3166</v>
      </c>
      <c r="C144" s="5">
        <v>4</v>
      </c>
      <c r="D144" s="144">
        <v>80577</v>
      </c>
    </row>
    <row r="145" spans="1:4">
      <c r="A145" s="5" t="s">
        <v>17</v>
      </c>
      <c r="B145" s="5" t="s">
        <v>3166</v>
      </c>
      <c r="C145" s="5">
        <v>5</v>
      </c>
      <c r="D145" s="144">
        <v>159881</v>
      </c>
    </row>
    <row r="146" spans="1:4">
      <c r="A146" s="5" t="s">
        <v>18</v>
      </c>
      <c r="B146" s="5" t="s">
        <v>52</v>
      </c>
      <c r="C146" s="5">
        <v>1</v>
      </c>
      <c r="D146" s="144">
        <v>171309</v>
      </c>
    </row>
    <row r="147" spans="1:4">
      <c r="A147" s="5" t="s">
        <v>18</v>
      </c>
      <c r="B147" s="5" t="s">
        <v>52</v>
      </c>
      <c r="C147" s="5">
        <v>2</v>
      </c>
      <c r="D147" s="144">
        <v>127143</v>
      </c>
    </row>
    <row r="148" spans="1:4">
      <c r="A148" s="5" t="s">
        <v>18</v>
      </c>
      <c r="B148" s="5" t="s">
        <v>52</v>
      </c>
      <c r="C148" s="5">
        <v>3</v>
      </c>
      <c r="D148" s="144">
        <v>114057</v>
      </c>
    </row>
    <row r="149" spans="1:4">
      <c r="A149" s="5" t="s">
        <v>18</v>
      </c>
      <c r="B149" s="5" t="s">
        <v>52</v>
      </c>
      <c r="C149" s="5">
        <v>4</v>
      </c>
      <c r="D149" s="144">
        <v>106749</v>
      </c>
    </row>
    <row r="150" spans="1:4">
      <c r="A150" s="5" t="s">
        <v>18</v>
      </c>
      <c r="B150" s="5" t="s">
        <v>52</v>
      </c>
      <c r="C150" s="5">
        <v>5</v>
      </c>
      <c r="D150" s="144">
        <v>205672</v>
      </c>
    </row>
    <row r="151" spans="1:4">
      <c r="A151" s="5" t="s">
        <v>18</v>
      </c>
      <c r="B151" s="5" t="s">
        <v>3129</v>
      </c>
      <c r="C151" s="5">
        <v>1</v>
      </c>
      <c r="D151" s="144">
        <v>68697</v>
      </c>
    </row>
    <row r="152" spans="1:4">
      <c r="A152" s="5" t="s">
        <v>18</v>
      </c>
      <c r="B152" s="5" t="s">
        <v>3129</v>
      </c>
      <c r="C152" s="5">
        <v>2</v>
      </c>
      <c r="D152" s="144">
        <v>78875</v>
      </c>
    </row>
    <row r="153" spans="1:4">
      <c r="A153" s="5" t="s">
        <v>18</v>
      </c>
      <c r="B153" s="5" t="s">
        <v>3129</v>
      </c>
      <c r="C153" s="5">
        <v>3</v>
      </c>
      <c r="D153" s="144">
        <v>155847</v>
      </c>
    </row>
    <row r="154" spans="1:4">
      <c r="A154" s="5" t="s">
        <v>18</v>
      </c>
      <c r="B154" s="5" t="s">
        <v>3129</v>
      </c>
      <c r="C154" s="5">
        <v>4</v>
      </c>
      <c r="D154" s="144">
        <v>241946</v>
      </c>
    </row>
    <row r="155" spans="1:4">
      <c r="A155" s="5" t="s">
        <v>18</v>
      </c>
      <c r="B155" s="5" t="s">
        <v>3129</v>
      </c>
      <c r="C155" s="5">
        <v>5</v>
      </c>
      <c r="D155" s="144">
        <v>608854</v>
      </c>
    </row>
    <row r="156" spans="1:4">
      <c r="A156" s="5" t="s">
        <v>18</v>
      </c>
      <c r="B156" s="5" t="s">
        <v>3165</v>
      </c>
      <c r="C156" s="5">
        <v>1</v>
      </c>
      <c r="D156" s="144">
        <v>264014</v>
      </c>
    </row>
    <row r="157" spans="1:4">
      <c r="A157" s="5" t="s">
        <v>18</v>
      </c>
      <c r="B157" s="5" t="s">
        <v>3165</v>
      </c>
      <c r="C157" s="5">
        <v>2</v>
      </c>
      <c r="D157" s="144">
        <v>250102</v>
      </c>
    </row>
    <row r="158" spans="1:4">
      <c r="A158" s="5" t="s">
        <v>18</v>
      </c>
      <c r="B158" s="5" t="s">
        <v>3165</v>
      </c>
      <c r="C158" s="5">
        <v>3</v>
      </c>
      <c r="D158" s="144">
        <v>122813</v>
      </c>
    </row>
    <row r="159" spans="1:4">
      <c r="A159" s="5" t="s">
        <v>18</v>
      </c>
      <c r="B159" s="5" t="s">
        <v>3165</v>
      </c>
      <c r="C159" s="5">
        <v>4</v>
      </c>
      <c r="D159" s="144">
        <v>71141</v>
      </c>
    </row>
    <row r="160" spans="1:4">
      <c r="A160" s="5" t="s">
        <v>18</v>
      </c>
      <c r="B160" s="5" t="s">
        <v>3165</v>
      </c>
      <c r="C160" s="5">
        <v>5</v>
      </c>
      <c r="D160" s="144">
        <v>38811</v>
      </c>
    </row>
    <row r="161" spans="1:4">
      <c r="A161" s="5" t="s">
        <v>18</v>
      </c>
      <c r="B161" s="5" t="s">
        <v>3166</v>
      </c>
      <c r="C161" s="5">
        <v>1</v>
      </c>
      <c r="D161" s="144">
        <v>91950</v>
      </c>
    </row>
    <row r="162" spans="1:4">
      <c r="A162" s="5" t="s">
        <v>18</v>
      </c>
      <c r="B162" s="5" t="s">
        <v>3166</v>
      </c>
      <c r="C162" s="5">
        <v>2</v>
      </c>
      <c r="D162" s="144">
        <v>80755</v>
      </c>
    </row>
    <row r="163" spans="1:4">
      <c r="A163" s="5" t="s">
        <v>18</v>
      </c>
      <c r="B163" s="5" t="s">
        <v>3166</v>
      </c>
      <c r="C163" s="5">
        <v>3</v>
      </c>
      <c r="D163" s="144">
        <v>66910</v>
      </c>
    </row>
    <row r="164" spans="1:4">
      <c r="A164" s="5" t="s">
        <v>18</v>
      </c>
      <c r="B164" s="5" t="s">
        <v>3166</v>
      </c>
      <c r="C164" s="5">
        <v>4</v>
      </c>
      <c r="D164" s="144">
        <v>91767</v>
      </c>
    </row>
    <row r="165" spans="1:4">
      <c r="A165" s="5" t="s">
        <v>18</v>
      </c>
      <c r="B165" s="5" t="s">
        <v>3166</v>
      </c>
      <c r="C165" s="5">
        <v>5</v>
      </c>
      <c r="D165" s="144">
        <v>221379</v>
      </c>
    </row>
    <row r="166" spans="1:4">
      <c r="A166" s="5" t="s">
        <v>19</v>
      </c>
      <c r="B166" s="5" t="s">
        <v>52</v>
      </c>
      <c r="C166" s="5">
        <v>1</v>
      </c>
      <c r="D166" s="144">
        <v>144442</v>
      </c>
    </row>
    <row r="167" spans="1:4">
      <c r="A167" s="5" t="s">
        <v>19</v>
      </c>
      <c r="B167" s="5" t="s">
        <v>52</v>
      </c>
      <c r="C167" s="5">
        <v>2</v>
      </c>
      <c r="D167" s="144">
        <v>100349</v>
      </c>
    </row>
    <row r="168" spans="1:4">
      <c r="A168" s="5" t="s">
        <v>19</v>
      </c>
      <c r="B168" s="5" t="s">
        <v>52</v>
      </c>
      <c r="C168" s="5">
        <v>3</v>
      </c>
      <c r="D168" s="144">
        <v>117994</v>
      </c>
    </row>
    <row r="169" spans="1:4">
      <c r="A169" s="5" t="s">
        <v>19</v>
      </c>
      <c r="B169" s="5" t="s">
        <v>52</v>
      </c>
      <c r="C169" s="5">
        <v>4</v>
      </c>
      <c r="D169" s="144">
        <v>154247</v>
      </c>
    </row>
    <row r="170" spans="1:4">
      <c r="A170" s="5" t="s">
        <v>19</v>
      </c>
      <c r="B170" s="5" t="s">
        <v>52</v>
      </c>
      <c r="C170" s="5">
        <v>5</v>
      </c>
      <c r="D170" s="144">
        <v>183554</v>
      </c>
    </row>
    <row r="171" spans="1:4">
      <c r="A171" s="5" t="s">
        <v>19</v>
      </c>
      <c r="B171" s="5" t="s">
        <v>3129</v>
      </c>
      <c r="C171" s="5">
        <v>1</v>
      </c>
      <c r="D171" s="144">
        <v>106120</v>
      </c>
    </row>
    <row r="172" spans="1:4">
      <c r="A172" s="5" t="s">
        <v>19</v>
      </c>
      <c r="B172" s="5" t="s">
        <v>3129</v>
      </c>
      <c r="C172" s="5">
        <v>2</v>
      </c>
      <c r="D172" s="144">
        <v>93213</v>
      </c>
    </row>
    <row r="173" spans="1:4">
      <c r="A173" s="5" t="s">
        <v>19</v>
      </c>
      <c r="B173" s="5" t="s">
        <v>3129</v>
      </c>
      <c r="C173" s="5">
        <v>3</v>
      </c>
      <c r="D173" s="144">
        <v>119820</v>
      </c>
    </row>
    <row r="174" spans="1:4">
      <c r="A174" s="5" t="s">
        <v>19</v>
      </c>
      <c r="B174" s="5" t="s">
        <v>3129</v>
      </c>
      <c r="C174" s="5">
        <v>4</v>
      </c>
      <c r="D174" s="144">
        <v>209098</v>
      </c>
    </row>
    <row r="175" spans="1:4">
      <c r="A175" s="5" t="s">
        <v>19</v>
      </c>
      <c r="B175" s="5" t="s">
        <v>3129</v>
      </c>
      <c r="C175" s="5">
        <v>5</v>
      </c>
      <c r="D175" s="144">
        <v>555900</v>
      </c>
    </row>
    <row r="176" spans="1:4">
      <c r="A176" s="5" t="s">
        <v>19</v>
      </c>
      <c r="B176" s="5" t="s">
        <v>3165</v>
      </c>
      <c r="C176" s="5">
        <v>1</v>
      </c>
      <c r="D176" s="144">
        <v>217899</v>
      </c>
    </row>
    <row r="177" spans="1:4">
      <c r="A177" s="5" t="s">
        <v>19</v>
      </c>
      <c r="B177" s="5" t="s">
        <v>3165</v>
      </c>
      <c r="C177" s="5">
        <v>2</v>
      </c>
      <c r="D177" s="144">
        <v>249313</v>
      </c>
    </row>
    <row r="178" spans="1:4">
      <c r="A178" s="5" t="s">
        <v>19</v>
      </c>
      <c r="B178" s="5" t="s">
        <v>3165</v>
      </c>
      <c r="C178" s="5">
        <v>3</v>
      </c>
      <c r="D178" s="144">
        <v>132198</v>
      </c>
    </row>
    <row r="179" spans="1:4">
      <c r="A179" s="5" t="s">
        <v>19</v>
      </c>
      <c r="B179" s="5" t="s">
        <v>3165</v>
      </c>
      <c r="C179" s="5">
        <v>4</v>
      </c>
      <c r="D179" s="144">
        <v>91062</v>
      </c>
    </row>
    <row r="180" spans="1:4">
      <c r="A180" s="5" t="s">
        <v>19</v>
      </c>
      <c r="B180" s="5" t="s">
        <v>3165</v>
      </c>
      <c r="C180" s="5">
        <v>5</v>
      </c>
      <c r="D180" s="144">
        <v>36587</v>
      </c>
    </row>
    <row r="181" spans="1:4">
      <c r="A181" s="5" t="s">
        <v>19</v>
      </c>
      <c r="B181" s="5" t="s">
        <v>3166</v>
      </c>
      <c r="C181" s="5">
        <v>1</v>
      </c>
      <c r="D181" s="144">
        <v>82078</v>
      </c>
    </row>
    <row r="182" spans="1:4">
      <c r="A182" s="5" t="s">
        <v>19</v>
      </c>
      <c r="B182" s="5" t="s">
        <v>3166</v>
      </c>
      <c r="C182" s="5">
        <v>2</v>
      </c>
      <c r="D182" s="144">
        <v>73481</v>
      </c>
    </row>
    <row r="183" spans="1:4">
      <c r="A183" s="5" t="s">
        <v>19</v>
      </c>
      <c r="B183" s="5" t="s">
        <v>3166</v>
      </c>
      <c r="C183" s="5">
        <v>3</v>
      </c>
      <c r="D183" s="144">
        <v>73455</v>
      </c>
    </row>
    <row r="184" spans="1:4">
      <c r="A184" s="5" t="s">
        <v>19</v>
      </c>
      <c r="B184" s="5" t="s">
        <v>3166</v>
      </c>
      <c r="C184" s="5">
        <v>4</v>
      </c>
      <c r="D184" s="144">
        <v>94196</v>
      </c>
    </row>
    <row r="185" spans="1:4">
      <c r="A185" s="5" t="s">
        <v>19</v>
      </c>
      <c r="B185" s="5" t="s">
        <v>3166</v>
      </c>
      <c r="C185" s="5">
        <v>5</v>
      </c>
      <c r="D185" s="144">
        <v>207005</v>
      </c>
    </row>
    <row r="186" spans="1:4">
      <c r="A186" s="5" t="s">
        <v>20</v>
      </c>
      <c r="B186" s="5" t="s">
        <v>52</v>
      </c>
      <c r="C186" s="5">
        <v>1</v>
      </c>
      <c r="D186" s="144">
        <v>168400</v>
      </c>
    </row>
    <row r="187" spans="1:4">
      <c r="A187" s="5" t="s">
        <v>20</v>
      </c>
      <c r="B187" s="5" t="s">
        <v>52</v>
      </c>
      <c r="C187" s="5">
        <v>2</v>
      </c>
      <c r="D187" s="144">
        <v>113178</v>
      </c>
    </row>
    <row r="188" spans="1:4">
      <c r="A188" s="5" t="s">
        <v>20</v>
      </c>
      <c r="B188" s="5" t="s">
        <v>52</v>
      </c>
      <c r="C188" s="5">
        <v>3</v>
      </c>
      <c r="D188" s="144">
        <v>100260</v>
      </c>
    </row>
    <row r="189" spans="1:4">
      <c r="A189" s="5" t="s">
        <v>20</v>
      </c>
      <c r="B189" s="5" t="s">
        <v>52</v>
      </c>
      <c r="C189" s="5">
        <v>4</v>
      </c>
      <c r="D189" s="144">
        <v>118596</v>
      </c>
    </row>
    <row r="190" spans="1:4">
      <c r="A190" s="5" t="s">
        <v>20</v>
      </c>
      <c r="B190" s="5" t="s">
        <v>52</v>
      </c>
      <c r="C190" s="5">
        <v>5</v>
      </c>
      <c r="D190" s="144">
        <v>202714</v>
      </c>
    </row>
    <row r="191" spans="1:4">
      <c r="A191" s="5" t="s">
        <v>20</v>
      </c>
      <c r="B191" s="5" t="s">
        <v>3129</v>
      </c>
      <c r="C191" s="5">
        <v>1</v>
      </c>
      <c r="D191" s="144">
        <v>113746</v>
      </c>
    </row>
    <row r="192" spans="1:4">
      <c r="A192" s="5" t="s">
        <v>20</v>
      </c>
      <c r="B192" s="5" t="s">
        <v>3129</v>
      </c>
      <c r="C192" s="5">
        <v>2</v>
      </c>
      <c r="D192" s="144">
        <v>79044</v>
      </c>
    </row>
    <row r="193" spans="1:4">
      <c r="A193" s="5" t="s">
        <v>20</v>
      </c>
      <c r="B193" s="5" t="s">
        <v>3129</v>
      </c>
      <c r="C193" s="5">
        <v>3</v>
      </c>
      <c r="D193" s="144">
        <v>130905</v>
      </c>
    </row>
    <row r="194" spans="1:4">
      <c r="A194" s="107" t="s">
        <v>20</v>
      </c>
      <c r="B194" s="108" t="s">
        <v>3129</v>
      </c>
      <c r="C194" s="108">
        <v>4</v>
      </c>
      <c r="D194" s="215">
        <v>229377</v>
      </c>
    </row>
    <row r="195" spans="1:4">
      <c r="A195" s="107" t="s">
        <v>20</v>
      </c>
      <c r="B195" s="108" t="s">
        <v>3129</v>
      </c>
      <c r="C195" s="108">
        <v>5</v>
      </c>
      <c r="D195" s="215">
        <v>522290</v>
      </c>
    </row>
    <row r="196" spans="1:4">
      <c r="A196" s="107" t="s">
        <v>20</v>
      </c>
      <c r="B196" s="108" t="s">
        <v>3165</v>
      </c>
      <c r="C196" s="108">
        <v>1</v>
      </c>
      <c r="D196" s="215">
        <v>237226</v>
      </c>
    </row>
    <row r="197" spans="1:4">
      <c r="A197" s="107" t="s">
        <v>20</v>
      </c>
      <c r="B197" s="108" t="s">
        <v>3165</v>
      </c>
      <c r="C197" s="108">
        <v>2</v>
      </c>
      <c r="D197" s="215">
        <v>189696</v>
      </c>
    </row>
    <row r="198" spans="1:4">
      <c r="A198" s="107" t="s">
        <v>20</v>
      </c>
      <c r="B198" s="108" t="s">
        <v>3165</v>
      </c>
      <c r="C198" s="108">
        <v>3</v>
      </c>
      <c r="D198" s="215">
        <v>140947</v>
      </c>
    </row>
    <row r="199" spans="1:4">
      <c r="A199" s="107" t="s">
        <v>20</v>
      </c>
      <c r="B199" s="108" t="s">
        <v>3165</v>
      </c>
      <c r="C199" s="108">
        <v>4</v>
      </c>
      <c r="D199" s="215">
        <v>90285</v>
      </c>
    </row>
    <row r="200" spans="1:4">
      <c r="A200" s="107" t="s">
        <v>20</v>
      </c>
      <c r="B200" s="108" t="s">
        <v>3165</v>
      </c>
      <c r="C200" s="108">
        <v>5</v>
      </c>
      <c r="D200" s="215">
        <v>33471</v>
      </c>
    </row>
    <row r="201" spans="1:4">
      <c r="A201" s="107" t="s">
        <v>20</v>
      </c>
      <c r="B201" s="108" t="s">
        <v>3166</v>
      </c>
      <c r="C201" s="108">
        <v>1</v>
      </c>
      <c r="D201" s="215">
        <v>103916</v>
      </c>
    </row>
    <row r="202" spans="1:4">
      <c r="A202" s="107" t="s">
        <v>20</v>
      </c>
      <c r="B202" s="108" t="s">
        <v>3166</v>
      </c>
      <c r="C202" s="108">
        <v>2</v>
      </c>
      <c r="D202" s="215">
        <v>62151</v>
      </c>
    </row>
    <row r="203" spans="1:4">
      <c r="A203" s="107" t="s">
        <v>20</v>
      </c>
      <c r="B203" s="108" t="s">
        <v>3166</v>
      </c>
      <c r="C203" s="108">
        <v>3</v>
      </c>
      <c r="D203" s="215">
        <v>97093</v>
      </c>
    </row>
    <row r="204" spans="1:4">
      <c r="A204" s="107" t="s">
        <v>20</v>
      </c>
      <c r="B204" s="108" t="s">
        <v>3166</v>
      </c>
      <c r="C204" s="108">
        <v>4</v>
      </c>
      <c r="D204" s="215">
        <v>94438</v>
      </c>
    </row>
    <row r="205" spans="1:4">
      <c r="A205" s="107" t="s">
        <v>20</v>
      </c>
      <c r="B205" s="108" t="s">
        <v>3166</v>
      </c>
      <c r="C205" s="108">
        <v>5</v>
      </c>
      <c r="D205" s="215">
        <v>214539</v>
      </c>
    </row>
    <row r="206" spans="1:4">
      <c r="A206" s="107" t="s">
        <v>21</v>
      </c>
      <c r="B206" s="108" t="s">
        <v>52</v>
      </c>
      <c r="C206" s="108">
        <v>1</v>
      </c>
      <c r="D206" s="215">
        <v>165252</v>
      </c>
    </row>
    <row r="207" spans="1:4">
      <c r="A207" s="107" t="s">
        <v>21</v>
      </c>
      <c r="B207" s="108" t="s">
        <v>52</v>
      </c>
      <c r="C207" s="108">
        <v>2</v>
      </c>
      <c r="D207" s="215">
        <v>117006</v>
      </c>
    </row>
    <row r="208" spans="1:4">
      <c r="A208" s="107" t="s">
        <v>21</v>
      </c>
      <c r="B208" s="108" t="s">
        <v>52</v>
      </c>
      <c r="C208" s="108">
        <v>3</v>
      </c>
      <c r="D208" s="215">
        <v>129700</v>
      </c>
    </row>
    <row r="209" spans="1:4">
      <c r="A209" s="107" t="s">
        <v>21</v>
      </c>
      <c r="B209" s="108" t="s">
        <v>52</v>
      </c>
      <c r="C209" s="108">
        <v>4</v>
      </c>
      <c r="D209" s="215">
        <v>146914</v>
      </c>
    </row>
    <row r="210" spans="1:4">
      <c r="A210" s="107" t="s">
        <v>21</v>
      </c>
      <c r="B210" s="108" t="s">
        <v>52</v>
      </c>
      <c r="C210" s="108">
        <v>5</v>
      </c>
      <c r="D210" s="215">
        <v>220305</v>
      </c>
    </row>
    <row r="211" spans="1:4">
      <c r="A211" s="107" t="s">
        <v>21</v>
      </c>
      <c r="B211" s="108" t="s">
        <v>3129</v>
      </c>
      <c r="C211" s="108">
        <v>1</v>
      </c>
      <c r="D211" s="215">
        <v>100935</v>
      </c>
    </row>
    <row r="212" spans="1:4">
      <c r="A212" s="107" t="s">
        <v>21</v>
      </c>
      <c r="B212" s="108" t="s">
        <v>3129</v>
      </c>
      <c r="C212" s="108">
        <v>2</v>
      </c>
      <c r="D212" s="215">
        <v>85842</v>
      </c>
    </row>
    <row r="213" spans="1:4">
      <c r="A213" s="107" t="s">
        <v>21</v>
      </c>
      <c r="B213" s="108" t="s">
        <v>3129</v>
      </c>
      <c r="C213" s="108">
        <v>3</v>
      </c>
      <c r="D213" s="215">
        <v>132525</v>
      </c>
    </row>
    <row r="214" spans="1:4">
      <c r="A214" s="107" t="s">
        <v>21</v>
      </c>
      <c r="B214" s="108" t="s">
        <v>3129</v>
      </c>
      <c r="C214" s="108">
        <v>4</v>
      </c>
      <c r="D214" s="215">
        <v>194748</v>
      </c>
    </row>
    <row r="215" spans="1:4">
      <c r="A215" s="107" t="s">
        <v>21</v>
      </c>
      <c r="B215" s="108" t="s">
        <v>3129</v>
      </c>
      <c r="C215" s="108">
        <v>5</v>
      </c>
      <c r="D215" s="215">
        <v>517787</v>
      </c>
    </row>
    <row r="216" spans="1:4">
      <c r="A216" s="107" t="s">
        <v>21</v>
      </c>
      <c r="B216" s="108" t="s">
        <v>3165</v>
      </c>
      <c r="C216" s="108">
        <v>1</v>
      </c>
      <c r="D216" s="215">
        <v>240398</v>
      </c>
    </row>
    <row r="217" spans="1:4">
      <c r="A217" s="107" t="s">
        <v>21</v>
      </c>
      <c r="B217" s="108" t="s">
        <v>3165</v>
      </c>
      <c r="C217" s="108">
        <v>2</v>
      </c>
      <c r="D217" s="215">
        <v>199609</v>
      </c>
    </row>
    <row r="218" spans="1:4">
      <c r="A218" s="107" t="s">
        <v>21</v>
      </c>
      <c r="B218" s="108" t="s">
        <v>3165</v>
      </c>
      <c r="C218" s="108">
        <v>3</v>
      </c>
      <c r="D218" s="215">
        <v>116268</v>
      </c>
    </row>
    <row r="219" spans="1:4">
      <c r="A219" s="107" t="s">
        <v>21</v>
      </c>
      <c r="B219" s="108" t="s">
        <v>3165</v>
      </c>
      <c r="C219" s="108">
        <v>4</v>
      </c>
      <c r="D219" s="215">
        <v>80597</v>
      </c>
    </row>
    <row r="220" spans="1:4">
      <c r="A220" s="107" t="s">
        <v>21</v>
      </c>
      <c r="B220" s="108" t="s">
        <v>3165</v>
      </c>
      <c r="C220" s="108">
        <v>5</v>
      </c>
      <c r="D220" s="215">
        <v>29377</v>
      </c>
    </row>
    <row r="221" spans="1:4">
      <c r="A221" s="107" t="s">
        <v>21</v>
      </c>
      <c r="B221" s="108" t="s">
        <v>3166</v>
      </c>
      <c r="C221" s="108">
        <v>1</v>
      </c>
      <c r="D221" s="215">
        <v>93451</v>
      </c>
    </row>
    <row r="222" spans="1:4">
      <c r="A222" s="107" t="s">
        <v>21</v>
      </c>
      <c r="B222" s="108" t="s">
        <v>3166</v>
      </c>
      <c r="C222" s="108">
        <v>2</v>
      </c>
      <c r="D222" s="215">
        <v>70143</v>
      </c>
    </row>
    <row r="223" spans="1:4">
      <c r="A223" s="107" t="s">
        <v>21</v>
      </c>
      <c r="B223" s="108" t="s">
        <v>3166</v>
      </c>
      <c r="C223" s="108">
        <v>3</v>
      </c>
      <c r="D223" s="215">
        <v>83208</v>
      </c>
    </row>
    <row r="224" spans="1:4">
      <c r="A224" s="107" t="s">
        <v>21</v>
      </c>
      <c r="B224" s="108" t="s">
        <v>3166</v>
      </c>
      <c r="C224" s="108">
        <v>4</v>
      </c>
      <c r="D224" s="215">
        <v>121218</v>
      </c>
    </row>
    <row r="225" spans="1:4">
      <c r="A225" s="107" t="s">
        <v>21</v>
      </c>
      <c r="B225" s="108" t="s">
        <v>3166</v>
      </c>
      <c r="C225" s="108">
        <v>5</v>
      </c>
      <c r="D225" s="215">
        <v>206344</v>
      </c>
    </row>
    <row r="226" spans="1:4">
      <c r="A226" s="107" t="s">
        <v>22</v>
      </c>
      <c r="B226" s="108" t="s">
        <v>52</v>
      </c>
      <c r="C226" s="108">
        <v>1</v>
      </c>
      <c r="D226" s="215">
        <v>159978</v>
      </c>
    </row>
    <row r="227" spans="1:4">
      <c r="A227" s="107" t="s">
        <v>22</v>
      </c>
      <c r="B227" s="108" t="s">
        <v>52</v>
      </c>
      <c r="C227" s="108">
        <v>2</v>
      </c>
      <c r="D227" s="215">
        <v>117689</v>
      </c>
    </row>
    <row r="228" spans="1:4">
      <c r="A228" s="107" t="s">
        <v>22</v>
      </c>
      <c r="B228" s="108" t="s">
        <v>52</v>
      </c>
      <c r="C228" s="108">
        <v>3</v>
      </c>
      <c r="D228" s="215">
        <v>119316</v>
      </c>
    </row>
    <row r="229" spans="1:4">
      <c r="A229" s="107" t="s">
        <v>22</v>
      </c>
      <c r="B229" s="108" t="s">
        <v>52</v>
      </c>
      <c r="C229" s="108">
        <v>4</v>
      </c>
      <c r="D229" s="215">
        <v>124976</v>
      </c>
    </row>
    <row r="230" spans="1:4">
      <c r="A230" s="107" t="s">
        <v>22</v>
      </c>
      <c r="B230" s="108" t="s">
        <v>52</v>
      </c>
      <c r="C230" s="108">
        <v>5</v>
      </c>
      <c r="D230" s="215">
        <v>263491</v>
      </c>
    </row>
    <row r="231" spans="1:4">
      <c r="A231" s="107" t="s">
        <v>22</v>
      </c>
      <c r="B231" s="108" t="s">
        <v>3129</v>
      </c>
      <c r="C231" s="108">
        <v>1</v>
      </c>
      <c r="D231" s="215">
        <v>92976</v>
      </c>
    </row>
    <row r="232" spans="1:4">
      <c r="A232" s="107" t="s">
        <v>22</v>
      </c>
      <c r="B232" s="108" t="s">
        <v>3129</v>
      </c>
      <c r="C232" s="108">
        <v>2</v>
      </c>
      <c r="D232" s="215">
        <v>81532</v>
      </c>
    </row>
    <row r="233" spans="1:4">
      <c r="A233" s="107" t="s">
        <v>22</v>
      </c>
      <c r="B233" s="108" t="s">
        <v>3129</v>
      </c>
      <c r="C233" s="108">
        <v>3</v>
      </c>
      <c r="D233" s="215">
        <v>96739</v>
      </c>
    </row>
    <row r="234" spans="1:4">
      <c r="A234" s="107" t="s">
        <v>22</v>
      </c>
      <c r="B234" s="108" t="s">
        <v>3129</v>
      </c>
      <c r="C234" s="108">
        <v>4</v>
      </c>
      <c r="D234" s="215">
        <v>196556</v>
      </c>
    </row>
    <row r="235" spans="1:4">
      <c r="A235" s="107" t="s">
        <v>22</v>
      </c>
      <c r="B235" s="108" t="s">
        <v>3129</v>
      </c>
      <c r="C235" s="108">
        <v>5</v>
      </c>
      <c r="D235" s="215">
        <v>480440</v>
      </c>
    </row>
    <row r="236" spans="1:4">
      <c r="A236" s="107" t="s">
        <v>22</v>
      </c>
      <c r="B236" s="108" t="s">
        <v>3165</v>
      </c>
      <c r="C236" s="108">
        <v>1</v>
      </c>
      <c r="D236" s="215">
        <v>230228</v>
      </c>
    </row>
    <row r="237" spans="1:4">
      <c r="A237" s="107" t="s">
        <v>22</v>
      </c>
      <c r="B237" s="108" t="s">
        <v>3165</v>
      </c>
      <c r="C237" s="108">
        <v>2</v>
      </c>
      <c r="D237" s="215">
        <v>211337</v>
      </c>
    </row>
    <row r="238" spans="1:4">
      <c r="A238" s="107" t="s">
        <v>22</v>
      </c>
      <c r="B238" s="108" t="s">
        <v>3165</v>
      </c>
      <c r="C238" s="108">
        <v>3</v>
      </c>
      <c r="D238" s="215">
        <v>139696</v>
      </c>
    </row>
    <row r="239" spans="1:4">
      <c r="A239" s="107" t="s">
        <v>22</v>
      </c>
      <c r="B239" s="108" t="s">
        <v>3165</v>
      </c>
      <c r="C239" s="108">
        <v>4</v>
      </c>
      <c r="D239" s="215">
        <v>83329</v>
      </c>
    </row>
    <row r="240" spans="1:4">
      <c r="A240" s="107" t="s">
        <v>22</v>
      </c>
      <c r="B240" s="108" t="s">
        <v>3165</v>
      </c>
      <c r="C240" s="108">
        <v>5</v>
      </c>
      <c r="D240" s="215">
        <v>35382</v>
      </c>
    </row>
    <row r="241" spans="1:4">
      <c r="A241" s="107" t="s">
        <v>22</v>
      </c>
      <c r="B241" s="108" t="s">
        <v>3166</v>
      </c>
      <c r="C241" s="108">
        <v>1</v>
      </c>
      <c r="D241" s="215">
        <v>96489</v>
      </c>
    </row>
    <row r="242" spans="1:4">
      <c r="A242" s="107" t="s">
        <v>22</v>
      </c>
      <c r="B242" s="108" t="s">
        <v>3166</v>
      </c>
      <c r="C242" s="108">
        <v>2</v>
      </c>
      <c r="D242" s="215">
        <v>84989</v>
      </c>
    </row>
    <row r="243" spans="1:4">
      <c r="A243" s="107" t="s">
        <v>22</v>
      </c>
      <c r="B243" s="108" t="s">
        <v>3166</v>
      </c>
      <c r="C243" s="108">
        <v>3</v>
      </c>
      <c r="D243" s="215">
        <v>108440</v>
      </c>
    </row>
    <row r="244" spans="1:4">
      <c r="A244" s="107" t="s">
        <v>22</v>
      </c>
      <c r="B244" s="108" t="s">
        <v>3166</v>
      </c>
      <c r="C244" s="108">
        <v>4</v>
      </c>
      <c r="D244" s="215">
        <v>134028</v>
      </c>
    </row>
    <row r="245" spans="1:4">
      <c r="A245" s="107" t="s">
        <v>22</v>
      </c>
      <c r="B245" s="108" t="s">
        <v>3166</v>
      </c>
      <c r="C245" s="108">
        <v>5</v>
      </c>
      <c r="D245" s="215">
        <v>217243</v>
      </c>
    </row>
    <row r="246" spans="1:4">
      <c r="A246" s="107" t="s">
        <v>23</v>
      </c>
      <c r="B246" s="108" t="s">
        <v>52</v>
      </c>
      <c r="C246" s="108">
        <v>1</v>
      </c>
      <c r="D246" s="215">
        <v>176195</v>
      </c>
    </row>
    <row r="247" spans="1:4">
      <c r="A247" s="107" t="s">
        <v>23</v>
      </c>
      <c r="B247" s="108" t="s">
        <v>52</v>
      </c>
      <c r="C247" s="108">
        <v>2</v>
      </c>
      <c r="D247" s="215">
        <v>112464</v>
      </c>
    </row>
    <row r="248" spans="1:4">
      <c r="A248" s="107" t="s">
        <v>23</v>
      </c>
      <c r="B248" s="108" t="s">
        <v>52</v>
      </c>
      <c r="C248" s="108">
        <v>3</v>
      </c>
      <c r="D248" s="215">
        <v>118317</v>
      </c>
    </row>
    <row r="249" spans="1:4">
      <c r="A249" s="107" t="s">
        <v>23</v>
      </c>
      <c r="B249" s="108" t="s">
        <v>52</v>
      </c>
      <c r="C249" s="108">
        <v>4</v>
      </c>
      <c r="D249" s="215">
        <v>127051</v>
      </c>
    </row>
    <row r="250" spans="1:4">
      <c r="A250" s="107" t="s">
        <v>23</v>
      </c>
      <c r="B250" s="108" t="s">
        <v>52</v>
      </c>
      <c r="C250" s="108">
        <v>5</v>
      </c>
      <c r="D250" s="215">
        <v>240663</v>
      </c>
    </row>
    <row r="251" spans="1:4">
      <c r="A251" s="107" t="s">
        <v>23</v>
      </c>
      <c r="B251" s="108" t="s">
        <v>3129</v>
      </c>
      <c r="C251" s="108">
        <v>1</v>
      </c>
      <c r="D251" s="215">
        <v>82022</v>
      </c>
    </row>
    <row r="252" spans="1:4">
      <c r="A252" s="107" t="s">
        <v>23</v>
      </c>
      <c r="B252" s="108" t="s">
        <v>3129</v>
      </c>
      <c r="C252" s="108">
        <v>2</v>
      </c>
      <c r="D252" s="215">
        <v>68126</v>
      </c>
    </row>
    <row r="253" spans="1:4">
      <c r="A253" s="107" t="s">
        <v>23</v>
      </c>
      <c r="B253" s="108" t="s">
        <v>3129</v>
      </c>
      <c r="C253" s="108">
        <v>3</v>
      </c>
      <c r="D253" s="215">
        <v>135672</v>
      </c>
    </row>
    <row r="254" spans="1:4">
      <c r="A254" s="107" t="s">
        <v>23</v>
      </c>
      <c r="B254" s="108" t="s">
        <v>3129</v>
      </c>
      <c r="C254" s="108">
        <v>4</v>
      </c>
      <c r="D254" s="215">
        <v>164157</v>
      </c>
    </row>
    <row r="255" spans="1:4">
      <c r="A255" s="107" t="s">
        <v>23</v>
      </c>
      <c r="B255" s="108" t="s">
        <v>3129</v>
      </c>
      <c r="C255" s="108">
        <v>5</v>
      </c>
      <c r="D255" s="215">
        <v>508868</v>
      </c>
    </row>
    <row r="256" spans="1:4">
      <c r="A256" s="107" t="s">
        <v>23</v>
      </c>
      <c r="B256" s="108" t="s">
        <v>3165</v>
      </c>
      <c r="C256" s="108">
        <v>1</v>
      </c>
      <c r="D256" s="215">
        <v>235064</v>
      </c>
    </row>
    <row r="257" spans="1:4">
      <c r="A257" s="107" t="s">
        <v>23</v>
      </c>
      <c r="B257" s="108" t="s">
        <v>3165</v>
      </c>
      <c r="C257" s="108">
        <v>2</v>
      </c>
      <c r="D257" s="215">
        <v>230266</v>
      </c>
    </row>
    <row r="258" spans="1:4">
      <c r="A258" s="107" t="s">
        <v>23</v>
      </c>
      <c r="B258" s="108" t="s">
        <v>3165</v>
      </c>
      <c r="C258" s="108">
        <v>3</v>
      </c>
      <c r="D258" s="215">
        <v>145934</v>
      </c>
    </row>
    <row r="259" spans="1:4">
      <c r="A259" s="107" t="s">
        <v>23</v>
      </c>
      <c r="B259" s="108" t="s">
        <v>3165</v>
      </c>
      <c r="C259" s="108">
        <v>4</v>
      </c>
      <c r="D259" s="215">
        <v>113127</v>
      </c>
    </row>
    <row r="260" spans="1:4">
      <c r="A260" s="107" t="s">
        <v>23</v>
      </c>
      <c r="B260" s="108" t="s">
        <v>3165</v>
      </c>
      <c r="C260" s="108">
        <v>5</v>
      </c>
      <c r="D260" s="215">
        <v>34046</v>
      </c>
    </row>
    <row r="261" spans="1:4">
      <c r="A261" s="107" t="s">
        <v>23</v>
      </c>
      <c r="B261" s="108" t="s">
        <v>3166</v>
      </c>
      <c r="C261" s="108">
        <v>1</v>
      </c>
      <c r="D261" s="215">
        <v>100914</v>
      </c>
    </row>
    <row r="262" spans="1:4">
      <c r="A262" s="107" t="s">
        <v>23</v>
      </c>
      <c r="B262" s="108" t="s">
        <v>3166</v>
      </c>
      <c r="C262" s="108">
        <v>2</v>
      </c>
      <c r="D262" s="215">
        <v>79399</v>
      </c>
    </row>
    <row r="263" spans="1:4">
      <c r="A263" s="107" t="s">
        <v>23</v>
      </c>
      <c r="B263" s="108" t="s">
        <v>3166</v>
      </c>
      <c r="C263" s="108">
        <v>3</v>
      </c>
      <c r="D263" s="215">
        <v>114561</v>
      </c>
    </row>
    <row r="264" spans="1:4">
      <c r="A264" s="107" t="s">
        <v>23</v>
      </c>
      <c r="B264" s="108" t="s">
        <v>3166</v>
      </c>
      <c r="C264" s="108">
        <v>4</v>
      </c>
      <c r="D264" s="215">
        <v>101518</v>
      </c>
    </row>
    <row r="265" spans="1:4">
      <c r="A265" s="107" t="s">
        <v>23</v>
      </c>
      <c r="B265" s="108" t="s">
        <v>3166</v>
      </c>
      <c r="C265" s="108">
        <v>5</v>
      </c>
      <c r="D265" s="215">
        <v>210560</v>
      </c>
    </row>
    <row r="266" spans="1:4">
      <c r="A266" s="107" t="s">
        <v>24</v>
      </c>
      <c r="B266" s="108" t="s">
        <v>52</v>
      </c>
      <c r="C266" s="108">
        <v>1</v>
      </c>
      <c r="D266" s="215">
        <v>183690</v>
      </c>
    </row>
    <row r="267" spans="1:4">
      <c r="A267" s="107" t="s">
        <v>24</v>
      </c>
      <c r="B267" s="108" t="s">
        <v>52</v>
      </c>
      <c r="C267" s="108">
        <v>2</v>
      </c>
      <c r="D267" s="215">
        <v>114721</v>
      </c>
    </row>
    <row r="268" spans="1:4">
      <c r="A268" s="107" t="s">
        <v>24</v>
      </c>
      <c r="B268" s="108" t="s">
        <v>52</v>
      </c>
      <c r="C268" s="108">
        <v>3</v>
      </c>
      <c r="D268" s="215">
        <v>129073</v>
      </c>
    </row>
    <row r="269" spans="1:4">
      <c r="A269" s="107" t="s">
        <v>24</v>
      </c>
      <c r="B269" s="108" t="s">
        <v>52</v>
      </c>
      <c r="C269" s="108">
        <v>4</v>
      </c>
      <c r="D269" s="215">
        <v>146467</v>
      </c>
    </row>
    <row r="270" spans="1:4">
      <c r="A270" s="107" t="s">
        <v>24</v>
      </c>
      <c r="B270" s="108" t="s">
        <v>52</v>
      </c>
      <c r="C270" s="108">
        <v>5</v>
      </c>
      <c r="D270" s="215">
        <v>215358</v>
      </c>
    </row>
    <row r="271" spans="1:4">
      <c r="A271" s="107" t="s">
        <v>24</v>
      </c>
      <c r="B271" s="108" t="s">
        <v>3129</v>
      </c>
      <c r="C271" s="108">
        <v>1</v>
      </c>
      <c r="D271" s="215">
        <v>96311</v>
      </c>
    </row>
    <row r="272" spans="1:4">
      <c r="A272" s="107" t="s">
        <v>24</v>
      </c>
      <c r="B272" s="108" t="s">
        <v>3129</v>
      </c>
      <c r="C272" s="108">
        <v>2</v>
      </c>
      <c r="D272" s="215">
        <v>75081</v>
      </c>
    </row>
    <row r="273" spans="1:4">
      <c r="A273" s="107" t="s">
        <v>24</v>
      </c>
      <c r="B273" s="108" t="s">
        <v>3129</v>
      </c>
      <c r="C273" s="108">
        <v>3</v>
      </c>
      <c r="D273" s="215">
        <v>118060</v>
      </c>
    </row>
    <row r="274" spans="1:4">
      <c r="A274" s="107" t="s">
        <v>24</v>
      </c>
      <c r="B274" s="108" t="s">
        <v>3129</v>
      </c>
      <c r="C274" s="108">
        <v>4</v>
      </c>
      <c r="D274" s="215">
        <v>176532</v>
      </c>
    </row>
    <row r="275" spans="1:4">
      <c r="A275" s="107" t="s">
        <v>24</v>
      </c>
      <c r="B275" s="108" t="s">
        <v>3129</v>
      </c>
      <c r="C275" s="108">
        <v>5</v>
      </c>
      <c r="D275" s="215">
        <v>510046</v>
      </c>
    </row>
    <row r="276" spans="1:4">
      <c r="A276" s="107" t="s">
        <v>24</v>
      </c>
      <c r="B276" s="108" t="s">
        <v>3165</v>
      </c>
      <c r="C276" s="108">
        <v>1</v>
      </c>
      <c r="D276" s="215">
        <v>204007</v>
      </c>
    </row>
    <row r="277" spans="1:4">
      <c r="A277" s="107" t="s">
        <v>24</v>
      </c>
      <c r="B277" s="108" t="s">
        <v>3165</v>
      </c>
      <c r="C277" s="108">
        <v>2</v>
      </c>
      <c r="D277" s="215">
        <v>234346</v>
      </c>
    </row>
    <row r="278" spans="1:4">
      <c r="A278" s="107" t="s">
        <v>24</v>
      </c>
      <c r="B278" s="108" t="s">
        <v>3165</v>
      </c>
      <c r="C278" s="108">
        <v>3</v>
      </c>
      <c r="D278" s="215">
        <v>151060</v>
      </c>
    </row>
    <row r="279" spans="1:4">
      <c r="A279" s="107" t="s">
        <v>24</v>
      </c>
      <c r="B279" s="108" t="s">
        <v>3165</v>
      </c>
      <c r="C279" s="108">
        <v>4</v>
      </c>
      <c r="D279" s="215">
        <v>80943</v>
      </c>
    </row>
    <row r="280" spans="1:4">
      <c r="A280" s="107" t="s">
        <v>24</v>
      </c>
      <c r="B280" s="108" t="s">
        <v>3165</v>
      </c>
      <c r="C280" s="108">
        <v>5</v>
      </c>
      <c r="D280" s="215">
        <v>22237</v>
      </c>
    </row>
    <row r="281" spans="1:4">
      <c r="A281" s="107" t="s">
        <v>24</v>
      </c>
      <c r="B281" s="108" t="s">
        <v>3166</v>
      </c>
      <c r="C281" s="108">
        <v>1</v>
      </c>
      <c r="D281" s="215">
        <v>99834</v>
      </c>
    </row>
    <row r="282" spans="1:4">
      <c r="A282" s="107" t="s">
        <v>24</v>
      </c>
      <c r="B282" s="108" t="s">
        <v>3166</v>
      </c>
      <c r="C282" s="108">
        <v>2</v>
      </c>
      <c r="D282" s="215">
        <v>97535</v>
      </c>
    </row>
    <row r="283" spans="1:4">
      <c r="A283" s="107" t="s">
        <v>24</v>
      </c>
      <c r="B283" s="108" t="s">
        <v>3166</v>
      </c>
      <c r="C283" s="108">
        <v>3</v>
      </c>
      <c r="D283" s="215">
        <v>97572</v>
      </c>
    </row>
    <row r="284" spans="1:4">
      <c r="A284" s="107" t="s">
        <v>24</v>
      </c>
      <c r="B284" s="108" t="s">
        <v>3166</v>
      </c>
      <c r="C284" s="108">
        <v>4</v>
      </c>
      <c r="D284" s="215">
        <v>131095</v>
      </c>
    </row>
    <row r="285" spans="1:4">
      <c r="A285" s="107" t="s">
        <v>24</v>
      </c>
      <c r="B285" s="108" t="s">
        <v>3166</v>
      </c>
      <c r="C285" s="108">
        <v>5</v>
      </c>
      <c r="D285" s="215">
        <v>243853</v>
      </c>
    </row>
    <row r="286" spans="1:4">
      <c r="A286" s="107" t="s">
        <v>25</v>
      </c>
      <c r="B286" s="108" t="s">
        <v>52</v>
      </c>
      <c r="C286" s="108">
        <v>1</v>
      </c>
      <c r="D286" s="215">
        <v>171210</v>
      </c>
    </row>
    <row r="287" spans="1:4">
      <c r="A287" s="107" t="s">
        <v>25</v>
      </c>
      <c r="B287" s="108" t="s">
        <v>52</v>
      </c>
      <c r="C287" s="108">
        <v>2</v>
      </c>
      <c r="D287" s="215">
        <v>110784</v>
      </c>
    </row>
    <row r="288" spans="1:4">
      <c r="A288" s="107" t="s">
        <v>25</v>
      </c>
      <c r="B288" s="108" t="s">
        <v>52</v>
      </c>
      <c r="C288" s="108">
        <v>3</v>
      </c>
      <c r="D288" s="215">
        <v>93829</v>
      </c>
    </row>
    <row r="289" spans="1:4">
      <c r="A289" s="107" t="s">
        <v>25</v>
      </c>
      <c r="B289" s="108" t="s">
        <v>52</v>
      </c>
      <c r="C289" s="108">
        <v>4</v>
      </c>
      <c r="D289" s="215">
        <v>126931</v>
      </c>
    </row>
    <row r="290" spans="1:4">
      <c r="A290" s="107" t="s">
        <v>25</v>
      </c>
      <c r="B290" s="108" t="s">
        <v>52</v>
      </c>
      <c r="C290" s="108">
        <v>5</v>
      </c>
      <c r="D290" s="215">
        <v>226788</v>
      </c>
    </row>
    <row r="291" spans="1:4">
      <c r="A291" s="107" t="s">
        <v>25</v>
      </c>
      <c r="B291" s="108" t="s">
        <v>3129</v>
      </c>
      <c r="C291" s="108">
        <v>1</v>
      </c>
      <c r="D291" s="215">
        <v>88505</v>
      </c>
    </row>
    <row r="292" spans="1:4">
      <c r="A292" s="107" t="s">
        <v>25</v>
      </c>
      <c r="B292" s="108" t="s">
        <v>3129</v>
      </c>
      <c r="C292" s="108">
        <v>2</v>
      </c>
      <c r="D292" s="215">
        <v>91455</v>
      </c>
    </row>
    <row r="293" spans="1:4">
      <c r="A293" s="107" t="s">
        <v>25</v>
      </c>
      <c r="B293" s="108" t="s">
        <v>3129</v>
      </c>
      <c r="C293" s="108">
        <v>3</v>
      </c>
      <c r="D293" s="215">
        <v>106537</v>
      </c>
    </row>
    <row r="294" spans="1:4">
      <c r="A294" s="107" t="s">
        <v>25</v>
      </c>
      <c r="B294" s="108" t="s">
        <v>3129</v>
      </c>
      <c r="C294" s="108">
        <v>4</v>
      </c>
      <c r="D294" s="215">
        <v>181060</v>
      </c>
    </row>
    <row r="295" spans="1:4">
      <c r="A295" s="107" t="s">
        <v>25</v>
      </c>
      <c r="B295" s="108" t="s">
        <v>3129</v>
      </c>
      <c r="C295" s="108">
        <v>5</v>
      </c>
      <c r="D295" s="215">
        <v>443783</v>
      </c>
    </row>
    <row r="296" spans="1:4">
      <c r="A296" s="107" t="s">
        <v>25</v>
      </c>
      <c r="B296" s="108" t="s">
        <v>3165</v>
      </c>
      <c r="C296" s="108">
        <v>1</v>
      </c>
      <c r="D296" s="215">
        <v>242254</v>
      </c>
    </row>
    <row r="297" spans="1:4">
      <c r="A297" s="107" t="s">
        <v>25</v>
      </c>
      <c r="B297" s="108" t="s">
        <v>3165</v>
      </c>
      <c r="C297" s="108">
        <v>2</v>
      </c>
      <c r="D297" s="215">
        <v>221800</v>
      </c>
    </row>
    <row r="298" spans="1:4">
      <c r="A298" s="107" t="s">
        <v>25</v>
      </c>
      <c r="B298" s="108" t="s">
        <v>3165</v>
      </c>
      <c r="C298" s="108">
        <v>3</v>
      </c>
      <c r="D298" s="215">
        <v>125032</v>
      </c>
    </row>
    <row r="299" spans="1:4">
      <c r="A299" s="107" t="s">
        <v>25</v>
      </c>
      <c r="B299" s="108" t="s">
        <v>3165</v>
      </c>
      <c r="C299" s="108">
        <v>4</v>
      </c>
      <c r="D299" s="215">
        <v>96647</v>
      </c>
    </row>
    <row r="300" spans="1:4">
      <c r="A300" s="107" t="s">
        <v>25</v>
      </c>
      <c r="B300" s="108" t="s">
        <v>3165</v>
      </c>
      <c r="C300" s="108">
        <v>5</v>
      </c>
      <c r="D300" s="215">
        <v>34363</v>
      </c>
    </row>
    <row r="301" spans="1:4">
      <c r="A301" s="107" t="s">
        <v>25</v>
      </c>
      <c r="B301" s="108" t="s">
        <v>3166</v>
      </c>
      <c r="C301" s="108">
        <v>1</v>
      </c>
      <c r="D301" s="215">
        <v>116967</v>
      </c>
    </row>
    <row r="302" spans="1:4">
      <c r="A302" s="107" t="s">
        <v>25</v>
      </c>
      <c r="B302" s="108" t="s">
        <v>3166</v>
      </c>
      <c r="C302" s="108">
        <v>2</v>
      </c>
      <c r="D302" s="215">
        <v>129294</v>
      </c>
    </row>
    <row r="303" spans="1:4">
      <c r="A303" s="107" t="s">
        <v>25</v>
      </c>
      <c r="B303" s="108" t="s">
        <v>3166</v>
      </c>
      <c r="C303" s="108">
        <v>3</v>
      </c>
      <c r="D303" s="215">
        <v>117118</v>
      </c>
    </row>
    <row r="304" spans="1:4">
      <c r="A304" s="107" t="s">
        <v>25</v>
      </c>
      <c r="B304" s="108" t="s">
        <v>3166</v>
      </c>
      <c r="C304" s="108">
        <v>4</v>
      </c>
      <c r="D304" s="215">
        <v>149096</v>
      </c>
    </row>
    <row r="305" spans="1:4">
      <c r="A305" s="107" t="s">
        <v>25</v>
      </c>
      <c r="B305" s="108" t="s">
        <v>3166</v>
      </c>
      <c r="C305" s="108">
        <v>5</v>
      </c>
      <c r="D305" s="215">
        <v>292717</v>
      </c>
    </row>
    <row r="306" spans="1:4">
      <c r="A306" s="107" t="s">
        <v>26</v>
      </c>
      <c r="B306" s="108" t="s">
        <v>52</v>
      </c>
      <c r="C306" s="108">
        <v>1</v>
      </c>
      <c r="D306" s="215">
        <v>155381</v>
      </c>
    </row>
    <row r="307" spans="1:4">
      <c r="A307" s="107" t="s">
        <v>26</v>
      </c>
      <c r="B307" s="108" t="s">
        <v>52</v>
      </c>
      <c r="C307" s="108">
        <v>2</v>
      </c>
      <c r="D307" s="215">
        <v>110634</v>
      </c>
    </row>
    <row r="308" spans="1:4">
      <c r="A308" s="107" t="s">
        <v>26</v>
      </c>
      <c r="B308" s="108" t="s">
        <v>52</v>
      </c>
      <c r="C308" s="108">
        <v>3</v>
      </c>
      <c r="D308" s="215">
        <v>100810</v>
      </c>
    </row>
    <row r="309" spans="1:4">
      <c r="A309" s="107" t="s">
        <v>26</v>
      </c>
      <c r="B309" s="108" t="s">
        <v>52</v>
      </c>
      <c r="C309" s="108">
        <v>4</v>
      </c>
      <c r="D309" s="215">
        <v>144265</v>
      </c>
    </row>
    <row r="310" spans="1:4">
      <c r="A310" s="107" t="s">
        <v>26</v>
      </c>
      <c r="B310" s="108" t="s">
        <v>52</v>
      </c>
      <c r="C310" s="108">
        <v>5</v>
      </c>
      <c r="D310" s="215">
        <v>243990</v>
      </c>
    </row>
    <row r="311" spans="1:4">
      <c r="A311" s="107" t="s">
        <v>26</v>
      </c>
      <c r="B311" s="108" t="s">
        <v>3129</v>
      </c>
      <c r="C311" s="108">
        <v>1</v>
      </c>
      <c r="D311" s="215">
        <v>98266</v>
      </c>
    </row>
    <row r="312" spans="1:4">
      <c r="A312" s="107" t="s">
        <v>26</v>
      </c>
      <c r="B312" s="108" t="s">
        <v>3129</v>
      </c>
      <c r="C312" s="108">
        <v>2</v>
      </c>
      <c r="D312" s="215">
        <v>101241</v>
      </c>
    </row>
    <row r="313" spans="1:4">
      <c r="A313" s="107" t="s">
        <v>26</v>
      </c>
      <c r="B313" s="108" t="s">
        <v>3129</v>
      </c>
      <c r="C313" s="108">
        <v>3</v>
      </c>
      <c r="D313" s="215">
        <v>111383</v>
      </c>
    </row>
    <row r="314" spans="1:4">
      <c r="A314" s="107" t="s">
        <v>26</v>
      </c>
      <c r="B314" s="108" t="s">
        <v>3129</v>
      </c>
      <c r="C314" s="108">
        <v>4</v>
      </c>
      <c r="D314" s="215">
        <v>199194</v>
      </c>
    </row>
    <row r="315" spans="1:4">
      <c r="A315" s="107" t="s">
        <v>26</v>
      </c>
      <c r="B315" s="108" t="s">
        <v>3129</v>
      </c>
      <c r="C315" s="108">
        <v>5</v>
      </c>
      <c r="D315" s="215">
        <v>483924</v>
      </c>
    </row>
    <row r="316" spans="1:4">
      <c r="A316" s="107" t="s">
        <v>26</v>
      </c>
      <c r="B316" s="108" t="s">
        <v>3165</v>
      </c>
      <c r="C316" s="108">
        <v>1</v>
      </c>
      <c r="D316" s="215">
        <v>197224</v>
      </c>
    </row>
    <row r="317" spans="1:4">
      <c r="A317" s="107" t="s">
        <v>26</v>
      </c>
      <c r="B317" s="108" t="s">
        <v>3165</v>
      </c>
      <c r="C317" s="108">
        <v>2</v>
      </c>
      <c r="D317" s="215">
        <v>199433</v>
      </c>
    </row>
    <row r="318" spans="1:4">
      <c r="A318" s="107" t="s">
        <v>26</v>
      </c>
      <c r="B318" s="108" t="s">
        <v>3165</v>
      </c>
      <c r="C318" s="108">
        <v>3</v>
      </c>
      <c r="D318" s="215">
        <v>158364</v>
      </c>
    </row>
    <row r="319" spans="1:4">
      <c r="A319" s="107" t="s">
        <v>26</v>
      </c>
      <c r="B319" s="108" t="s">
        <v>3165</v>
      </c>
      <c r="C319" s="108">
        <v>4</v>
      </c>
      <c r="D319" s="215">
        <v>98749</v>
      </c>
    </row>
    <row r="320" spans="1:4">
      <c r="A320" s="107" t="s">
        <v>26</v>
      </c>
      <c r="B320" s="108" t="s">
        <v>3165</v>
      </c>
      <c r="C320" s="108">
        <v>5</v>
      </c>
      <c r="D320" s="215">
        <v>32934</v>
      </c>
    </row>
    <row r="321" spans="1:4">
      <c r="A321" s="107" t="s">
        <v>26</v>
      </c>
      <c r="B321" s="108" t="s">
        <v>3166</v>
      </c>
      <c r="C321" s="108">
        <v>1</v>
      </c>
      <c r="D321" s="215">
        <v>123619</v>
      </c>
    </row>
    <row r="322" spans="1:4">
      <c r="A322" s="107" t="s">
        <v>26</v>
      </c>
      <c r="B322" s="108" t="s">
        <v>3166</v>
      </c>
      <c r="C322" s="108">
        <v>2</v>
      </c>
      <c r="D322" s="215">
        <v>137110</v>
      </c>
    </row>
    <row r="323" spans="1:4">
      <c r="A323" s="107" t="s">
        <v>26</v>
      </c>
      <c r="B323" s="108" t="s">
        <v>3166</v>
      </c>
      <c r="C323" s="108">
        <v>3</v>
      </c>
      <c r="D323" s="215">
        <v>145017</v>
      </c>
    </row>
    <row r="324" spans="1:4">
      <c r="A324" s="107" t="s">
        <v>26</v>
      </c>
      <c r="B324" s="108" t="s">
        <v>3166</v>
      </c>
      <c r="C324" s="108">
        <v>4</v>
      </c>
      <c r="D324" s="215">
        <v>148698</v>
      </c>
    </row>
    <row r="325" spans="1:4">
      <c r="A325" s="107" t="s">
        <v>26</v>
      </c>
      <c r="B325" s="108" t="s">
        <v>3166</v>
      </c>
      <c r="C325" s="108">
        <v>5</v>
      </c>
      <c r="D325" s="215">
        <v>210949</v>
      </c>
    </row>
    <row r="326" spans="1:4">
      <c r="A326" s="107" t="s">
        <v>27</v>
      </c>
      <c r="B326" s="108" t="s">
        <v>52</v>
      </c>
      <c r="C326" s="108">
        <v>1</v>
      </c>
      <c r="D326" s="215">
        <v>183507</v>
      </c>
    </row>
    <row r="327" spans="1:4">
      <c r="A327" s="107" t="s">
        <v>27</v>
      </c>
      <c r="B327" s="108" t="s">
        <v>52</v>
      </c>
      <c r="C327" s="108">
        <v>2</v>
      </c>
      <c r="D327" s="215">
        <v>121669</v>
      </c>
    </row>
    <row r="328" spans="1:4">
      <c r="A328" s="107" t="s">
        <v>27</v>
      </c>
      <c r="B328" s="108" t="s">
        <v>52</v>
      </c>
      <c r="C328" s="108">
        <v>3</v>
      </c>
      <c r="D328" s="215">
        <v>131427</v>
      </c>
    </row>
    <row r="329" spans="1:4">
      <c r="A329" s="107" t="s">
        <v>27</v>
      </c>
      <c r="B329" s="108" t="s">
        <v>52</v>
      </c>
      <c r="C329" s="108">
        <v>4</v>
      </c>
      <c r="D329" s="215">
        <v>123054</v>
      </c>
    </row>
    <row r="330" spans="1:4">
      <c r="A330" s="107" t="s">
        <v>27</v>
      </c>
      <c r="B330" s="108" t="s">
        <v>52</v>
      </c>
      <c r="C330" s="108">
        <v>5</v>
      </c>
      <c r="D330" s="215">
        <v>245817</v>
      </c>
    </row>
    <row r="331" spans="1:4">
      <c r="A331" s="107" t="s">
        <v>27</v>
      </c>
      <c r="B331" s="108" t="s">
        <v>3129</v>
      </c>
      <c r="C331" s="108">
        <v>1</v>
      </c>
      <c r="D331" s="215">
        <v>105885</v>
      </c>
    </row>
    <row r="332" spans="1:4">
      <c r="A332" s="107" t="s">
        <v>27</v>
      </c>
      <c r="B332" s="108" t="s">
        <v>3129</v>
      </c>
      <c r="C332" s="108">
        <v>2</v>
      </c>
      <c r="D332" s="215">
        <v>62852</v>
      </c>
    </row>
    <row r="333" spans="1:4">
      <c r="A333" s="107" t="s">
        <v>27</v>
      </c>
      <c r="B333" s="108" t="s">
        <v>3129</v>
      </c>
      <c r="C333" s="108">
        <v>3</v>
      </c>
      <c r="D333" s="215">
        <v>112381</v>
      </c>
    </row>
    <row r="334" spans="1:4">
      <c r="A334" s="107" t="s">
        <v>27</v>
      </c>
      <c r="B334" s="108" t="s">
        <v>3129</v>
      </c>
      <c r="C334" s="108">
        <v>4</v>
      </c>
      <c r="D334" s="215">
        <v>191597</v>
      </c>
    </row>
    <row r="335" spans="1:4">
      <c r="A335" s="107" t="s">
        <v>27</v>
      </c>
      <c r="B335" s="108" t="s">
        <v>3129</v>
      </c>
      <c r="C335" s="108">
        <v>5</v>
      </c>
      <c r="D335" s="215">
        <v>478387</v>
      </c>
    </row>
    <row r="336" spans="1:4">
      <c r="A336" s="107" t="s">
        <v>27</v>
      </c>
      <c r="B336" s="108" t="s">
        <v>3165</v>
      </c>
      <c r="C336" s="108">
        <v>1</v>
      </c>
      <c r="D336" s="215">
        <v>211354</v>
      </c>
    </row>
    <row r="337" spans="1:4">
      <c r="A337" s="107" t="s">
        <v>27</v>
      </c>
      <c r="B337" s="108" t="s">
        <v>3165</v>
      </c>
      <c r="C337" s="108">
        <v>2</v>
      </c>
      <c r="D337" s="215">
        <v>199316</v>
      </c>
    </row>
    <row r="338" spans="1:4">
      <c r="A338" s="107" t="s">
        <v>27</v>
      </c>
      <c r="B338" s="108" t="s">
        <v>3165</v>
      </c>
      <c r="C338" s="108">
        <v>3</v>
      </c>
      <c r="D338" s="215">
        <v>134123</v>
      </c>
    </row>
    <row r="339" spans="1:4">
      <c r="A339" s="107" t="s">
        <v>27</v>
      </c>
      <c r="B339" s="108" t="s">
        <v>3165</v>
      </c>
      <c r="C339" s="108">
        <v>4</v>
      </c>
      <c r="D339" s="215">
        <v>86353</v>
      </c>
    </row>
    <row r="340" spans="1:4">
      <c r="A340" s="107" t="s">
        <v>27</v>
      </c>
      <c r="B340" s="108" t="s">
        <v>3165</v>
      </c>
      <c r="C340" s="108">
        <v>5</v>
      </c>
      <c r="D340" s="215">
        <v>37247</v>
      </c>
    </row>
    <row r="341" spans="1:4">
      <c r="A341" s="107" t="s">
        <v>27</v>
      </c>
      <c r="B341" s="108" t="s">
        <v>3166</v>
      </c>
      <c r="C341" s="108">
        <v>1</v>
      </c>
      <c r="D341" s="215">
        <v>148336</v>
      </c>
    </row>
    <row r="342" spans="1:4">
      <c r="A342" s="107" t="s">
        <v>27</v>
      </c>
      <c r="B342" s="108" t="s">
        <v>3166</v>
      </c>
      <c r="C342" s="108">
        <v>2</v>
      </c>
      <c r="D342" s="215">
        <v>119688</v>
      </c>
    </row>
    <row r="343" spans="1:4">
      <c r="A343" s="107" t="s">
        <v>27</v>
      </c>
      <c r="B343" s="108" t="s">
        <v>3166</v>
      </c>
      <c r="C343" s="108">
        <v>3</v>
      </c>
      <c r="D343" s="215">
        <v>144078</v>
      </c>
    </row>
    <row r="344" spans="1:4">
      <c r="A344" s="107" t="s">
        <v>27</v>
      </c>
      <c r="B344" s="108" t="s">
        <v>3166</v>
      </c>
      <c r="C344" s="108">
        <v>4</v>
      </c>
      <c r="D344" s="215">
        <v>154591</v>
      </c>
    </row>
    <row r="345" spans="1:4">
      <c r="A345" s="107" t="s">
        <v>27</v>
      </c>
      <c r="B345" s="108" t="s">
        <v>3166</v>
      </c>
      <c r="C345" s="108">
        <v>5</v>
      </c>
      <c r="D345" s="215">
        <v>251699</v>
      </c>
    </row>
    <row r="346" spans="1:4">
      <c r="A346" s="107" t="s">
        <v>28</v>
      </c>
      <c r="B346" s="108" t="s">
        <v>52</v>
      </c>
      <c r="C346" s="108">
        <v>1</v>
      </c>
      <c r="D346" s="215">
        <v>150956</v>
      </c>
    </row>
    <row r="347" spans="1:4">
      <c r="A347" s="107" t="s">
        <v>28</v>
      </c>
      <c r="B347" s="108" t="s">
        <v>52</v>
      </c>
      <c r="C347" s="108">
        <v>2</v>
      </c>
      <c r="D347" s="215">
        <v>105274</v>
      </c>
    </row>
    <row r="348" spans="1:4">
      <c r="A348" s="107" t="s">
        <v>28</v>
      </c>
      <c r="B348" s="108" t="s">
        <v>52</v>
      </c>
      <c r="C348" s="108">
        <v>3</v>
      </c>
      <c r="D348" s="215">
        <v>139935</v>
      </c>
    </row>
    <row r="349" spans="1:4">
      <c r="A349" s="107" t="s">
        <v>28</v>
      </c>
      <c r="B349" s="108" t="s">
        <v>52</v>
      </c>
      <c r="C349" s="108">
        <v>4</v>
      </c>
      <c r="D349" s="215">
        <v>110691</v>
      </c>
    </row>
    <row r="350" spans="1:4">
      <c r="A350" s="107" t="s">
        <v>28</v>
      </c>
      <c r="B350" s="108" t="s">
        <v>52</v>
      </c>
      <c r="C350" s="108">
        <v>5</v>
      </c>
      <c r="D350" s="215">
        <v>206578</v>
      </c>
    </row>
    <row r="351" spans="1:4">
      <c r="A351" s="107" t="s">
        <v>28</v>
      </c>
      <c r="B351" s="108" t="s">
        <v>3129</v>
      </c>
      <c r="C351" s="108">
        <v>1</v>
      </c>
      <c r="D351" s="215">
        <v>122496</v>
      </c>
    </row>
    <row r="352" spans="1:4">
      <c r="A352" s="107" t="s">
        <v>28</v>
      </c>
      <c r="B352" s="108" t="s">
        <v>3129</v>
      </c>
      <c r="C352" s="108">
        <v>2</v>
      </c>
      <c r="D352" s="215">
        <v>68359</v>
      </c>
    </row>
    <row r="353" spans="1:4">
      <c r="A353" s="107" t="s">
        <v>28</v>
      </c>
      <c r="B353" s="108" t="s">
        <v>3129</v>
      </c>
      <c r="C353" s="108">
        <v>3</v>
      </c>
      <c r="D353" s="215">
        <v>141791</v>
      </c>
    </row>
    <row r="354" spans="1:4">
      <c r="A354" s="107" t="s">
        <v>28</v>
      </c>
      <c r="B354" s="108" t="s">
        <v>3129</v>
      </c>
      <c r="C354" s="108">
        <v>4</v>
      </c>
      <c r="D354" s="215">
        <v>198006</v>
      </c>
    </row>
    <row r="355" spans="1:4">
      <c r="A355" s="107" t="s">
        <v>28</v>
      </c>
      <c r="B355" s="108" t="s">
        <v>3129</v>
      </c>
      <c r="C355" s="108">
        <v>5</v>
      </c>
      <c r="D355" s="215">
        <v>451204</v>
      </c>
    </row>
    <row r="356" spans="1:4">
      <c r="A356" s="107" t="s">
        <v>28</v>
      </c>
      <c r="B356" s="108" t="s">
        <v>3165</v>
      </c>
      <c r="C356" s="108">
        <v>1</v>
      </c>
      <c r="D356" s="215">
        <v>217960</v>
      </c>
    </row>
    <row r="357" spans="1:4">
      <c r="A357" s="107" t="s">
        <v>28</v>
      </c>
      <c r="B357" s="108" t="s">
        <v>3165</v>
      </c>
      <c r="C357" s="108">
        <v>2</v>
      </c>
      <c r="D357" s="215">
        <v>212100</v>
      </c>
    </row>
    <row r="358" spans="1:4">
      <c r="A358" s="107" t="s">
        <v>28</v>
      </c>
      <c r="B358" s="108" t="s">
        <v>3165</v>
      </c>
      <c r="C358" s="108">
        <v>3</v>
      </c>
      <c r="D358" s="215">
        <v>142702</v>
      </c>
    </row>
    <row r="359" spans="1:4">
      <c r="A359" s="107" t="s">
        <v>28</v>
      </c>
      <c r="B359" s="108" t="s">
        <v>3165</v>
      </c>
      <c r="C359" s="108">
        <v>4</v>
      </c>
      <c r="D359" s="215">
        <v>87239</v>
      </c>
    </row>
    <row r="360" spans="1:4">
      <c r="A360" s="107" t="s">
        <v>28</v>
      </c>
      <c r="B360" s="108" t="s">
        <v>3165</v>
      </c>
      <c r="C360" s="108">
        <v>5</v>
      </c>
      <c r="D360" s="215">
        <v>30372</v>
      </c>
    </row>
    <row r="361" spans="1:4">
      <c r="A361" s="107" t="s">
        <v>28</v>
      </c>
      <c r="B361" s="108" t="s">
        <v>3166</v>
      </c>
      <c r="C361" s="108">
        <v>1</v>
      </c>
      <c r="D361" s="215">
        <v>152685</v>
      </c>
    </row>
    <row r="362" spans="1:4">
      <c r="A362" s="107" t="s">
        <v>28</v>
      </c>
      <c r="B362" s="108" t="s">
        <v>3166</v>
      </c>
      <c r="C362" s="108">
        <v>2</v>
      </c>
      <c r="D362" s="215">
        <v>127112</v>
      </c>
    </row>
    <row r="363" spans="1:4">
      <c r="A363" s="107" t="s">
        <v>28</v>
      </c>
      <c r="B363" s="108" t="s">
        <v>3166</v>
      </c>
      <c r="C363" s="108">
        <v>3</v>
      </c>
      <c r="D363" s="215">
        <v>179928</v>
      </c>
    </row>
    <row r="364" spans="1:4">
      <c r="A364" s="107" t="s">
        <v>28</v>
      </c>
      <c r="B364" s="108" t="s">
        <v>3166</v>
      </c>
      <c r="C364" s="108">
        <v>4</v>
      </c>
      <c r="D364" s="215">
        <v>177323</v>
      </c>
    </row>
    <row r="365" spans="1:4">
      <c r="A365" s="107" t="s">
        <v>28</v>
      </c>
      <c r="B365" s="108" t="s">
        <v>3166</v>
      </c>
      <c r="C365" s="108">
        <v>5</v>
      </c>
      <c r="D365" s="215">
        <v>268849</v>
      </c>
    </row>
    <row r="366" spans="1:4">
      <c r="A366" s="107" t="s">
        <v>29</v>
      </c>
      <c r="B366" s="108" t="s">
        <v>52</v>
      </c>
      <c r="C366" s="108">
        <v>1</v>
      </c>
      <c r="D366" s="215">
        <v>155371</v>
      </c>
    </row>
    <row r="367" spans="1:4">
      <c r="A367" s="107" t="s">
        <v>29</v>
      </c>
      <c r="B367" s="108" t="s">
        <v>52</v>
      </c>
      <c r="C367" s="108">
        <v>2</v>
      </c>
      <c r="D367" s="215">
        <v>127330</v>
      </c>
    </row>
    <row r="368" spans="1:4">
      <c r="A368" s="107" t="s">
        <v>29</v>
      </c>
      <c r="B368" s="108" t="s">
        <v>52</v>
      </c>
      <c r="C368" s="108">
        <v>3</v>
      </c>
      <c r="D368" s="215">
        <v>117970</v>
      </c>
    </row>
    <row r="369" spans="1:4">
      <c r="A369" s="107" t="s">
        <v>29</v>
      </c>
      <c r="B369" s="108" t="s">
        <v>52</v>
      </c>
      <c r="C369" s="108">
        <v>4</v>
      </c>
      <c r="D369" s="215">
        <v>142336</v>
      </c>
    </row>
    <row r="370" spans="1:4">
      <c r="A370" s="107" t="s">
        <v>29</v>
      </c>
      <c r="B370" s="108" t="s">
        <v>52</v>
      </c>
      <c r="C370" s="108">
        <v>5</v>
      </c>
      <c r="D370" s="215">
        <v>211820</v>
      </c>
    </row>
    <row r="371" spans="1:4">
      <c r="A371" s="107" t="s">
        <v>29</v>
      </c>
      <c r="B371" s="108" t="s">
        <v>3129</v>
      </c>
      <c r="C371" s="108">
        <v>1</v>
      </c>
      <c r="D371" s="215">
        <v>113636</v>
      </c>
    </row>
    <row r="372" spans="1:4">
      <c r="A372" s="107" t="s">
        <v>29</v>
      </c>
      <c r="B372" s="108" t="s">
        <v>3129</v>
      </c>
      <c r="C372" s="108">
        <v>2</v>
      </c>
      <c r="D372" s="215">
        <v>67035</v>
      </c>
    </row>
    <row r="373" spans="1:4">
      <c r="A373" s="107" t="s">
        <v>29</v>
      </c>
      <c r="B373" s="108" t="s">
        <v>3129</v>
      </c>
      <c r="C373" s="108">
        <v>3</v>
      </c>
      <c r="D373" s="215">
        <v>98576</v>
      </c>
    </row>
    <row r="374" spans="1:4">
      <c r="A374" s="107" t="s">
        <v>29</v>
      </c>
      <c r="B374" s="108" t="s">
        <v>3129</v>
      </c>
      <c r="C374" s="108">
        <v>4</v>
      </c>
      <c r="D374" s="215">
        <v>157042</v>
      </c>
    </row>
    <row r="375" spans="1:4">
      <c r="A375" s="107" t="s">
        <v>29</v>
      </c>
      <c r="B375" s="108" t="s">
        <v>3129</v>
      </c>
      <c r="C375" s="108">
        <v>5</v>
      </c>
      <c r="D375" s="215">
        <v>531717</v>
      </c>
    </row>
    <row r="376" spans="1:4">
      <c r="A376" s="107" t="s">
        <v>29</v>
      </c>
      <c r="B376" s="108" t="s">
        <v>3165</v>
      </c>
      <c r="C376" s="108">
        <v>1</v>
      </c>
      <c r="D376" s="215">
        <v>200445</v>
      </c>
    </row>
    <row r="377" spans="1:4">
      <c r="A377" s="107" t="s">
        <v>29</v>
      </c>
      <c r="B377" s="108" t="s">
        <v>3165</v>
      </c>
      <c r="C377" s="108">
        <v>2</v>
      </c>
      <c r="D377" s="215">
        <v>195987</v>
      </c>
    </row>
    <row r="378" spans="1:4">
      <c r="A378" s="107" t="s">
        <v>29</v>
      </c>
      <c r="B378" s="108" t="s">
        <v>3165</v>
      </c>
      <c r="C378" s="108">
        <v>3</v>
      </c>
      <c r="D378" s="215">
        <v>148895</v>
      </c>
    </row>
    <row r="379" spans="1:4">
      <c r="A379" s="107" t="s">
        <v>29</v>
      </c>
      <c r="B379" s="108" t="s">
        <v>3165</v>
      </c>
      <c r="C379" s="108">
        <v>4</v>
      </c>
      <c r="D379" s="215">
        <v>106331</v>
      </c>
    </row>
    <row r="380" spans="1:4">
      <c r="A380" s="107" t="s">
        <v>29</v>
      </c>
      <c r="B380" s="108" t="s">
        <v>3165</v>
      </c>
      <c r="C380" s="108">
        <v>5</v>
      </c>
      <c r="D380" s="215">
        <v>31928</v>
      </c>
    </row>
    <row r="381" spans="1:4">
      <c r="A381" s="107" t="s">
        <v>29</v>
      </c>
      <c r="B381" s="108" t="s">
        <v>3166</v>
      </c>
      <c r="C381" s="108">
        <v>1</v>
      </c>
      <c r="D381" s="215">
        <v>152102</v>
      </c>
    </row>
    <row r="382" spans="1:4">
      <c r="A382" s="107" t="s">
        <v>29</v>
      </c>
      <c r="B382" s="108" t="s">
        <v>3166</v>
      </c>
      <c r="C382" s="108">
        <v>2</v>
      </c>
      <c r="D382" s="215">
        <v>136461</v>
      </c>
    </row>
    <row r="383" spans="1:4">
      <c r="A383" s="107" t="s">
        <v>29</v>
      </c>
      <c r="B383" s="108" t="s">
        <v>3166</v>
      </c>
      <c r="C383" s="108">
        <v>3</v>
      </c>
      <c r="D383" s="215">
        <v>182782</v>
      </c>
    </row>
    <row r="384" spans="1:4">
      <c r="A384" s="107" t="s">
        <v>29</v>
      </c>
      <c r="B384" s="108" t="s">
        <v>3166</v>
      </c>
      <c r="C384" s="108">
        <v>4</v>
      </c>
      <c r="D384" s="215">
        <v>162785</v>
      </c>
    </row>
    <row r="385" spans="1:4">
      <c r="A385" s="107" t="s">
        <v>29</v>
      </c>
      <c r="B385" s="108" t="s">
        <v>3166</v>
      </c>
      <c r="C385" s="108">
        <v>5</v>
      </c>
      <c r="D385" s="215">
        <v>303890</v>
      </c>
    </row>
    <row r="386" spans="1:4">
      <c r="A386" s="107" t="s">
        <v>2074</v>
      </c>
      <c r="B386" s="108" t="s">
        <v>52</v>
      </c>
      <c r="C386" s="108">
        <v>1</v>
      </c>
      <c r="D386" s="215">
        <v>161441</v>
      </c>
    </row>
    <row r="387" spans="1:4">
      <c r="A387" s="107" t="s">
        <v>2074</v>
      </c>
      <c r="B387" s="108" t="s">
        <v>52</v>
      </c>
      <c r="C387" s="108">
        <v>2</v>
      </c>
      <c r="D387" s="215">
        <v>97289</v>
      </c>
    </row>
    <row r="388" spans="1:4">
      <c r="A388" s="107" t="s">
        <v>2074</v>
      </c>
      <c r="B388" s="108" t="s">
        <v>52</v>
      </c>
      <c r="C388" s="108">
        <v>3</v>
      </c>
      <c r="D388" s="215">
        <v>103509</v>
      </c>
    </row>
    <row r="389" spans="1:4">
      <c r="A389" s="107" t="s">
        <v>2074</v>
      </c>
      <c r="B389" s="108" t="s">
        <v>52</v>
      </c>
      <c r="C389" s="108">
        <v>4</v>
      </c>
      <c r="D389" s="215">
        <v>140580</v>
      </c>
    </row>
    <row r="390" spans="1:4">
      <c r="A390" s="107" t="s">
        <v>2074</v>
      </c>
      <c r="B390" s="108" t="s">
        <v>52</v>
      </c>
      <c r="C390" s="108">
        <v>5</v>
      </c>
      <c r="D390" s="215">
        <v>193781</v>
      </c>
    </row>
    <row r="391" spans="1:4">
      <c r="A391" s="107" t="s">
        <v>2074</v>
      </c>
      <c r="B391" s="108" t="s">
        <v>3129</v>
      </c>
      <c r="C391" s="108">
        <v>1</v>
      </c>
      <c r="D391" s="215">
        <v>94315</v>
      </c>
    </row>
    <row r="392" spans="1:4">
      <c r="A392" s="107" t="s">
        <v>2074</v>
      </c>
      <c r="B392" s="108" t="s">
        <v>3129</v>
      </c>
      <c r="C392" s="108">
        <v>2</v>
      </c>
      <c r="D392" s="215">
        <v>66834</v>
      </c>
    </row>
    <row r="393" spans="1:4">
      <c r="A393" s="107" t="s">
        <v>2074</v>
      </c>
      <c r="B393" s="108" t="s">
        <v>3129</v>
      </c>
      <c r="C393" s="108">
        <v>3</v>
      </c>
      <c r="D393" s="215">
        <v>96314</v>
      </c>
    </row>
    <row r="394" spans="1:4">
      <c r="A394" s="107" t="s">
        <v>2074</v>
      </c>
      <c r="B394" s="108" t="s">
        <v>3129</v>
      </c>
      <c r="C394" s="108">
        <v>4</v>
      </c>
      <c r="D394" s="215">
        <v>193675</v>
      </c>
    </row>
    <row r="395" spans="1:4">
      <c r="A395" s="107" t="s">
        <v>2074</v>
      </c>
      <c r="B395" s="108" t="s">
        <v>3129</v>
      </c>
      <c r="C395" s="108">
        <v>5</v>
      </c>
      <c r="D395" s="215">
        <v>508505</v>
      </c>
    </row>
    <row r="396" spans="1:4">
      <c r="A396" s="107" t="s">
        <v>2074</v>
      </c>
      <c r="B396" s="108" t="s">
        <v>3165</v>
      </c>
      <c r="C396" s="108">
        <v>1</v>
      </c>
      <c r="D396" s="215">
        <v>210500</v>
      </c>
    </row>
    <row r="397" spans="1:4">
      <c r="A397" s="107" t="s">
        <v>2074</v>
      </c>
      <c r="B397" s="108" t="s">
        <v>3165</v>
      </c>
      <c r="C397" s="108">
        <v>2</v>
      </c>
      <c r="D397" s="215">
        <v>209314</v>
      </c>
    </row>
    <row r="398" spans="1:4">
      <c r="A398" s="107" t="s">
        <v>2074</v>
      </c>
      <c r="B398" s="108" t="s">
        <v>3165</v>
      </c>
      <c r="C398" s="108">
        <v>3</v>
      </c>
      <c r="D398" s="215">
        <v>166673</v>
      </c>
    </row>
    <row r="399" spans="1:4">
      <c r="A399" s="107" t="s">
        <v>2074</v>
      </c>
      <c r="B399" s="108" t="s">
        <v>3165</v>
      </c>
      <c r="C399" s="108">
        <v>4</v>
      </c>
      <c r="D399" s="215">
        <v>116382</v>
      </c>
    </row>
    <row r="400" spans="1:4">
      <c r="A400" s="107" t="s">
        <v>2074</v>
      </c>
      <c r="B400" s="108" t="s">
        <v>3165</v>
      </c>
      <c r="C400" s="108">
        <v>5</v>
      </c>
      <c r="D400" s="215">
        <v>40283</v>
      </c>
    </row>
    <row r="401" spans="1:4">
      <c r="A401" s="107" t="s">
        <v>2074</v>
      </c>
      <c r="B401" s="108" t="s">
        <v>3166</v>
      </c>
      <c r="C401" s="108">
        <v>1</v>
      </c>
      <c r="D401" s="215">
        <v>142065</v>
      </c>
    </row>
    <row r="402" spans="1:4">
      <c r="A402" s="107" t="s">
        <v>2074</v>
      </c>
      <c r="B402" s="108" t="s">
        <v>3166</v>
      </c>
      <c r="C402" s="108">
        <v>2</v>
      </c>
      <c r="D402" s="215">
        <v>135585</v>
      </c>
    </row>
    <row r="403" spans="1:4">
      <c r="A403" s="107" t="s">
        <v>2074</v>
      </c>
      <c r="B403" s="108" t="s">
        <v>3166</v>
      </c>
      <c r="C403" s="108">
        <v>3</v>
      </c>
      <c r="D403" s="215">
        <v>200111</v>
      </c>
    </row>
    <row r="404" spans="1:4">
      <c r="A404" s="107" t="s">
        <v>2074</v>
      </c>
      <c r="B404" s="108" t="s">
        <v>3166</v>
      </c>
      <c r="C404" s="108">
        <v>4</v>
      </c>
      <c r="D404" s="215">
        <v>226636</v>
      </c>
    </row>
    <row r="405" spans="1:4">
      <c r="A405" s="107" t="s">
        <v>2074</v>
      </c>
      <c r="B405" s="108" t="s">
        <v>3166</v>
      </c>
      <c r="C405" s="108">
        <v>5</v>
      </c>
      <c r="D405" s="215">
        <v>288540</v>
      </c>
    </row>
    <row r="406" spans="1:4">
      <c r="A406" s="107" t="s">
        <v>2139</v>
      </c>
      <c r="B406" s="108" t="s">
        <v>52</v>
      </c>
      <c r="C406" s="108">
        <v>1</v>
      </c>
      <c r="D406" s="215">
        <v>139337</v>
      </c>
    </row>
    <row r="407" spans="1:4">
      <c r="A407" s="107" t="s">
        <v>2139</v>
      </c>
      <c r="B407" s="108" t="s">
        <v>52</v>
      </c>
      <c r="C407" s="108">
        <v>2</v>
      </c>
      <c r="D407" s="215">
        <v>124075</v>
      </c>
    </row>
    <row r="408" spans="1:4">
      <c r="A408" s="107" t="s">
        <v>2139</v>
      </c>
      <c r="B408" s="108" t="s">
        <v>52</v>
      </c>
      <c r="C408" s="108">
        <v>3</v>
      </c>
      <c r="D408" s="215">
        <v>131593</v>
      </c>
    </row>
    <row r="409" spans="1:4">
      <c r="A409" s="107" t="s">
        <v>2139</v>
      </c>
      <c r="B409" s="108" t="s">
        <v>52</v>
      </c>
      <c r="C409" s="108">
        <v>4</v>
      </c>
      <c r="D409" s="215">
        <v>135012</v>
      </c>
    </row>
    <row r="410" spans="1:4">
      <c r="A410" s="107" t="s">
        <v>2139</v>
      </c>
      <c r="B410" s="108" t="s">
        <v>52</v>
      </c>
      <c r="C410" s="108">
        <v>5</v>
      </c>
      <c r="D410" s="215">
        <v>227966</v>
      </c>
    </row>
    <row r="411" spans="1:4">
      <c r="A411" s="107" t="s">
        <v>2139</v>
      </c>
      <c r="B411" s="108" t="s">
        <v>3129</v>
      </c>
      <c r="C411" s="108">
        <v>1</v>
      </c>
      <c r="D411" s="215">
        <v>109237</v>
      </c>
    </row>
    <row r="412" spans="1:4">
      <c r="A412" s="107" t="s">
        <v>2139</v>
      </c>
      <c r="B412" s="108" t="s">
        <v>3129</v>
      </c>
      <c r="C412" s="108">
        <v>2</v>
      </c>
      <c r="D412" s="215">
        <v>79997</v>
      </c>
    </row>
    <row r="413" spans="1:4">
      <c r="A413" s="107" t="s">
        <v>2139</v>
      </c>
      <c r="B413" s="108" t="s">
        <v>3129</v>
      </c>
      <c r="C413" s="108">
        <v>3</v>
      </c>
      <c r="D413" s="215">
        <v>125312</v>
      </c>
    </row>
    <row r="414" spans="1:4">
      <c r="A414" s="107" t="s">
        <v>2139</v>
      </c>
      <c r="B414" s="108" t="s">
        <v>3129</v>
      </c>
      <c r="C414" s="108">
        <v>4</v>
      </c>
      <c r="D414" s="215">
        <v>151880</v>
      </c>
    </row>
    <row r="415" spans="1:4">
      <c r="A415" s="107" t="s">
        <v>2139</v>
      </c>
      <c r="B415" s="108" t="s">
        <v>3129</v>
      </c>
      <c r="C415" s="108">
        <v>5</v>
      </c>
      <c r="D415" s="215">
        <v>487159</v>
      </c>
    </row>
    <row r="416" spans="1:4">
      <c r="A416" s="107" t="s">
        <v>2139</v>
      </c>
      <c r="B416" s="108" t="s">
        <v>3165</v>
      </c>
      <c r="C416" s="108">
        <v>1</v>
      </c>
      <c r="D416" s="215">
        <v>204615</v>
      </c>
    </row>
    <row r="417" spans="1:4">
      <c r="A417" s="107" t="s">
        <v>2139</v>
      </c>
      <c r="B417" s="108" t="s">
        <v>3165</v>
      </c>
      <c r="C417" s="108">
        <v>2</v>
      </c>
      <c r="D417" s="215">
        <v>257483</v>
      </c>
    </row>
    <row r="418" spans="1:4">
      <c r="A418" s="107" t="s">
        <v>2139</v>
      </c>
      <c r="B418" s="108" t="s">
        <v>3165</v>
      </c>
      <c r="C418" s="108">
        <v>3</v>
      </c>
      <c r="D418" s="215">
        <v>150673</v>
      </c>
    </row>
    <row r="419" spans="1:4">
      <c r="A419" s="107" t="s">
        <v>2139</v>
      </c>
      <c r="B419" s="108" t="s">
        <v>3165</v>
      </c>
      <c r="C419" s="108">
        <v>4</v>
      </c>
      <c r="D419" s="215">
        <v>92759</v>
      </c>
    </row>
    <row r="420" spans="1:4">
      <c r="A420" s="107" t="s">
        <v>2139</v>
      </c>
      <c r="B420" s="108" t="s">
        <v>3165</v>
      </c>
      <c r="C420" s="108">
        <v>5</v>
      </c>
      <c r="D420" s="215">
        <v>30481</v>
      </c>
    </row>
    <row r="421" spans="1:4">
      <c r="A421" s="107" t="s">
        <v>2139</v>
      </c>
      <c r="B421" s="108" t="s">
        <v>3166</v>
      </c>
      <c r="C421" s="108">
        <v>1</v>
      </c>
      <c r="D421" s="215">
        <v>169973</v>
      </c>
    </row>
    <row r="422" spans="1:4">
      <c r="A422" s="107" t="s">
        <v>2139</v>
      </c>
      <c r="B422" s="108" t="s">
        <v>3166</v>
      </c>
      <c r="C422" s="108">
        <v>2</v>
      </c>
      <c r="D422" s="215">
        <v>187041</v>
      </c>
    </row>
    <row r="423" spans="1:4">
      <c r="A423" s="107" t="s">
        <v>2139</v>
      </c>
      <c r="B423" s="108" t="s">
        <v>3166</v>
      </c>
      <c r="C423" s="108">
        <v>3</v>
      </c>
      <c r="D423" s="215">
        <v>184905</v>
      </c>
    </row>
    <row r="424" spans="1:4">
      <c r="A424" s="107" t="s">
        <v>2139</v>
      </c>
      <c r="B424" s="108" t="s">
        <v>3166</v>
      </c>
      <c r="C424" s="108">
        <v>4</v>
      </c>
      <c r="D424" s="215">
        <v>195109</v>
      </c>
    </row>
    <row r="425" spans="1:4">
      <c r="A425" s="107" t="s">
        <v>2139</v>
      </c>
      <c r="B425" s="108" t="s">
        <v>3166</v>
      </c>
      <c r="C425" s="108">
        <v>5</v>
      </c>
      <c r="D425" s="215">
        <v>262499</v>
      </c>
    </row>
    <row r="426" spans="1:4">
      <c r="A426" s="107" t="s">
        <v>2174</v>
      </c>
      <c r="B426" s="108" t="s">
        <v>52</v>
      </c>
      <c r="C426" s="108">
        <v>1</v>
      </c>
      <c r="D426" s="215">
        <v>161855</v>
      </c>
    </row>
    <row r="427" spans="1:4">
      <c r="A427" s="107" t="s">
        <v>2174</v>
      </c>
      <c r="B427" s="108" t="s">
        <v>52</v>
      </c>
      <c r="C427" s="108">
        <v>2</v>
      </c>
      <c r="D427" s="215">
        <v>151862</v>
      </c>
    </row>
    <row r="428" spans="1:4">
      <c r="A428" s="107" t="s">
        <v>2174</v>
      </c>
      <c r="B428" s="108" t="s">
        <v>52</v>
      </c>
      <c r="C428" s="108">
        <v>3</v>
      </c>
      <c r="D428" s="215">
        <v>115511</v>
      </c>
    </row>
    <row r="429" spans="1:4">
      <c r="A429" s="107" t="s">
        <v>2174</v>
      </c>
      <c r="B429" s="108" t="s">
        <v>52</v>
      </c>
      <c r="C429" s="108">
        <v>4</v>
      </c>
      <c r="D429" s="215">
        <v>163201</v>
      </c>
    </row>
    <row r="430" spans="1:4">
      <c r="A430" s="107" t="s">
        <v>2174</v>
      </c>
      <c r="B430" s="108" t="s">
        <v>52</v>
      </c>
      <c r="C430" s="108">
        <v>5</v>
      </c>
      <c r="D430" s="215">
        <v>217220</v>
      </c>
    </row>
    <row r="431" spans="1:4">
      <c r="A431" s="107" t="s">
        <v>2174</v>
      </c>
      <c r="B431" s="108" t="s">
        <v>3129</v>
      </c>
      <c r="C431" s="108">
        <v>1</v>
      </c>
      <c r="D431" s="215">
        <v>94831</v>
      </c>
    </row>
    <row r="432" spans="1:4">
      <c r="A432" s="107" t="s">
        <v>2174</v>
      </c>
      <c r="B432" s="108" t="s">
        <v>3129</v>
      </c>
      <c r="C432" s="108">
        <v>2</v>
      </c>
      <c r="D432" s="215">
        <v>43066</v>
      </c>
    </row>
    <row r="433" spans="1:4">
      <c r="A433" s="107" t="s">
        <v>2174</v>
      </c>
      <c r="B433" s="108" t="s">
        <v>3129</v>
      </c>
      <c r="C433" s="108">
        <v>3</v>
      </c>
      <c r="D433" s="215">
        <v>126749</v>
      </c>
    </row>
    <row r="434" spans="1:4">
      <c r="A434" s="107" t="s">
        <v>2174</v>
      </c>
      <c r="B434" s="108" t="s">
        <v>3129</v>
      </c>
      <c r="C434" s="108">
        <v>4</v>
      </c>
      <c r="D434" s="215">
        <v>163216</v>
      </c>
    </row>
    <row r="435" spans="1:4">
      <c r="A435" s="107" t="s">
        <v>2174</v>
      </c>
      <c r="B435" s="108" t="s">
        <v>3129</v>
      </c>
      <c r="C435" s="108">
        <v>5</v>
      </c>
      <c r="D435" s="215">
        <v>542575</v>
      </c>
    </row>
    <row r="436" spans="1:4">
      <c r="A436" s="107" t="s">
        <v>2174</v>
      </c>
      <c r="B436" s="108" t="s">
        <v>3165</v>
      </c>
      <c r="C436" s="108">
        <v>1</v>
      </c>
      <c r="D436" s="215">
        <v>182390</v>
      </c>
    </row>
    <row r="437" spans="1:4">
      <c r="A437" s="107" t="s">
        <v>2174</v>
      </c>
      <c r="B437" s="108" t="s">
        <v>3165</v>
      </c>
      <c r="C437" s="108">
        <v>2</v>
      </c>
      <c r="D437" s="215">
        <v>228290</v>
      </c>
    </row>
    <row r="438" spans="1:4">
      <c r="A438" s="107" t="s">
        <v>2174</v>
      </c>
      <c r="B438" s="108" t="s">
        <v>3165</v>
      </c>
      <c r="C438" s="108">
        <v>3</v>
      </c>
      <c r="D438" s="215">
        <v>174825</v>
      </c>
    </row>
    <row r="439" spans="1:4">
      <c r="A439" s="107" t="s">
        <v>2174</v>
      </c>
      <c r="B439" s="108" t="s">
        <v>3165</v>
      </c>
      <c r="C439" s="108">
        <v>4</v>
      </c>
      <c r="D439" s="215">
        <v>107388</v>
      </c>
    </row>
    <row r="440" spans="1:4">
      <c r="A440" s="107" t="s">
        <v>2174</v>
      </c>
      <c r="B440" s="108" t="s">
        <v>3165</v>
      </c>
      <c r="C440" s="108">
        <v>5</v>
      </c>
      <c r="D440" s="215">
        <v>18391</v>
      </c>
    </row>
    <row r="441" spans="1:4">
      <c r="A441" s="107" t="s">
        <v>2174</v>
      </c>
      <c r="B441" s="108" t="s">
        <v>3166</v>
      </c>
      <c r="C441" s="108">
        <v>1</v>
      </c>
      <c r="D441" s="215">
        <v>184541</v>
      </c>
    </row>
    <row r="442" spans="1:4">
      <c r="A442" s="107" t="s">
        <v>2174</v>
      </c>
      <c r="B442" s="108" t="s">
        <v>3166</v>
      </c>
      <c r="C442" s="108">
        <v>2</v>
      </c>
      <c r="D442" s="215">
        <v>153026</v>
      </c>
    </row>
    <row r="443" spans="1:4">
      <c r="A443" s="107" t="s">
        <v>2174</v>
      </c>
      <c r="B443" s="108" t="s">
        <v>3166</v>
      </c>
      <c r="C443" s="108">
        <v>3</v>
      </c>
      <c r="D443" s="215">
        <v>158085</v>
      </c>
    </row>
    <row r="444" spans="1:4">
      <c r="A444" s="107" t="s">
        <v>2174</v>
      </c>
      <c r="B444" s="108" t="s">
        <v>3166</v>
      </c>
      <c r="C444" s="108">
        <v>4</v>
      </c>
      <c r="D444" s="215">
        <v>242254</v>
      </c>
    </row>
    <row r="445" spans="1:4">
      <c r="A445" s="107" t="s">
        <v>2174</v>
      </c>
      <c r="B445" s="108" t="s">
        <v>3166</v>
      </c>
      <c r="C445" s="108">
        <v>5</v>
      </c>
      <c r="D445" s="215">
        <v>310476</v>
      </c>
    </row>
    <row r="446" spans="1:4">
      <c r="A446" s="107" t="s">
        <v>2286</v>
      </c>
      <c r="B446" s="108" t="s">
        <v>52</v>
      </c>
      <c r="C446" s="108">
        <v>1</v>
      </c>
      <c r="D446" s="215">
        <v>209514</v>
      </c>
    </row>
    <row r="447" spans="1:4">
      <c r="A447" s="107" t="s">
        <v>2286</v>
      </c>
      <c r="B447" s="108" t="s">
        <v>52</v>
      </c>
      <c r="C447" s="108">
        <v>2</v>
      </c>
      <c r="D447" s="215">
        <v>120223</v>
      </c>
    </row>
    <row r="448" spans="1:4">
      <c r="A448" s="107" t="s">
        <v>2286</v>
      </c>
      <c r="B448" s="108" t="s">
        <v>52</v>
      </c>
      <c r="C448" s="108">
        <v>3</v>
      </c>
      <c r="D448" s="215">
        <v>119839</v>
      </c>
    </row>
    <row r="449" spans="1:4">
      <c r="A449" s="107" t="s">
        <v>2286</v>
      </c>
      <c r="B449" s="108" t="s">
        <v>52</v>
      </c>
      <c r="C449" s="108">
        <v>4</v>
      </c>
      <c r="D449" s="215">
        <v>110843</v>
      </c>
    </row>
    <row r="450" spans="1:4">
      <c r="A450" s="107" t="s">
        <v>2286</v>
      </c>
      <c r="B450" s="108" t="s">
        <v>52</v>
      </c>
      <c r="C450" s="108">
        <v>5</v>
      </c>
      <c r="D450" s="215">
        <v>257490</v>
      </c>
    </row>
    <row r="451" spans="1:4">
      <c r="A451" s="107" t="s">
        <v>2286</v>
      </c>
      <c r="B451" s="108" t="s">
        <v>3129</v>
      </c>
      <c r="C451" s="108">
        <v>1</v>
      </c>
      <c r="D451" s="215">
        <v>94386</v>
      </c>
    </row>
    <row r="452" spans="1:4">
      <c r="A452" s="107" t="s">
        <v>2286</v>
      </c>
      <c r="B452" s="108" t="s">
        <v>3129</v>
      </c>
      <c r="C452" s="108">
        <v>2</v>
      </c>
      <c r="D452" s="215">
        <v>46841</v>
      </c>
    </row>
    <row r="453" spans="1:4">
      <c r="A453" s="107" t="s">
        <v>2286</v>
      </c>
      <c r="B453" s="108" t="s">
        <v>3129</v>
      </c>
      <c r="C453" s="108">
        <v>3</v>
      </c>
      <c r="D453" s="215">
        <v>84864</v>
      </c>
    </row>
    <row r="454" spans="1:4">
      <c r="A454" s="107" t="s">
        <v>2286</v>
      </c>
      <c r="B454" s="108" t="s">
        <v>3129</v>
      </c>
      <c r="C454" s="108">
        <v>4</v>
      </c>
      <c r="D454" s="215">
        <v>199309</v>
      </c>
    </row>
    <row r="455" spans="1:4">
      <c r="A455" s="107" t="s">
        <v>2286</v>
      </c>
      <c r="B455" s="108" t="s">
        <v>3129</v>
      </c>
      <c r="C455" s="108">
        <v>5</v>
      </c>
      <c r="D455" s="215">
        <v>454137</v>
      </c>
    </row>
    <row r="456" spans="1:4">
      <c r="A456" s="107" t="s">
        <v>2286</v>
      </c>
      <c r="B456" s="108" t="s">
        <v>3165</v>
      </c>
      <c r="C456" s="108">
        <v>1</v>
      </c>
      <c r="D456" s="215">
        <v>213858</v>
      </c>
    </row>
    <row r="457" spans="1:4">
      <c r="A457" s="107" t="s">
        <v>2286</v>
      </c>
      <c r="B457" s="108" t="s">
        <v>3165</v>
      </c>
      <c r="C457" s="108">
        <v>2</v>
      </c>
      <c r="D457" s="215">
        <v>269459</v>
      </c>
    </row>
    <row r="458" spans="1:4">
      <c r="A458" s="107" t="s">
        <v>2286</v>
      </c>
      <c r="B458" s="108" t="s">
        <v>3165</v>
      </c>
      <c r="C458" s="108">
        <v>3</v>
      </c>
      <c r="D458" s="215">
        <v>223627</v>
      </c>
    </row>
    <row r="459" spans="1:4">
      <c r="A459" s="107" t="s">
        <v>2286</v>
      </c>
      <c r="B459" s="108" t="s">
        <v>3165</v>
      </c>
      <c r="C459" s="108">
        <v>4</v>
      </c>
      <c r="D459" s="215">
        <v>68413</v>
      </c>
    </row>
    <row r="460" spans="1:4">
      <c r="A460" s="107" t="s">
        <v>2286</v>
      </c>
      <c r="B460" s="108" t="s">
        <v>3165</v>
      </c>
      <c r="C460" s="108">
        <v>5</v>
      </c>
      <c r="D460" s="215">
        <v>47863</v>
      </c>
    </row>
    <row r="461" spans="1:4">
      <c r="A461" s="107" t="s">
        <v>2286</v>
      </c>
      <c r="B461" s="108" t="s">
        <v>3166</v>
      </c>
      <c r="C461" s="108">
        <v>1</v>
      </c>
      <c r="D461" s="215">
        <v>170812</v>
      </c>
    </row>
    <row r="462" spans="1:4">
      <c r="A462" s="107" t="s">
        <v>2286</v>
      </c>
      <c r="B462" s="108" t="s">
        <v>3166</v>
      </c>
      <c r="C462" s="108">
        <v>2</v>
      </c>
      <c r="D462" s="215">
        <v>141410</v>
      </c>
    </row>
    <row r="463" spans="1:4">
      <c r="A463" s="107" t="s">
        <v>2286</v>
      </c>
      <c r="B463" s="108" t="s">
        <v>3166</v>
      </c>
      <c r="C463" s="108">
        <v>3</v>
      </c>
      <c r="D463" s="215">
        <v>236284</v>
      </c>
    </row>
    <row r="464" spans="1:4">
      <c r="A464" s="107" t="s">
        <v>2286</v>
      </c>
      <c r="B464" s="108" t="s">
        <v>3166</v>
      </c>
      <c r="C464" s="108">
        <v>4</v>
      </c>
      <c r="D464" s="215">
        <v>190183</v>
      </c>
    </row>
    <row r="465" spans="1:4">
      <c r="A465" s="107" t="s">
        <v>2286</v>
      </c>
      <c r="B465" s="108" t="s">
        <v>3166</v>
      </c>
      <c r="C465" s="108">
        <v>5</v>
      </c>
      <c r="D465" s="215">
        <v>345596</v>
      </c>
    </row>
    <row r="466" spans="1:4">
      <c r="A466" s="107" t="s">
        <v>2316</v>
      </c>
      <c r="B466" s="108" t="s">
        <v>52</v>
      </c>
      <c r="C466" s="108">
        <v>1</v>
      </c>
      <c r="D466" s="215">
        <v>210657</v>
      </c>
    </row>
    <row r="467" spans="1:4">
      <c r="A467" s="107" t="s">
        <v>2316</v>
      </c>
      <c r="B467" s="108" t="s">
        <v>52</v>
      </c>
      <c r="C467" s="108">
        <v>2</v>
      </c>
      <c r="D467" s="215">
        <v>110978</v>
      </c>
    </row>
    <row r="468" spans="1:4">
      <c r="A468" s="107" t="s">
        <v>2316</v>
      </c>
      <c r="B468" s="108" t="s">
        <v>52</v>
      </c>
      <c r="C468" s="108">
        <v>3</v>
      </c>
      <c r="D468" s="215">
        <v>93580</v>
      </c>
    </row>
    <row r="469" spans="1:4">
      <c r="A469" s="107" t="s">
        <v>2316</v>
      </c>
      <c r="B469" s="108" t="s">
        <v>52</v>
      </c>
      <c r="C469" s="108">
        <v>4</v>
      </c>
      <c r="D469" s="215">
        <v>167078</v>
      </c>
    </row>
    <row r="470" spans="1:4">
      <c r="A470" s="107" t="s">
        <v>2316</v>
      </c>
      <c r="B470" s="108" t="s">
        <v>52</v>
      </c>
      <c r="C470" s="108">
        <v>5</v>
      </c>
      <c r="D470" s="215">
        <v>192224</v>
      </c>
    </row>
    <row r="471" spans="1:4">
      <c r="A471" s="107" t="s">
        <v>2316</v>
      </c>
      <c r="B471" s="108" t="s">
        <v>3129</v>
      </c>
      <c r="C471" s="108">
        <v>1</v>
      </c>
      <c r="D471" s="215">
        <v>80402</v>
      </c>
    </row>
    <row r="472" spans="1:4">
      <c r="A472" s="107" t="s">
        <v>2316</v>
      </c>
      <c r="B472" s="108" t="s">
        <v>3129</v>
      </c>
      <c r="C472" s="108">
        <v>2</v>
      </c>
      <c r="D472" s="215">
        <v>64265</v>
      </c>
    </row>
    <row r="473" spans="1:4">
      <c r="A473" s="107" t="s">
        <v>2316</v>
      </c>
      <c r="B473" s="108" t="s">
        <v>3129</v>
      </c>
      <c r="C473" s="108">
        <v>3</v>
      </c>
      <c r="D473" s="215">
        <v>106622</v>
      </c>
    </row>
    <row r="474" spans="1:4">
      <c r="A474" s="107" t="s">
        <v>2316</v>
      </c>
      <c r="B474" s="108" t="s">
        <v>3129</v>
      </c>
      <c r="C474" s="108">
        <v>4</v>
      </c>
      <c r="D474" s="215">
        <v>195174</v>
      </c>
    </row>
    <row r="475" spans="1:4">
      <c r="A475" s="107" t="s">
        <v>2316</v>
      </c>
      <c r="B475" s="108" t="s">
        <v>3129</v>
      </c>
      <c r="C475" s="108">
        <v>5</v>
      </c>
      <c r="D475" s="215">
        <v>474257</v>
      </c>
    </row>
    <row r="476" spans="1:4">
      <c r="A476" s="107" t="s">
        <v>2316</v>
      </c>
      <c r="B476" s="108" t="s">
        <v>3165</v>
      </c>
      <c r="C476" s="108">
        <v>1</v>
      </c>
      <c r="D476" s="215">
        <v>246640</v>
      </c>
    </row>
    <row r="477" spans="1:4">
      <c r="A477" s="107" t="s">
        <v>2316</v>
      </c>
      <c r="B477" s="108" t="s">
        <v>3165</v>
      </c>
      <c r="C477" s="108">
        <v>2</v>
      </c>
      <c r="D477" s="215">
        <v>202996</v>
      </c>
    </row>
    <row r="478" spans="1:4">
      <c r="A478" s="107" t="s">
        <v>2316</v>
      </c>
      <c r="B478" s="108" t="s">
        <v>3165</v>
      </c>
      <c r="C478" s="108">
        <v>3</v>
      </c>
      <c r="D478" s="215">
        <v>186812</v>
      </c>
    </row>
    <row r="479" spans="1:4">
      <c r="A479" s="107" t="s">
        <v>2316</v>
      </c>
      <c r="B479" s="108" t="s">
        <v>3165</v>
      </c>
      <c r="C479" s="108">
        <v>4</v>
      </c>
      <c r="D479" s="215">
        <v>92044</v>
      </c>
    </row>
    <row r="480" spans="1:4">
      <c r="A480" s="107" t="s">
        <v>2316</v>
      </c>
      <c r="B480" s="108" t="s">
        <v>3165</v>
      </c>
      <c r="C480" s="108">
        <v>5</v>
      </c>
      <c r="D480" s="215">
        <v>35549</v>
      </c>
    </row>
    <row r="481" spans="1:4">
      <c r="A481" s="107" t="s">
        <v>2316</v>
      </c>
      <c r="B481" s="108" t="s">
        <v>3166</v>
      </c>
      <c r="C481" s="108">
        <v>1</v>
      </c>
      <c r="D481" s="215">
        <v>156855</v>
      </c>
    </row>
    <row r="482" spans="1:4">
      <c r="A482" s="107" t="s">
        <v>2316</v>
      </c>
      <c r="B482" s="108" t="s">
        <v>3166</v>
      </c>
      <c r="C482" s="108">
        <v>2</v>
      </c>
      <c r="D482" s="215">
        <v>140523</v>
      </c>
    </row>
    <row r="483" spans="1:4">
      <c r="A483" s="107" t="s">
        <v>2316</v>
      </c>
      <c r="B483" s="108" t="s">
        <v>3166</v>
      </c>
      <c r="C483" s="108">
        <v>3</v>
      </c>
      <c r="D483" s="215">
        <v>137509</v>
      </c>
    </row>
    <row r="484" spans="1:4">
      <c r="A484" s="107" t="s">
        <v>2316</v>
      </c>
      <c r="B484" s="108" t="s">
        <v>3166</v>
      </c>
      <c r="C484" s="108">
        <v>4</v>
      </c>
      <c r="D484" s="215">
        <v>273473</v>
      </c>
    </row>
    <row r="485" spans="1:4">
      <c r="A485" s="107" t="s">
        <v>2316</v>
      </c>
      <c r="B485" s="108" t="s">
        <v>3166</v>
      </c>
      <c r="C485" s="108">
        <v>5</v>
      </c>
      <c r="D485" s="215">
        <v>321310</v>
      </c>
    </row>
    <row r="486" spans="1:4">
      <c r="A486" s="107" t="s">
        <v>2328</v>
      </c>
      <c r="B486" s="108" t="s">
        <v>52</v>
      </c>
      <c r="C486" s="108">
        <v>1</v>
      </c>
      <c r="D486" s="215">
        <v>220280</v>
      </c>
    </row>
    <row r="487" spans="1:4">
      <c r="A487" s="107" t="s">
        <v>2328</v>
      </c>
      <c r="B487" s="108" t="s">
        <v>52</v>
      </c>
      <c r="C487" s="108">
        <v>2</v>
      </c>
      <c r="D487" s="215">
        <v>136964</v>
      </c>
    </row>
    <row r="488" spans="1:4">
      <c r="A488" s="107" t="s">
        <v>2328</v>
      </c>
      <c r="B488" s="108" t="s">
        <v>52</v>
      </c>
      <c r="C488" s="108">
        <v>3</v>
      </c>
      <c r="D488" s="215">
        <v>111053</v>
      </c>
    </row>
    <row r="489" spans="1:4">
      <c r="A489" s="107" t="s">
        <v>2328</v>
      </c>
      <c r="B489" s="108" t="s">
        <v>52</v>
      </c>
      <c r="C489" s="108">
        <v>4</v>
      </c>
      <c r="D489" s="215">
        <v>153226</v>
      </c>
    </row>
    <row r="490" spans="1:4">
      <c r="A490" s="107" t="s">
        <v>2328</v>
      </c>
      <c r="B490" s="108" t="s">
        <v>52</v>
      </c>
      <c r="C490" s="108">
        <v>5</v>
      </c>
      <c r="D490" s="215">
        <v>271978</v>
      </c>
    </row>
    <row r="491" spans="1:4">
      <c r="A491" s="107" t="s">
        <v>2328</v>
      </c>
      <c r="B491" s="108" t="s">
        <v>3129</v>
      </c>
      <c r="C491" s="108">
        <v>1</v>
      </c>
      <c r="D491" s="215">
        <v>73528</v>
      </c>
    </row>
    <row r="492" spans="1:4">
      <c r="A492" s="107" t="s">
        <v>2328</v>
      </c>
      <c r="B492" s="108" t="s">
        <v>3129</v>
      </c>
      <c r="C492" s="108">
        <v>2</v>
      </c>
      <c r="D492" s="215">
        <v>37345</v>
      </c>
    </row>
    <row r="493" spans="1:4">
      <c r="A493" s="107" t="s">
        <v>2328</v>
      </c>
      <c r="B493" s="108" t="s">
        <v>3129</v>
      </c>
      <c r="C493" s="108">
        <v>3</v>
      </c>
      <c r="D493" s="215">
        <v>83256</v>
      </c>
    </row>
    <row r="494" spans="1:4">
      <c r="A494" s="107" t="s">
        <v>2328</v>
      </c>
      <c r="B494" s="108" t="s">
        <v>3129</v>
      </c>
      <c r="C494" s="108">
        <v>4</v>
      </c>
      <c r="D494" s="215">
        <v>143016</v>
      </c>
    </row>
    <row r="495" spans="1:4">
      <c r="A495" s="107" t="s">
        <v>2328</v>
      </c>
      <c r="B495" s="108" t="s">
        <v>3129</v>
      </c>
      <c r="C495" s="108">
        <v>5</v>
      </c>
      <c r="D495" s="215">
        <v>469082</v>
      </c>
    </row>
    <row r="496" spans="1:4">
      <c r="A496" s="107" t="s">
        <v>2328</v>
      </c>
      <c r="B496" s="108" t="s">
        <v>3165</v>
      </c>
      <c r="C496" s="108">
        <v>1</v>
      </c>
      <c r="D496" s="215">
        <v>251136</v>
      </c>
    </row>
    <row r="497" spans="1:4">
      <c r="A497" s="107" t="s">
        <v>2328</v>
      </c>
      <c r="B497" s="108" t="s">
        <v>3165</v>
      </c>
      <c r="C497" s="108">
        <v>2</v>
      </c>
      <c r="D497" s="215">
        <v>178581</v>
      </c>
    </row>
    <row r="498" spans="1:4">
      <c r="A498" s="107" t="s">
        <v>2328</v>
      </c>
      <c r="B498" s="108" t="s">
        <v>3165</v>
      </c>
      <c r="C498" s="108">
        <v>3</v>
      </c>
      <c r="D498" s="215">
        <v>173919</v>
      </c>
    </row>
    <row r="499" spans="1:4">
      <c r="A499" s="107" t="s">
        <v>2328</v>
      </c>
      <c r="B499" s="108" t="s">
        <v>3165</v>
      </c>
      <c r="C499" s="108">
        <v>4</v>
      </c>
      <c r="D499" s="215">
        <v>87778</v>
      </c>
    </row>
    <row r="500" spans="1:4">
      <c r="A500" s="107" t="s">
        <v>2328</v>
      </c>
      <c r="B500" s="108" t="s">
        <v>3165</v>
      </c>
      <c r="C500" s="108">
        <v>5</v>
      </c>
      <c r="D500" s="215">
        <v>29934</v>
      </c>
    </row>
    <row r="501" spans="1:4">
      <c r="A501" s="107" t="s">
        <v>2328</v>
      </c>
      <c r="B501" s="108" t="s">
        <v>3166</v>
      </c>
      <c r="C501" s="108">
        <v>1</v>
      </c>
      <c r="D501" s="215">
        <v>153171</v>
      </c>
    </row>
    <row r="502" spans="1:4">
      <c r="A502" s="107" t="s">
        <v>2328</v>
      </c>
      <c r="B502" s="108" t="s">
        <v>3166</v>
      </c>
      <c r="C502" s="108">
        <v>2</v>
      </c>
      <c r="D502" s="215">
        <v>137920</v>
      </c>
    </row>
    <row r="503" spans="1:4">
      <c r="A503" s="107" t="s">
        <v>2328</v>
      </c>
      <c r="B503" s="108" t="s">
        <v>3166</v>
      </c>
      <c r="C503" s="108">
        <v>3</v>
      </c>
      <c r="D503" s="215">
        <v>171453</v>
      </c>
    </row>
    <row r="504" spans="1:4">
      <c r="A504" s="107" t="s">
        <v>2328</v>
      </c>
      <c r="B504" s="108" t="s">
        <v>3166</v>
      </c>
      <c r="C504" s="108">
        <v>4</v>
      </c>
      <c r="D504" s="215">
        <v>237261</v>
      </c>
    </row>
    <row r="505" spans="1:4">
      <c r="A505" s="107" t="s">
        <v>2328</v>
      </c>
      <c r="B505" s="108" t="s">
        <v>3166</v>
      </c>
      <c r="C505" s="108">
        <v>5</v>
      </c>
      <c r="D505" s="215">
        <v>397898</v>
      </c>
    </row>
  </sheetData>
  <pageMargins left="0.75" right="0.75" top="1" bottom="1" header="0.5" footer="0.5"/>
  <pageSetup paperSize="9" orientation="portrait"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6BDF6-F439-42D3-99EB-6CB19C86A918}">
  <sheetPr codeName="Sheet47">
    <tabColor rgb="FFECCC5A"/>
  </sheetPr>
  <dimension ref="A1:C5"/>
  <sheetViews>
    <sheetView zoomScaleNormal="100" workbookViewId="0">
      <selection activeCell="B1" sqref="B1"/>
    </sheetView>
  </sheetViews>
  <sheetFormatPr defaultColWidth="9" defaultRowHeight="15"/>
  <cols>
    <col min="1" max="1" width="14.85546875" style="21" customWidth="1"/>
    <col min="2" max="2" width="10.7109375" style="6" customWidth="1"/>
    <col min="3" max="16384" width="9" style="6"/>
  </cols>
  <sheetData>
    <row r="1" spans="1:3">
      <c r="A1" s="5" t="s">
        <v>30</v>
      </c>
      <c r="B1" s="8" t="s">
        <v>2455</v>
      </c>
      <c r="C1" s="258"/>
    </row>
    <row r="2" spans="1:3">
      <c r="A2" s="7" t="s">
        <v>31</v>
      </c>
      <c r="B2" s="11" t="s">
        <v>3938</v>
      </c>
      <c r="C2" s="9"/>
    </row>
    <row r="3" spans="1:3">
      <c r="A3" s="10" t="s">
        <v>33</v>
      </c>
      <c r="B3" s="11" t="s">
        <v>3925</v>
      </c>
      <c r="C3" s="9"/>
    </row>
    <row r="5" spans="1:3">
      <c r="A5" s="21" t="s">
        <v>2073</v>
      </c>
    </row>
  </sheetData>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D6895-0F86-48BE-B762-51CD51C6B000}">
  <sheetPr codeName="Sheet48">
    <tabColor rgb="FFECCC5A"/>
  </sheetPr>
  <dimension ref="A1:D863"/>
  <sheetViews>
    <sheetView zoomScaleNormal="100" workbookViewId="0">
      <selection activeCell="B1" sqref="B1"/>
    </sheetView>
  </sheetViews>
  <sheetFormatPr defaultColWidth="9" defaultRowHeight="15"/>
  <cols>
    <col min="1" max="1" width="14.85546875" style="21" customWidth="1"/>
    <col min="2" max="2" width="10.85546875" style="6" customWidth="1"/>
    <col min="3" max="16384" width="9" style="6"/>
  </cols>
  <sheetData>
    <row r="1" spans="1:4">
      <c r="A1" s="5" t="s">
        <v>30</v>
      </c>
      <c r="B1" s="8" t="s">
        <v>2457</v>
      </c>
      <c r="C1" s="257"/>
    </row>
    <row r="2" spans="1:4">
      <c r="A2" s="7" t="s">
        <v>31</v>
      </c>
      <c r="B2" s="11" t="s">
        <v>3971</v>
      </c>
      <c r="C2" s="9"/>
    </row>
    <row r="3" spans="1:4">
      <c r="A3" s="10" t="s">
        <v>33</v>
      </c>
      <c r="B3" s="11" t="s">
        <v>3099</v>
      </c>
      <c r="C3" s="9"/>
    </row>
    <row r="5" spans="1:4">
      <c r="A5" s="21" t="s">
        <v>34</v>
      </c>
      <c r="B5" s="12" t="s">
        <v>3156</v>
      </c>
      <c r="C5" s="6" t="s">
        <v>47</v>
      </c>
      <c r="D5" s="6" t="s">
        <v>4015</v>
      </c>
    </row>
    <row r="6" spans="1:4">
      <c r="A6" s="21" t="s">
        <v>3220</v>
      </c>
      <c r="B6" s="12">
        <v>43521</v>
      </c>
      <c r="C6" s="6">
        <v>697</v>
      </c>
      <c r="D6" s="6" t="s">
        <v>2317</v>
      </c>
    </row>
    <row r="7" spans="1:4">
      <c r="A7" s="21" t="s">
        <v>3220</v>
      </c>
      <c r="B7" s="12">
        <v>43528</v>
      </c>
      <c r="C7" s="6">
        <v>744</v>
      </c>
      <c r="D7" s="6" t="s">
        <v>2317</v>
      </c>
    </row>
    <row r="8" spans="1:4">
      <c r="A8" s="21" t="s">
        <v>3220</v>
      </c>
      <c r="B8" s="12">
        <v>43535</v>
      </c>
      <c r="C8" s="6">
        <v>648</v>
      </c>
      <c r="D8" s="6" t="s">
        <v>2317</v>
      </c>
    </row>
    <row r="9" spans="1:4">
      <c r="A9" s="21" t="s">
        <v>3220</v>
      </c>
      <c r="B9" s="12">
        <v>43542</v>
      </c>
      <c r="C9" s="6">
        <v>679</v>
      </c>
      <c r="D9" s="6">
        <v>2768</v>
      </c>
    </row>
    <row r="10" spans="1:4">
      <c r="A10" s="21" t="s">
        <v>3220</v>
      </c>
      <c r="B10" s="12">
        <v>43549</v>
      </c>
      <c r="C10" s="6">
        <v>720</v>
      </c>
      <c r="D10" s="6">
        <v>2791</v>
      </c>
    </row>
    <row r="11" spans="1:4">
      <c r="A11" s="21" t="s">
        <v>3220</v>
      </c>
      <c r="B11" s="12">
        <v>43556</v>
      </c>
      <c r="C11" s="6">
        <v>578</v>
      </c>
      <c r="D11" s="6">
        <v>2625</v>
      </c>
    </row>
    <row r="12" spans="1:4">
      <c r="A12" s="21" t="s">
        <v>3220</v>
      </c>
      <c r="B12" s="12">
        <v>43563</v>
      </c>
      <c r="C12" s="6">
        <v>571</v>
      </c>
      <c r="D12" s="6">
        <v>2548</v>
      </c>
    </row>
    <row r="13" spans="1:4">
      <c r="A13" s="21" t="s">
        <v>3220</v>
      </c>
      <c r="B13" s="12">
        <v>43570</v>
      </c>
      <c r="C13" s="6">
        <v>604</v>
      </c>
      <c r="D13" s="6">
        <v>2473</v>
      </c>
    </row>
    <row r="14" spans="1:4">
      <c r="A14" s="21" t="s">
        <v>3220</v>
      </c>
      <c r="B14" s="12">
        <v>43577</v>
      </c>
      <c r="C14" s="6">
        <v>548</v>
      </c>
      <c r="D14" s="6">
        <v>2301</v>
      </c>
    </row>
    <row r="15" spans="1:4">
      <c r="A15" s="21" t="s">
        <v>3220</v>
      </c>
      <c r="B15" s="12">
        <v>43584</v>
      </c>
      <c r="C15" s="6">
        <v>613</v>
      </c>
      <c r="D15" s="6">
        <v>2336</v>
      </c>
    </row>
    <row r="16" spans="1:4">
      <c r="A16" s="21" t="s">
        <v>3220</v>
      </c>
      <c r="B16" s="12">
        <v>43591</v>
      </c>
      <c r="C16" s="6">
        <v>466</v>
      </c>
      <c r="D16" s="6">
        <v>2231</v>
      </c>
    </row>
    <row r="17" spans="1:4">
      <c r="A17" s="21" t="s">
        <v>3220</v>
      </c>
      <c r="B17" s="12">
        <v>43598</v>
      </c>
      <c r="C17" s="6">
        <v>694</v>
      </c>
      <c r="D17" s="6">
        <v>2321</v>
      </c>
    </row>
    <row r="18" spans="1:4">
      <c r="A18" s="21" t="s">
        <v>3220</v>
      </c>
      <c r="B18" s="12">
        <v>43605</v>
      </c>
      <c r="C18" s="6">
        <v>698</v>
      </c>
      <c r="D18" s="6">
        <v>2471</v>
      </c>
    </row>
    <row r="19" spans="1:4">
      <c r="A19" s="21" t="s">
        <v>3220</v>
      </c>
      <c r="B19" s="12">
        <v>43612</v>
      </c>
      <c r="C19" s="6">
        <v>507</v>
      </c>
      <c r="D19" s="6">
        <v>2365</v>
      </c>
    </row>
    <row r="20" spans="1:4">
      <c r="A20" s="21" t="s">
        <v>3220</v>
      </c>
      <c r="B20" s="12">
        <v>43619</v>
      </c>
      <c r="C20" s="6">
        <v>733</v>
      </c>
      <c r="D20" s="6">
        <v>2632</v>
      </c>
    </row>
    <row r="21" spans="1:4">
      <c r="A21" s="21" t="s">
        <v>3220</v>
      </c>
      <c r="B21" s="12">
        <v>43626</v>
      </c>
      <c r="C21" s="6">
        <v>817</v>
      </c>
      <c r="D21" s="6">
        <v>2755</v>
      </c>
    </row>
    <row r="22" spans="1:4">
      <c r="A22" s="21" t="s">
        <v>3220</v>
      </c>
      <c r="B22" s="12">
        <v>43633</v>
      </c>
      <c r="C22" s="6">
        <v>807</v>
      </c>
      <c r="D22" s="6">
        <v>2864</v>
      </c>
    </row>
    <row r="23" spans="1:4">
      <c r="A23" s="21" t="s">
        <v>3220</v>
      </c>
      <c r="B23" s="12">
        <v>43640</v>
      </c>
      <c r="C23" s="6">
        <v>563</v>
      </c>
      <c r="D23" s="6">
        <v>2920</v>
      </c>
    </row>
    <row r="24" spans="1:4">
      <c r="A24" s="21" t="s">
        <v>3220</v>
      </c>
      <c r="B24" s="12">
        <v>43647</v>
      </c>
      <c r="C24" s="6">
        <v>506</v>
      </c>
      <c r="D24" s="6">
        <v>2693</v>
      </c>
    </row>
    <row r="25" spans="1:4">
      <c r="A25" s="21" t="s">
        <v>3220</v>
      </c>
      <c r="B25" s="12">
        <v>43654</v>
      </c>
      <c r="C25" s="6">
        <v>724</v>
      </c>
      <c r="D25" s="6">
        <v>2600</v>
      </c>
    </row>
    <row r="26" spans="1:4">
      <c r="A26" s="21" t="s">
        <v>3220</v>
      </c>
      <c r="B26" s="12">
        <v>43661</v>
      </c>
      <c r="C26" s="6">
        <v>655</v>
      </c>
      <c r="D26" s="6">
        <v>2448</v>
      </c>
    </row>
    <row r="27" spans="1:4">
      <c r="A27" s="21" t="s">
        <v>3220</v>
      </c>
      <c r="B27" s="12">
        <v>43668</v>
      </c>
      <c r="C27" s="6">
        <v>582</v>
      </c>
      <c r="D27" s="6">
        <v>2467</v>
      </c>
    </row>
    <row r="28" spans="1:4">
      <c r="A28" s="21" t="s">
        <v>3220</v>
      </c>
      <c r="B28" s="12">
        <v>43675</v>
      </c>
      <c r="C28" s="6">
        <v>511</v>
      </c>
      <c r="D28" s="6">
        <v>2472</v>
      </c>
    </row>
    <row r="29" spans="1:4">
      <c r="A29" s="21" t="s">
        <v>3220</v>
      </c>
      <c r="B29" s="12">
        <v>43682</v>
      </c>
      <c r="C29" s="6">
        <v>577</v>
      </c>
      <c r="D29" s="6">
        <v>2325</v>
      </c>
    </row>
    <row r="30" spans="1:4">
      <c r="A30" s="21" t="s">
        <v>3220</v>
      </c>
      <c r="B30" s="12">
        <v>43689</v>
      </c>
      <c r="C30" s="6">
        <v>596</v>
      </c>
      <c r="D30" s="6">
        <v>2266</v>
      </c>
    </row>
    <row r="31" spans="1:4">
      <c r="A31" s="21" t="s">
        <v>3220</v>
      </c>
      <c r="B31" s="12">
        <v>43696</v>
      </c>
      <c r="C31" s="6">
        <v>600</v>
      </c>
      <c r="D31" s="6">
        <v>2284</v>
      </c>
    </row>
    <row r="32" spans="1:4">
      <c r="A32" s="21" t="s">
        <v>3220</v>
      </c>
      <c r="B32" s="12">
        <v>43703</v>
      </c>
      <c r="C32" s="6">
        <v>517</v>
      </c>
      <c r="D32" s="6">
        <v>2290</v>
      </c>
    </row>
    <row r="33" spans="1:4">
      <c r="A33" s="21" t="s">
        <v>3220</v>
      </c>
      <c r="B33" s="12">
        <v>43710</v>
      </c>
      <c r="C33" s="6">
        <v>626</v>
      </c>
      <c r="D33" s="6">
        <v>2339</v>
      </c>
    </row>
    <row r="34" spans="1:4">
      <c r="A34" s="21" t="s">
        <v>3220</v>
      </c>
      <c r="B34" s="12">
        <v>43717</v>
      </c>
      <c r="C34" s="6">
        <v>610</v>
      </c>
      <c r="D34" s="6">
        <v>2353</v>
      </c>
    </row>
    <row r="35" spans="1:4">
      <c r="A35" s="21" t="s">
        <v>3220</v>
      </c>
      <c r="B35" s="12">
        <v>43724</v>
      </c>
      <c r="C35" s="6">
        <v>574</v>
      </c>
      <c r="D35" s="6">
        <v>2327</v>
      </c>
    </row>
    <row r="36" spans="1:4">
      <c r="A36" s="21" t="s">
        <v>3220</v>
      </c>
      <c r="B36" s="12">
        <v>43731</v>
      </c>
      <c r="C36" s="6">
        <v>589</v>
      </c>
      <c r="D36" s="6">
        <v>2399</v>
      </c>
    </row>
    <row r="37" spans="1:4">
      <c r="A37" s="21" t="s">
        <v>3220</v>
      </c>
      <c r="B37" s="12">
        <v>43738</v>
      </c>
      <c r="C37" s="6">
        <v>542</v>
      </c>
      <c r="D37" s="6">
        <v>2315</v>
      </c>
    </row>
    <row r="38" spans="1:4">
      <c r="A38" s="21" t="s">
        <v>3220</v>
      </c>
      <c r="B38" s="12">
        <v>43745</v>
      </c>
      <c r="C38" s="6">
        <v>515</v>
      </c>
      <c r="D38" s="6">
        <v>2220</v>
      </c>
    </row>
    <row r="39" spans="1:4">
      <c r="A39" s="21" t="s">
        <v>3220</v>
      </c>
      <c r="B39" s="12">
        <v>43752</v>
      </c>
      <c r="C39" s="6">
        <v>599</v>
      </c>
      <c r="D39" s="6">
        <v>2245</v>
      </c>
    </row>
    <row r="40" spans="1:4">
      <c r="A40" s="21" t="s">
        <v>3220</v>
      </c>
      <c r="B40" s="12">
        <v>43759</v>
      </c>
      <c r="C40" s="6">
        <v>765</v>
      </c>
      <c r="D40" s="6">
        <v>2421</v>
      </c>
    </row>
    <row r="41" spans="1:4">
      <c r="A41" s="21" t="s">
        <v>3220</v>
      </c>
      <c r="B41" s="12">
        <v>43766</v>
      </c>
      <c r="C41" s="6">
        <v>778</v>
      </c>
      <c r="D41" s="6">
        <v>2657</v>
      </c>
    </row>
    <row r="42" spans="1:4">
      <c r="A42" s="21" t="s">
        <v>3220</v>
      </c>
      <c r="B42" s="12">
        <v>43773</v>
      </c>
      <c r="C42" s="6">
        <v>743</v>
      </c>
      <c r="D42" s="6">
        <v>2885</v>
      </c>
    </row>
    <row r="43" spans="1:4">
      <c r="A43" s="21" t="s">
        <v>3220</v>
      </c>
      <c r="B43" s="12">
        <v>43780</v>
      </c>
      <c r="C43" s="6">
        <v>579</v>
      </c>
      <c r="D43" s="6">
        <v>2865</v>
      </c>
    </row>
    <row r="44" spans="1:4">
      <c r="A44" s="21" t="s">
        <v>3220</v>
      </c>
      <c r="B44" s="12">
        <v>43787</v>
      </c>
      <c r="C44" s="6">
        <v>834</v>
      </c>
      <c r="D44" s="6">
        <v>2934</v>
      </c>
    </row>
    <row r="45" spans="1:4">
      <c r="A45" s="21" t="s">
        <v>3220</v>
      </c>
      <c r="B45" s="12">
        <v>43794</v>
      </c>
      <c r="C45" s="6">
        <v>869</v>
      </c>
      <c r="D45" s="6">
        <v>3025</v>
      </c>
    </row>
    <row r="46" spans="1:4">
      <c r="A46" s="21" t="s">
        <v>3220</v>
      </c>
      <c r="B46" s="12">
        <v>43801</v>
      </c>
      <c r="C46" s="6">
        <v>738</v>
      </c>
      <c r="D46" s="6">
        <v>3020</v>
      </c>
    </row>
    <row r="47" spans="1:4">
      <c r="A47" s="21" t="s">
        <v>3220</v>
      </c>
      <c r="B47" s="12">
        <v>43808</v>
      </c>
      <c r="C47" s="6">
        <v>646</v>
      </c>
      <c r="D47" s="6">
        <v>3087</v>
      </c>
    </row>
    <row r="48" spans="1:4">
      <c r="A48" s="21" t="s">
        <v>3220</v>
      </c>
      <c r="B48" s="12">
        <v>43815</v>
      </c>
      <c r="C48" s="6">
        <v>743</v>
      </c>
      <c r="D48" s="6">
        <v>2996</v>
      </c>
    </row>
    <row r="49" spans="1:4">
      <c r="A49" s="21" t="s">
        <v>3220</v>
      </c>
      <c r="B49" s="12">
        <v>43822</v>
      </c>
      <c r="C49" s="6">
        <v>96</v>
      </c>
      <c r="D49" s="6">
        <v>2223</v>
      </c>
    </row>
    <row r="50" spans="1:4">
      <c r="A50" s="21" t="s">
        <v>3220</v>
      </c>
      <c r="B50" s="12">
        <v>43829</v>
      </c>
      <c r="C50" s="6">
        <v>23</v>
      </c>
      <c r="D50" s="6">
        <v>1508</v>
      </c>
    </row>
    <row r="51" spans="1:4">
      <c r="A51" s="21" t="s">
        <v>3220</v>
      </c>
      <c r="B51" s="12">
        <v>43829</v>
      </c>
      <c r="C51" s="6">
        <v>0</v>
      </c>
      <c r="D51" s="6">
        <v>862</v>
      </c>
    </row>
    <row r="52" spans="1:4">
      <c r="A52" s="21" t="s">
        <v>3220</v>
      </c>
      <c r="B52" s="12">
        <v>43836</v>
      </c>
      <c r="C52" s="6">
        <v>467</v>
      </c>
      <c r="D52" s="6">
        <v>586</v>
      </c>
    </row>
    <row r="53" spans="1:4">
      <c r="A53" s="21" t="s">
        <v>3220</v>
      </c>
      <c r="B53" s="12">
        <v>43843</v>
      </c>
      <c r="C53" s="6">
        <v>488</v>
      </c>
      <c r="D53" s="6">
        <v>978</v>
      </c>
    </row>
    <row r="54" spans="1:4">
      <c r="A54" s="21" t="s">
        <v>3220</v>
      </c>
      <c r="B54" s="12">
        <v>43850</v>
      </c>
      <c r="C54" s="6">
        <v>439</v>
      </c>
      <c r="D54" s="6">
        <v>1394</v>
      </c>
    </row>
    <row r="55" spans="1:4">
      <c r="A55" s="21" t="s">
        <v>3220</v>
      </c>
      <c r="B55" s="12">
        <v>43857</v>
      </c>
      <c r="C55" s="6">
        <v>525</v>
      </c>
      <c r="D55" s="6">
        <v>1919</v>
      </c>
    </row>
    <row r="56" spans="1:4">
      <c r="A56" s="21" t="s">
        <v>3220</v>
      </c>
      <c r="B56" s="12">
        <v>43864</v>
      </c>
      <c r="C56" s="6">
        <v>489</v>
      </c>
      <c r="D56" s="6">
        <v>1941</v>
      </c>
    </row>
    <row r="57" spans="1:4">
      <c r="A57" s="21" t="s">
        <v>3220</v>
      </c>
      <c r="B57" s="12">
        <v>43871</v>
      </c>
      <c r="C57" s="6">
        <v>664</v>
      </c>
      <c r="D57" s="6">
        <v>2117</v>
      </c>
    </row>
    <row r="58" spans="1:4">
      <c r="A58" s="21" t="s">
        <v>3220</v>
      </c>
      <c r="B58" s="12">
        <v>43878</v>
      </c>
      <c r="C58" s="6">
        <v>504</v>
      </c>
      <c r="D58" s="6">
        <v>2182</v>
      </c>
    </row>
    <row r="59" spans="1:4">
      <c r="A59" s="21" t="s">
        <v>3220</v>
      </c>
      <c r="B59" s="12">
        <v>43885</v>
      </c>
      <c r="C59" s="6">
        <v>649</v>
      </c>
      <c r="D59" s="6">
        <v>2306</v>
      </c>
    </row>
    <row r="60" spans="1:4">
      <c r="A60" s="21" t="s">
        <v>3220</v>
      </c>
      <c r="B60" s="12">
        <v>43892</v>
      </c>
      <c r="C60" s="6">
        <v>650</v>
      </c>
      <c r="D60" s="6">
        <v>2467</v>
      </c>
    </row>
    <row r="61" spans="1:4">
      <c r="A61" s="21" t="s">
        <v>3220</v>
      </c>
      <c r="B61" s="12">
        <v>43899</v>
      </c>
      <c r="C61" s="6">
        <v>556</v>
      </c>
      <c r="D61" s="6">
        <v>2359</v>
      </c>
    </row>
    <row r="62" spans="1:4">
      <c r="A62" s="21" t="s">
        <v>3220</v>
      </c>
      <c r="B62" s="12">
        <v>43906</v>
      </c>
      <c r="C62" s="6">
        <v>561</v>
      </c>
      <c r="D62" s="6">
        <v>2416</v>
      </c>
    </row>
    <row r="63" spans="1:4">
      <c r="A63" s="21" t="s">
        <v>3220</v>
      </c>
      <c r="B63" s="12">
        <v>43913</v>
      </c>
      <c r="C63" s="6">
        <v>581</v>
      </c>
      <c r="D63" s="6">
        <v>2348</v>
      </c>
    </row>
    <row r="64" spans="1:4">
      <c r="A64" s="21" t="s">
        <v>3220</v>
      </c>
      <c r="B64" s="12">
        <v>43920</v>
      </c>
      <c r="C64" s="6">
        <v>226</v>
      </c>
      <c r="D64" s="6">
        <v>1924</v>
      </c>
    </row>
    <row r="65" spans="1:4">
      <c r="A65" s="21" t="s">
        <v>3220</v>
      </c>
      <c r="B65" s="12">
        <v>43927</v>
      </c>
      <c r="C65" s="6">
        <v>192</v>
      </c>
      <c r="D65" s="6">
        <v>1560</v>
      </c>
    </row>
    <row r="66" spans="1:4">
      <c r="A66" s="21" t="s">
        <v>3220</v>
      </c>
      <c r="B66" s="12">
        <v>43934</v>
      </c>
      <c r="C66" s="6">
        <v>133</v>
      </c>
      <c r="D66" s="6">
        <v>1132</v>
      </c>
    </row>
    <row r="67" spans="1:4">
      <c r="A67" s="21" t="s">
        <v>3220</v>
      </c>
      <c r="B67" s="12">
        <v>43941</v>
      </c>
      <c r="C67" s="6">
        <v>119</v>
      </c>
      <c r="D67" s="6">
        <v>670</v>
      </c>
    </row>
    <row r="68" spans="1:4">
      <c r="A68" s="21" t="s">
        <v>3220</v>
      </c>
      <c r="B68" s="12">
        <v>43948</v>
      </c>
      <c r="C68" s="6">
        <v>151</v>
      </c>
      <c r="D68" s="6">
        <v>595</v>
      </c>
    </row>
    <row r="69" spans="1:4">
      <c r="A69" s="21" t="s">
        <v>3220</v>
      </c>
      <c r="B69" s="12">
        <v>43955</v>
      </c>
      <c r="C69" s="6">
        <v>109</v>
      </c>
      <c r="D69" s="6">
        <v>512</v>
      </c>
    </row>
    <row r="70" spans="1:4">
      <c r="A70" s="21" t="s">
        <v>3220</v>
      </c>
      <c r="B70" s="12">
        <v>43962</v>
      </c>
      <c r="C70" s="6">
        <v>182</v>
      </c>
      <c r="D70" s="6">
        <v>561</v>
      </c>
    </row>
    <row r="71" spans="1:4">
      <c r="A71" s="21" t="s">
        <v>3220</v>
      </c>
      <c r="B71" s="12">
        <v>43969</v>
      </c>
      <c r="C71" s="6">
        <v>298</v>
      </c>
      <c r="D71" s="6">
        <v>740</v>
      </c>
    </row>
    <row r="72" spans="1:4">
      <c r="A72" s="21" t="s">
        <v>3220</v>
      </c>
      <c r="B72" s="12">
        <v>43976</v>
      </c>
      <c r="C72" s="6">
        <v>307</v>
      </c>
      <c r="D72" s="6">
        <v>896</v>
      </c>
    </row>
    <row r="73" spans="1:4">
      <c r="A73" s="21" t="s">
        <v>3220</v>
      </c>
      <c r="B73" s="12">
        <v>43983</v>
      </c>
      <c r="C73" s="6">
        <v>397</v>
      </c>
      <c r="D73" s="6">
        <v>1184</v>
      </c>
    </row>
    <row r="74" spans="1:4">
      <c r="A74" s="21" t="s">
        <v>3220</v>
      </c>
      <c r="B74" s="12">
        <v>43990</v>
      </c>
      <c r="C74" s="6">
        <v>339</v>
      </c>
      <c r="D74" s="6">
        <v>1341</v>
      </c>
    </row>
    <row r="75" spans="1:4">
      <c r="A75" s="21" t="s">
        <v>3220</v>
      </c>
      <c r="B75" s="12">
        <v>43997</v>
      </c>
      <c r="C75" s="6">
        <v>449</v>
      </c>
      <c r="D75" s="6">
        <v>1492</v>
      </c>
    </row>
    <row r="76" spans="1:4">
      <c r="A76" s="21" t="s">
        <v>3220</v>
      </c>
      <c r="B76" s="12">
        <v>44004</v>
      </c>
      <c r="C76" s="6">
        <v>526</v>
      </c>
      <c r="D76" s="6">
        <v>1711</v>
      </c>
    </row>
    <row r="77" spans="1:4">
      <c r="A77" s="21" t="s">
        <v>3220</v>
      </c>
      <c r="B77" s="12">
        <v>44011</v>
      </c>
      <c r="C77" s="6">
        <v>458</v>
      </c>
      <c r="D77" s="6">
        <v>1772</v>
      </c>
    </row>
    <row r="78" spans="1:4">
      <c r="A78" s="21" t="s">
        <v>3220</v>
      </c>
      <c r="B78" s="12">
        <v>44018</v>
      </c>
      <c r="C78" s="6">
        <v>527</v>
      </c>
      <c r="D78" s="6">
        <v>1960</v>
      </c>
    </row>
    <row r="79" spans="1:4">
      <c r="A79" s="21" t="s">
        <v>3220</v>
      </c>
      <c r="B79" s="12">
        <v>44025</v>
      </c>
      <c r="C79" s="6">
        <v>632</v>
      </c>
      <c r="D79" s="6">
        <v>2143</v>
      </c>
    </row>
    <row r="80" spans="1:4">
      <c r="A80" s="21" t="s">
        <v>3220</v>
      </c>
      <c r="B80" s="12">
        <v>44032</v>
      </c>
      <c r="C80" s="6">
        <v>537</v>
      </c>
      <c r="D80" s="6">
        <v>2154</v>
      </c>
    </row>
    <row r="81" spans="1:4">
      <c r="A81" s="21" t="s">
        <v>3220</v>
      </c>
      <c r="B81" s="12">
        <v>44039</v>
      </c>
      <c r="C81" s="6">
        <v>575</v>
      </c>
      <c r="D81" s="6">
        <v>2271</v>
      </c>
    </row>
    <row r="82" spans="1:4">
      <c r="A82" s="21" t="s">
        <v>3220</v>
      </c>
      <c r="B82" s="12">
        <v>44046</v>
      </c>
      <c r="C82" s="6">
        <v>510</v>
      </c>
      <c r="D82" s="6">
        <v>2254</v>
      </c>
    </row>
    <row r="83" spans="1:4">
      <c r="A83" s="21" t="s">
        <v>3220</v>
      </c>
      <c r="B83" s="12">
        <v>44053</v>
      </c>
      <c r="C83" s="6">
        <v>479</v>
      </c>
      <c r="D83" s="6">
        <v>2101</v>
      </c>
    </row>
    <row r="84" spans="1:4">
      <c r="A84" s="21" t="s">
        <v>102</v>
      </c>
      <c r="B84" s="12">
        <v>43521</v>
      </c>
      <c r="C84" s="6">
        <v>386</v>
      </c>
      <c r="D84" s="6" t="s">
        <v>2317</v>
      </c>
    </row>
    <row r="85" spans="1:4">
      <c r="A85" s="21" t="s">
        <v>102</v>
      </c>
      <c r="B85" s="12">
        <v>43528</v>
      </c>
      <c r="C85" s="6">
        <v>441</v>
      </c>
      <c r="D85" s="6" t="s">
        <v>2317</v>
      </c>
    </row>
    <row r="86" spans="1:4">
      <c r="A86" s="21" t="s">
        <v>102</v>
      </c>
      <c r="B86" s="12">
        <v>43535</v>
      </c>
      <c r="C86" s="6">
        <v>423</v>
      </c>
      <c r="D86" s="6" t="s">
        <v>2317</v>
      </c>
    </row>
    <row r="87" spans="1:4">
      <c r="A87" s="21" t="s">
        <v>102</v>
      </c>
      <c r="B87" s="12">
        <v>43542</v>
      </c>
      <c r="C87" s="6">
        <v>469</v>
      </c>
      <c r="D87" s="6">
        <v>1719</v>
      </c>
    </row>
    <row r="88" spans="1:4">
      <c r="A88" s="21" t="s">
        <v>102</v>
      </c>
      <c r="B88" s="12">
        <v>43549</v>
      </c>
      <c r="C88" s="6">
        <v>416</v>
      </c>
      <c r="D88" s="6">
        <v>1749</v>
      </c>
    </row>
    <row r="89" spans="1:4">
      <c r="A89" s="21" t="s">
        <v>102</v>
      </c>
      <c r="B89" s="12">
        <v>43556</v>
      </c>
      <c r="C89" s="6">
        <v>379</v>
      </c>
      <c r="D89" s="6">
        <v>1687</v>
      </c>
    </row>
    <row r="90" spans="1:4">
      <c r="A90" s="21" t="s">
        <v>102</v>
      </c>
      <c r="B90" s="12">
        <v>43563</v>
      </c>
      <c r="C90" s="6">
        <v>381</v>
      </c>
      <c r="D90" s="6">
        <v>1645</v>
      </c>
    </row>
    <row r="91" spans="1:4">
      <c r="A91" s="21" t="s">
        <v>102</v>
      </c>
      <c r="B91" s="12">
        <v>43570</v>
      </c>
      <c r="C91" s="6">
        <v>392</v>
      </c>
      <c r="D91" s="6">
        <v>1568</v>
      </c>
    </row>
    <row r="92" spans="1:4">
      <c r="A92" s="21" t="s">
        <v>102</v>
      </c>
      <c r="B92" s="12">
        <v>43577</v>
      </c>
      <c r="C92" s="6">
        <v>277</v>
      </c>
      <c r="D92" s="6">
        <v>1429</v>
      </c>
    </row>
    <row r="93" spans="1:4">
      <c r="A93" s="21" t="s">
        <v>102</v>
      </c>
      <c r="B93" s="12">
        <v>43584</v>
      </c>
      <c r="C93" s="6">
        <v>362</v>
      </c>
      <c r="D93" s="6">
        <v>1412</v>
      </c>
    </row>
    <row r="94" spans="1:4">
      <c r="A94" s="21" t="s">
        <v>102</v>
      </c>
      <c r="B94" s="12">
        <v>43591</v>
      </c>
      <c r="C94" s="6">
        <v>369</v>
      </c>
      <c r="D94" s="6">
        <v>1400</v>
      </c>
    </row>
    <row r="95" spans="1:4">
      <c r="A95" s="21" t="s">
        <v>102</v>
      </c>
      <c r="B95" s="12">
        <v>43598</v>
      </c>
      <c r="C95" s="6">
        <v>452</v>
      </c>
      <c r="D95" s="6">
        <v>1460</v>
      </c>
    </row>
    <row r="96" spans="1:4">
      <c r="A96" s="21" t="s">
        <v>102</v>
      </c>
      <c r="B96" s="12">
        <v>43605</v>
      </c>
      <c r="C96" s="6">
        <v>417</v>
      </c>
      <c r="D96" s="6">
        <v>1600</v>
      </c>
    </row>
    <row r="97" spans="1:4">
      <c r="A97" s="21" t="s">
        <v>102</v>
      </c>
      <c r="B97" s="12">
        <v>43612</v>
      </c>
      <c r="C97" s="6">
        <v>396</v>
      </c>
      <c r="D97" s="6">
        <v>1634</v>
      </c>
    </row>
    <row r="98" spans="1:4">
      <c r="A98" s="21" t="s">
        <v>102</v>
      </c>
      <c r="B98" s="12">
        <v>43619</v>
      </c>
      <c r="C98" s="6">
        <v>564</v>
      </c>
      <c r="D98" s="6">
        <v>1829</v>
      </c>
    </row>
    <row r="99" spans="1:4">
      <c r="A99" s="21" t="s">
        <v>102</v>
      </c>
      <c r="B99" s="12">
        <v>43626</v>
      </c>
      <c r="C99" s="6">
        <v>556</v>
      </c>
      <c r="D99" s="6">
        <v>1933</v>
      </c>
    </row>
    <row r="100" spans="1:4">
      <c r="A100" s="21" t="s">
        <v>102</v>
      </c>
      <c r="B100" s="12">
        <v>43633</v>
      </c>
      <c r="C100" s="6">
        <v>460</v>
      </c>
      <c r="D100" s="6">
        <v>1976</v>
      </c>
    </row>
    <row r="101" spans="1:4">
      <c r="A101" s="21" t="s">
        <v>102</v>
      </c>
      <c r="B101" s="12">
        <v>43640</v>
      </c>
      <c r="C101" s="6">
        <v>482</v>
      </c>
      <c r="D101" s="6">
        <v>2062</v>
      </c>
    </row>
    <row r="102" spans="1:4">
      <c r="A102" s="21" t="s">
        <v>102</v>
      </c>
      <c r="B102" s="12">
        <v>43647</v>
      </c>
      <c r="C102" s="6">
        <v>337</v>
      </c>
      <c r="D102" s="6">
        <v>1835</v>
      </c>
    </row>
    <row r="103" spans="1:4">
      <c r="A103" s="21" t="s">
        <v>102</v>
      </c>
      <c r="B103" s="12">
        <v>43654</v>
      </c>
      <c r="C103" s="6">
        <v>359</v>
      </c>
      <c r="D103" s="6">
        <v>1638</v>
      </c>
    </row>
    <row r="104" spans="1:4">
      <c r="A104" s="21" t="s">
        <v>102</v>
      </c>
      <c r="B104" s="12">
        <v>43661</v>
      </c>
      <c r="C104" s="6">
        <v>736</v>
      </c>
      <c r="D104" s="6">
        <v>1914</v>
      </c>
    </row>
    <row r="105" spans="1:4">
      <c r="A105" s="21" t="s">
        <v>102</v>
      </c>
      <c r="B105" s="12">
        <v>43668</v>
      </c>
      <c r="C105" s="6">
        <v>609</v>
      </c>
      <c r="D105" s="6">
        <v>2041</v>
      </c>
    </row>
    <row r="106" spans="1:4">
      <c r="A106" s="21" t="s">
        <v>102</v>
      </c>
      <c r="B106" s="12">
        <v>43675</v>
      </c>
      <c r="C106" s="6">
        <v>429</v>
      </c>
      <c r="D106" s="6">
        <v>2133</v>
      </c>
    </row>
    <row r="107" spans="1:4">
      <c r="A107" s="21" t="s">
        <v>102</v>
      </c>
      <c r="B107" s="12">
        <v>43682</v>
      </c>
      <c r="C107" s="6">
        <v>437</v>
      </c>
      <c r="D107" s="6">
        <v>2211</v>
      </c>
    </row>
    <row r="108" spans="1:4">
      <c r="A108" s="21" t="s">
        <v>102</v>
      </c>
      <c r="B108" s="12">
        <v>43689</v>
      </c>
      <c r="C108" s="6">
        <v>358</v>
      </c>
      <c r="D108" s="6">
        <v>1833</v>
      </c>
    </row>
    <row r="109" spans="1:4">
      <c r="A109" s="21" t="s">
        <v>102</v>
      </c>
      <c r="B109" s="12">
        <v>43696</v>
      </c>
      <c r="C109" s="6">
        <v>356</v>
      </c>
      <c r="D109" s="6">
        <v>1580</v>
      </c>
    </row>
    <row r="110" spans="1:4">
      <c r="A110" s="21" t="s">
        <v>102</v>
      </c>
      <c r="B110" s="12">
        <v>43703</v>
      </c>
      <c r="C110" s="6">
        <v>372</v>
      </c>
      <c r="D110" s="6">
        <v>1523</v>
      </c>
    </row>
    <row r="111" spans="1:4">
      <c r="A111" s="21" t="s">
        <v>102</v>
      </c>
      <c r="B111" s="12">
        <v>43710</v>
      </c>
      <c r="C111" s="6">
        <v>639</v>
      </c>
      <c r="D111" s="6">
        <v>1725</v>
      </c>
    </row>
    <row r="112" spans="1:4">
      <c r="A112" s="21" t="s">
        <v>102</v>
      </c>
      <c r="B112" s="12">
        <v>43717</v>
      </c>
      <c r="C112" s="6">
        <v>573</v>
      </c>
      <c r="D112" s="6">
        <v>1940</v>
      </c>
    </row>
    <row r="113" spans="1:4">
      <c r="A113" s="21" t="s">
        <v>102</v>
      </c>
      <c r="B113" s="12">
        <v>43724</v>
      </c>
      <c r="C113" s="6">
        <v>435</v>
      </c>
      <c r="D113" s="6">
        <v>2019</v>
      </c>
    </row>
    <row r="114" spans="1:4">
      <c r="A114" s="21" t="s">
        <v>102</v>
      </c>
      <c r="B114" s="12">
        <v>43731</v>
      </c>
      <c r="C114" s="6">
        <v>457</v>
      </c>
      <c r="D114" s="6">
        <v>2104</v>
      </c>
    </row>
    <row r="115" spans="1:4">
      <c r="A115" s="21" t="s">
        <v>102</v>
      </c>
      <c r="B115" s="12">
        <v>43738</v>
      </c>
      <c r="C115" s="6">
        <v>374</v>
      </c>
      <c r="D115" s="6">
        <v>1839</v>
      </c>
    </row>
    <row r="116" spans="1:4">
      <c r="A116" s="21" t="s">
        <v>102</v>
      </c>
      <c r="B116" s="12">
        <v>43745</v>
      </c>
      <c r="C116" s="6">
        <v>480</v>
      </c>
      <c r="D116" s="6">
        <v>1746</v>
      </c>
    </row>
    <row r="117" spans="1:4">
      <c r="A117" s="21" t="s">
        <v>102</v>
      </c>
      <c r="B117" s="12">
        <v>43752</v>
      </c>
      <c r="C117" s="6">
        <v>421</v>
      </c>
      <c r="D117" s="6">
        <v>1732</v>
      </c>
    </row>
    <row r="118" spans="1:4">
      <c r="A118" s="21" t="s">
        <v>102</v>
      </c>
      <c r="B118" s="12">
        <v>43759</v>
      </c>
      <c r="C118" s="6">
        <v>438</v>
      </c>
      <c r="D118" s="6">
        <v>1713</v>
      </c>
    </row>
    <row r="119" spans="1:4">
      <c r="A119" s="21" t="s">
        <v>102</v>
      </c>
      <c r="B119" s="12">
        <v>43766</v>
      </c>
      <c r="C119" s="6">
        <v>484</v>
      </c>
      <c r="D119" s="6">
        <v>1823</v>
      </c>
    </row>
    <row r="120" spans="1:4">
      <c r="A120" s="21" t="s">
        <v>102</v>
      </c>
      <c r="B120" s="12">
        <v>43773</v>
      </c>
      <c r="C120" s="6">
        <v>399</v>
      </c>
      <c r="D120" s="6">
        <v>1742</v>
      </c>
    </row>
    <row r="121" spans="1:4">
      <c r="A121" s="21" t="s">
        <v>102</v>
      </c>
      <c r="B121" s="12">
        <v>43780</v>
      </c>
      <c r="C121" s="6">
        <v>521</v>
      </c>
      <c r="D121" s="6">
        <v>1842</v>
      </c>
    </row>
    <row r="122" spans="1:4">
      <c r="A122" s="21" t="s">
        <v>102</v>
      </c>
      <c r="B122" s="12">
        <v>43787</v>
      </c>
      <c r="C122" s="6">
        <v>600</v>
      </c>
      <c r="D122" s="6">
        <v>2004</v>
      </c>
    </row>
    <row r="123" spans="1:4">
      <c r="A123" s="21" t="s">
        <v>102</v>
      </c>
      <c r="B123" s="12">
        <v>43794</v>
      </c>
      <c r="C123" s="6">
        <v>567</v>
      </c>
      <c r="D123" s="6">
        <v>2087</v>
      </c>
    </row>
    <row r="124" spans="1:4">
      <c r="A124" s="21" t="s">
        <v>102</v>
      </c>
      <c r="B124" s="12">
        <v>43801</v>
      </c>
      <c r="C124" s="6">
        <v>441</v>
      </c>
      <c r="D124" s="6">
        <v>2129</v>
      </c>
    </row>
    <row r="125" spans="1:4">
      <c r="A125" s="21" t="s">
        <v>102</v>
      </c>
      <c r="B125" s="12">
        <v>43808</v>
      </c>
      <c r="C125" s="6">
        <v>462</v>
      </c>
      <c r="D125" s="6">
        <v>2070</v>
      </c>
    </row>
    <row r="126" spans="1:4">
      <c r="A126" s="21" t="s">
        <v>102</v>
      </c>
      <c r="B126" s="12">
        <v>43815</v>
      </c>
      <c r="C126" s="6">
        <v>410</v>
      </c>
      <c r="D126" s="6">
        <v>1880</v>
      </c>
    </row>
    <row r="127" spans="1:4">
      <c r="A127" s="21" t="s">
        <v>102</v>
      </c>
      <c r="B127" s="12">
        <v>43822</v>
      </c>
      <c r="C127" s="6">
        <v>41</v>
      </c>
      <c r="D127" s="6">
        <v>1354</v>
      </c>
    </row>
    <row r="128" spans="1:4">
      <c r="A128" s="21" t="s">
        <v>102</v>
      </c>
      <c r="B128" s="12">
        <v>43829</v>
      </c>
      <c r="C128" s="6">
        <v>29</v>
      </c>
      <c r="D128" s="6">
        <v>942</v>
      </c>
    </row>
    <row r="129" spans="1:4">
      <c r="A129" s="21" t="s">
        <v>102</v>
      </c>
      <c r="B129" s="12">
        <v>43829</v>
      </c>
      <c r="C129" s="6">
        <v>1</v>
      </c>
      <c r="D129" s="6">
        <v>481</v>
      </c>
    </row>
    <row r="130" spans="1:4">
      <c r="A130" s="21" t="s">
        <v>102</v>
      </c>
      <c r="B130" s="12">
        <v>43836</v>
      </c>
      <c r="C130" s="6">
        <v>362</v>
      </c>
      <c r="D130" s="6">
        <v>433</v>
      </c>
    </row>
    <row r="131" spans="1:4">
      <c r="A131" s="21" t="s">
        <v>102</v>
      </c>
      <c r="B131" s="12">
        <v>43843</v>
      </c>
      <c r="C131" s="6">
        <v>310</v>
      </c>
      <c r="D131" s="6">
        <v>702</v>
      </c>
    </row>
    <row r="132" spans="1:4">
      <c r="A132" s="21" t="s">
        <v>102</v>
      </c>
      <c r="B132" s="12">
        <v>43850</v>
      </c>
      <c r="C132" s="6">
        <v>371</v>
      </c>
      <c r="D132" s="6">
        <v>1044</v>
      </c>
    </row>
    <row r="133" spans="1:4">
      <c r="A133" s="21" t="s">
        <v>102</v>
      </c>
      <c r="B133" s="12">
        <v>43857</v>
      </c>
      <c r="C133" s="6">
        <v>406</v>
      </c>
      <c r="D133" s="6">
        <v>1449</v>
      </c>
    </row>
    <row r="134" spans="1:4">
      <c r="A134" s="21" t="s">
        <v>102</v>
      </c>
      <c r="B134" s="12">
        <v>43864</v>
      </c>
      <c r="C134" s="6">
        <v>347</v>
      </c>
      <c r="D134" s="6">
        <v>1434</v>
      </c>
    </row>
    <row r="135" spans="1:4">
      <c r="A135" s="21" t="s">
        <v>102</v>
      </c>
      <c r="B135" s="12">
        <v>43871</v>
      </c>
      <c r="C135" s="6">
        <v>469</v>
      </c>
      <c r="D135" s="6">
        <v>1593</v>
      </c>
    </row>
    <row r="136" spans="1:4">
      <c r="A136" s="21" t="s">
        <v>102</v>
      </c>
      <c r="B136" s="12">
        <v>43878</v>
      </c>
      <c r="C136" s="6">
        <v>335</v>
      </c>
      <c r="D136" s="6">
        <v>1557</v>
      </c>
    </row>
    <row r="137" spans="1:4">
      <c r="A137" s="21" t="s">
        <v>102</v>
      </c>
      <c r="B137" s="12">
        <v>43885</v>
      </c>
      <c r="C137" s="6">
        <v>430</v>
      </c>
      <c r="D137" s="6">
        <v>1581</v>
      </c>
    </row>
    <row r="138" spans="1:4">
      <c r="A138" s="21" t="s">
        <v>102</v>
      </c>
      <c r="B138" s="12">
        <v>43892</v>
      </c>
      <c r="C138" s="6">
        <v>427</v>
      </c>
      <c r="D138" s="6">
        <v>1661</v>
      </c>
    </row>
    <row r="139" spans="1:4">
      <c r="A139" s="21" t="s">
        <v>102</v>
      </c>
      <c r="B139" s="12">
        <v>43899</v>
      </c>
      <c r="C139" s="6">
        <v>437</v>
      </c>
      <c r="D139" s="6">
        <v>1629</v>
      </c>
    </row>
    <row r="140" spans="1:4">
      <c r="A140" s="21" t="s">
        <v>102</v>
      </c>
      <c r="B140" s="12">
        <v>43906</v>
      </c>
      <c r="C140" s="6">
        <v>532</v>
      </c>
      <c r="D140" s="6">
        <v>1826</v>
      </c>
    </row>
    <row r="141" spans="1:4">
      <c r="A141" s="21" t="s">
        <v>102</v>
      </c>
      <c r="B141" s="12">
        <v>43913</v>
      </c>
      <c r="C141" s="6">
        <v>400</v>
      </c>
      <c r="D141" s="6">
        <v>1796</v>
      </c>
    </row>
    <row r="142" spans="1:4">
      <c r="A142" s="21" t="s">
        <v>102</v>
      </c>
      <c r="B142" s="12">
        <v>43920</v>
      </c>
      <c r="C142" s="6">
        <v>308</v>
      </c>
      <c r="D142" s="6">
        <v>1677</v>
      </c>
    </row>
    <row r="143" spans="1:4">
      <c r="A143" s="21" t="s">
        <v>102</v>
      </c>
      <c r="B143" s="12">
        <v>43927</v>
      </c>
      <c r="C143" s="6">
        <v>93</v>
      </c>
      <c r="D143" s="6">
        <v>1333</v>
      </c>
    </row>
    <row r="144" spans="1:4">
      <c r="A144" s="21" t="s">
        <v>102</v>
      </c>
      <c r="B144" s="12">
        <v>43934</v>
      </c>
      <c r="C144" s="6">
        <v>64</v>
      </c>
      <c r="D144" s="6">
        <v>865</v>
      </c>
    </row>
    <row r="145" spans="1:4">
      <c r="A145" s="21" t="s">
        <v>102</v>
      </c>
      <c r="B145" s="12">
        <v>43941</v>
      </c>
      <c r="C145" s="6">
        <v>59</v>
      </c>
      <c r="D145" s="6">
        <v>524</v>
      </c>
    </row>
    <row r="146" spans="1:4">
      <c r="A146" s="21" t="s">
        <v>102</v>
      </c>
      <c r="B146" s="12">
        <v>43948</v>
      </c>
      <c r="C146" s="6">
        <v>108</v>
      </c>
      <c r="D146" s="6">
        <v>324</v>
      </c>
    </row>
    <row r="147" spans="1:4">
      <c r="A147" s="21" t="s">
        <v>102</v>
      </c>
      <c r="B147" s="12">
        <v>43955</v>
      </c>
      <c r="C147" s="6">
        <v>74</v>
      </c>
      <c r="D147" s="6">
        <v>305</v>
      </c>
    </row>
    <row r="148" spans="1:4">
      <c r="A148" s="21" t="s">
        <v>102</v>
      </c>
      <c r="B148" s="12">
        <v>43962</v>
      </c>
      <c r="C148" s="6">
        <v>197</v>
      </c>
      <c r="D148" s="6">
        <v>438</v>
      </c>
    </row>
    <row r="149" spans="1:4">
      <c r="A149" s="21" t="s">
        <v>102</v>
      </c>
      <c r="B149" s="12">
        <v>43969</v>
      </c>
      <c r="C149" s="6">
        <v>213</v>
      </c>
      <c r="D149" s="6">
        <v>592</v>
      </c>
    </row>
    <row r="150" spans="1:4">
      <c r="A150" s="21" t="s">
        <v>102</v>
      </c>
      <c r="B150" s="12">
        <v>43976</v>
      </c>
      <c r="C150" s="6">
        <v>168</v>
      </c>
      <c r="D150" s="6">
        <v>652</v>
      </c>
    </row>
    <row r="151" spans="1:4">
      <c r="A151" s="21" t="s">
        <v>102</v>
      </c>
      <c r="B151" s="12">
        <v>43983</v>
      </c>
      <c r="C151" s="6">
        <v>209</v>
      </c>
      <c r="D151" s="6">
        <v>787</v>
      </c>
    </row>
    <row r="152" spans="1:4">
      <c r="A152" s="21" t="s">
        <v>102</v>
      </c>
      <c r="B152" s="12">
        <v>43990</v>
      </c>
      <c r="C152" s="6">
        <v>341</v>
      </c>
      <c r="D152" s="6">
        <v>931</v>
      </c>
    </row>
    <row r="153" spans="1:4">
      <c r="A153" s="21" t="s">
        <v>102</v>
      </c>
      <c r="B153" s="12">
        <v>43997</v>
      </c>
      <c r="C153" s="6">
        <v>335</v>
      </c>
      <c r="D153" s="6">
        <v>1053</v>
      </c>
    </row>
    <row r="154" spans="1:4">
      <c r="A154" s="21" t="s">
        <v>102</v>
      </c>
      <c r="B154" s="12">
        <v>44004</v>
      </c>
      <c r="C154" s="6">
        <v>283</v>
      </c>
      <c r="D154" s="6">
        <v>1168</v>
      </c>
    </row>
    <row r="155" spans="1:4">
      <c r="A155" s="21" t="s">
        <v>102</v>
      </c>
      <c r="B155" s="12">
        <v>44011</v>
      </c>
      <c r="C155" s="6">
        <v>323</v>
      </c>
      <c r="D155" s="6">
        <v>1282</v>
      </c>
    </row>
    <row r="156" spans="1:4">
      <c r="A156" s="21" t="s">
        <v>102</v>
      </c>
      <c r="B156" s="12">
        <v>44018</v>
      </c>
      <c r="C156" s="6">
        <v>337</v>
      </c>
      <c r="D156" s="6">
        <v>1278</v>
      </c>
    </row>
    <row r="157" spans="1:4">
      <c r="A157" s="21" t="s">
        <v>102</v>
      </c>
      <c r="B157" s="12">
        <v>44025</v>
      </c>
      <c r="C157" s="6">
        <v>355</v>
      </c>
      <c r="D157" s="6">
        <v>1298</v>
      </c>
    </row>
    <row r="158" spans="1:4">
      <c r="A158" s="21" t="s">
        <v>102</v>
      </c>
      <c r="B158" s="12">
        <v>44032</v>
      </c>
      <c r="C158" s="6">
        <v>331</v>
      </c>
      <c r="D158" s="6">
        <v>1346</v>
      </c>
    </row>
    <row r="159" spans="1:4">
      <c r="A159" s="21" t="s">
        <v>102</v>
      </c>
      <c r="B159" s="12">
        <v>44039</v>
      </c>
      <c r="C159" s="6">
        <v>383</v>
      </c>
      <c r="D159" s="6">
        <v>1406</v>
      </c>
    </row>
    <row r="160" spans="1:4">
      <c r="A160" s="21" t="s">
        <v>102</v>
      </c>
      <c r="B160" s="12">
        <v>44046</v>
      </c>
      <c r="C160" s="6">
        <v>413</v>
      </c>
      <c r="D160" s="6">
        <v>1482</v>
      </c>
    </row>
    <row r="161" spans="1:4">
      <c r="A161" s="21" t="s">
        <v>102</v>
      </c>
      <c r="B161" s="12">
        <v>44053</v>
      </c>
      <c r="C161" s="6">
        <v>379</v>
      </c>
      <c r="D161" s="6">
        <v>1506</v>
      </c>
    </row>
    <row r="162" spans="1:4">
      <c r="A162" s="21" t="s">
        <v>39</v>
      </c>
      <c r="B162" s="12">
        <v>43521</v>
      </c>
      <c r="C162" s="6">
        <v>5079</v>
      </c>
      <c r="D162" s="6" t="s">
        <v>2317</v>
      </c>
    </row>
    <row r="163" spans="1:4">
      <c r="A163" s="21" t="s">
        <v>39</v>
      </c>
      <c r="B163" s="12">
        <v>43528</v>
      </c>
      <c r="C163" s="6">
        <v>4864</v>
      </c>
      <c r="D163" s="6" t="s">
        <v>2317</v>
      </c>
    </row>
    <row r="164" spans="1:4">
      <c r="A164" s="21" t="s">
        <v>39</v>
      </c>
      <c r="B164" s="12">
        <v>43535</v>
      </c>
      <c r="C164" s="6">
        <v>4836</v>
      </c>
      <c r="D164" s="6" t="s">
        <v>2317</v>
      </c>
    </row>
    <row r="165" spans="1:4">
      <c r="A165" s="21" t="s">
        <v>39</v>
      </c>
      <c r="B165" s="12">
        <v>43542</v>
      </c>
      <c r="C165" s="6">
        <v>5454</v>
      </c>
      <c r="D165" s="6">
        <v>20233</v>
      </c>
    </row>
    <row r="166" spans="1:4">
      <c r="A166" s="21" t="s">
        <v>39</v>
      </c>
      <c r="B166" s="12">
        <v>43549</v>
      </c>
      <c r="C166" s="6">
        <v>6397</v>
      </c>
      <c r="D166" s="6">
        <v>21551</v>
      </c>
    </row>
    <row r="167" spans="1:4">
      <c r="A167" s="21" t="s">
        <v>39</v>
      </c>
      <c r="B167" s="12">
        <v>43556</v>
      </c>
      <c r="C167" s="6">
        <v>5001</v>
      </c>
      <c r="D167" s="6">
        <v>21688</v>
      </c>
    </row>
    <row r="168" spans="1:4">
      <c r="A168" s="21" t="s">
        <v>39</v>
      </c>
      <c r="B168" s="12">
        <v>43563</v>
      </c>
      <c r="C168" s="6">
        <v>4900</v>
      </c>
      <c r="D168" s="6">
        <v>21752</v>
      </c>
    </row>
    <row r="169" spans="1:4">
      <c r="A169" s="21" t="s">
        <v>39</v>
      </c>
      <c r="B169" s="12">
        <v>43570</v>
      </c>
      <c r="C169" s="6">
        <v>4207</v>
      </c>
      <c r="D169" s="6">
        <v>20505</v>
      </c>
    </row>
    <row r="170" spans="1:4">
      <c r="A170" s="21" t="s">
        <v>39</v>
      </c>
      <c r="B170" s="12">
        <v>43577</v>
      </c>
      <c r="C170" s="6">
        <v>3562</v>
      </c>
      <c r="D170" s="6">
        <v>17670</v>
      </c>
    </row>
    <row r="171" spans="1:4">
      <c r="A171" s="21" t="s">
        <v>39</v>
      </c>
      <c r="B171" s="12">
        <v>43584</v>
      </c>
      <c r="C171" s="6">
        <v>4939</v>
      </c>
      <c r="D171" s="6">
        <v>17608</v>
      </c>
    </row>
    <row r="172" spans="1:4">
      <c r="A172" s="21" t="s">
        <v>39</v>
      </c>
      <c r="B172" s="12">
        <v>43591</v>
      </c>
      <c r="C172" s="6">
        <v>4544</v>
      </c>
      <c r="D172" s="6">
        <v>17252</v>
      </c>
    </row>
    <row r="173" spans="1:4">
      <c r="A173" s="21" t="s">
        <v>39</v>
      </c>
      <c r="B173" s="12">
        <v>43598</v>
      </c>
      <c r="C173" s="6">
        <v>5553</v>
      </c>
      <c r="D173" s="6">
        <v>18598</v>
      </c>
    </row>
    <row r="174" spans="1:4">
      <c r="A174" s="21" t="s">
        <v>39</v>
      </c>
      <c r="B174" s="12">
        <v>43605</v>
      </c>
      <c r="C174" s="6">
        <v>5430</v>
      </c>
      <c r="D174" s="6">
        <v>20466</v>
      </c>
    </row>
    <row r="175" spans="1:4">
      <c r="A175" s="21" t="s">
        <v>39</v>
      </c>
      <c r="B175" s="12">
        <v>43612</v>
      </c>
      <c r="C175" s="6">
        <v>4566</v>
      </c>
      <c r="D175" s="6">
        <v>20093</v>
      </c>
    </row>
    <row r="176" spans="1:4">
      <c r="A176" s="21" t="s">
        <v>39</v>
      </c>
      <c r="B176" s="12">
        <v>43619</v>
      </c>
      <c r="C176" s="6">
        <v>6504</v>
      </c>
      <c r="D176" s="6">
        <v>22053</v>
      </c>
    </row>
    <row r="177" spans="1:4">
      <c r="A177" s="21" t="s">
        <v>39</v>
      </c>
      <c r="B177" s="12">
        <v>43626</v>
      </c>
      <c r="C177" s="6">
        <v>6669</v>
      </c>
      <c r="D177" s="6">
        <v>23169</v>
      </c>
    </row>
    <row r="178" spans="1:4">
      <c r="A178" s="21" t="s">
        <v>39</v>
      </c>
      <c r="B178" s="12">
        <v>43633</v>
      </c>
      <c r="C178" s="6">
        <v>6067</v>
      </c>
      <c r="D178" s="6">
        <v>23806</v>
      </c>
    </row>
    <row r="179" spans="1:4">
      <c r="A179" s="21" t="s">
        <v>39</v>
      </c>
      <c r="B179" s="12">
        <v>43640</v>
      </c>
      <c r="C179" s="6">
        <v>4937</v>
      </c>
      <c r="D179" s="6">
        <v>24177</v>
      </c>
    </row>
    <row r="180" spans="1:4">
      <c r="A180" s="21" t="s">
        <v>39</v>
      </c>
      <c r="B180" s="12">
        <v>43647</v>
      </c>
      <c r="C180" s="6">
        <v>4072</v>
      </c>
      <c r="D180" s="6">
        <v>21745</v>
      </c>
    </row>
    <row r="181" spans="1:4">
      <c r="A181" s="21" t="s">
        <v>39</v>
      </c>
      <c r="B181" s="12">
        <v>43654</v>
      </c>
      <c r="C181" s="6">
        <v>4696</v>
      </c>
      <c r="D181" s="6">
        <v>19772</v>
      </c>
    </row>
    <row r="182" spans="1:4">
      <c r="A182" s="21" t="s">
        <v>39</v>
      </c>
      <c r="B182" s="12">
        <v>43661</v>
      </c>
      <c r="C182" s="6">
        <v>5394</v>
      </c>
      <c r="D182" s="6">
        <v>19099</v>
      </c>
    </row>
    <row r="183" spans="1:4">
      <c r="A183" s="21" t="s">
        <v>39</v>
      </c>
      <c r="B183" s="12">
        <v>43668</v>
      </c>
      <c r="C183" s="6">
        <v>4499</v>
      </c>
      <c r="D183" s="6">
        <v>18661</v>
      </c>
    </row>
    <row r="184" spans="1:4">
      <c r="A184" s="21" t="s">
        <v>39</v>
      </c>
      <c r="B184" s="12">
        <v>43675</v>
      </c>
      <c r="C184" s="6">
        <v>4753</v>
      </c>
      <c r="D184" s="6">
        <v>19342</v>
      </c>
    </row>
    <row r="185" spans="1:4">
      <c r="A185" s="21" t="s">
        <v>39</v>
      </c>
      <c r="B185" s="12">
        <v>43682</v>
      </c>
      <c r="C185" s="6">
        <v>4212</v>
      </c>
      <c r="D185" s="6">
        <v>18858</v>
      </c>
    </row>
    <row r="186" spans="1:4">
      <c r="A186" s="21" t="s">
        <v>39</v>
      </c>
      <c r="B186" s="12">
        <v>43689</v>
      </c>
      <c r="C186" s="6">
        <v>4706</v>
      </c>
      <c r="D186" s="6">
        <v>18170</v>
      </c>
    </row>
    <row r="187" spans="1:4">
      <c r="A187" s="21" t="s">
        <v>39</v>
      </c>
      <c r="B187" s="12">
        <v>43696</v>
      </c>
      <c r="C187" s="6">
        <v>4525</v>
      </c>
      <c r="D187" s="6">
        <v>18196</v>
      </c>
    </row>
    <row r="188" spans="1:4">
      <c r="A188" s="21" t="s">
        <v>39</v>
      </c>
      <c r="B188" s="12">
        <v>43703</v>
      </c>
      <c r="C188" s="6">
        <v>3357</v>
      </c>
      <c r="D188" s="6">
        <v>16800</v>
      </c>
    </row>
    <row r="189" spans="1:4">
      <c r="A189" s="21" t="s">
        <v>39</v>
      </c>
      <c r="B189" s="12">
        <v>43710</v>
      </c>
      <c r="C189" s="6">
        <v>4543</v>
      </c>
      <c r="D189" s="6">
        <v>17131</v>
      </c>
    </row>
    <row r="190" spans="1:4">
      <c r="A190" s="21" t="s">
        <v>39</v>
      </c>
      <c r="B190" s="12">
        <v>43717</v>
      </c>
      <c r="C190" s="6">
        <v>5603</v>
      </c>
      <c r="D190" s="6">
        <v>18028</v>
      </c>
    </row>
    <row r="191" spans="1:4">
      <c r="A191" s="21" t="s">
        <v>39</v>
      </c>
      <c r="B191" s="12">
        <v>43724</v>
      </c>
      <c r="C191" s="6">
        <v>5250</v>
      </c>
      <c r="D191" s="6">
        <v>18753</v>
      </c>
    </row>
    <row r="192" spans="1:4">
      <c r="A192" s="21" t="s">
        <v>39</v>
      </c>
      <c r="B192" s="12">
        <v>43731</v>
      </c>
      <c r="C192" s="6">
        <v>5170</v>
      </c>
      <c r="D192" s="6">
        <v>20566</v>
      </c>
    </row>
    <row r="193" spans="1:4">
      <c r="A193" s="21" t="s">
        <v>39</v>
      </c>
      <c r="B193" s="12">
        <v>43738</v>
      </c>
      <c r="C193" s="6">
        <v>5168</v>
      </c>
      <c r="D193" s="6">
        <v>21191</v>
      </c>
    </row>
    <row r="194" spans="1:4">
      <c r="A194" s="21" t="s">
        <v>39</v>
      </c>
      <c r="B194" s="12">
        <v>43745</v>
      </c>
      <c r="C194" s="6">
        <v>5653</v>
      </c>
      <c r="D194" s="6">
        <v>21241</v>
      </c>
    </row>
    <row r="195" spans="1:4">
      <c r="A195" s="21" t="s">
        <v>39</v>
      </c>
      <c r="B195" s="12">
        <v>43752</v>
      </c>
      <c r="C195" s="6">
        <v>5386</v>
      </c>
      <c r="D195" s="6">
        <v>21377</v>
      </c>
    </row>
    <row r="196" spans="1:4">
      <c r="A196" s="21" t="s">
        <v>39</v>
      </c>
      <c r="B196" s="12">
        <v>43759</v>
      </c>
      <c r="C196" s="6">
        <v>5490</v>
      </c>
      <c r="D196" s="6">
        <v>21697</v>
      </c>
    </row>
    <row r="197" spans="1:4">
      <c r="A197" s="21" t="s">
        <v>39</v>
      </c>
      <c r="B197" s="12">
        <v>43766</v>
      </c>
      <c r="C197" s="6">
        <v>5107</v>
      </c>
      <c r="D197" s="6">
        <v>21636</v>
      </c>
    </row>
    <row r="198" spans="1:4">
      <c r="A198" s="21" t="s">
        <v>39</v>
      </c>
      <c r="B198" s="12">
        <v>43773</v>
      </c>
      <c r="C198" s="6">
        <v>6412</v>
      </c>
      <c r="D198" s="6">
        <v>22395</v>
      </c>
    </row>
    <row r="199" spans="1:4">
      <c r="A199" s="21" t="s">
        <v>39</v>
      </c>
      <c r="B199" s="12">
        <v>43780</v>
      </c>
      <c r="C199" s="6">
        <v>5915</v>
      </c>
      <c r="D199" s="6">
        <v>22924</v>
      </c>
    </row>
    <row r="200" spans="1:4">
      <c r="A200" s="21" t="s">
        <v>39</v>
      </c>
      <c r="B200" s="12">
        <v>43787</v>
      </c>
      <c r="C200" s="6">
        <v>6504</v>
      </c>
      <c r="D200" s="6">
        <v>23938</v>
      </c>
    </row>
    <row r="201" spans="1:4">
      <c r="A201" s="21" t="s">
        <v>39</v>
      </c>
      <c r="B201" s="12">
        <v>43794</v>
      </c>
      <c r="C201" s="6">
        <v>6026</v>
      </c>
      <c r="D201" s="6">
        <v>24857</v>
      </c>
    </row>
    <row r="202" spans="1:4">
      <c r="A202" s="21" t="s">
        <v>39</v>
      </c>
      <c r="B202" s="12">
        <v>43801</v>
      </c>
      <c r="C202" s="6">
        <v>6023</v>
      </c>
      <c r="D202" s="6">
        <v>24468</v>
      </c>
    </row>
    <row r="203" spans="1:4">
      <c r="A203" s="21" t="s">
        <v>39</v>
      </c>
      <c r="B203" s="12">
        <v>43808</v>
      </c>
      <c r="C203" s="6">
        <v>5805</v>
      </c>
      <c r="D203" s="6">
        <v>24358</v>
      </c>
    </row>
    <row r="204" spans="1:4">
      <c r="A204" s="21" t="s">
        <v>39</v>
      </c>
      <c r="B204" s="12">
        <v>43815</v>
      </c>
      <c r="C204" s="6">
        <v>5472</v>
      </c>
      <c r="D204" s="6">
        <v>23326</v>
      </c>
    </row>
    <row r="205" spans="1:4">
      <c r="A205" s="21" t="s">
        <v>39</v>
      </c>
      <c r="B205" s="12">
        <v>43822</v>
      </c>
      <c r="C205" s="6">
        <v>441</v>
      </c>
      <c r="D205" s="6">
        <v>17741</v>
      </c>
    </row>
    <row r="206" spans="1:4">
      <c r="A206" s="21" t="s">
        <v>39</v>
      </c>
      <c r="B206" s="12">
        <v>43829</v>
      </c>
      <c r="C206" s="6">
        <v>260</v>
      </c>
      <c r="D206" s="6">
        <v>11978</v>
      </c>
    </row>
    <row r="207" spans="1:4">
      <c r="A207" s="21" t="s">
        <v>39</v>
      </c>
      <c r="B207" s="12">
        <v>43829</v>
      </c>
      <c r="C207" s="6">
        <v>20</v>
      </c>
      <c r="D207" s="6">
        <v>6193</v>
      </c>
    </row>
    <row r="208" spans="1:4">
      <c r="A208" s="21" t="s">
        <v>39</v>
      </c>
      <c r="B208" s="12">
        <v>43836</v>
      </c>
      <c r="C208" s="6">
        <v>3385</v>
      </c>
      <c r="D208" s="6">
        <v>4106</v>
      </c>
    </row>
    <row r="209" spans="1:4">
      <c r="A209" s="21" t="s">
        <v>39</v>
      </c>
      <c r="B209" s="12">
        <v>43843</v>
      </c>
      <c r="C209" s="6">
        <v>4496</v>
      </c>
      <c r="D209" s="6">
        <v>8161</v>
      </c>
    </row>
    <row r="210" spans="1:4">
      <c r="A210" s="21" t="s">
        <v>39</v>
      </c>
      <c r="B210" s="12">
        <v>43850</v>
      </c>
      <c r="C210" s="6">
        <v>4374</v>
      </c>
      <c r="D210" s="6">
        <v>12275</v>
      </c>
    </row>
    <row r="211" spans="1:4">
      <c r="A211" s="21" t="s">
        <v>39</v>
      </c>
      <c r="B211" s="12">
        <v>43857</v>
      </c>
      <c r="C211" s="6">
        <v>5150</v>
      </c>
      <c r="D211" s="6">
        <v>17405</v>
      </c>
    </row>
    <row r="212" spans="1:4">
      <c r="A212" s="21" t="s">
        <v>39</v>
      </c>
      <c r="B212" s="12">
        <v>43864</v>
      </c>
      <c r="C212" s="6">
        <v>3880</v>
      </c>
      <c r="D212" s="6">
        <v>17900</v>
      </c>
    </row>
    <row r="213" spans="1:4">
      <c r="A213" s="21" t="s">
        <v>39</v>
      </c>
      <c r="B213" s="12">
        <v>43871</v>
      </c>
      <c r="C213" s="6">
        <v>4728</v>
      </c>
      <c r="D213" s="6">
        <v>18132</v>
      </c>
    </row>
    <row r="214" spans="1:4">
      <c r="A214" s="21" t="s">
        <v>39</v>
      </c>
      <c r="B214" s="12">
        <v>43878</v>
      </c>
      <c r="C214" s="6">
        <v>3985</v>
      </c>
      <c r="D214" s="6">
        <v>17743</v>
      </c>
    </row>
    <row r="215" spans="1:4">
      <c r="A215" s="21" t="s">
        <v>39</v>
      </c>
      <c r="B215" s="12">
        <v>43885</v>
      </c>
      <c r="C215" s="6">
        <v>5705</v>
      </c>
      <c r="D215" s="6">
        <v>18298</v>
      </c>
    </row>
    <row r="216" spans="1:4">
      <c r="A216" s="21" t="s">
        <v>39</v>
      </c>
      <c r="B216" s="12">
        <v>43892</v>
      </c>
      <c r="C216" s="6">
        <v>5038</v>
      </c>
      <c r="D216" s="6">
        <v>19456</v>
      </c>
    </row>
    <row r="217" spans="1:4">
      <c r="A217" s="21" t="s">
        <v>39</v>
      </c>
      <c r="B217" s="12">
        <v>43899</v>
      </c>
      <c r="C217" s="6">
        <v>5631</v>
      </c>
      <c r="D217" s="6">
        <v>20359</v>
      </c>
    </row>
    <row r="218" spans="1:4">
      <c r="A218" s="21" t="s">
        <v>39</v>
      </c>
      <c r="B218" s="12">
        <v>43906</v>
      </c>
      <c r="C218" s="6">
        <v>5400</v>
      </c>
      <c r="D218" s="6">
        <v>21774</v>
      </c>
    </row>
    <row r="219" spans="1:4">
      <c r="A219" s="21" t="s">
        <v>39</v>
      </c>
      <c r="B219" s="12">
        <v>43913</v>
      </c>
      <c r="C219" s="6">
        <v>4276</v>
      </c>
      <c r="D219" s="6">
        <v>20345</v>
      </c>
    </row>
    <row r="220" spans="1:4">
      <c r="A220" s="21" t="s">
        <v>39</v>
      </c>
      <c r="B220" s="12">
        <v>43920</v>
      </c>
      <c r="C220" s="6">
        <v>2340</v>
      </c>
      <c r="D220" s="6">
        <v>17647</v>
      </c>
    </row>
    <row r="221" spans="1:4">
      <c r="A221" s="21" t="s">
        <v>39</v>
      </c>
      <c r="B221" s="12">
        <v>43927</v>
      </c>
      <c r="C221" s="6">
        <v>1327</v>
      </c>
      <c r="D221" s="6">
        <v>13343</v>
      </c>
    </row>
    <row r="222" spans="1:4">
      <c r="A222" s="21" t="s">
        <v>39</v>
      </c>
      <c r="B222" s="12">
        <v>43934</v>
      </c>
      <c r="C222" s="6">
        <v>1010</v>
      </c>
      <c r="D222" s="6">
        <v>8953</v>
      </c>
    </row>
    <row r="223" spans="1:4">
      <c r="A223" s="21" t="s">
        <v>39</v>
      </c>
      <c r="B223" s="12">
        <v>43941</v>
      </c>
      <c r="C223" s="6">
        <v>805</v>
      </c>
      <c r="D223" s="6">
        <v>5482</v>
      </c>
    </row>
    <row r="224" spans="1:4">
      <c r="A224" s="21" t="s">
        <v>39</v>
      </c>
      <c r="B224" s="12">
        <v>43948</v>
      </c>
      <c r="C224" s="6">
        <v>1408</v>
      </c>
      <c r="D224" s="6">
        <v>4550</v>
      </c>
    </row>
    <row r="225" spans="1:4">
      <c r="A225" s="21" t="s">
        <v>39</v>
      </c>
      <c r="B225" s="12">
        <v>43955</v>
      </c>
      <c r="C225" s="6">
        <v>1071</v>
      </c>
      <c r="D225" s="6">
        <v>4294</v>
      </c>
    </row>
    <row r="226" spans="1:4">
      <c r="A226" s="21" t="s">
        <v>39</v>
      </c>
      <c r="B226" s="12">
        <v>43962</v>
      </c>
      <c r="C226" s="6">
        <v>1651</v>
      </c>
      <c r="D226" s="6">
        <v>4935</v>
      </c>
    </row>
    <row r="227" spans="1:4">
      <c r="A227" s="21" t="s">
        <v>39</v>
      </c>
      <c r="B227" s="12">
        <v>43969</v>
      </c>
      <c r="C227" s="6">
        <v>2448</v>
      </c>
      <c r="D227" s="6">
        <v>6578</v>
      </c>
    </row>
    <row r="228" spans="1:4">
      <c r="A228" s="21" t="s">
        <v>39</v>
      </c>
      <c r="B228" s="12">
        <v>43976</v>
      </c>
      <c r="C228" s="6">
        <v>2109</v>
      </c>
      <c r="D228" s="6">
        <v>7279</v>
      </c>
    </row>
    <row r="229" spans="1:4">
      <c r="A229" s="21" t="s">
        <v>39</v>
      </c>
      <c r="B229" s="12">
        <v>43983</v>
      </c>
      <c r="C229" s="6">
        <v>3187</v>
      </c>
      <c r="D229" s="6">
        <v>9395</v>
      </c>
    </row>
    <row r="230" spans="1:4">
      <c r="A230" s="21" t="s">
        <v>39</v>
      </c>
      <c r="B230" s="12">
        <v>43990</v>
      </c>
      <c r="C230" s="6">
        <v>3269</v>
      </c>
      <c r="D230" s="6">
        <v>11013</v>
      </c>
    </row>
    <row r="231" spans="1:4">
      <c r="A231" s="21" t="s">
        <v>39</v>
      </c>
      <c r="B231" s="12">
        <v>43997</v>
      </c>
      <c r="C231" s="6">
        <v>4119</v>
      </c>
      <c r="D231" s="6">
        <v>12684</v>
      </c>
    </row>
    <row r="232" spans="1:4">
      <c r="A232" s="21" t="s">
        <v>39</v>
      </c>
      <c r="B232" s="12">
        <v>44004</v>
      </c>
      <c r="C232" s="6">
        <v>4267</v>
      </c>
      <c r="D232" s="6">
        <v>14842</v>
      </c>
    </row>
    <row r="233" spans="1:4">
      <c r="A233" s="21" t="s">
        <v>39</v>
      </c>
      <c r="B233" s="12">
        <v>44011</v>
      </c>
      <c r="C233" s="6">
        <v>3588</v>
      </c>
      <c r="D233" s="6">
        <v>15243</v>
      </c>
    </row>
    <row r="234" spans="1:4">
      <c r="A234" s="21" t="s">
        <v>39</v>
      </c>
      <c r="B234" s="12">
        <v>44018</v>
      </c>
      <c r="C234" s="6">
        <v>4592</v>
      </c>
      <c r="D234" s="6">
        <v>16566</v>
      </c>
    </row>
    <row r="235" spans="1:4">
      <c r="A235" s="21" t="s">
        <v>39</v>
      </c>
      <c r="B235" s="12">
        <v>44025</v>
      </c>
      <c r="C235" s="6">
        <v>4335</v>
      </c>
      <c r="D235" s="6">
        <v>16782</v>
      </c>
    </row>
    <row r="236" spans="1:4">
      <c r="A236" s="21" t="s">
        <v>39</v>
      </c>
      <c r="B236" s="12">
        <v>44032</v>
      </c>
      <c r="C236" s="6">
        <v>4617</v>
      </c>
      <c r="D236" s="6">
        <v>17132</v>
      </c>
    </row>
    <row r="237" spans="1:4">
      <c r="A237" s="21" t="s">
        <v>39</v>
      </c>
      <c r="B237" s="12">
        <v>44039</v>
      </c>
      <c r="C237" s="6">
        <v>4648</v>
      </c>
      <c r="D237" s="6">
        <v>18192</v>
      </c>
    </row>
    <row r="238" spans="1:4">
      <c r="A238" s="21" t="s">
        <v>39</v>
      </c>
      <c r="B238" s="12">
        <v>44046</v>
      </c>
      <c r="C238" s="6">
        <v>4486</v>
      </c>
      <c r="D238" s="6">
        <v>18086</v>
      </c>
    </row>
    <row r="239" spans="1:4">
      <c r="A239" s="21" t="s">
        <v>39</v>
      </c>
      <c r="B239" s="12">
        <v>44053</v>
      </c>
      <c r="C239" s="6">
        <v>4320</v>
      </c>
      <c r="D239" s="6">
        <v>18071</v>
      </c>
    </row>
    <row r="240" spans="1:4">
      <c r="A240" s="21" t="s">
        <v>36</v>
      </c>
      <c r="B240" s="12">
        <v>43521</v>
      </c>
      <c r="C240" s="6">
        <v>643</v>
      </c>
      <c r="D240" s="6" t="s">
        <v>2317</v>
      </c>
    </row>
    <row r="241" spans="1:4">
      <c r="A241" s="21" t="s">
        <v>36</v>
      </c>
      <c r="B241" s="12">
        <v>43528</v>
      </c>
      <c r="C241" s="6">
        <v>744</v>
      </c>
      <c r="D241" s="6" t="s">
        <v>2317</v>
      </c>
    </row>
    <row r="242" spans="1:4">
      <c r="A242" s="21" t="s">
        <v>36</v>
      </c>
      <c r="B242" s="12">
        <v>43535</v>
      </c>
      <c r="C242" s="6">
        <v>729</v>
      </c>
      <c r="D242" s="6" t="s">
        <v>2317</v>
      </c>
    </row>
    <row r="243" spans="1:4">
      <c r="A243" s="21" t="s">
        <v>36</v>
      </c>
      <c r="B243" s="12">
        <v>43542</v>
      </c>
      <c r="C243" s="6">
        <v>838</v>
      </c>
      <c r="D243" s="6">
        <v>2954</v>
      </c>
    </row>
    <row r="244" spans="1:4">
      <c r="A244" s="21" t="s">
        <v>36</v>
      </c>
      <c r="B244" s="12">
        <v>43549</v>
      </c>
      <c r="C244" s="6">
        <v>824</v>
      </c>
      <c r="D244" s="6">
        <v>3135</v>
      </c>
    </row>
    <row r="245" spans="1:4">
      <c r="A245" s="21" t="s">
        <v>36</v>
      </c>
      <c r="B245" s="12">
        <v>43556</v>
      </c>
      <c r="C245" s="6">
        <v>1162</v>
      </c>
      <c r="D245" s="6">
        <v>3553</v>
      </c>
    </row>
    <row r="246" spans="1:4">
      <c r="A246" s="21" t="s">
        <v>36</v>
      </c>
      <c r="B246" s="12">
        <v>43563</v>
      </c>
      <c r="C246" s="6">
        <v>869</v>
      </c>
      <c r="D246" s="6">
        <v>3693</v>
      </c>
    </row>
    <row r="247" spans="1:4">
      <c r="A247" s="21" t="s">
        <v>36</v>
      </c>
      <c r="B247" s="12">
        <v>43570</v>
      </c>
      <c r="C247" s="6">
        <v>782</v>
      </c>
      <c r="D247" s="6">
        <v>3637</v>
      </c>
    </row>
    <row r="248" spans="1:4">
      <c r="A248" s="21" t="s">
        <v>36</v>
      </c>
      <c r="B248" s="12">
        <v>43577</v>
      </c>
      <c r="C248" s="6">
        <v>453</v>
      </c>
      <c r="D248" s="6">
        <v>3266</v>
      </c>
    </row>
    <row r="249" spans="1:4">
      <c r="A249" s="21" t="s">
        <v>36</v>
      </c>
      <c r="B249" s="12">
        <v>43584</v>
      </c>
      <c r="C249" s="6">
        <v>1055</v>
      </c>
      <c r="D249" s="6">
        <v>3159</v>
      </c>
    </row>
    <row r="250" spans="1:4">
      <c r="A250" s="21" t="s">
        <v>36</v>
      </c>
      <c r="B250" s="12">
        <v>43591</v>
      </c>
      <c r="C250" s="6">
        <v>974</v>
      </c>
      <c r="D250" s="6">
        <v>3264</v>
      </c>
    </row>
    <row r="251" spans="1:4">
      <c r="A251" s="21" t="s">
        <v>36</v>
      </c>
      <c r="B251" s="12">
        <v>43598</v>
      </c>
      <c r="C251" s="6">
        <v>1173</v>
      </c>
      <c r="D251" s="6">
        <v>3655</v>
      </c>
    </row>
    <row r="252" spans="1:4">
      <c r="A252" s="21" t="s">
        <v>36</v>
      </c>
      <c r="B252" s="12">
        <v>43605</v>
      </c>
      <c r="C252" s="6">
        <v>986</v>
      </c>
      <c r="D252" s="6">
        <v>4188</v>
      </c>
    </row>
    <row r="253" spans="1:4">
      <c r="A253" s="21" t="s">
        <v>36</v>
      </c>
      <c r="B253" s="12">
        <v>43612</v>
      </c>
      <c r="C253" s="6">
        <v>902</v>
      </c>
      <c r="D253" s="6">
        <v>4035</v>
      </c>
    </row>
    <row r="254" spans="1:4">
      <c r="A254" s="21" t="s">
        <v>36</v>
      </c>
      <c r="B254" s="12">
        <v>43619</v>
      </c>
      <c r="C254" s="6">
        <v>926</v>
      </c>
      <c r="D254" s="6">
        <v>3987</v>
      </c>
    </row>
    <row r="255" spans="1:4">
      <c r="A255" s="21" t="s">
        <v>36</v>
      </c>
      <c r="B255" s="12">
        <v>43626</v>
      </c>
      <c r="C255" s="6">
        <v>889</v>
      </c>
      <c r="D255" s="6">
        <v>3703</v>
      </c>
    </row>
    <row r="256" spans="1:4">
      <c r="A256" s="21" t="s">
        <v>36</v>
      </c>
      <c r="B256" s="12">
        <v>43633</v>
      </c>
      <c r="C256" s="6">
        <v>897</v>
      </c>
      <c r="D256" s="6">
        <v>3614</v>
      </c>
    </row>
    <row r="257" spans="1:4">
      <c r="A257" s="21" t="s">
        <v>36</v>
      </c>
      <c r="B257" s="12">
        <v>43640</v>
      </c>
      <c r="C257" s="6">
        <v>490</v>
      </c>
      <c r="D257" s="6">
        <v>3202</v>
      </c>
    </row>
    <row r="258" spans="1:4">
      <c r="A258" s="21" t="s">
        <v>36</v>
      </c>
      <c r="B258" s="12">
        <v>43647</v>
      </c>
      <c r="C258" s="6">
        <v>546</v>
      </c>
      <c r="D258" s="6">
        <v>2822</v>
      </c>
    </row>
    <row r="259" spans="1:4">
      <c r="A259" s="21" t="s">
        <v>36</v>
      </c>
      <c r="B259" s="12">
        <v>43654</v>
      </c>
      <c r="C259" s="6">
        <v>552</v>
      </c>
      <c r="D259" s="6">
        <v>2485</v>
      </c>
    </row>
    <row r="260" spans="1:4">
      <c r="A260" s="21" t="s">
        <v>36</v>
      </c>
      <c r="B260" s="12">
        <v>43661</v>
      </c>
      <c r="C260" s="6">
        <v>1126</v>
      </c>
      <c r="D260" s="6">
        <v>2714</v>
      </c>
    </row>
    <row r="261" spans="1:4">
      <c r="A261" s="21" t="s">
        <v>36</v>
      </c>
      <c r="B261" s="12">
        <v>43668</v>
      </c>
      <c r="C261" s="6">
        <v>553</v>
      </c>
      <c r="D261" s="6">
        <v>2777</v>
      </c>
    </row>
    <row r="262" spans="1:4">
      <c r="A262" s="21" t="s">
        <v>36</v>
      </c>
      <c r="B262" s="12">
        <v>43675</v>
      </c>
      <c r="C262" s="6">
        <v>768</v>
      </c>
      <c r="D262" s="6">
        <v>2999</v>
      </c>
    </row>
    <row r="263" spans="1:4">
      <c r="A263" s="21" t="s">
        <v>36</v>
      </c>
      <c r="B263" s="12">
        <v>43682</v>
      </c>
      <c r="C263" s="6">
        <v>506</v>
      </c>
      <c r="D263" s="6">
        <v>2953</v>
      </c>
    </row>
    <row r="264" spans="1:4">
      <c r="A264" s="21" t="s">
        <v>36</v>
      </c>
      <c r="B264" s="12">
        <v>43689</v>
      </c>
      <c r="C264" s="6">
        <v>948</v>
      </c>
      <c r="D264" s="6">
        <v>2775</v>
      </c>
    </row>
    <row r="265" spans="1:4">
      <c r="A265" s="21" t="s">
        <v>36</v>
      </c>
      <c r="B265" s="12">
        <v>43696</v>
      </c>
      <c r="C265" s="6">
        <v>800</v>
      </c>
      <c r="D265" s="6">
        <v>3022</v>
      </c>
    </row>
    <row r="266" spans="1:4">
      <c r="A266" s="21" t="s">
        <v>36</v>
      </c>
      <c r="B266" s="12">
        <v>43703</v>
      </c>
      <c r="C266" s="6">
        <v>409</v>
      </c>
      <c r="D266" s="6">
        <v>2663</v>
      </c>
    </row>
    <row r="267" spans="1:4">
      <c r="A267" s="21" t="s">
        <v>36</v>
      </c>
      <c r="B267" s="12">
        <v>43710</v>
      </c>
      <c r="C267" s="6">
        <v>722</v>
      </c>
      <c r="D267" s="6">
        <v>2879</v>
      </c>
    </row>
    <row r="268" spans="1:4">
      <c r="A268" s="21" t="s">
        <v>36</v>
      </c>
      <c r="B268" s="12">
        <v>43717</v>
      </c>
      <c r="C268" s="6">
        <v>1010</v>
      </c>
      <c r="D268" s="6">
        <v>2941</v>
      </c>
    </row>
    <row r="269" spans="1:4">
      <c r="A269" s="21" t="s">
        <v>36</v>
      </c>
      <c r="B269" s="12">
        <v>43724</v>
      </c>
      <c r="C269" s="6">
        <v>615</v>
      </c>
      <c r="D269" s="6">
        <v>2756</v>
      </c>
    </row>
    <row r="270" spans="1:4">
      <c r="A270" s="21" t="s">
        <v>36</v>
      </c>
      <c r="B270" s="12">
        <v>43731</v>
      </c>
      <c r="C270" s="6">
        <v>539</v>
      </c>
      <c r="D270" s="6">
        <v>2886</v>
      </c>
    </row>
    <row r="271" spans="1:4">
      <c r="A271" s="21" t="s">
        <v>36</v>
      </c>
      <c r="B271" s="12">
        <v>43738</v>
      </c>
      <c r="C271" s="6">
        <v>1108</v>
      </c>
      <c r="D271" s="6">
        <v>3272</v>
      </c>
    </row>
    <row r="272" spans="1:4">
      <c r="A272" s="21" t="s">
        <v>36</v>
      </c>
      <c r="B272" s="12">
        <v>43745</v>
      </c>
      <c r="C272" s="6">
        <v>1297</v>
      </c>
      <c r="D272" s="6">
        <v>3559</v>
      </c>
    </row>
    <row r="273" spans="1:4">
      <c r="A273" s="21" t="s">
        <v>36</v>
      </c>
      <c r="B273" s="12">
        <v>43752</v>
      </c>
      <c r="C273" s="6">
        <v>1265</v>
      </c>
      <c r="D273" s="6">
        <v>4209</v>
      </c>
    </row>
    <row r="274" spans="1:4">
      <c r="A274" s="21" t="s">
        <v>36</v>
      </c>
      <c r="B274" s="12">
        <v>43759</v>
      </c>
      <c r="C274" s="6">
        <v>1036</v>
      </c>
      <c r="D274" s="6">
        <v>4706</v>
      </c>
    </row>
    <row r="275" spans="1:4">
      <c r="A275" s="21" t="s">
        <v>36</v>
      </c>
      <c r="B275" s="12">
        <v>43766</v>
      </c>
      <c r="C275" s="6">
        <v>747</v>
      </c>
      <c r="D275" s="6">
        <v>4345</v>
      </c>
    </row>
    <row r="276" spans="1:4">
      <c r="A276" s="21" t="s">
        <v>36</v>
      </c>
      <c r="B276" s="12">
        <v>43773</v>
      </c>
      <c r="C276" s="6">
        <v>1514</v>
      </c>
      <c r="D276" s="6">
        <v>4562</v>
      </c>
    </row>
    <row r="277" spans="1:4">
      <c r="A277" s="21" t="s">
        <v>36</v>
      </c>
      <c r="B277" s="12">
        <v>43780</v>
      </c>
      <c r="C277" s="6">
        <v>950</v>
      </c>
      <c r="D277" s="6">
        <v>4247</v>
      </c>
    </row>
    <row r="278" spans="1:4">
      <c r="A278" s="21" t="s">
        <v>36</v>
      </c>
      <c r="B278" s="12">
        <v>43787</v>
      </c>
      <c r="C278" s="6">
        <v>1042</v>
      </c>
      <c r="D278" s="6">
        <v>4253</v>
      </c>
    </row>
    <row r="279" spans="1:4">
      <c r="A279" s="21" t="s">
        <v>36</v>
      </c>
      <c r="B279" s="12">
        <v>43794</v>
      </c>
      <c r="C279" s="6">
        <v>619</v>
      </c>
      <c r="D279" s="6">
        <v>4125</v>
      </c>
    </row>
    <row r="280" spans="1:4">
      <c r="A280" s="21" t="s">
        <v>36</v>
      </c>
      <c r="B280" s="12">
        <v>43801</v>
      </c>
      <c r="C280" s="6">
        <v>743</v>
      </c>
      <c r="D280" s="6">
        <v>3354</v>
      </c>
    </row>
    <row r="281" spans="1:4">
      <c r="A281" s="21" t="s">
        <v>36</v>
      </c>
      <c r="B281" s="12">
        <v>43808</v>
      </c>
      <c r="C281" s="6">
        <v>946</v>
      </c>
      <c r="D281" s="6">
        <v>3350</v>
      </c>
    </row>
    <row r="282" spans="1:4">
      <c r="A282" s="21" t="s">
        <v>36</v>
      </c>
      <c r="B282" s="12">
        <v>43815</v>
      </c>
      <c r="C282" s="6">
        <v>657</v>
      </c>
      <c r="D282" s="6">
        <v>2965</v>
      </c>
    </row>
    <row r="283" spans="1:4">
      <c r="A283" s="21" t="s">
        <v>36</v>
      </c>
      <c r="B283" s="12">
        <v>43822</v>
      </c>
      <c r="C283" s="6">
        <v>14</v>
      </c>
      <c r="D283" s="6">
        <v>2360</v>
      </c>
    </row>
    <row r="284" spans="1:4">
      <c r="A284" s="21" t="s">
        <v>36</v>
      </c>
      <c r="B284" s="12">
        <v>43829</v>
      </c>
      <c r="C284" s="6">
        <v>44</v>
      </c>
      <c r="D284" s="6">
        <v>1661</v>
      </c>
    </row>
    <row r="285" spans="1:4">
      <c r="A285" s="21" t="s">
        <v>36</v>
      </c>
      <c r="B285" s="12">
        <v>43829</v>
      </c>
      <c r="C285" s="6">
        <v>3</v>
      </c>
      <c r="D285" s="6">
        <v>718</v>
      </c>
    </row>
    <row r="286" spans="1:4">
      <c r="A286" s="21" t="s">
        <v>36</v>
      </c>
      <c r="B286" s="12">
        <v>43836</v>
      </c>
      <c r="C286" s="6">
        <v>563</v>
      </c>
      <c r="D286" s="6">
        <v>624</v>
      </c>
    </row>
    <row r="287" spans="1:4">
      <c r="A287" s="21" t="s">
        <v>36</v>
      </c>
      <c r="B287" s="12">
        <v>43843</v>
      </c>
      <c r="C287" s="6">
        <v>789</v>
      </c>
      <c r="D287" s="6">
        <v>1399</v>
      </c>
    </row>
    <row r="288" spans="1:4">
      <c r="A288" s="21" t="s">
        <v>36</v>
      </c>
      <c r="B288" s="12">
        <v>43850</v>
      </c>
      <c r="C288" s="6">
        <v>908</v>
      </c>
      <c r="D288" s="6">
        <v>2263</v>
      </c>
    </row>
    <row r="289" spans="1:4">
      <c r="A289" s="21" t="s">
        <v>36</v>
      </c>
      <c r="B289" s="12">
        <v>43857</v>
      </c>
      <c r="C289" s="6">
        <v>1078</v>
      </c>
      <c r="D289" s="6">
        <v>3338</v>
      </c>
    </row>
    <row r="290" spans="1:4">
      <c r="A290" s="21" t="s">
        <v>36</v>
      </c>
      <c r="B290" s="12">
        <v>43864</v>
      </c>
      <c r="C290" s="6">
        <v>436</v>
      </c>
      <c r="D290" s="6">
        <v>3211</v>
      </c>
    </row>
    <row r="291" spans="1:4">
      <c r="A291" s="21" t="s">
        <v>36</v>
      </c>
      <c r="B291" s="12">
        <v>43871</v>
      </c>
      <c r="C291" s="6">
        <v>819</v>
      </c>
      <c r="D291" s="6">
        <v>3241</v>
      </c>
    </row>
    <row r="292" spans="1:4">
      <c r="A292" s="21" t="s">
        <v>36</v>
      </c>
      <c r="B292" s="12">
        <v>43878</v>
      </c>
      <c r="C292" s="6">
        <v>627</v>
      </c>
      <c r="D292" s="6">
        <v>2960</v>
      </c>
    </row>
    <row r="293" spans="1:4">
      <c r="A293" s="21" t="s">
        <v>36</v>
      </c>
      <c r="B293" s="12">
        <v>43885</v>
      </c>
      <c r="C293" s="6">
        <v>903</v>
      </c>
      <c r="D293" s="6">
        <v>2785</v>
      </c>
    </row>
    <row r="294" spans="1:4">
      <c r="A294" s="21" t="s">
        <v>36</v>
      </c>
      <c r="B294" s="12">
        <v>43892</v>
      </c>
      <c r="C294" s="6">
        <v>673</v>
      </c>
      <c r="D294" s="6">
        <v>3022</v>
      </c>
    </row>
    <row r="295" spans="1:4">
      <c r="A295" s="21" t="s">
        <v>36</v>
      </c>
      <c r="B295" s="12">
        <v>43899</v>
      </c>
      <c r="C295" s="6">
        <v>1227</v>
      </c>
      <c r="D295" s="6">
        <v>3430</v>
      </c>
    </row>
    <row r="296" spans="1:4">
      <c r="A296" s="21" t="s">
        <v>36</v>
      </c>
      <c r="B296" s="12">
        <v>43906</v>
      </c>
      <c r="C296" s="6">
        <v>939</v>
      </c>
      <c r="D296" s="6">
        <v>3742</v>
      </c>
    </row>
    <row r="297" spans="1:4">
      <c r="A297" s="21" t="s">
        <v>36</v>
      </c>
      <c r="B297" s="12">
        <v>43913</v>
      </c>
      <c r="C297" s="6">
        <v>530</v>
      </c>
      <c r="D297" s="6">
        <v>3369</v>
      </c>
    </row>
    <row r="298" spans="1:4">
      <c r="A298" s="21" t="s">
        <v>36</v>
      </c>
      <c r="B298" s="12">
        <v>43920</v>
      </c>
      <c r="C298" s="6">
        <v>531</v>
      </c>
      <c r="D298" s="6">
        <v>3227</v>
      </c>
    </row>
    <row r="299" spans="1:4">
      <c r="A299" s="21" t="s">
        <v>36</v>
      </c>
      <c r="B299" s="12">
        <v>43927</v>
      </c>
      <c r="C299" s="6">
        <v>538</v>
      </c>
      <c r="D299" s="6">
        <v>2538</v>
      </c>
    </row>
    <row r="300" spans="1:4">
      <c r="A300" s="21" t="s">
        <v>36</v>
      </c>
      <c r="B300" s="12">
        <v>43934</v>
      </c>
      <c r="C300" s="6">
        <v>344</v>
      </c>
      <c r="D300" s="6">
        <v>1943</v>
      </c>
    </row>
    <row r="301" spans="1:4">
      <c r="A301" s="21" t="s">
        <v>36</v>
      </c>
      <c r="B301" s="12">
        <v>43941</v>
      </c>
      <c r="C301" s="6">
        <v>139</v>
      </c>
      <c r="D301" s="6">
        <v>1552</v>
      </c>
    </row>
    <row r="302" spans="1:4">
      <c r="A302" s="21" t="s">
        <v>36</v>
      </c>
      <c r="B302" s="12">
        <v>43948</v>
      </c>
      <c r="C302" s="6">
        <v>515</v>
      </c>
      <c r="D302" s="6">
        <v>1536</v>
      </c>
    </row>
    <row r="303" spans="1:4">
      <c r="A303" s="21" t="s">
        <v>36</v>
      </c>
      <c r="B303" s="12">
        <v>43955</v>
      </c>
      <c r="C303" s="6">
        <v>254</v>
      </c>
      <c r="D303" s="6">
        <v>1252</v>
      </c>
    </row>
    <row r="304" spans="1:4">
      <c r="A304" s="21" t="s">
        <v>36</v>
      </c>
      <c r="B304" s="12">
        <v>43962</v>
      </c>
      <c r="C304" s="6">
        <v>401</v>
      </c>
      <c r="D304" s="6">
        <v>1309</v>
      </c>
    </row>
    <row r="305" spans="1:4">
      <c r="A305" s="21" t="s">
        <v>36</v>
      </c>
      <c r="B305" s="12">
        <v>43969</v>
      </c>
      <c r="C305" s="6">
        <v>158</v>
      </c>
      <c r="D305" s="6">
        <v>1328</v>
      </c>
    </row>
    <row r="306" spans="1:4">
      <c r="A306" s="21" t="s">
        <v>36</v>
      </c>
      <c r="B306" s="12">
        <v>43976</v>
      </c>
      <c r="C306" s="6">
        <v>311</v>
      </c>
      <c r="D306" s="6">
        <v>1124</v>
      </c>
    </row>
    <row r="307" spans="1:4">
      <c r="A307" s="21" t="s">
        <v>36</v>
      </c>
      <c r="B307" s="12">
        <v>43983</v>
      </c>
      <c r="C307" s="6">
        <v>639</v>
      </c>
      <c r="D307" s="6">
        <v>1509</v>
      </c>
    </row>
    <row r="308" spans="1:4">
      <c r="A308" s="21" t="s">
        <v>36</v>
      </c>
      <c r="B308" s="12">
        <v>43990</v>
      </c>
      <c r="C308" s="6">
        <v>452</v>
      </c>
      <c r="D308" s="6">
        <v>1560</v>
      </c>
    </row>
    <row r="309" spans="1:4">
      <c r="A309" s="21" t="s">
        <v>36</v>
      </c>
      <c r="B309" s="12">
        <v>43997</v>
      </c>
      <c r="C309" s="6">
        <v>753</v>
      </c>
      <c r="D309" s="6">
        <v>2155</v>
      </c>
    </row>
    <row r="310" spans="1:4">
      <c r="A310" s="21" t="s">
        <v>36</v>
      </c>
      <c r="B310" s="12">
        <v>44004</v>
      </c>
      <c r="C310" s="6">
        <v>977</v>
      </c>
      <c r="D310" s="6">
        <v>2821</v>
      </c>
    </row>
    <row r="311" spans="1:4">
      <c r="A311" s="21" t="s">
        <v>36</v>
      </c>
      <c r="B311" s="12">
        <v>44011</v>
      </c>
      <c r="C311" s="6">
        <v>406</v>
      </c>
      <c r="D311" s="6">
        <v>2588</v>
      </c>
    </row>
    <row r="312" spans="1:4">
      <c r="A312" s="21" t="s">
        <v>36</v>
      </c>
      <c r="B312" s="12">
        <v>44018</v>
      </c>
      <c r="C312" s="6">
        <v>1008</v>
      </c>
      <c r="D312" s="6">
        <v>3144</v>
      </c>
    </row>
    <row r="313" spans="1:4">
      <c r="A313" s="21" t="s">
        <v>36</v>
      </c>
      <c r="B313" s="12">
        <v>44025</v>
      </c>
      <c r="C313" s="6">
        <v>669</v>
      </c>
      <c r="D313" s="6">
        <v>3060</v>
      </c>
    </row>
    <row r="314" spans="1:4">
      <c r="A314" s="21" t="s">
        <v>36</v>
      </c>
      <c r="B314" s="12">
        <v>44032</v>
      </c>
      <c r="C314" s="6">
        <v>779</v>
      </c>
      <c r="D314" s="6">
        <v>2862</v>
      </c>
    </row>
    <row r="315" spans="1:4">
      <c r="A315" s="21" t="s">
        <v>36</v>
      </c>
      <c r="B315" s="12">
        <v>44039</v>
      </c>
      <c r="C315" s="6">
        <v>792</v>
      </c>
      <c r="D315" s="6">
        <v>3248</v>
      </c>
    </row>
    <row r="316" spans="1:4">
      <c r="A316" s="21" t="s">
        <v>36</v>
      </c>
      <c r="B316" s="12">
        <v>44046</v>
      </c>
      <c r="C316" s="6">
        <v>738</v>
      </c>
      <c r="D316" s="6">
        <v>2978</v>
      </c>
    </row>
    <row r="317" spans="1:4">
      <c r="A317" s="21" t="s">
        <v>36</v>
      </c>
      <c r="B317" s="12">
        <v>44053</v>
      </c>
      <c r="C317" s="6">
        <v>846</v>
      </c>
      <c r="D317" s="6">
        <v>3155</v>
      </c>
    </row>
    <row r="318" spans="1:4">
      <c r="A318" s="21" t="s">
        <v>100</v>
      </c>
      <c r="B318" s="12">
        <v>43521</v>
      </c>
      <c r="C318" s="6">
        <v>219</v>
      </c>
      <c r="D318" s="6" t="s">
        <v>2317</v>
      </c>
    </row>
    <row r="319" spans="1:4">
      <c r="A319" s="21" t="s">
        <v>100</v>
      </c>
      <c r="B319" s="12">
        <v>43528</v>
      </c>
      <c r="C319" s="6">
        <v>198</v>
      </c>
      <c r="D319" s="6" t="s">
        <v>2317</v>
      </c>
    </row>
    <row r="320" spans="1:4">
      <c r="A320" s="21" t="s">
        <v>100</v>
      </c>
      <c r="B320" s="12">
        <v>43535</v>
      </c>
      <c r="C320" s="6">
        <v>247</v>
      </c>
      <c r="D320" s="6" t="s">
        <v>2317</v>
      </c>
    </row>
    <row r="321" spans="1:4">
      <c r="A321" s="21" t="s">
        <v>100</v>
      </c>
      <c r="B321" s="12">
        <v>43542</v>
      </c>
      <c r="C321" s="6">
        <v>253</v>
      </c>
      <c r="D321" s="6">
        <v>917</v>
      </c>
    </row>
    <row r="322" spans="1:4">
      <c r="A322" s="21" t="s">
        <v>100</v>
      </c>
      <c r="B322" s="12">
        <v>43549</v>
      </c>
      <c r="C322" s="6">
        <v>246</v>
      </c>
      <c r="D322" s="6">
        <v>944</v>
      </c>
    </row>
    <row r="323" spans="1:4">
      <c r="A323" s="21" t="s">
        <v>100</v>
      </c>
      <c r="B323" s="12">
        <v>43556</v>
      </c>
      <c r="C323" s="6">
        <v>173</v>
      </c>
      <c r="D323" s="6">
        <v>919</v>
      </c>
    </row>
    <row r="324" spans="1:4">
      <c r="A324" s="21" t="s">
        <v>100</v>
      </c>
      <c r="B324" s="12">
        <v>43563</v>
      </c>
      <c r="C324" s="6">
        <v>247</v>
      </c>
      <c r="D324" s="6">
        <v>919</v>
      </c>
    </row>
    <row r="325" spans="1:4">
      <c r="A325" s="21" t="s">
        <v>100</v>
      </c>
      <c r="B325" s="12">
        <v>43570</v>
      </c>
      <c r="C325" s="6">
        <v>211</v>
      </c>
      <c r="D325" s="6">
        <v>877</v>
      </c>
    </row>
    <row r="326" spans="1:4">
      <c r="A326" s="21" t="s">
        <v>100</v>
      </c>
      <c r="B326" s="12">
        <v>43577</v>
      </c>
      <c r="C326" s="6">
        <v>133</v>
      </c>
      <c r="D326" s="6">
        <v>764</v>
      </c>
    </row>
    <row r="327" spans="1:4">
      <c r="A327" s="21" t="s">
        <v>100</v>
      </c>
      <c r="B327" s="12">
        <v>43584</v>
      </c>
      <c r="C327" s="6">
        <v>170</v>
      </c>
      <c r="D327" s="6">
        <v>761</v>
      </c>
    </row>
    <row r="328" spans="1:4">
      <c r="A328" s="21" t="s">
        <v>100</v>
      </c>
      <c r="B328" s="12">
        <v>43591</v>
      </c>
      <c r="C328" s="6">
        <v>252</v>
      </c>
      <c r="D328" s="6">
        <v>766</v>
      </c>
    </row>
    <row r="329" spans="1:4">
      <c r="A329" s="21" t="s">
        <v>100</v>
      </c>
      <c r="B329" s="12">
        <v>43598</v>
      </c>
      <c r="C329" s="6">
        <v>145</v>
      </c>
      <c r="D329" s="6">
        <v>700</v>
      </c>
    </row>
    <row r="330" spans="1:4">
      <c r="A330" s="21" t="s">
        <v>100</v>
      </c>
      <c r="B330" s="12">
        <v>43605</v>
      </c>
      <c r="C330" s="6">
        <v>214</v>
      </c>
      <c r="D330" s="6">
        <v>781</v>
      </c>
    </row>
    <row r="331" spans="1:4">
      <c r="A331" s="21" t="s">
        <v>100</v>
      </c>
      <c r="B331" s="12">
        <v>43612</v>
      </c>
      <c r="C331" s="6">
        <v>130</v>
      </c>
      <c r="D331" s="6">
        <v>741</v>
      </c>
    </row>
    <row r="332" spans="1:4">
      <c r="A332" s="21" t="s">
        <v>100</v>
      </c>
      <c r="B332" s="12">
        <v>43619</v>
      </c>
      <c r="C332" s="6">
        <v>272</v>
      </c>
      <c r="D332" s="6">
        <v>761</v>
      </c>
    </row>
    <row r="333" spans="1:4">
      <c r="A333" s="21" t="s">
        <v>100</v>
      </c>
      <c r="B333" s="12">
        <v>43626</v>
      </c>
      <c r="C333" s="6">
        <v>258</v>
      </c>
      <c r="D333" s="6">
        <v>874</v>
      </c>
    </row>
    <row r="334" spans="1:4">
      <c r="A334" s="21" t="s">
        <v>100</v>
      </c>
      <c r="B334" s="12">
        <v>43633</v>
      </c>
      <c r="C334" s="6">
        <v>213</v>
      </c>
      <c r="D334" s="6">
        <v>873</v>
      </c>
    </row>
    <row r="335" spans="1:4">
      <c r="A335" s="21" t="s">
        <v>100</v>
      </c>
      <c r="B335" s="12">
        <v>43640</v>
      </c>
      <c r="C335" s="6">
        <v>174</v>
      </c>
      <c r="D335" s="6">
        <v>917</v>
      </c>
    </row>
    <row r="336" spans="1:4">
      <c r="A336" s="21" t="s">
        <v>100</v>
      </c>
      <c r="B336" s="12">
        <v>43647</v>
      </c>
      <c r="C336" s="6">
        <v>168</v>
      </c>
      <c r="D336" s="6">
        <v>813</v>
      </c>
    </row>
    <row r="337" spans="1:4">
      <c r="A337" s="21" t="s">
        <v>100</v>
      </c>
      <c r="B337" s="12">
        <v>43654</v>
      </c>
      <c r="C337" s="6">
        <v>147</v>
      </c>
      <c r="D337" s="6">
        <v>702</v>
      </c>
    </row>
    <row r="338" spans="1:4">
      <c r="A338" s="21" t="s">
        <v>100</v>
      </c>
      <c r="B338" s="12">
        <v>43661</v>
      </c>
      <c r="C338" s="6">
        <v>192</v>
      </c>
      <c r="D338" s="6">
        <v>681</v>
      </c>
    </row>
    <row r="339" spans="1:4">
      <c r="A339" s="21" t="s">
        <v>100</v>
      </c>
      <c r="B339" s="12">
        <v>43668</v>
      </c>
      <c r="C339" s="6">
        <v>150</v>
      </c>
      <c r="D339" s="6">
        <v>657</v>
      </c>
    </row>
    <row r="340" spans="1:4">
      <c r="A340" s="21" t="s">
        <v>100</v>
      </c>
      <c r="B340" s="12">
        <v>43675</v>
      </c>
      <c r="C340" s="6">
        <v>137</v>
      </c>
      <c r="D340" s="6">
        <v>626</v>
      </c>
    </row>
    <row r="341" spans="1:4">
      <c r="A341" s="21" t="s">
        <v>100</v>
      </c>
      <c r="B341" s="12">
        <v>43682</v>
      </c>
      <c r="C341" s="6">
        <v>144</v>
      </c>
      <c r="D341" s="6">
        <v>623</v>
      </c>
    </row>
    <row r="342" spans="1:4">
      <c r="A342" s="21" t="s">
        <v>100</v>
      </c>
      <c r="B342" s="12">
        <v>43689</v>
      </c>
      <c r="C342" s="6">
        <v>196</v>
      </c>
      <c r="D342" s="6">
        <v>627</v>
      </c>
    </row>
    <row r="343" spans="1:4">
      <c r="A343" s="21" t="s">
        <v>100</v>
      </c>
      <c r="B343" s="12">
        <v>43696</v>
      </c>
      <c r="C343" s="6">
        <v>206</v>
      </c>
      <c r="D343" s="6">
        <v>683</v>
      </c>
    </row>
    <row r="344" spans="1:4">
      <c r="A344" s="21" t="s">
        <v>100</v>
      </c>
      <c r="B344" s="12">
        <v>43703</v>
      </c>
      <c r="C344" s="6">
        <v>85</v>
      </c>
      <c r="D344" s="6">
        <v>631</v>
      </c>
    </row>
    <row r="345" spans="1:4">
      <c r="A345" s="21" t="s">
        <v>100</v>
      </c>
      <c r="B345" s="12">
        <v>43710</v>
      </c>
      <c r="C345" s="6">
        <v>172</v>
      </c>
      <c r="D345" s="6">
        <v>659</v>
      </c>
    </row>
    <row r="346" spans="1:4">
      <c r="A346" s="21" t="s">
        <v>100</v>
      </c>
      <c r="B346" s="12">
        <v>43717</v>
      </c>
      <c r="C346" s="6">
        <v>227</v>
      </c>
      <c r="D346" s="6">
        <v>690</v>
      </c>
    </row>
    <row r="347" spans="1:4">
      <c r="A347" s="21" t="s">
        <v>100</v>
      </c>
      <c r="B347" s="12">
        <v>43724</v>
      </c>
      <c r="C347" s="6">
        <v>241</v>
      </c>
      <c r="D347" s="6">
        <v>725</v>
      </c>
    </row>
    <row r="348" spans="1:4">
      <c r="A348" s="21" t="s">
        <v>100</v>
      </c>
      <c r="B348" s="12">
        <v>43731</v>
      </c>
      <c r="C348" s="6">
        <v>248</v>
      </c>
      <c r="D348" s="6">
        <v>888</v>
      </c>
    </row>
    <row r="349" spans="1:4">
      <c r="A349" s="21" t="s">
        <v>100</v>
      </c>
      <c r="B349" s="12">
        <v>43738</v>
      </c>
      <c r="C349" s="6">
        <v>265</v>
      </c>
      <c r="D349" s="6">
        <v>981</v>
      </c>
    </row>
    <row r="350" spans="1:4">
      <c r="A350" s="21" t="s">
        <v>100</v>
      </c>
      <c r="B350" s="12">
        <v>43745</v>
      </c>
      <c r="C350" s="6">
        <v>146</v>
      </c>
      <c r="D350" s="6">
        <v>900</v>
      </c>
    </row>
    <row r="351" spans="1:4">
      <c r="A351" s="21" t="s">
        <v>100</v>
      </c>
      <c r="B351" s="12">
        <v>43752</v>
      </c>
      <c r="C351" s="6">
        <v>191</v>
      </c>
      <c r="D351" s="6">
        <v>850</v>
      </c>
    </row>
    <row r="352" spans="1:4">
      <c r="A352" s="21" t="s">
        <v>100</v>
      </c>
      <c r="B352" s="12">
        <v>43759</v>
      </c>
      <c r="C352" s="6">
        <v>214</v>
      </c>
      <c r="D352" s="6">
        <v>816</v>
      </c>
    </row>
    <row r="353" spans="1:4">
      <c r="A353" s="21" t="s">
        <v>100</v>
      </c>
      <c r="B353" s="12">
        <v>43766</v>
      </c>
      <c r="C353" s="6">
        <v>341</v>
      </c>
      <c r="D353" s="6">
        <v>892</v>
      </c>
    </row>
    <row r="354" spans="1:4">
      <c r="A354" s="21" t="s">
        <v>100</v>
      </c>
      <c r="B354" s="12">
        <v>43773</v>
      </c>
      <c r="C354" s="6">
        <v>143</v>
      </c>
      <c r="D354" s="6">
        <v>889</v>
      </c>
    </row>
    <row r="355" spans="1:4">
      <c r="A355" s="21" t="s">
        <v>100</v>
      </c>
      <c r="B355" s="12">
        <v>43780</v>
      </c>
      <c r="C355" s="6">
        <v>239</v>
      </c>
      <c r="D355" s="6">
        <v>937</v>
      </c>
    </row>
    <row r="356" spans="1:4">
      <c r="A356" s="21" t="s">
        <v>100</v>
      </c>
      <c r="B356" s="12">
        <v>43787</v>
      </c>
      <c r="C356" s="6">
        <v>299</v>
      </c>
      <c r="D356" s="6">
        <v>1022</v>
      </c>
    </row>
    <row r="357" spans="1:4">
      <c r="A357" s="21" t="s">
        <v>100</v>
      </c>
      <c r="B357" s="12">
        <v>43794</v>
      </c>
      <c r="C357" s="6">
        <v>263</v>
      </c>
      <c r="D357" s="6">
        <v>944</v>
      </c>
    </row>
    <row r="358" spans="1:4">
      <c r="A358" s="21" t="s">
        <v>100</v>
      </c>
      <c r="B358" s="12">
        <v>43801</v>
      </c>
      <c r="C358" s="6">
        <v>293</v>
      </c>
      <c r="D358" s="6">
        <v>1094</v>
      </c>
    </row>
    <row r="359" spans="1:4">
      <c r="A359" s="21" t="s">
        <v>100</v>
      </c>
      <c r="B359" s="12">
        <v>43808</v>
      </c>
      <c r="C359" s="6">
        <v>220</v>
      </c>
      <c r="D359" s="6">
        <v>1075</v>
      </c>
    </row>
    <row r="360" spans="1:4">
      <c r="A360" s="21" t="s">
        <v>100</v>
      </c>
      <c r="B360" s="12">
        <v>43815</v>
      </c>
      <c r="C360" s="6">
        <v>199</v>
      </c>
      <c r="D360" s="6">
        <v>975</v>
      </c>
    </row>
    <row r="361" spans="1:4">
      <c r="A361" s="21" t="s">
        <v>100</v>
      </c>
      <c r="B361" s="12">
        <v>43822</v>
      </c>
      <c r="C361" s="6">
        <v>23</v>
      </c>
      <c r="D361" s="6">
        <v>735</v>
      </c>
    </row>
    <row r="362" spans="1:4">
      <c r="A362" s="21" t="s">
        <v>100</v>
      </c>
      <c r="B362" s="12">
        <v>43829</v>
      </c>
      <c r="C362" s="6">
        <v>4</v>
      </c>
      <c r="D362" s="6">
        <v>446</v>
      </c>
    </row>
    <row r="363" spans="1:4">
      <c r="A363" s="21" t="s">
        <v>100</v>
      </c>
      <c r="B363" s="12">
        <v>43829</v>
      </c>
      <c r="C363" s="6">
        <v>0</v>
      </c>
      <c r="D363" s="6">
        <v>226</v>
      </c>
    </row>
    <row r="364" spans="1:4">
      <c r="A364" s="21" t="s">
        <v>100</v>
      </c>
      <c r="B364" s="12">
        <v>43836</v>
      </c>
      <c r="C364" s="6">
        <v>104</v>
      </c>
      <c r="D364" s="6">
        <v>131</v>
      </c>
    </row>
    <row r="365" spans="1:4">
      <c r="A365" s="21" t="s">
        <v>100</v>
      </c>
      <c r="B365" s="12">
        <v>43843</v>
      </c>
      <c r="C365" s="6">
        <v>142</v>
      </c>
      <c r="D365" s="6">
        <v>250</v>
      </c>
    </row>
    <row r="366" spans="1:4">
      <c r="A366" s="21" t="s">
        <v>100</v>
      </c>
      <c r="B366" s="12">
        <v>43850</v>
      </c>
      <c r="C366" s="6">
        <v>148</v>
      </c>
      <c r="D366" s="6">
        <v>394</v>
      </c>
    </row>
    <row r="367" spans="1:4">
      <c r="A367" s="21" t="s">
        <v>100</v>
      </c>
      <c r="B367" s="12">
        <v>43857</v>
      </c>
      <c r="C367" s="6">
        <v>153</v>
      </c>
      <c r="D367" s="6">
        <v>547</v>
      </c>
    </row>
    <row r="368" spans="1:4">
      <c r="A368" s="21" t="s">
        <v>100</v>
      </c>
      <c r="B368" s="12">
        <v>43864</v>
      </c>
      <c r="C368" s="6">
        <v>188</v>
      </c>
      <c r="D368" s="6">
        <v>631</v>
      </c>
    </row>
    <row r="369" spans="1:4">
      <c r="A369" s="21" t="s">
        <v>100</v>
      </c>
      <c r="B369" s="12">
        <v>43871</v>
      </c>
      <c r="C369" s="6">
        <v>346</v>
      </c>
      <c r="D369" s="6">
        <v>835</v>
      </c>
    </row>
    <row r="370" spans="1:4">
      <c r="A370" s="21" t="s">
        <v>100</v>
      </c>
      <c r="B370" s="12">
        <v>43878</v>
      </c>
      <c r="C370" s="6">
        <v>180</v>
      </c>
      <c r="D370" s="6">
        <v>867</v>
      </c>
    </row>
    <row r="371" spans="1:4">
      <c r="A371" s="21" t="s">
        <v>100</v>
      </c>
      <c r="B371" s="12">
        <v>43885</v>
      </c>
      <c r="C371" s="6">
        <v>206</v>
      </c>
      <c r="D371" s="6">
        <v>920</v>
      </c>
    </row>
    <row r="372" spans="1:4">
      <c r="A372" s="21" t="s">
        <v>100</v>
      </c>
      <c r="B372" s="12">
        <v>43892</v>
      </c>
      <c r="C372" s="6">
        <v>217</v>
      </c>
      <c r="D372" s="6">
        <v>949</v>
      </c>
    </row>
    <row r="373" spans="1:4">
      <c r="A373" s="21" t="s">
        <v>100</v>
      </c>
      <c r="B373" s="12">
        <v>43899</v>
      </c>
      <c r="C373" s="6">
        <v>170</v>
      </c>
      <c r="D373" s="6">
        <v>773</v>
      </c>
    </row>
    <row r="374" spans="1:4">
      <c r="A374" s="21" t="s">
        <v>100</v>
      </c>
      <c r="B374" s="12">
        <v>43906</v>
      </c>
      <c r="C374" s="6">
        <v>155</v>
      </c>
      <c r="D374" s="6">
        <v>748</v>
      </c>
    </row>
    <row r="375" spans="1:4">
      <c r="A375" s="21" t="s">
        <v>100</v>
      </c>
      <c r="B375" s="12">
        <v>43913</v>
      </c>
      <c r="C375" s="6">
        <v>211</v>
      </c>
      <c r="D375" s="6">
        <v>753</v>
      </c>
    </row>
    <row r="376" spans="1:4">
      <c r="A376" s="21" t="s">
        <v>100</v>
      </c>
      <c r="B376" s="12">
        <v>43920</v>
      </c>
      <c r="C376" s="6">
        <v>94</v>
      </c>
      <c r="D376" s="6">
        <v>630</v>
      </c>
    </row>
    <row r="377" spans="1:4">
      <c r="A377" s="21" t="s">
        <v>100</v>
      </c>
      <c r="B377" s="12">
        <v>43927</v>
      </c>
      <c r="C377" s="6">
        <v>8</v>
      </c>
      <c r="D377" s="6">
        <v>468</v>
      </c>
    </row>
    <row r="378" spans="1:4">
      <c r="A378" s="21" t="s">
        <v>100</v>
      </c>
      <c r="B378" s="12">
        <v>43934</v>
      </c>
      <c r="C378" s="6">
        <v>5</v>
      </c>
      <c r="D378" s="6">
        <v>318</v>
      </c>
    </row>
    <row r="379" spans="1:4">
      <c r="A379" s="21" t="s">
        <v>100</v>
      </c>
      <c r="B379" s="12">
        <v>43941</v>
      </c>
      <c r="C379" s="6">
        <v>24</v>
      </c>
      <c r="D379" s="6">
        <v>131</v>
      </c>
    </row>
    <row r="380" spans="1:4">
      <c r="A380" s="21" t="s">
        <v>100</v>
      </c>
      <c r="B380" s="12">
        <v>43948</v>
      </c>
      <c r="C380" s="6">
        <v>16</v>
      </c>
      <c r="D380" s="6">
        <v>53</v>
      </c>
    </row>
    <row r="381" spans="1:4">
      <c r="A381" s="21" t="s">
        <v>100</v>
      </c>
      <c r="B381" s="12">
        <v>43955</v>
      </c>
      <c r="C381" s="6">
        <v>17</v>
      </c>
      <c r="D381" s="6">
        <v>62</v>
      </c>
    </row>
    <row r="382" spans="1:4">
      <c r="A382" s="21" t="s">
        <v>100</v>
      </c>
      <c r="B382" s="12">
        <v>43962</v>
      </c>
      <c r="C382" s="6">
        <v>26</v>
      </c>
      <c r="D382" s="6">
        <v>83</v>
      </c>
    </row>
    <row r="383" spans="1:4">
      <c r="A383" s="21" t="s">
        <v>100</v>
      </c>
      <c r="B383" s="12">
        <v>43969</v>
      </c>
      <c r="C383" s="6">
        <v>90</v>
      </c>
      <c r="D383" s="6">
        <v>149</v>
      </c>
    </row>
    <row r="384" spans="1:4">
      <c r="A384" s="21" t="s">
        <v>100</v>
      </c>
      <c r="B384" s="12">
        <v>43976</v>
      </c>
      <c r="C384" s="6">
        <v>29</v>
      </c>
      <c r="D384" s="6">
        <v>162</v>
      </c>
    </row>
    <row r="385" spans="1:4">
      <c r="A385" s="21" t="s">
        <v>100</v>
      </c>
      <c r="B385" s="12">
        <v>43983</v>
      </c>
      <c r="C385" s="6">
        <v>81</v>
      </c>
      <c r="D385" s="6">
        <v>226</v>
      </c>
    </row>
    <row r="386" spans="1:4">
      <c r="A386" s="21" t="s">
        <v>100</v>
      </c>
      <c r="B386" s="12">
        <v>43990</v>
      </c>
      <c r="C386" s="6">
        <v>106</v>
      </c>
      <c r="D386" s="6">
        <v>306</v>
      </c>
    </row>
    <row r="387" spans="1:4">
      <c r="A387" s="21" t="s">
        <v>100</v>
      </c>
      <c r="B387" s="12">
        <v>43997</v>
      </c>
      <c r="C387" s="6">
        <v>104</v>
      </c>
      <c r="D387" s="6">
        <v>320</v>
      </c>
    </row>
    <row r="388" spans="1:4">
      <c r="A388" s="21" t="s">
        <v>100</v>
      </c>
      <c r="B388" s="12">
        <v>44004</v>
      </c>
      <c r="C388" s="6">
        <v>111</v>
      </c>
      <c r="D388" s="6">
        <v>402</v>
      </c>
    </row>
    <row r="389" spans="1:4">
      <c r="A389" s="21" t="s">
        <v>100</v>
      </c>
      <c r="B389" s="12">
        <v>44011</v>
      </c>
      <c r="C389" s="6">
        <v>172</v>
      </c>
      <c r="D389" s="6">
        <v>493</v>
      </c>
    </row>
    <row r="390" spans="1:4">
      <c r="A390" s="21" t="s">
        <v>100</v>
      </c>
      <c r="B390" s="12">
        <v>44018</v>
      </c>
      <c r="C390" s="6">
        <v>99</v>
      </c>
      <c r="D390" s="6">
        <v>486</v>
      </c>
    </row>
    <row r="391" spans="1:4">
      <c r="A391" s="21" t="s">
        <v>100</v>
      </c>
      <c r="B391" s="12">
        <v>44025</v>
      </c>
      <c r="C391" s="6">
        <v>134</v>
      </c>
      <c r="D391" s="6">
        <v>516</v>
      </c>
    </row>
    <row r="392" spans="1:4">
      <c r="A392" s="21" t="s">
        <v>100</v>
      </c>
      <c r="B392" s="12">
        <v>44032</v>
      </c>
      <c r="C392" s="6">
        <v>129</v>
      </c>
      <c r="D392" s="6">
        <v>534</v>
      </c>
    </row>
    <row r="393" spans="1:4">
      <c r="A393" s="21" t="s">
        <v>100</v>
      </c>
      <c r="B393" s="12">
        <v>44039</v>
      </c>
      <c r="C393" s="6">
        <v>201</v>
      </c>
      <c r="D393" s="6">
        <v>563</v>
      </c>
    </row>
    <row r="394" spans="1:4">
      <c r="A394" s="21" t="s">
        <v>100</v>
      </c>
      <c r="B394" s="12">
        <v>44046</v>
      </c>
      <c r="C394" s="6">
        <v>155</v>
      </c>
      <c r="D394" s="6">
        <v>619</v>
      </c>
    </row>
    <row r="395" spans="1:4">
      <c r="A395" s="21" t="s">
        <v>100</v>
      </c>
      <c r="B395" s="12">
        <v>44053</v>
      </c>
      <c r="C395" s="6">
        <v>178</v>
      </c>
      <c r="D395" s="6">
        <v>663</v>
      </c>
    </row>
    <row r="396" spans="1:4">
      <c r="A396" s="21" t="s">
        <v>101</v>
      </c>
      <c r="B396" s="12">
        <v>43521</v>
      </c>
      <c r="C396" s="6">
        <v>826</v>
      </c>
      <c r="D396" s="6" t="s">
        <v>2317</v>
      </c>
    </row>
    <row r="397" spans="1:4">
      <c r="A397" s="21" t="s">
        <v>101</v>
      </c>
      <c r="B397" s="12">
        <v>43528</v>
      </c>
      <c r="C397" s="6">
        <v>475</v>
      </c>
      <c r="D397" s="6" t="s">
        <v>2317</v>
      </c>
    </row>
    <row r="398" spans="1:4">
      <c r="A398" s="21" t="s">
        <v>101</v>
      </c>
      <c r="B398" s="12">
        <v>43535</v>
      </c>
      <c r="C398" s="6">
        <v>478</v>
      </c>
      <c r="D398" s="6" t="s">
        <v>2317</v>
      </c>
    </row>
    <row r="399" spans="1:4">
      <c r="A399" s="21" t="s">
        <v>101</v>
      </c>
      <c r="B399" s="12">
        <v>43542</v>
      </c>
      <c r="C399" s="6">
        <v>791</v>
      </c>
      <c r="D399" s="6">
        <v>2570</v>
      </c>
    </row>
    <row r="400" spans="1:4">
      <c r="A400" s="21" t="s">
        <v>101</v>
      </c>
      <c r="B400" s="12">
        <v>43549</v>
      </c>
      <c r="C400" s="6">
        <v>1078</v>
      </c>
      <c r="D400" s="6">
        <v>2822</v>
      </c>
    </row>
    <row r="401" spans="1:4">
      <c r="A401" s="21" t="s">
        <v>101</v>
      </c>
      <c r="B401" s="12">
        <v>43556</v>
      </c>
      <c r="C401" s="6">
        <v>537</v>
      </c>
      <c r="D401" s="6">
        <v>2884</v>
      </c>
    </row>
    <row r="402" spans="1:4">
      <c r="A402" s="21" t="s">
        <v>101</v>
      </c>
      <c r="B402" s="12">
        <v>43563</v>
      </c>
      <c r="C402" s="6">
        <v>554</v>
      </c>
      <c r="D402" s="6">
        <v>2960</v>
      </c>
    </row>
    <row r="403" spans="1:4">
      <c r="A403" s="21" t="s">
        <v>101</v>
      </c>
      <c r="B403" s="12">
        <v>43570</v>
      </c>
      <c r="C403" s="6">
        <v>379</v>
      </c>
      <c r="D403" s="6">
        <v>2548</v>
      </c>
    </row>
    <row r="404" spans="1:4">
      <c r="A404" s="21" t="s">
        <v>101</v>
      </c>
      <c r="B404" s="12">
        <v>43577</v>
      </c>
      <c r="C404" s="6">
        <v>586</v>
      </c>
      <c r="D404" s="6">
        <v>2056</v>
      </c>
    </row>
    <row r="405" spans="1:4">
      <c r="A405" s="21" t="s">
        <v>101</v>
      </c>
      <c r="B405" s="12">
        <v>43584</v>
      </c>
      <c r="C405" s="6">
        <v>594</v>
      </c>
      <c r="D405" s="6">
        <v>2113</v>
      </c>
    </row>
    <row r="406" spans="1:4">
      <c r="A406" s="21" t="s">
        <v>101</v>
      </c>
      <c r="B406" s="12">
        <v>43591</v>
      </c>
      <c r="C406" s="6">
        <v>523</v>
      </c>
      <c r="D406" s="6">
        <v>2082</v>
      </c>
    </row>
    <row r="407" spans="1:4">
      <c r="A407" s="21" t="s">
        <v>101</v>
      </c>
      <c r="B407" s="12">
        <v>43598</v>
      </c>
      <c r="C407" s="6">
        <v>735</v>
      </c>
      <c r="D407" s="6">
        <v>2438</v>
      </c>
    </row>
    <row r="408" spans="1:4">
      <c r="A408" s="21" t="s">
        <v>101</v>
      </c>
      <c r="B408" s="12">
        <v>43605</v>
      </c>
      <c r="C408" s="6">
        <v>746</v>
      </c>
      <c r="D408" s="6">
        <v>2598</v>
      </c>
    </row>
    <row r="409" spans="1:4">
      <c r="A409" s="21" t="s">
        <v>101</v>
      </c>
      <c r="B409" s="12">
        <v>43612</v>
      </c>
      <c r="C409" s="6">
        <v>568</v>
      </c>
      <c r="D409" s="6">
        <v>2572</v>
      </c>
    </row>
    <row r="410" spans="1:4">
      <c r="A410" s="21" t="s">
        <v>101</v>
      </c>
      <c r="B410" s="12">
        <v>43619</v>
      </c>
      <c r="C410" s="6">
        <v>803</v>
      </c>
      <c r="D410" s="6">
        <v>2852</v>
      </c>
    </row>
    <row r="411" spans="1:4">
      <c r="A411" s="21" t="s">
        <v>101</v>
      </c>
      <c r="B411" s="12">
        <v>43626</v>
      </c>
      <c r="C411" s="6">
        <v>903</v>
      </c>
      <c r="D411" s="6">
        <v>3020</v>
      </c>
    </row>
    <row r="412" spans="1:4">
      <c r="A412" s="21" t="s">
        <v>101</v>
      </c>
      <c r="B412" s="12">
        <v>43633</v>
      </c>
      <c r="C412" s="6">
        <v>817</v>
      </c>
      <c r="D412" s="6">
        <v>3091</v>
      </c>
    </row>
    <row r="413" spans="1:4">
      <c r="A413" s="21" t="s">
        <v>101</v>
      </c>
      <c r="B413" s="12">
        <v>43640</v>
      </c>
      <c r="C413" s="6">
        <v>588</v>
      </c>
      <c r="D413" s="6">
        <v>3111</v>
      </c>
    </row>
    <row r="414" spans="1:4">
      <c r="A414" s="21" t="s">
        <v>101</v>
      </c>
      <c r="B414" s="12">
        <v>43647</v>
      </c>
      <c r="C414" s="6">
        <v>706</v>
      </c>
      <c r="D414" s="6">
        <v>3014</v>
      </c>
    </row>
    <row r="415" spans="1:4">
      <c r="A415" s="21" t="s">
        <v>101</v>
      </c>
      <c r="B415" s="12">
        <v>43654</v>
      </c>
      <c r="C415" s="6">
        <v>530</v>
      </c>
      <c r="D415" s="6">
        <v>2641</v>
      </c>
    </row>
    <row r="416" spans="1:4">
      <c r="A416" s="21" t="s">
        <v>101</v>
      </c>
      <c r="B416" s="12">
        <v>43661</v>
      </c>
      <c r="C416" s="6">
        <v>565</v>
      </c>
      <c r="D416" s="6">
        <v>2389</v>
      </c>
    </row>
    <row r="417" spans="1:4">
      <c r="A417" s="21" t="s">
        <v>101</v>
      </c>
      <c r="B417" s="12">
        <v>43668</v>
      </c>
      <c r="C417" s="6">
        <v>560</v>
      </c>
      <c r="D417" s="6">
        <v>2361</v>
      </c>
    </row>
    <row r="418" spans="1:4">
      <c r="A418" s="21" t="s">
        <v>101</v>
      </c>
      <c r="B418" s="12">
        <v>43675</v>
      </c>
      <c r="C418" s="6">
        <v>541</v>
      </c>
      <c r="D418" s="6">
        <v>2196</v>
      </c>
    </row>
    <row r="419" spans="1:4">
      <c r="A419" s="21" t="s">
        <v>101</v>
      </c>
      <c r="B419" s="12">
        <v>43682</v>
      </c>
      <c r="C419" s="6">
        <v>463</v>
      </c>
      <c r="D419" s="6">
        <v>2129</v>
      </c>
    </row>
    <row r="420" spans="1:4">
      <c r="A420" s="21" t="s">
        <v>101</v>
      </c>
      <c r="B420" s="12">
        <v>43689</v>
      </c>
      <c r="C420" s="6">
        <v>507</v>
      </c>
      <c r="D420" s="6">
        <v>2071</v>
      </c>
    </row>
    <row r="421" spans="1:4">
      <c r="A421" s="21" t="s">
        <v>101</v>
      </c>
      <c r="B421" s="12">
        <v>43696</v>
      </c>
      <c r="C421" s="6">
        <v>639</v>
      </c>
      <c r="D421" s="6">
        <v>2150</v>
      </c>
    </row>
    <row r="422" spans="1:4">
      <c r="A422" s="21" t="s">
        <v>101</v>
      </c>
      <c r="B422" s="12">
        <v>43703</v>
      </c>
      <c r="C422" s="6">
        <v>362</v>
      </c>
      <c r="D422" s="6">
        <v>1971</v>
      </c>
    </row>
    <row r="423" spans="1:4">
      <c r="A423" s="21" t="s">
        <v>101</v>
      </c>
      <c r="B423" s="12">
        <v>43710</v>
      </c>
      <c r="C423" s="6">
        <v>404</v>
      </c>
      <c r="D423" s="6">
        <v>1912</v>
      </c>
    </row>
    <row r="424" spans="1:4">
      <c r="A424" s="21" t="s">
        <v>101</v>
      </c>
      <c r="B424" s="12">
        <v>43717</v>
      </c>
      <c r="C424" s="6">
        <v>484</v>
      </c>
      <c r="D424" s="6">
        <v>1889</v>
      </c>
    </row>
    <row r="425" spans="1:4">
      <c r="A425" s="21" t="s">
        <v>101</v>
      </c>
      <c r="B425" s="12">
        <v>43724</v>
      </c>
      <c r="C425" s="6">
        <v>771</v>
      </c>
      <c r="D425" s="6">
        <v>2021</v>
      </c>
    </row>
    <row r="426" spans="1:4">
      <c r="A426" s="21" t="s">
        <v>101</v>
      </c>
      <c r="B426" s="12">
        <v>43731</v>
      </c>
      <c r="C426" s="6">
        <v>717</v>
      </c>
      <c r="D426" s="6">
        <v>2376</v>
      </c>
    </row>
    <row r="427" spans="1:4">
      <c r="A427" s="21" t="s">
        <v>101</v>
      </c>
      <c r="B427" s="12">
        <v>43738</v>
      </c>
      <c r="C427" s="6">
        <v>674</v>
      </c>
      <c r="D427" s="6">
        <v>2646</v>
      </c>
    </row>
    <row r="428" spans="1:4">
      <c r="A428" s="21" t="s">
        <v>101</v>
      </c>
      <c r="B428" s="12">
        <v>43745</v>
      </c>
      <c r="C428" s="6">
        <v>487</v>
      </c>
      <c r="D428" s="6">
        <v>2649</v>
      </c>
    </row>
    <row r="429" spans="1:4">
      <c r="A429" s="21" t="s">
        <v>101</v>
      </c>
      <c r="B429" s="12">
        <v>43752</v>
      </c>
      <c r="C429" s="6">
        <v>438</v>
      </c>
      <c r="D429" s="6">
        <v>2316</v>
      </c>
    </row>
    <row r="430" spans="1:4">
      <c r="A430" s="21" t="s">
        <v>101</v>
      </c>
      <c r="B430" s="12">
        <v>43759</v>
      </c>
      <c r="C430" s="6">
        <v>465</v>
      </c>
      <c r="D430" s="6">
        <v>2064</v>
      </c>
    </row>
    <row r="431" spans="1:4">
      <c r="A431" s="21" t="s">
        <v>101</v>
      </c>
      <c r="B431" s="12">
        <v>43766</v>
      </c>
      <c r="C431" s="6">
        <v>422</v>
      </c>
      <c r="D431" s="6">
        <v>1812</v>
      </c>
    </row>
    <row r="432" spans="1:4">
      <c r="A432" s="21" t="s">
        <v>101</v>
      </c>
      <c r="B432" s="12">
        <v>43773</v>
      </c>
      <c r="C432" s="6">
        <v>1189</v>
      </c>
      <c r="D432" s="6">
        <v>2514</v>
      </c>
    </row>
    <row r="433" spans="1:4">
      <c r="A433" s="21" t="s">
        <v>101</v>
      </c>
      <c r="B433" s="12">
        <v>43780</v>
      </c>
      <c r="C433" s="6">
        <v>565</v>
      </c>
      <c r="D433" s="6">
        <v>2641</v>
      </c>
    </row>
    <row r="434" spans="1:4">
      <c r="A434" s="21" t="s">
        <v>101</v>
      </c>
      <c r="B434" s="12">
        <v>43787</v>
      </c>
      <c r="C434" s="6">
        <v>855</v>
      </c>
      <c r="D434" s="6">
        <v>3031</v>
      </c>
    </row>
    <row r="435" spans="1:4">
      <c r="A435" s="21" t="s">
        <v>101</v>
      </c>
      <c r="B435" s="12">
        <v>43794</v>
      </c>
      <c r="C435" s="6">
        <v>745</v>
      </c>
      <c r="D435" s="6">
        <v>3354</v>
      </c>
    </row>
    <row r="436" spans="1:4">
      <c r="A436" s="21" t="s">
        <v>101</v>
      </c>
      <c r="B436" s="12">
        <v>43801</v>
      </c>
      <c r="C436" s="6">
        <v>807</v>
      </c>
      <c r="D436" s="6">
        <v>2972</v>
      </c>
    </row>
    <row r="437" spans="1:4">
      <c r="A437" s="21" t="s">
        <v>101</v>
      </c>
      <c r="B437" s="12">
        <v>43808</v>
      </c>
      <c r="C437" s="6">
        <v>871</v>
      </c>
      <c r="D437" s="6">
        <v>3278</v>
      </c>
    </row>
    <row r="438" spans="1:4">
      <c r="A438" s="21" t="s">
        <v>101</v>
      </c>
      <c r="B438" s="12">
        <v>43815</v>
      </c>
      <c r="C438" s="6">
        <v>1063</v>
      </c>
      <c r="D438" s="6">
        <v>3486</v>
      </c>
    </row>
    <row r="439" spans="1:4">
      <c r="A439" s="21" t="s">
        <v>101</v>
      </c>
      <c r="B439" s="12">
        <v>43822</v>
      </c>
      <c r="C439" s="6">
        <v>147</v>
      </c>
      <c r="D439" s="6">
        <v>2888</v>
      </c>
    </row>
    <row r="440" spans="1:4">
      <c r="A440" s="21" t="s">
        <v>101</v>
      </c>
      <c r="B440" s="12">
        <v>43829</v>
      </c>
      <c r="C440" s="6">
        <v>38</v>
      </c>
      <c r="D440" s="6">
        <v>2119</v>
      </c>
    </row>
    <row r="441" spans="1:4">
      <c r="A441" s="21" t="s">
        <v>101</v>
      </c>
      <c r="B441" s="12">
        <v>43829</v>
      </c>
      <c r="C441" s="6">
        <v>6</v>
      </c>
      <c r="D441" s="6">
        <v>1254</v>
      </c>
    </row>
    <row r="442" spans="1:4">
      <c r="A442" s="21" t="s">
        <v>101</v>
      </c>
      <c r="B442" s="12">
        <v>43836</v>
      </c>
      <c r="C442" s="6">
        <v>446</v>
      </c>
      <c r="D442" s="6">
        <v>637</v>
      </c>
    </row>
    <row r="443" spans="1:4">
      <c r="A443" s="21" t="s">
        <v>101</v>
      </c>
      <c r="B443" s="12">
        <v>43843</v>
      </c>
      <c r="C443" s="6">
        <v>761</v>
      </c>
      <c r="D443" s="6">
        <v>1251</v>
      </c>
    </row>
    <row r="444" spans="1:4">
      <c r="A444" s="21" t="s">
        <v>101</v>
      </c>
      <c r="B444" s="12">
        <v>43850</v>
      </c>
      <c r="C444" s="6">
        <v>655</v>
      </c>
      <c r="D444" s="6">
        <v>1868</v>
      </c>
    </row>
    <row r="445" spans="1:4">
      <c r="A445" s="21" t="s">
        <v>101</v>
      </c>
      <c r="B445" s="12">
        <v>43857</v>
      </c>
      <c r="C445" s="6">
        <v>548</v>
      </c>
      <c r="D445" s="6">
        <v>2410</v>
      </c>
    </row>
    <row r="446" spans="1:4">
      <c r="A446" s="21" t="s">
        <v>101</v>
      </c>
      <c r="B446" s="12">
        <v>43864</v>
      </c>
      <c r="C446" s="6">
        <v>578</v>
      </c>
      <c r="D446" s="6">
        <v>2542</v>
      </c>
    </row>
    <row r="447" spans="1:4">
      <c r="A447" s="21" t="s">
        <v>101</v>
      </c>
      <c r="B447" s="12">
        <v>43871</v>
      </c>
      <c r="C447" s="6">
        <v>510</v>
      </c>
      <c r="D447" s="6">
        <v>2291</v>
      </c>
    </row>
    <row r="448" spans="1:4">
      <c r="A448" s="21" t="s">
        <v>101</v>
      </c>
      <c r="B448" s="12">
        <v>43878</v>
      </c>
      <c r="C448" s="6">
        <v>516</v>
      </c>
      <c r="D448" s="6">
        <v>2152</v>
      </c>
    </row>
    <row r="449" spans="1:4">
      <c r="A449" s="21" t="s">
        <v>101</v>
      </c>
      <c r="B449" s="12">
        <v>43885</v>
      </c>
      <c r="C449" s="6">
        <v>842</v>
      </c>
      <c r="D449" s="6">
        <v>2446</v>
      </c>
    </row>
    <row r="450" spans="1:4">
      <c r="A450" s="21" t="s">
        <v>101</v>
      </c>
      <c r="B450" s="12">
        <v>43892</v>
      </c>
      <c r="C450" s="6">
        <v>683</v>
      </c>
      <c r="D450" s="6">
        <v>2551</v>
      </c>
    </row>
    <row r="451" spans="1:4">
      <c r="A451" s="21" t="s">
        <v>101</v>
      </c>
      <c r="B451" s="12">
        <v>43899</v>
      </c>
      <c r="C451" s="6">
        <v>748</v>
      </c>
      <c r="D451" s="6">
        <v>2789</v>
      </c>
    </row>
    <row r="452" spans="1:4">
      <c r="A452" s="21" t="s">
        <v>101</v>
      </c>
      <c r="B452" s="12">
        <v>43906</v>
      </c>
      <c r="C452" s="6">
        <v>811</v>
      </c>
      <c r="D452" s="6">
        <v>3084</v>
      </c>
    </row>
    <row r="453" spans="1:4">
      <c r="A453" s="21" t="s">
        <v>101</v>
      </c>
      <c r="B453" s="12">
        <v>43913</v>
      </c>
      <c r="C453" s="6">
        <v>647</v>
      </c>
      <c r="D453" s="6">
        <v>2889</v>
      </c>
    </row>
    <row r="454" spans="1:4">
      <c r="A454" s="21" t="s">
        <v>101</v>
      </c>
      <c r="B454" s="12">
        <v>43920</v>
      </c>
      <c r="C454" s="6">
        <v>296</v>
      </c>
      <c r="D454" s="6">
        <v>2502</v>
      </c>
    </row>
    <row r="455" spans="1:4">
      <c r="A455" s="21" t="s">
        <v>101</v>
      </c>
      <c r="B455" s="12">
        <v>43927</v>
      </c>
      <c r="C455" s="6">
        <v>62</v>
      </c>
      <c r="D455" s="6">
        <v>1816</v>
      </c>
    </row>
    <row r="456" spans="1:4">
      <c r="A456" s="21" t="s">
        <v>101</v>
      </c>
      <c r="B456" s="12">
        <v>43934</v>
      </c>
      <c r="C456" s="6">
        <v>82</v>
      </c>
      <c r="D456" s="6">
        <v>1087</v>
      </c>
    </row>
    <row r="457" spans="1:4">
      <c r="A457" s="21" t="s">
        <v>101</v>
      </c>
      <c r="B457" s="12">
        <v>43941</v>
      </c>
      <c r="C457" s="6">
        <v>165</v>
      </c>
      <c r="D457" s="6">
        <v>605</v>
      </c>
    </row>
    <row r="458" spans="1:4">
      <c r="A458" s="21" t="s">
        <v>101</v>
      </c>
      <c r="B458" s="12">
        <v>43948</v>
      </c>
      <c r="C458" s="6">
        <v>83</v>
      </c>
      <c r="D458" s="6">
        <v>392</v>
      </c>
    </row>
    <row r="459" spans="1:4">
      <c r="A459" s="21" t="s">
        <v>101</v>
      </c>
      <c r="B459" s="12">
        <v>43955</v>
      </c>
      <c r="C459" s="6">
        <v>146</v>
      </c>
      <c r="D459" s="6">
        <v>476</v>
      </c>
    </row>
    <row r="460" spans="1:4">
      <c r="A460" s="21" t="s">
        <v>101</v>
      </c>
      <c r="B460" s="12">
        <v>43962</v>
      </c>
      <c r="C460" s="6">
        <v>296</v>
      </c>
      <c r="D460" s="6">
        <v>690</v>
      </c>
    </row>
    <row r="461" spans="1:4">
      <c r="A461" s="21" t="s">
        <v>101</v>
      </c>
      <c r="B461" s="12">
        <v>43969</v>
      </c>
      <c r="C461" s="6">
        <v>305</v>
      </c>
      <c r="D461" s="6">
        <v>830</v>
      </c>
    </row>
    <row r="462" spans="1:4">
      <c r="A462" s="21" t="s">
        <v>101</v>
      </c>
      <c r="B462" s="12">
        <v>43976</v>
      </c>
      <c r="C462" s="6">
        <v>221</v>
      </c>
      <c r="D462" s="6">
        <v>968</v>
      </c>
    </row>
    <row r="463" spans="1:4">
      <c r="A463" s="21" t="s">
        <v>101</v>
      </c>
      <c r="B463" s="12">
        <v>43983</v>
      </c>
      <c r="C463" s="6">
        <v>693</v>
      </c>
      <c r="D463" s="6">
        <v>1515</v>
      </c>
    </row>
    <row r="464" spans="1:4">
      <c r="A464" s="21" t="s">
        <v>101</v>
      </c>
      <c r="B464" s="12">
        <v>43990</v>
      </c>
      <c r="C464" s="6">
        <v>511</v>
      </c>
      <c r="D464" s="6">
        <v>1730</v>
      </c>
    </row>
    <row r="465" spans="1:4">
      <c r="A465" s="21" t="s">
        <v>101</v>
      </c>
      <c r="B465" s="12">
        <v>43997</v>
      </c>
      <c r="C465" s="6">
        <v>594</v>
      </c>
      <c r="D465" s="6">
        <v>2019</v>
      </c>
    </row>
    <row r="466" spans="1:4">
      <c r="A466" s="21" t="s">
        <v>101</v>
      </c>
      <c r="B466" s="12">
        <v>44004</v>
      </c>
      <c r="C466" s="6">
        <v>586</v>
      </c>
      <c r="D466" s="6">
        <v>2384</v>
      </c>
    </row>
    <row r="467" spans="1:4">
      <c r="A467" s="21" t="s">
        <v>101</v>
      </c>
      <c r="B467" s="12">
        <v>44011</v>
      </c>
      <c r="C467" s="6">
        <v>420</v>
      </c>
      <c r="D467" s="6">
        <v>2111</v>
      </c>
    </row>
    <row r="468" spans="1:4">
      <c r="A468" s="21" t="s">
        <v>101</v>
      </c>
      <c r="B468" s="12">
        <v>44018</v>
      </c>
      <c r="C468" s="6">
        <v>557</v>
      </c>
      <c r="D468" s="6">
        <v>2157</v>
      </c>
    </row>
    <row r="469" spans="1:4">
      <c r="A469" s="21" t="s">
        <v>101</v>
      </c>
      <c r="B469" s="12">
        <v>44025</v>
      </c>
      <c r="C469" s="6">
        <v>472</v>
      </c>
      <c r="D469" s="6">
        <v>2035</v>
      </c>
    </row>
    <row r="470" spans="1:4">
      <c r="A470" s="21" t="s">
        <v>101</v>
      </c>
      <c r="B470" s="12">
        <v>44032</v>
      </c>
      <c r="C470" s="6">
        <v>627</v>
      </c>
      <c r="D470" s="6">
        <v>2076</v>
      </c>
    </row>
    <row r="471" spans="1:4">
      <c r="A471" s="21" t="s">
        <v>101</v>
      </c>
      <c r="B471" s="12">
        <v>44039</v>
      </c>
      <c r="C471" s="6">
        <v>748</v>
      </c>
      <c r="D471" s="6">
        <v>2404</v>
      </c>
    </row>
    <row r="472" spans="1:4">
      <c r="A472" s="21" t="s">
        <v>101</v>
      </c>
      <c r="B472" s="12">
        <v>44046</v>
      </c>
      <c r="C472" s="6">
        <v>651</v>
      </c>
      <c r="D472" s="6">
        <v>2498</v>
      </c>
    </row>
    <row r="473" spans="1:4">
      <c r="A473" s="21" t="s">
        <v>101</v>
      </c>
      <c r="B473" s="12">
        <v>44053</v>
      </c>
      <c r="C473" s="6">
        <v>527</v>
      </c>
      <c r="D473" s="6">
        <v>2553</v>
      </c>
    </row>
    <row r="474" spans="1:4">
      <c r="A474" s="21" t="s">
        <v>105</v>
      </c>
      <c r="B474" s="12">
        <v>43521</v>
      </c>
      <c r="C474" s="6">
        <v>845</v>
      </c>
      <c r="D474" s="6" t="s">
        <v>2317</v>
      </c>
    </row>
    <row r="475" spans="1:4">
      <c r="A475" s="21" t="s">
        <v>105</v>
      </c>
      <c r="B475" s="12">
        <v>43528</v>
      </c>
      <c r="C475" s="6">
        <v>919</v>
      </c>
      <c r="D475" s="6" t="s">
        <v>2317</v>
      </c>
    </row>
    <row r="476" spans="1:4">
      <c r="A476" s="21" t="s">
        <v>105</v>
      </c>
      <c r="B476" s="12">
        <v>43535</v>
      </c>
      <c r="C476" s="6">
        <v>789</v>
      </c>
      <c r="D476" s="6" t="s">
        <v>2317</v>
      </c>
    </row>
    <row r="477" spans="1:4">
      <c r="A477" s="21" t="s">
        <v>105</v>
      </c>
      <c r="B477" s="12">
        <v>43542</v>
      </c>
      <c r="C477" s="6">
        <v>888</v>
      </c>
      <c r="D477" s="6">
        <v>3441</v>
      </c>
    </row>
    <row r="478" spans="1:4">
      <c r="A478" s="21" t="s">
        <v>105</v>
      </c>
      <c r="B478" s="12">
        <v>43549</v>
      </c>
      <c r="C478" s="6">
        <v>1208</v>
      </c>
      <c r="D478" s="6">
        <v>3804</v>
      </c>
    </row>
    <row r="479" spans="1:4">
      <c r="A479" s="21" t="s">
        <v>105</v>
      </c>
      <c r="B479" s="12">
        <v>43556</v>
      </c>
      <c r="C479" s="6">
        <v>824</v>
      </c>
      <c r="D479" s="6">
        <v>3709</v>
      </c>
    </row>
    <row r="480" spans="1:4">
      <c r="A480" s="21" t="s">
        <v>105</v>
      </c>
      <c r="B480" s="12">
        <v>43563</v>
      </c>
      <c r="C480" s="6">
        <v>1008</v>
      </c>
      <c r="D480" s="6">
        <v>3928</v>
      </c>
    </row>
    <row r="481" spans="1:4">
      <c r="A481" s="21" t="s">
        <v>105</v>
      </c>
      <c r="B481" s="12">
        <v>43570</v>
      </c>
      <c r="C481" s="6">
        <v>712</v>
      </c>
      <c r="D481" s="6">
        <v>3752</v>
      </c>
    </row>
    <row r="482" spans="1:4">
      <c r="A482" s="21" t="s">
        <v>105</v>
      </c>
      <c r="B482" s="12">
        <v>43577</v>
      </c>
      <c r="C482" s="6">
        <v>703</v>
      </c>
      <c r="D482" s="6">
        <v>3247</v>
      </c>
    </row>
    <row r="483" spans="1:4">
      <c r="A483" s="21" t="s">
        <v>105</v>
      </c>
      <c r="B483" s="12">
        <v>43584</v>
      </c>
      <c r="C483" s="6">
        <v>967</v>
      </c>
      <c r="D483" s="6">
        <v>3390</v>
      </c>
    </row>
    <row r="484" spans="1:4">
      <c r="A484" s="21" t="s">
        <v>105</v>
      </c>
      <c r="B484" s="12">
        <v>43591</v>
      </c>
      <c r="C484" s="6">
        <v>841</v>
      </c>
      <c r="D484" s="6">
        <v>3223</v>
      </c>
    </row>
    <row r="485" spans="1:4">
      <c r="A485" s="21" t="s">
        <v>105</v>
      </c>
      <c r="B485" s="12">
        <v>43598</v>
      </c>
      <c r="C485" s="6">
        <v>938</v>
      </c>
      <c r="D485" s="6">
        <v>3449</v>
      </c>
    </row>
    <row r="486" spans="1:4">
      <c r="A486" s="21" t="s">
        <v>105</v>
      </c>
      <c r="B486" s="12">
        <v>43605</v>
      </c>
      <c r="C486" s="6">
        <v>910</v>
      </c>
      <c r="D486" s="6">
        <v>3656</v>
      </c>
    </row>
    <row r="487" spans="1:4">
      <c r="A487" s="21" t="s">
        <v>105</v>
      </c>
      <c r="B487" s="12">
        <v>43612</v>
      </c>
      <c r="C487" s="6">
        <v>901</v>
      </c>
      <c r="D487" s="6">
        <v>3590</v>
      </c>
    </row>
    <row r="488" spans="1:4">
      <c r="A488" s="21" t="s">
        <v>105</v>
      </c>
      <c r="B488" s="12">
        <v>43619</v>
      </c>
      <c r="C488" s="6">
        <v>1281</v>
      </c>
      <c r="D488" s="6">
        <v>4030</v>
      </c>
    </row>
    <row r="489" spans="1:4">
      <c r="A489" s="21" t="s">
        <v>105</v>
      </c>
      <c r="B489" s="12">
        <v>43626</v>
      </c>
      <c r="C489" s="6">
        <v>1216</v>
      </c>
      <c r="D489" s="6">
        <v>4308</v>
      </c>
    </row>
    <row r="490" spans="1:4">
      <c r="A490" s="21" t="s">
        <v>105</v>
      </c>
      <c r="B490" s="12">
        <v>43633</v>
      </c>
      <c r="C490" s="6">
        <v>1135</v>
      </c>
      <c r="D490" s="6">
        <v>4533</v>
      </c>
    </row>
    <row r="491" spans="1:4">
      <c r="A491" s="21" t="s">
        <v>105</v>
      </c>
      <c r="B491" s="12">
        <v>43640</v>
      </c>
      <c r="C491" s="6">
        <v>1041</v>
      </c>
      <c r="D491" s="6">
        <v>4673</v>
      </c>
    </row>
    <row r="492" spans="1:4">
      <c r="A492" s="21" t="s">
        <v>105</v>
      </c>
      <c r="B492" s="12">
        <v>43647</v>
      </c>
      <c r="C492" s="6">
        <v>809</v>
      </c>
      <c r="D492" s="6">
        <v>4201</v>
      </c>
    </row>
    <row r="493" spans="1:4">
      <c r="A493" s="21" t="s">
        <v>105</v>
      </c>
      <c r="B493" s="12">
        <v>43654</v>
      </c>
      <c r="C493" s="6">
        <v>859</v>
      </c>
      <c r="D493" s="6">
        <v>3844</v>
      </c>
    </row>
    <row r="494" spans="1:4">
      <c r="A494" s="21" t="s">
        <v>105</v>
      </c>
      <c r="B494" s="12">
        <v>43661</v>
      </c>
      <c r="C494" s="6">
        <v>886</v>
      </c>
      <c r="D494" s="6">
        <v>3595</v>
      </c>
    </row>
    <row r="495" spans="1:4">
      <c r="A495" s="21" t="s">
        <v>105</v>
      </c>
      <c r="B495" s="12">
        <v>43668</v>
      </c>
      <c r="C495" s="6">
        <v>898</v>
      </c>
      <c r="D495" s="6">
        <v>3452</v>
      </c>
    </row>
    <row r="496" spans="1:4">
      <c r="A496" s="21" t="s">
        <v>105</v>
      </c>
      <c r="B496" s="12">
        <v>43675</v>
      </c>
      <c r="C496" s="6">
        <v>701</v>
      </c>
      <c r="D496" s="6">
        <v>3344</v>
      </c>
    </row>
    <row r="497" spans="1:4">
      <c r="A497" s="21" t="s">
        <v>105</v>
      </c>
      <c r="B497" s="12">
        <v>43682</v>
      </c>
      <c r="C497" s="6">
        <v>896</v>
      </c>
      <c r="D497" s="6">
        <v>3381</v>
      </c>
    </row>
    <row r="498" spans="1:4">
      <c r="A498" s="21" t="s">
        <v>105</v>
      </c>
      <c r="B498" s="12">
        <v>43689</v>
      </c>
      <c r="C498" s="6">
        <v>899</v>
      </c>
      <c r="D498" s="6">
        <v>3394</v>
      </c>
    </row>
    <row r="499" spans="1:4">
      <c r="A499" s="21" t="s">
        <v>105</v>
      </c>
      <c r="B499" s="12">
        <v>43696</v>
      </c>
      <c r="C499" s="6">
        <v>837</v>
      </c>
      <c r="D499" s="6">
        <v>3333</v>
      </c>
    </row>
    <row r="500" spans="1:4">
      <c r="A500" s="21" t="s">
        <v>105</v>
      </c>
      <c r="B500" s="12">
        <v>43703</v>
      </c>
      <c r="C500" s="6">
        <v>564</v>
      </c>
      <c r="D500" s="6">
        <v>3196</v>
      </c>
    </row>
    <row r="501" spans="1:4">
      <c r="A501" s="21" t="s">
        <v>105</v>
      </c>
      <c r="B501" s="12">
        <v>43710</v>
      </c>
      <c r="C501" s="6">
        <v>683</v>
      </c>
      <c r="D501" s="6">
        <v>2983</v>
      </c>
    </row>
    <row r="502" spans="1:4">
      <c r="A502" s="21" t="s">
        <v>105</v>
      </c>
      <c r="B502" s="12">
        <v>43717</v>
      </c>
      <c r="C502" s="6">
        <v>890</v>
      </c>
      <c r="D502" s="6">
        <v>2974</v>
      </c>
    </row>
    <row r="503" spans="1:4">
      <c r="A503" s="21" t="s">
        <v>105</v>
      </c>
      <c r="B503" s="12">
        <v>43724</v>
      </c>
      <c r="C503" s="6">
        <v>921</v>
      </c>
      <c r="D503" s="6">
        <v>3058</v>
      </c>
    </row>
    <row r="504" spans="1:4">
      <c r="A504" s="21" t="s">
        <v>105</v>
      </c>
      <c r="B504" s="12">
        <v>43731</v>
      </c>
      <c r="C504" s="6">
        <v>1028</v>
      </c>
      <c r="D504" s="6">
        <v>3522</v>
      </c>
    </row>
    <row r="505" spans="1:4">
      <c r="A505" s="21" t="s">
        <v>105</v>
      </c>
      <c r="B505" s="12">
        <v>43738</v>
      </c>
      <c r="C505" s="6">
        <v>836</v>
      </c>
      <c r="D505" s="6">
        <v>3675</v>
      </c>
    </row>
    <row r="506" spans="1:4">
      <c r="A506" s="21" t="s">
        <v>105</v>
      </c>
      <c r="B506" s="12">
        <v>43745</v>
      </c>
      <c r="C506" s="6">
        <v>1221</v>
      </c>
      <c r="D506" s="6">
        <v>4006</v>
      </c>
    </row>
    <row r="507" spans="1:4">
      <c r="A507" s="21" t="s">
        <v>105</v>
      </c>
      <c r="B507" s="12">
        <v>43752</v>
      </c>
      <c r="C507" s="6">
        <v>957</v>
      </c>
      <c r="D507" s="6">
        <v>4042</v>
      </c>
    </row>
    <row r="508" spans="1:4">
      <c r="A508" s="21" t="s">
        <v>105</v>
      </c>
      <c r="B508" s="12">
        <v>43759</v>
      </c>
      <c r="C508" s="6">
        <v>848</v>
      </c>
      <c r="D508" s="6">
        <v>3862</v>
      </c>
    </row>
    <row r="509" spans="1:4">
      <c r="A509" s="21" t="s">
        <v>105</v>
      </c>
      <c r="B509" s="12">
        <v>43766</v>
      </c>
      <c r="C509" s="6">
        <v>897</v>
      </c>
      <c r="D509" s="6">
        <v>3923</v>
      </c>
    </row>
    <row r="510" spans="1:4">
      <c r="A510" s="21" t="s">
        <v>105</v>
      </c>
      <c r="B510" s="12">
        <v>43773</v>
      </c>
      <c r="C510" s="6">
        <v>963</v>
      </c>
      <c r="D510" s="6">
        <v>3665</v>
      </c>
    </row>
    <row r="511" spans="1:4">
      <c r="A511" s="21" t="s">
        <v>105</v>
      </c>
      <c r="B511" s="12">
        <v>43780</v>
      </c>
      <c r="C511" s="6">
        <v>1178</v>
      </c>
      <c r="D511" s="6">
        <v>3886</v>
      </c>
    </row>
    <row r="512" spans="1:4">
      <c r="A512" s="21" t="s">
        <v>105</v>
      </c>
      <c r="B512" s="12">
        <v>43787</v>
      </c>
      <c r="C512" s="6">
        <v>1169</v>
      </c>
      <c r="D512" s="6">
        <v>4207</v>
      </c>
    </row>
    <row r="513" spans="1:4">
      <c r="A513" s="21" t="s">
        <v>105</v>
      </c>
      <c r="B513" s="12">
        <v>43794</v>
      </c>
      <c r="C513" s="6">
        <v>1344</v>
      </c>
      <c r="D513" s="6">
        <v>4654</v>
      </c>
    </row>
    <row r="514" spans="1:4">
      <c r="A514" s="21" t="s">
        <v>105</v>
      </c>
      <c r="B514" s="12">
        <v>43801</v>
      </c>
      <c r="C514" s="6">
        <v>1237</v>
      </c>
      <c r="D514" s="6">
        <v>4928</v>
      </c>
    </row>
    <row r="515" spans="1:4">
      <c r="A515" s="21" t="s">
        <v>105</v>
      </c>
      <c r="B515" s="12">
        <v>43808</v>
      </c>
      <c r="C515" s="6">
        <v>926</v>
      </c>
      <c r="D515" s="6">
        <v>4676</v>
      </c>
    </row>
    <row r="516" spans="1:4">
      <c r="A516" s="21" t="s">
        <v>105</v>
      </c>
      <c r="B516" s="12">
        <v>43815</v>
      </c>
      <c r="C516" s="6">
        <v>881</v>
      </c>
      <c r="D516" s="6">
        <v>4388</v>
      </c>
    </row>
    <row r="517" spans="1:4">
      <c r="A517" s="21" t="s">
        <v>105</v>
      </c>
      <c r="B517" s="12">
        <v>43822</v>
      </c>
      <c r="C517" s="6">
        <v>55</v>
      </c>
      <c r="D517" s="6">
        <v>3099</v>
      </c>
    </row>
    <row r="518" spans="1:4">
      <c r="A518" s="21" t="s">
        <v>105</v>
      </c>
      <c r="B518" s="12">
        <v>43829</v>
      </c>
      <c r="C518" s="6">
        <v>48</v>
      </c>
      <c r="D518" s="6">
        <v>1910</v>
      </c>
    </row>
    <row r="519" spans="1:4">
      <c r="A519" s="21" t="s">
        <v>105</v>
      </c>
      <c r="B519" s="12">
        <v>43829</v>
      </c>
      <c r="C519" s="6">
        <v>2</v>
      </c>
      <c r="D519" s="6">
        <v>986</v>
      </c>
    </row>
    <row r="520" spans="1:4">
      <c r="A520" s="21" t="s">
        <v>105</v>
      </c>
      <c r="B520" s="12">
        <v>43836</v>
      </c>
      <c r="C520" s="6">
        <v>565</v>
      </c>
      <c r="D520" s="6">
        <v>670</v>
      </c>
    </row>
    <row r="521" spans="1:4">
      <c r="A521" s="21" t="s">
        <v>105</v>
      </c>
      <c r="B521" s="12">
        <v>43843</v>
      </c>
      <c r="C521" s="6">
        <v>787</v>
      </c>
      <c r="D521" s="6">
        <v>1402</v>
      </c>
    </row>
    <row r="522" spans="1:4">
      <c r="A522" s="21" t="s">
        <v>105</v>
      </c>
      <c r="B522" s="12">
        <v>43850</v>
      </c>
      <c r="C522" s="6">
        <v>755</v>
      </c>
      <c r="D522" s="6">
        <v>2109</v>
      </c>
    </row>
    <row r="523" spans="1:4">
      <c r="A523" s="21" t="s">
        <v>105</v>
      </c>
      <c r="B523" s="12">
        <v>43857</v>
      </c>
      <c r="C523" s="6">
        <v>742</v>
      </c>
      <c r="D523" s="6">
        <v>2849</v>
      </c>
    </row>
    <row r="524" spans="1:4">
      <c r="A524" s="21" t="s">
        <v>105</v>
      </c>
      <c r="B524" s="12">
        <v>43864</v>
      </c>
      <c r="C524" s="6">
        <v>740</v>
      </c>
      <c r="D524" s="6">
        <v>3024</v>
      </c>
    </row>
    <row r="525" spans="1:4">
      <c r="A525" s="21" t="s">
        <v>105</v>
      </c>
      <c r="B525" s="12">
        <v>43871</v>
      </c>
      <c r="C525" s="6">
        <v>682</v>
      </c>
      <c r="D525" s="6">
        <v>2919</v>
      </c>
    </row>
    <row r="526" spans="1:4">
      <c r="A526" s="21" t="s">
        <v>105</v>
      </c>
      <c r="B526" s="12">
        <v>43878</v>
      </c>
      <c r="C526" s="6">
        <v>850</v>
      </c>
      <c r="D526" s="6">
        <v>3014</v>
      </c>
    </row>
    <row r="527" spans="1:4">
      <c r="A527" s="21" t="s">
        <v>105</v>
      </c>
      <c r="B527" s="12">
        <v>43885</v>
      </c>
      <c r="C527" s="6">
        <v>793</v>
      </c>
      <c r="D527" s="6">
        <v>3065</v>
      </c>
    </row>
    <row r="528" spans="1:4">
      <c r="A528" s="21" t="s">
        <v>105</v>
      </c>
      <c r="B528" s="12">
        <v>43892</v>
      </c>
      <c r="C528" s="6">
        <v>1021</v>
      </c>
      <c r="D528" s="6">
        <v>3346</v>
      </c>
    </row>
    <row r="529" spans="1:4">
      <c r="A529" s="21" t="s">
        <v>105</v>
      </c>
      <c r="B529" s="12">
        <v>43899</v>
      </c>
      <c r="C529" s="6">
        <v>931</v>
      </c>
      <c r="D529" s="6">
        <v>3595</v>
      </c>
    </row>
    <row r="530" spans="1:4">
      <c r="A530" s="21" t="s">
        <v>105</v>
      </c>
      <c r="B530" s="12">
        <v>43906</v>
      </c>
      <c r="C530" s="6">
        <v>834</v>
      </c>
      <c r="D530" s="6">
        <v>3579</v>
      </c>
    </row>
    <row r="531" spans="1:4">
      <c r="A531" s="21" t="s">
        <v>105</v>
      </c>
      <c r="B531" s="12">
        <v>43913</v>
      </c>
      <c r="C531" s="6">
        <v>716</v>
      </c>
      <c r="D531" s="6">
        <v>3502</v>
      </c>
    </row>
    <row r="532" spans="1:4">
      <c r="A532" s="21" t="s">
        <v>105</v>
      </c>
      <c r="B532" s="12">
        <v>43920</v>
      </c>
      <c r="C532" s="6">
        <v>313</v>
      </c>
      <c r="D532" s="6">
        <v>2794</v>
      </c>
    </row>
    <row r="533" spans="1:4">
      <c r="A533" s="21" t="s">
        <v>105</v>
      </c>
      <c r="B533" s="12">
        <v>43927</v>
      </c>
      <c r="C533" s="6">
        <v>141</v>
      </c>
      <c r="D533" s="6">
        <v>2004</v>
      </c>
    </row>
    <row r="534" spans="1:4">
      <c r="A534" s="21" t="s">
        <v>105</v>
      </c>
      <c r="B534" s="12">
        <v>43934</v>
      </c>
      <c r="C534" s="6">
        <v>236</v>
      </c>
      <c r="D534" s="6">
        <v>1406</v>
      </c>
    </row>
    <row r="535" spans="1:4">
      <c r="A535" s="21" t="s">
        <v>105</v>
      </c>
      <c r="B535" s="12">
        <v>43941</v>
      </c>
      <c r="C535" s="6">
        <v>147</v>
      </c>
      <c r="D535" s="6">
        <v>837</v>
      </c>
    </row>
    <row r="536" spans="1:4">
      <c r="A536" s="21" t="s">
        <v>105</v>
      </c>
      <c r="B536" s="12">
        <v>43948</v>
      </c>
      <c r="C536" s="6">
        <v>173</v>
      </c>
      <c r="D536" s="6">
        <v>697</v>
      </c>
    </row>
    <row r="537" spans="1:4">
      <c r="A537" s="21" t="s">
        <v>105</v>
      </c>
      <c r="B537" s="12">
        <v>43955</v>
      </c>
      <c r="C537" s="6">
        <v>195</v>
      </c>
      <c r="D537" s="6">
        <v>751</v>
      </c>
    </row>
    <row r="538" spans="1:4">
      <c r="A538" s="21" t="s">
        <v>105</v>
      </c>
      <c r="B538" s="12">
        <v>43962</v>
      </c>
      <c r="C538" s="6">
        <v>165</v>
      </c>
      <c r="D538" s="6">
        <v>680</v>
      </c>
    </row>
    <row r="539" spans="1:4">
      <c r="A539" s="21" t="s">
        <v>105</v>
      </c>
      <c r="B539" s="12">
        <v>43969</v>
      </c>
      <c r="C539" s="6">
        <v>680</v>
      </c>
      <c r="D539" s="6">
        <v>1213</v>
      </c>
    </row>
    <row r="540" spans="1:4">
      <c r="A540" s="21" t="s">
        <v>105</v>
      </c>
      <c r="B540" s="12">
        <v>43976</v>
      </c>
      <c r="C540" s="6">
        <v>478</v>
      </c>
      <c r="D540" s="6">
        <v>1518</v>
      </c>
    </row>
    <row r="541" spans="1:4">
      <c r="A541" s="21" t="s">
        <v>105</v>
      </c>
      <c r="B541" s="12">
        <v>43983</v>
      </c>
      <c r="C541" s="6">
        <v>458</v>
      </c>
      <c r="D541" s="6">
        <v>1781</v>
      </c>
    </row>
    <row r="542" spans="1:4">
      <c r="A542" s="21" t="s">
        <v>105</v>
      </c>
      <c r="B542" s="12">
        <v>43990</v>
      </c>
      <c r="C542" s="6">
        <v>452</v>
      </c>
      <c r="D542" s="6">
        <v>2068</v>
      </c>
    </row>
    <row r="543" spans="1:4">
      <c r="A543" s="21" t="s">
        <v>105</v>
      </c>
      <c r="B543" s="12">
        <v>43997</v>
      </c>
      <c r="C543" s="6">
        <v>623</v>
      </c>
      <c r="D543" s="6">
        <v>2011</v>
      </c>
    </row>
    <row r="544" spans="1:4">
      <c r="A544" s="21" t="s">
        <v>105</v>
      </c>
      <c r="B544" s="12">
        <v>44004</v>
      </c>
      <c r="C544" s="6">
        <v>763</v>
      </c>
      <c r="D544" s="6">
        <v>2296</v>
      </c>
    </row>
    <row r="545" spans="1:4">
      <c r="A545" s="21" t="s">
        <v>105</v>
      </c>
      <c r="B545" s="12">
        <v>44011</v>
      </c>
      <c r="C545" s="6">
        <v>658</v>
      </c>
      <c r="D545" s="6">
        <v>2496</v>
      </c>
    </row>
    <row r="546" spans="1:4">
      <c r="A546" s="21" t="s">
        <v>105</v>
      </c>
      <c r="B546" s="12">
        <v>44018</v>
      </c>
      <c r="C546" s="6">
        <v>864</v>
      </c>
      <c r="D546" s="6">
        <v>2908</v>
      </c>
    </row>
    <row r="547" spans="1:4">
      <c r="A547" s="21" t="s">
        <v>105</v>
      </c>
      <c r="B547" s="12">
        <v>44025</v>
      </c>
      <c r="C547" s="6">
        <v>796</v>
      </c>
      <c r="D547" s="6">
        <v>3081</v>
      </c>
    </row>
    <row r="548" spans="1:4">
      <c r="A548" s="21" t="s">
        <v>105</v>
      </c>
      <c r="B548" s="12">
        <v>44032</v>
      </c>
      <c r="C548" s="6">
        <v>704</v>
      </c>
      <c r="D548" s="6">
        <v>3022</v>
      </c>
    </row>
    <row r="549" spans="1:4">
      <c r="A549" s="21" t="s">
        <v>105</v>
      </c>
      <c r="B549" s="12">
        <v>44039</v>
      </c>
      <c r="C549" s="6">
        <v>763</v>
      </c>
      <c r="D549" s="6">
        <v>3127</v>
      </c>
    </row>
    <row r="550" spans="1:4">
      <c r="A550" s="21" t="s">
        <v>105</v>
      </c>
      <c r="B550" s="12">
        <v>44046</v>
      </c>
      <c r="C550" s="6">
        <v>768</v>
      </c>
      <c r="D550" s="6">
        <v>3031</v>
      </c>
    </row>
    <row r="551" spans="1:4">
      <c r="A551" s="21" t="s">
        <v>105</v>
      </c>
      <c r="B551" s="12">
        <v>44053</v>
      </c>
      <c r="C551" s="6">
        <v>713</v>
      </c>
      <c r="D551" s="6">
        <v>2948</v>
      </c>
    </row>
    <row r="552" spans="1:4">
      <c r="A552" s="21" t="s">
        <v>106</v>
      </c>
      <c r="B552" s="12">
        <v>43521</v>
      </c>
      <c r="C552" s="6">
        <v>625</v>
      </c>
      <c r="D552" s="6" t="s">
        <v>2317</v>
      </c>
    </row>
    <row r="553" spans="1:4">
      <c r="A553" s="21" t="s">
        <v>106</v>
      </c>
      <c r="B553" s="12">
        <v>43528</v>
      </c>
      <c r="C553" s="6">
        <v>500</v>
      </c>
      <c r="D553" s="6" t="s">
        <v>2317</v>
      </c>
    </row>
    <row r="554" spans="1:4">
      <c r="A554" s="21" t="s">
        <v>106</v>
      </c>
      <c r="B554" s="12">
        <v>43535</v>
      </c>
      <c r="C554" s="6">
        <v>598</v>
      </c>
      <c r="D554" s="6" t="s">
        <v>2317</v>
      </c>
    </row>
    <row r="555" spans="1:4">
      <c r="A555" s="21" t="s">
        <v>106</v>
      </c>
      <c r="B555" s="12">
        <v>43542</v>
      </c>
      <c r="C555" s="6">
        <v>602</v>
      </c>
      <c r="D555" s="6">
        <v>2325</v>
      </c>
    </row>
    <row r="556" spans="1:4">
      <c r="A556" s="21" t="s">
        <v>106</v>
      </c>
      <c r="B556" s="12">
        <v>43549</v>
      </c>
      <c r="C556" s="6">
        <v>706</v>
      </c>
      <c r="D556" s="6">
        <v>2406</v>
      </c>
    </row>
    <row r="557" spans="1:4">
      <c r="A557" s="21" t="s">
        <v>106</v>
      </c>
      <c r="B557" s="12">
        <v>43556</v>
      </c>
      <c r="C557" s="6">
        <v>490</v>
      </c>
      <c r="D557" s="6">
        <v>2396</v>
      </c>
    </row>
    <row r="558" spans="1:4">
      <c r="A558" s="21" t="s">
        <v>106</v>
      </c>
      <c r="B558" s="12">
        <v>43563</v>
      </c>
      <c r="C558" s="6">
        <v>450</v>
      </c>
      <c r="D558" s="6">
        <v>2248</v>
      </c>
    </row>
    <row r="559" spans="1:4">
      <c r="A559" s="21" t="s">
        <v>106</v>
      </c>
      <c r="B559" s="12">
        <v>43570</v>
      </c>
      <c r="C559" s="6">
        <v>429</v>
      </c>
      <c r="D559" s="6">
        <v>2075</v>
      </c>
    </row>
    <row r="560" spans="1:4">
      <c r="A560" s="21" t="s">
        <v>106</v>
      </c>
      <c r="B560" s="12">
        <v>43577</v>
      </c>
      <c r="C560" s="6">
        <v>322</v>
      </c>
      <c r="D560" s="6">
        <v>1691</v>
      </c>
    </row>
    <row r="561" spans="1:4">
      <c r="A561" s="21" t="s">
        <v>106</v>
      </c>
      <c r="B561" s="12">
        <v>43584</v>
      </c>
      <c r="C561" s="6">
        <v>434</v>
      </c>
      <c r="D561" s="6">
        <v>1635</v>
      </c>
    </row>
    <row r="562" spans="1:4">
      <c r="A562" s="21" t="s">
        <v>106</v>
      </c>
      <c r="B562" s="12">
        <v>43591</v>
      </c>
      <c r="C562" s="6">
        <v>414</v>
      </c>
      <c r="D562" s="6">
        <v>1599</v>
      </c>
    </row>
    <row r="563" spans="1:4">
      <c r="A563" s="21" t="s">
        <v>106</v>
      </c>
      <c r="B563" s="12">
        <v>43598</v>
      </c>
      <c r="C563" s="6">
        <v>629</v>
      </c>
      <c r="D563" s="6">
        <v>1799</v>
      </c>
    </row>
    <row r="564" spans="1:4">
      <c r="A564" s="21" t="s">
        <v>106</v>
      </c>
      <c r="B564" s="12">
        <v>43605</v>
      </c>
      <c r="C564" s="6">
        <v>546</v>
      </c>
      <c r="D564" s="6">
        <v>2023</v>
      </c>
    </row>
    <row r="565" spans="1:4">
      <c r="A565" s="21" t="s">
        <v>106</v>
      </c>
      <c r="B565" s="12">
        <v>43612</v>
      </c>
      <c r="C565" s="6">
        <v>507</v>
      </c>
      <c r="D565" s="6">
        <v>2096</v>
      </c>
    </row>
    <row r="566" spans="1:4">
      <c r="A566" s="21" t="s">
        <v>106</v>
      </c>
      <c r="B566" s="12">
        <v>43619</v>
      </c>
      <c r="C566" s="6">
        <v>852</v>
      </c>
      <c r="D566" s="6">
        <v>2534</v>
      </c>
    </row>
    <row r="567" spans="1:4">
      <c r="A567" s="21" t="s">
        <v>106</v>
      </c>
      <c r="B567" s="12">
        <v>43626</v>
      </c>
      <c r="C567" s="6">
        <v>956</v>
      </c>
      <c r="D567" s="6">
        <v>2861</v>
      </c>
    </row>
    <row r="568" spans="1:4">
      <c r="A568" s="21" t="s">
        <v>106</v>
      </c>
      <c r="B568" s="12">
        <v>43633</v>
      </c>
      <c r="C568" s="6">
        <v>627</v>
      </c>
      <c r="D568" s="6">
        <v>2942</v>
      </c>
    </row>
    <row r="569" spans="1:4">
      <c r="A569" s="21" t="s">
        <v>106</v>
      </c>
      <c r="B569" s="12">
        <v>43640</v>
      </c>
      <c r="C569" s="6">
        <v>662</v>
      </c>
      <c r="D569" s="6">
        <v>3097</v>
      </c>
    </row>
    <row r="570" spans="1:4">
      <c r="A570" s="21" t="s">
        <v>106</v>
      </c>
      <c r="B570" s="12">
        <v>43647</v>
      </c>
      <c r="C570" s="6">
        <v>322</v>
      </c>
      <c r="D570" s="6">
        <v>2567</v>
      </c>
    </row>
    <row r="571" spans="1:4">
      <c r="A571" s="21" t="s">
        <v>106</v>
      </c>
      <c r="B571" s="12">
        <v>43654</v>
      </c>
      <c r="C571" s="6">
        <v>440</v>
      </c>
      <c r="D571" s="6">
        <v>2051</v>
      </c>
    </row>
    <row r="572" spans="1:4">
      <c r="A572" s="21" t="s">
        <v>106</v>
      </c>
      <c r="B572" s="12">
        <v>43661</v>
      </c>
      <c r="C572" s="6">
        <v>431</v>
      </c>
      <c r="D572" s="6">
        <v>1855</v>
      </c>
    </row>
    <row r="573" spans="1:4">
      <c r="A573" s="21" t="s">
        <v>106</v>
      </c>
      <c r="B573" s="12">
        <v>43668</v>
      </c>
      <c r="C573" s="6">
        <v>436</v>
      </c>
      <c r="D573" s="6">
        <v>1629</v>
      </c>
    </row>
    <row r="574" spans="1:4">
      <c r="A574" s="21" t="s">
        <v>106</v>
      </c>
      <c r="B574" s="12">
        <v>43675</v>
      </c>
      <c r="C574" s="6">
        <v>466</v>
      </c>
      <c r="D574" s="6">
        <v>1773</v>
      </c>
    </row>
    <row r="575" spans="1:4">
      <c r="A575" s="21" t="s">
        <v>106</v>
      </c>
      <c r="B575" s="12">
        <v>43682</v>
      </c>
      <c r="C575" s="6">
        <v>470</v>
      </c>
      <c r="D575" s="6">
        <v>1803</v>
      </c>
    </row>
    <row r="576" spans="1:4">
      <c r="A576" s="21" t="s">
        <v>106</v>
      </c>
      <c r="B576" s="12">
        <v>43689</v>
      </c>
      <c r="C576" s="6">
        <v>457</v>
      </c>
      <c r="D576" s="6">
        <v>1829</v>
      </c>
    </row>
    <row r="577" spans="1:4">
      <c r="A577" s="21" t="s">
        <v>106</v>
      </c>
      <c r="B577" s="12">
        <v>43696</v>
      </c>
      <c r="C577" s="6">
        <v>407</v>
      </c>
      <c r="D577" s="6">
        <v>1800</v>
      </c>
    </row>
    <row r="578" spans="1:4">
      <c r="A578" s="21" t="s">
        <v>106</v>
      </c>
      <c r="B578" s="12">
        <v>43703</v>
      </c>
      <c r="C578" s="6">
        <v>420</v>
      </c>
      <c r="D578" s="6">
        <v>1754</v>
      </c>
    </row>
    <row r="579" spans="1:4">
      <c r="A579" s="21" t="s">
        <v>106</v>
      </c>
      <c r="B579" s="12">
        <v>43710</v>
      </c>
      <c r="C579" s="6">
        <v>504</v>
      </c>
      <c r="D579" s="6">
        <v>1788</v>
      </c>
    </row>
    <row r="580" spans="1:4">
      <c r="A580" s="21" t="s">
        <v>106</v>
      </c>
      <c r="B580" s="12">
        <v>43717</v>
      </c>
      <c r="C580" s="6">
        <v>567</v>
      </c>
      <c r="D580" s="6">
        <v>1898</v>
      </c>
    </row>
    <row r="581" spans="1:4">
      <c r="A581" s="21" t="s">
        <v>106</v>
      </c>
      <c r="B581" s="12">
        <v>43724</v>
      </c>
      <c r="C581" s="6">
        <v>490</v>
      </c>
      <c r="D581" s="6">
        <v>1981</v>
      </c>
    </row>
    <row r="582" spans="1:4">
      <c r="A582" s="21" t="s">
        <v>106</v>
      </c>
      <c r="B582" s="12">
        <v>43731</v>
      </c>
      <c r="C582" s="6">
        <v>559</v>
      </c>
      <c r="D582" s="6">
        <v>2120</v>
      </c>
    </row>
    <row r="583" spans="1:4">
      <c r="A583" s="21" t="s">
        <v>106</v>
      </c>
      <c r="B583" s="12">
        <v>43738</v>
      </c>
      <c r="C583" s="6">
        <v>460</v>
      </c>
      <c r="D583" s="6">
        <v>2076</v>
      </c>
    </row>
    <row r="584" spans="1:4">
      <c r="A584" s="21" t="s">
        <v>106</v>
      </c>
      <c r="B584" s="12">
        <v>43745</v>
      </c>
      <c r="C584" s="6">
        <v>454</v>
      </c>
      <c r="D584" s="6">
        <v>1963</v>
      </c>
    </row>
    <row r="585" spans="1:4">
      <c r="A585" s="21" t="s">
        <v>106</v>
      </c>
      <c r="B585" s="12">
        <v>43752</v>
      </c>
      <c r="C585" s="6">
        <v>514</v>
      </c>
      <c r="D585" s="6">
        <v>1987</v>
      </c>
    </row>
    <row r="586" spans="1:4">
      <c r="A586" s="21" t="s">
        <v>106</v>
      </c>
      <c r="B586" s="12">
        <v>43759</v>
      </c>
      <c r="C586" s="6">
        <v>476</v>
      </c>
      <c r="D586" s="6">
        <v>1904</v>
      </c>
    </row>
    <row r="587" spans="1:4">
      <c r="A587" s="21" t="s">
        <v>106</v>
      </c>
      <c r="B587" s="12">
        <v>43766</v>
      </c>
      <c r="C587" s="6">
        <v>540</v>
      </c>
      <c r="D587" s="6">
        <v>1984</v>
      </c>
    </row>
    <row r="588" spans="1:4">
      <c r="A588" s="21" t="s">
        <v>106</v>
      </c>
      <c r="B588" s="12">
        <v>43773</v>
      </c>
      <c r="C588" s="6">
        <v>585</v>
      </c>
      <c r="D588" s="6">
        <v>2115</v>
      </c>
    </row>
    <row r="589" spans="1:4">
      <c r="A589" s="21" t="s">
        <v>106</v>
      </c>
      <c r="B589" s="12">
        <v>43780</v>
      </c>
      <c r="C589" s="6">
        <v>576</v>
      </c>
      <c r="D589" s="6">
        <v>2177</v>
      </c>
    </row>
    <row r="590" spans="1:4">
      <c r="A590" s="21" t="s">
        <v>106</v>
      </c>
      <c r="B590" s="12">
        <v>43787</v>
      </c>
      <c r="C590" s="6">
        <v>619</v>
      </c>
      <c r="D590" s="6">
        <v>2320</v>
      </c>
    </row>
    <row r="591" spans="1:4">
      <c r="A591" s="21" t="s">
        <v>106</v>
      </c>
      <c r="B591" s="12">
        <v>43794</v>
      </c>
      <c r="C591" s="6">
        <v>662</v>
      </c>
      <c r="D591" s="6">
        <v>2442</v>
      </c>
    </row>
    <row r="592" spans="1:4">
      <c r="A592" s="21" t="s">
        <v>106</v>
      </c>
      <c r="B592" s="12">
        <v>43801</v>
      </c>
      <c r="C592" s="6">
        <v>651</v>
      </c>
      <c r="D592" s="6">
        <v>2508</v>
      </c>
    </row>
    <row r="593" spans="1:4">
      <c r="A593" s="21" t="s">
        <v>106</v>
      </c>
      <c r="B593" s="12">
        <v>43808</v>
      </c>
      <c r="C593" s="6">
        <v>716</v>
      </c>
      <c r="D593" s="6">
        <v>2648</v>
      </c>
    </row>
    <row r="594" spans="1:4">
      <c r="A594" s="21" t="s">
        <v>106</v>
      </c>
      <c r="B594" s="12">
        <v>43815</v>
      </c>
      <c r="C594" s="6">
        <v>570</v>
      </c>
      <c r="D594" s="6">
        <v>2599</v>
      </c>
    </row>
    <row r="595" spans="1:4">
      <c r="A595" s="21" t="s">
        <v>106</v>
      </c>
      <c r="B595" s="12">
        <v>43822</v>
      </c>
      <c r="C595" s="6">
        <v>23</v>
      </c>
      <c r="D595" s="6">
        <v>1960</v>
      </c>
    </row>
    <row r="596" spans="1:4">
      <c r="A596" s="21" t="s">
        <v>106</v>
      </c>
      <c r="B596" s="12">
        <v>43829</v>
      </c>
      <c r="C596" s="6">
        <v>25</v>
      </c>
      <c r="D596" s="6">
        <v>1334</v>
      </c>
    </row>
    <row r="597" spans="1:4">
      <c r="A597" s="21" t="s">
        <v>106</v>
      </c>
      <c r="B597" s="12">
        <v>43829</v>
      </c>
      <c r="C597" s="6">
        <v>4</v>
      </c>
      <c r="D597" s="6">
        <v>622</v>
      </c>
    </row>
    <row r="598" spans="1:4">
      <c r="A598" s="21" t="s">
        <v>106</v>
      </c>
      <c r="B598" s="12">
        <v>43836</v>
      </c>
      <c r="C598" s="6">
        <v>226</v>
      </c>
      <c r="D598" s="6">
        <v>278</v>
      </c>
    </row>
    <row r="599" spans="1:4">
      <c r="A599" s="21" t="s">
        <v>106</v>
      </c>
      <c r="B599" s="12">
        <v>43843</v>
      </c>
      <c r="C599" s="6">
        <v>475</v>
      </c>
      <c r="D599" s="6">
        <v>730</v>
      </c>
    </row>
    <row r="600" spans="1:4">
      <c r="A600" s="21" t="s">
        <v>106</v>
      </c>
      <c r="B600" s="12">
        <v>43850</v>
      </c>
      <c r="C600" s="6">
        <v>392</v>
      </c>
      <c r="D600" s="6">
        <v>1097</v>
      </c>
    </row>
    <row r="601" spans="1:4">
      <c r="A601" s="21" t="s">
        <v>106</v>
      </c>
      <c r="B601" s="12">
        <v>43857</v>
      </c>
      <c r="C601" s="6">
        <v>568</v>
      </c>
      <c r="D601" s="6">
        <v>1661</v>
      </c>
    </row>
    <row r="602" spans="1:4">
      <c r="A602" s="21" t="s">
        <v>106</v>
      </c>
      <c r="B602" s="12">
        <v>43864</v>
      </c>
      <c r="C602" s="6">
        <v>405</v>
      </c>
      <c r="D602" s="6">
        <v>1840</v>
      </c>
    </row>
    <row r="603" spans="1:4">
      <c r="A603" s="21" t="s">
        <v>106</v>
      </c>
      <c r="B603" s="12">
        <v>43871</v>
      </c>
      <c r="C603" s="6">
        <v>352</v>
      </c>
      <c r="D603" s="6">
        <v>1717</v>
      </c>
    </row>
    <row r="604" spans="1:4">
      <c r="A604" s="21" t="s">
        <v>106</v>
      </c>
      <c r="B604" s="12">
        <v>43878</v>
      </c>
      <c r="C604" s="6">
        <v>345</v>
      </c>
      <c r="D604" s="6">
        <v>1670</v>
      </c>
    </row>
    <row r="605" spans="1:4">
      <c r="A605" s="21" t="s">
        <v>106</v>
      </c>
      <c r="B605" s="12">
        <v>43885</v>
      </c>
      <c r="C605" s="6">
        <v>524</v>
      </c>
      <c r="D605" s="6">
        <v>1626</v>
      </c>
    </row>
    <row r="606" spans="1:4">
      <c r="A606" s="21" t="s">
        <v>106</v>
      </c>
      <c r="B606" s="12">
        <v>43892</v>
      </c>
      <c r="C606" s="6">
        <v>542</v>
      </c>
      <c r="D606" s="6">
        <v>1763</v>
      </c>
    </row>
    <row r="607" spans="1:4">
      <c r="A607" s="21" t="s">
        <v>106</v>
      </c>
      <c r="B607" s="12">
        <v>43899</v>
      </c>
      <c r="C607" s="6">
        <v>640</v>
      </c>
      <c r="D607" s="6">
        <v>2051</v>
      </c>
    </row>
    <row r="608" spans="1:4">
      <c r="A608" s="21" t="s">
        <v>106</v>
      </c>
      <c r="B608" s="12">
        <v>43906</v>
      </c>
      <c r="C608" s="6">
        <v>653</v>
      </c>
      <c r="D608" s="6">
        <v>2359</v>
      </c>
    </row>
    <row r="609" spans="1:4">
      <c r="A609" s="21" t="s">
        <v>106</v>
      </c>
      <c r="B609" s="12">
        <v>43913</v>
      </c>
      <c r="C609" s="6">
        <v>520</v>
      </c>
      <c r="D609" s="6">
        <v>2355</v>
      </c>
    </row>
    <row r="610" spans="1:4">
      <c r="A610" s="21" t="s">
        <v>106</v>
      </c>
      <c r="B610" s="12">
        <v>43920</v>
      </c>
      <c r="C610" s="6">
        <v>149</v>
      </c>
      <c r="D610" s="6">
        <v>1962</v>
      </c>
    </row>
    <row r="611" spans="1:4">
      <c r="A611" s="21" t="s">
        <v>106</v>
      </c>
      <c r="B611" s="12">
        <v>43927</v>
      </c>
      <c r="C611" s="6">
        <v>73</v>
      </c>
      <c r="D611" s="6">
        <v>1395</v>
      </c>
    </row>
    <row r="612" spans="1:4">
      <c r="A612" s="21" t="s">
        <v>106</v>
      </c>
      <c r="B612" s="12">
        <v>43934</v>
      </c>
      <c r="C612" s="6">
        <v>47</v>
      </c>
      <c r="D612" s="6">
        <v>789</v>
      </c>
    </row>
    <row r="613" spans="1:4">
      <c r="A613" s="21" t="s">
        <v>106</v>
      </c>
      <c r="B613" s="12">
        <v>43941</v>
      </c>
      <c r="C613" s="6">
        <v>59</v>
      </c>
      <c r="D613" s="6">
        <v>328</v>
      </c>
    </row>
    <row r="614" spans="1:4">
      <c r="A614" s="21" t="s">
        <v>106</v>
      </c>
      <c r="B614" s="12">
        <v>43948</v>
      </c>
      <c r="C614" s="6">
        <v>89</v>
      </c>
      <c r="D614" s="6">
        <v>268</v>
      </c>
    </row>
    <row r="615" spans="1:4">
      <c r="A615" s="21" t="s">
        <v>106</v>
      </c>
      <c r="B615" s="12">
        <v>43955</v>
      </c>
      <c r="C615" s="6">
        <v>87</v>
      </c>
      <c r="D615" s="6">
        <v>282</v>
      </c>
    </row>
    <row r="616" spans="1:4">
      <c r="A616" s="21" t="s">
        <v>106</v>
      </c>
      <c r="B616" s="12">
        <v>43962</v>
      </c>
      <c r="C616" s="6">
        <v>160</v>
      </c>
      <c r="D616" s="6">
        <v>395</v>
      </c>
    </row>
    <row r="617" spans="1:4">
      <c r="A617" s="21" t="s">
        <v>106</v>
      </c>
      <c r="B617" s="12">
        <v>43969</v>
      </c>
      <c r="C617" s="6">
        <v>161</v>
      </c>
      <c r="D617" s="6">
        <v>497</v>
      </c>
    </row>
    <row r="618" spans="1:4">
      <c r="A618" s="21" t="s">
        <v>106</v>
      </c>
      <c r="B618" s="12">
        <v>43976</v>
      </c>
      <c r="C618" s="6">
        <v>169</v>
      </c>
      <c r="D618" s="6">
        <v>577</v>
      </c>
    </row>
    <row r="619" spans="1:4">
      <c r="A619" s="21" t="s">
        <v>106</v>
      </c>
      <c r="B619" s="12">
        <v>43983</v>
      </c>
      <c r="C619" s="6">
        <v>282</v>
      </c>
      <c r="D619" s="6">
        <v>772</v>
      </c>
    </row>
    <row r="620" spans="1:4">
      <c r="A620" s="21" t="s">
        <v>106</v>
      </c>
      <c r="B620" s="12">
        <v>43990</v>
      </c>
      <c r="C620" s="6">
        <v>441</v>
      </c>
      <c r="D620" s="6">
        <v>1053</v>
      </c>
    </row>
    <row r="621" spans="1:4">
      <c r="A621" s="21" t="s">
        <v>106</v>
      </c>
      <c r="B621" s="12">
        <v>43997</v>
      </c>
      <c r="C621" s="6">
        <v>636</v>
      </c>
      <c r="D621" s="6">
        <v>1528</v>
      </c>
    </row>
    <row r="622" spans="1:4">
      <c r="A622" s="21" t="s">
        <v>106</v>
      </c>
      <c r="B622" s="12">
        <v>44004</v>
      </c>
      <c r="C622" s="6">
        <v>346</v>
      </c>
      <c r="D622" s="6">
        <v>1705</v>
      </c>
    </row>
    <row r="623" spans="1:4">
      <c r="A623" s="21" t="s">
        <v>106</v>
      </c>
      <c r="B623" s="12">
        <v>44011</v>
      </c>
      <c r="C623" s="6">
        <v>500</v>
      </c>
      <c r="D623" s="6">
        <v>1923</v>
      </c>
    </row>
    <row r="624" spans="1:4">
      <c r="A624" s="21" t="s">
        <v>106</v>
      </c>
      <c r="B624" s="12">
        <v>44018</v>
      </c>
      <c r="C624" s="6">
        <v>389</v>
      </c>
      <c r="D624" s="6">
        <v>1871</v>
      </c>
    </row>
    <row r="625" spans="1:4">
      <c r="A625" s="21" t="s">
        <v>106</v>
      </c>
      <c r="B625" s="12">
        <v>44025</v>
      </c>
      <c r="C625" s="6">
        <v>498</v>
      </c>
      <c r="D625" s="6">
        <v>1733</v>
      </c>
    </row>
    <row r="626" spans="1:4">
      <c r="A626" s="21" t="s">
        <v>106</v>
      </c>
      <c r="B626" s="12">
        <v>44032</v>
      </c>
      <c r="C626" s="6">
        <v>368</v>
      </c>
      <c r="D626" s="6">
        <v>1755</v>
      </c>
    </row>
    <row r="627" spans="1:4">
      <c r="A627" s="21" t="s">
        <v>106</v>
      </c>
      <c r="B627" s="12">
        <v>44039</v>
      </c>
      <c r="C627" s="6">
        <v>414</v>
      </c>
      <c r="D627" s="6">
        <v>1669</v>
      </c>
    </row>
    <row r="628" spans="1:4">
      <c r="A628" s="21" t="s">
        <v>106</v>
      </c>
      <c r="B628" s="12">
        <v>44046</v>
      </c>
      <c r="C628" s="6">
        <v>445</v>
      </c>
      <c r="D628" s="6">
        <v>1725</v>
      </c>
    </row>
    <row r="629" spans="1:4">
      <c r="A629" s="21" t="s">
        <v>106</v>
      </c>
      <c r="B629" s="12">
        <v>44053</v>
      </c>
      <c r="C629" s="6">
        <v>441</v>
      </c>
      <c r="D629" s="6">
        <v>1668</v>
      </c>
    </row>
    <row r="630" spans="1:4">
      <c r="A630" s="21" t="s">
        <v>2177</v>
      </c>
      <c r="B630" s="12">
        <v>43521</v>
      </c>
      <c r="C630" s="6">
        <v>183</v>
      </c>
      <c r="D630" s="6" t="s">
        <v>2317</v>
      </c>
    </row>
    <row r="631" spans="1:4">
      <c r="A631" s="21" t="s">
        <v>2177</v>
      </c>
      <c r="B631" s="12">
        <v>43528</v>
      </c>
      <c r="C631" s="6">
        <v>151</v>
      </c>
      <c r="D631" s="6" t="s">
        <v>2317</v>
      </c>
    </row>
    <row r="632" spans="1:4">
      <c r="A632" s="21" t="s">
        <v>2177</v>
      </c>
      <c r="B632" s="12">
        <v>43535</v>
      </c>
      <c r="C632" s="6">
        <v>182</v>
      </c>
      <c r="D632" s="6" t="s">
        <v>2317</v>
      </c>
    </row>
    <row r="633" spans="1:4">
      <c r="A633" s="21" t="s">
        <v>2177</v>
      </c>
      <c r="B633" s="12">
        <v>43542</v>
      </c>
      <c r="C633" s="6">
        <v>163</v>
      </c>
      <c r="D633" s="6">
        <v>679</v>
      </c>
    </row>
    <row r="634" spans="1:4">
      <c r="A634" s="21" t="s">
        <v>2177</v>
      </c>
      <c r="B634" s="12">
        <v>43549</v>
      </c>
      <c r="C634" s="6">
        <v>202</v>
      </c>
      <c r="D634" s="6">
        <v>698</v>
      </c>
    </row>
    <row r="635" spans="1:4">
      <c r="A635" s="21" t="s">
        <v>2177</v>
      </c>
      <c r="B635" s="12">
        <v>43556</v>
      </c>
      <c r="C635" s="6">
        <v>213</v>
      </c>
      <c r="D635" s="6">
        <v>760</v>
      </c>
    </row>
    <row r="636" spans="1:4">
      <c r="A636" s="21" t="s">
        <v>2177</v>
      </c>
      <c r="B636" s="12">
        <v>43563</v>
      </c>
      <c r="C636" s="6">
        <v>280</v>
      </c>
      <c r="D636" s="6">
        <v>858</v>
      </c>
    </row>
    <row r="637" spans="1:4">
      <c r="A637" s="21" t="s">
        <v>2177</v>
      </c>
      <c r="B637" s="12">
        <v>43570</v>
      </c>
      <c r="C637" s="6">
        <v>166</v>
      </c>
      <c r="D637" s="6">
        <v>861</v>
      </c>
    </row>
    <row r="638" spans="1:4">
      <c r="A638" s="21" t="s">
        <v>2177</v>
      </c>
      <c r="B638" s="12">
        <v>43577</v>
      </c>
      <c r="C638" s="6">
        <v>115</v>
      </c>
      <c r="D638" s="6">
        <v>774</v>
      </c>
    </row>
    <row r="639" spans="1:4">
      <c r="A639" s="21" t="s">
        <v>2177</v>
      </c>
      <c r="B639" s="12">
        <v>43584</v>
      </c>
      <c r="C639" s="6">
        <v>137</v>
      </c>
      <c r="D639" s="6">
        <v>698</v>
      </c>
    </row>
    <row r="640" spans="1:4">
      <c r="A640" s="21" t="s">
        <v>2177</v>
      </c>
      <c r="B640" s="12">
        <v>43591</v>
      </c>
      <c r="C640" s="6">
        <v>96</v>
      </c>
      <c r="D640" s="6">
        <v>514</v>
      </c>
    </row>
    <row r="641" spans="1:4">
      <c r="A641" s="21" t="s">
        <v>2177</v>
      </c>
      <c r="B641" s="12">
        <v>43598</v>
      </c>
      <c r="C641" s="6">
        <v>191</v>
      </c>
      <c r="D641" s="6">
        <v>539</v>
      </c>
    </row>
    <row r="642" spans="1:4">
      <c r="A642" s="21" t="s">
        <v>2177</v>
      </c>
      <c r="B642" s="12">
        <v>43605</v>
      </c>
      <c r="C642" s="6">
        <v>168</v>
      </c>
      <c r="D642" s="6">
        <v>592</v>
      </c>
    </row>
    <row r="643" spans="1:4">
      <c r="A643" s="21" t="s">
        <v>2177</v>
      </c>
      <c r="B643" s="12">
        <v>43612</v>
      </c>
      <c r="C643" s="6">
        <v>157</v>
      </c>
      <c r="D643" s="6">
        <v>612</v>
      </c>
    </row>
    <row r="644" spans="1:4">
      <c r="A644" s="21" t="s">
        <v>2177</v>
      </c>
      <c r="B644" s="12">
        <v>43619</v>
      </c>
      <c r="C644" s="6">
        <v>232</v>
      </c>
      <c r="D644" s="6">
        <v>748</v>
      </c>
    </row>
    <row r="645" spans="1:4">
      <c r="A645" s="21" t="s">
        <v>2177</v>
      </c>
      <c r="B645" s="12">
        <v>43626</v>
      </c>
      <c r="C645" s="6">
        <v>215</v>
      </c>
      <c r="D645" s="6">
        <v>772</v>
      </c>
    </row>
    <row r="646" spans="1:4">
      <c r="A646" s="21" t="s">
        <v>2177</v>
      </c>
      <c r="B646" s="12">
        <v>43633</v>
      </c>
      <c r="C646" s="6">
        <v>124</v>
      </c>
      <c r="D646" s="6">
        <v>728</v>
      </c>
    </row>
    <row r="647" spans="1:4">
      <c r="A647" s="21" t="s">
        <v>2177</v>
      </c>
      <c r="B647" s="12">
        <v>43640</v>
      </c>
      <c r="C647" s="6">
        <v>122</v>
      </c>
      <c r="D647" s="6">
        <v>693</v>
      </c>
    </row>
    <row r="648" spans="1:4">
      <c r="A648" s="21" t="s">
        <v>2177</v>
      </c>
      <c r="B648" s="12">
        <v>43647</v>
      </c>
      <c r="C648" s="6">
        <v>153</v>
      </c>
      <c r="D648" s="6">
        <v>614</v>
      </c>
    </row>
    <row r="649" spans="1:4">
      <c r="A649" s="21" t="s">
        <v>2177</v>
      </c>
      <c r="B649" s="12">
        <v>43654</v>
      </c>
      <c r="C649" s="6">
        <v>203</v>
      </c>
      <c r="D649" s="6">
        <v>602</v>
      </c>
    </row>
    <row r="650" spans="1:4">
      <c r="A650" s="21" t="s">
        <v>2177</v>
      </c>
      <c r="B650" s="12">
        <v>43661</v>
      </c>
      <c r="C650" s="6">
        <v>216</v>
      </c>
      <c r="D650" s="6">
        <v>694</v>
      </c>
    </row>
    <row r="651" spans="1:4">
      <c r="A651" s="21" t="s">
        <v>2177</v>
      </c>
      <c r="B651" s="12">
        <v>43668</v>
      </c>
      <c r="C651" s="6">
        <v>105</v>
      </c>
      <c r="D651" s="6">
        <v>677</v>
      </c>
    </row>
    <row r="652" spans="1:4">
      <c r="A652" s="21" t="s">
        <v>2177</v>
      </c>
      <c r="B652" s="12">
        <v>43675</v>
      </c>
      <c r="C652" s="6">
        <v>107</v>
      </c>
      <c r="D652" s="6">
        <v>631</v>
      </c>
    </row>
    <row r="653" spans="1:4">
      <c r="A653" s="21" t="s">
        <v>2177</v>
      </c>
      <c r="B653" s="12">
        <v>43682</v>
      </c>
      <c r="C653" s="6">
        <v>170</v>
      </c>
      <c r="D653" s="6">
        <v>598</v>
      </c>
    </row>
    <row r="654" spans="1:4">
      <c r="A654" s="21" t="s">
        <v>2177</v>
      </c>
      <c r="B654" s="12">
        <v>43689</v>
      </c>
      <c r="C654" s="6">
        <v>144</v>
      </c>
      <c r="D654" s="6">
        <v>526</v>
      </c>
    </row>
    <row r="655" spans="1:4">
      <c r="A655" s="21" t="s">
        <v>2177</v>
      </c>
      <c r="B655" s="12">
        <v>43696</v>
      </c>
      <c r="C655" s="6">
        <v>267</v>
      </c>
      <c r="D655" s="6">
        <v>688</v>
      </c>
    </row>
    <row r="656" spans="1:4">
      <c r="A656" s="21" t="s">
        <v>2177</v>
      </c>
      <c r="B656" s="12">
        <v>43703</v>
      </c>
      <c r="C656" s="6">
        <v>165</v>
      </c>
      <c r="D656" s="6">
        <v>746</v>
      </c>
    </row>
    <row r="657" spans="1:4">
      <c r="A657" s="21" t="s">
        <v>2177</v>
      </c>
      <c r="B657" s="12">
        <v>43710</v>
      </c>
      <c r="C657" s="6">
        <v>236</v>
      </c>
      <c r="D657" s="6">
        <v>812</v>
      </c>
    </row>
    <row r="658" spans="1:4">
      <c r="A658" s="21" t="s">
        <v>2177</v>
      </c>
      <c r="B658" s="12">
        <v>43717</v>
      </c>
      <c r="C658" s="6">
        <v>172</v>
      </c>
      <c r="D658" s="6">
        <v>840</v>
      </c>
    </row>
    <row r="659" spans="1:4">
      <c r="A659" s="21" t="s">
        <v>2177</v>
      </c>
      <c r="B659" s="12">
        <v>43724</v>
      </c>
      <c r="C659" s="6">
        <v>115</v>
      </c>
      <c r="D659" s="6">
        <v>688</v>
      </c>
    </row>
    <row r="660" spans="1:4">
      <c r="A660" s="21" t="s">
        <v>2177</v>
      </c>
      <c r="B660" s="12">
        <v>43731</v>
      </c>
      <c r="C660" s="6">
        <v>142</v>
      </c>
      <c r="D660" s="6">
        <v>665</v>
      </c>
    </row>
    <row r="661" spans="1:4">
      <c r="A661" s="21" t="s">
        <v>2177</v>
      </c>
      <c r="B661" s="12">
        <v>43738</v>
      </c>
      <c r="C661" s="6">
        <v>136</v>
      </c>
      <c r="D661" s="6">
        <v>565</v>
      </c>
    </row>
    <row r="662" spans="1:4">
      <c r="A662" s="21" t="s">
        <v>2177</v>
      </c>
      <c r="B662" s="12">
        <v>43745</v>
      </c>
      <c r="C662" s="6">
        <v>198</v>
      </c>
      <c r="D662" s="6">
        <v>591</v>
      </c>
    </row>
    <row r="663" spans="1:4">
      <c r="A663" s="21" t="s">
        <v>2177</v>
      </c>
      <c r="B663" s="12">
        <v>43752</v>
      </c>
      <c r="C663" s="6">
        <v>254</v>
      </c>
      <c r="D663" s="6">
        <v>730</v>
      </c>
    </row>
    <row r="664" spans="1:4">
      <c r="A664" s="21" t="s">
        <v>2177</v>
      </c>
      <c r="B664" s="12">
        <v>43759</v>
      </c>
      <c r="C664" s="6">
        <v>141</v>
      </c>
      <c r="D664" s="6">
        <v>729</v>
      </c>
    </row>
    <row r="665" spans="1:4">
      <c r="A665" s="21" t="s">
        <v>2177</v>
      </c>
      <c r="B665" s="12">
        <v>43766</v>
      </c>
      <c r="C665" s="6">
        <v>145</v>
      </c>
      <c r="D665" s="6">
        <v>738</v>
      </c>
    </row>
    <row r="666" spans="1:4">
      <c r="A666" s="21" t="s">
        <v>2177</v>
      </c>
      <c r="B666" s="12">
        <v>43773</v>
      </c>
      <c r="C666" s="6">
        <v>235</v>
      </c>
      <c r="D666" s="6">
        <v>775</v>
      </c>
    </row>
    <row r="667" spans="1:4">
      <c r="A667" s="21" t="s">
        <v>2177</v>
      </c>
      <c r="B667" s="12">
        <v>43780</v>
      </c>
      <c r="C667" s="6">
        <v>169</v>
      </c>
      <c r="D667" s="6">
        <v>690</v>
      </c>
    </row>
    <row r="668" spans="1:4">
      <c r="A668" s="21" t="s">
        <v>2177</v>
      </c>
      <c r="B668" s="12">
        <v>43787</v>
      </c>
      <c r="C668" s="6">
        <v>207</v>
      </c>
      <c r="D668" s="6">
        <v>756</v>
      </c>
    </row>
    <row r="669" spans="1:4">
      <c r="A669" s="21" t="s">
        <v>2177</v>
      </c>
      <c r="B669" s="12">
        <v>43794</v>
      </c>
      <c r="C669" s="6">
        <v>352</v>
      </c>
      <c r="D669" s="6">
        <v>963</v>
      </c>
    </row>
    <row r="670" spans="1:4">
      <c r="A670" s="21" t="s">
        <v>2177</v>
      </c>
      <c r="B670" s="12">
        <v>43801</v>
      </c>
      <c r="C670" s="6">
        <v>215</v>
      </c>
      <c r="D670" s="6">
        <v>943</v>
      </c>
    </row>
    <row r="671" spans="1:4">
      <c r="A671" s="21" t="s">
        <v>2177</v>
      </c>
      <c r="B671" s="12">
        <v>43808</v>
      </c>
      <c r="C671" s="6">
        <v>251</v>
      </c>
      <c r="D671" s="6">
        <v>1025</v>
      </c>
    </row>
    <row r="672" spans="1:4">
      <c r="A672" s="21" t="s">
        <v>2177</v>
      </c>
      <c r="B672" s="12">
        <v>43815</v>
      </c>
      <c r="C672" s="6">
        <v>204</v>
      </c>
      <c r="D672" s="6">
        <v>1022</v>
      </c>
    </row>
    <row r="673" spans="1:4">
      <c r="A673" s="21" t="s">
        <v>2177</v>
      </c>
      <c r="B673" s="12">
        <v>43822</v>
      </c>
      <c r="C673" s="6">
        <v>36</v>
      </c>
      <c r="D673" s="6">
        <v>706</v>
      </c>
    </row>
    <row r="674" spans="1:4">
      <c r="A674" s="21" t="s">
        <v>2177</v>
      </c>
      <c r="B674" s="12">
        <v>43829</v>
      </c>
      <c r="C674" s="6">
        <v>9</v>
      </c>
      <c r="D674" s="6">
        <v>500</v>
      </c>
    </row>
    <row r="675" spans="1:4">
      <c r="A675" s="21" t="s">
        <v>2177</v>
      </c>
      <c r="B675" s="12">
        <v>43829</v>
      </c>
      <c r="C675" s="6">
        <v>0</v>
      </c>
      <c r="D675" s="6">
        <v>249</v>
      </c>
    </row>
    <row r="676" spans="1:4">
      <c r="A676" s="21" t="s">
        <v>2177</v>
      </c>
      <c r="B676" s="12">
        <v>43836</v>
      </c>
      <c r="C676" s="6">
        <v>121</v>
      </c>
      <c r="D676" s="6">
        <v>166</v>
      </c>
    </row>
    <row r="677" spans="1:4">
      <c r="A677" s="21" t="s">
        <v>2177</v>
      </c>
      <c r="B677" s="12">
        <v>43843</v>
      </c>
      <c r="C677" s="6">
        <v>120</v>
      </c>
      <c r="D677" s="6">
        <v>250</v>
      </c>
    </row>
    <row r="678" spans="1:4">
      <c r="A678" s="21" t="s">
        <v>2177</v>
      </c>
      <c r="B678" s="12">
        <v>43850</v>
      </c>
      <c r="C678" s="6">
        <v>93</v>
      </c>
      <c r="D678" s="6">
        <v>334</v>
      </c>
    </row>
    <row r="679" spans="1:4">
      <c r="A679" s="21" t="s">
        <v>2177</v>
      </c>
      <c r="B679" s="12">
        <v>43857</v>
      </c>
      <c r="C679" s="6">
        <v>138</v>
      </c>
      <c r="D679" s="6">
        <v>472</v>
      </c>
    </row>
    <row r="680" spans="1:4">
      <c r="A680" s="21" t="s">
        <v>2177</v>
      </c>
      <c r="B680" s="12">
        <v>43864</v>
      </c>
      <c r="C680" s="6">
        <v>133</v>
      </c>
      <c r="D680" s="6">
        <v>484</v>
      </c>
    </row>
    <row r="681" spans="1:4">
      <c r="A681" s="21" t="s">
        <v>2177</v>
      </c>
      <c r="B681" s="12">
        <v>43871</v>
      </c>
      <c r="C681" s="6">
        <v>134</v>
      </c>
      <c r="D681" s="6">
        <v>498</v>
      </c>
    </row>
    <row r="682" spans="1:4">
      <c r="A682" s="21" t="s">
        <v>2177</v>
      </c>
      <c r="B682" s="12">
        <v>43878</v>
      </c>
      <c r="C682" s="6">
        <v>160</v>
      </c>
      <c r="D682" s="6">
        <v>565</v>
      </c>
    </row>
    <row r="683" spans="1:4">
      <c r="A683" s="21" t="s">
        <v>2177</v>
      </c>
      <c r="B683" s="12">
        <v>43885</v>
      </c>
      <c r="C683" s="6">
        <v>206</v>
      </c>
      <c r="D683" s="6">
        <v>633</v>
      </c>
    </row>
    <row r="684" spans="1:4">
      <c r="A684" s="21" t="s">
        <v>2177</v>
      </c>
      <c r="B684" s="12">
        <v>43892</v>
      </c>
      <c r="C684" s="6">
        <v>187</v>
      </c>
      <c r="D684" s="6">
        <v>687</v>
      </c>
    </row>
    <row r="685" spans="1:4">
      <c r="A685" s="21" t="s">
        <v>2177</v>
      </c>
      <c r="B685" s="12">
        <v>43899</v>
      </c>
      <c r="C685" s="6">
        <v>181</v>
      </c>
      <c r="D685" s="6">
        <v>734</v>
      </c>
    </row>
    <row r="686" spans="1:4">
      <c r="A686" s="21" t="s">
        <v>2177</v>
      </c>
      <c r="B686" s="12">
        <v>43906</v>
      </c>
      <c r="C686" s="6">
        <v>187</v>
      </c>
      <c r="D686" s="6">
        <v>761</v>
      </c>
    </row>
    <row r="687" spans="1:4">
      <c r="A687" s="21" t="s">
        <v>2177</v>
      </c>
      <c r="B687" s="12">
        <v>43913</v>
      </c>
      <c r="C687" s="6">
        <v>171</v>
      </c>
      <c r="D687" s="6">
        <v>726</v>
      </c>
    </row>
    <row r="688" spans="1:4">
      <c r="A688" s="21" t="s">
        <v>2177</v>
      </c>
      <c r="B688" s="12">
        <v>43920</v>
      </c>
      <c r="C688" s="6">
        <v>25</v>
      </c>
      <c r="D688" s="6">
        <v>564</v>
      </c>
    </row>
    <row r="689" spans="1:4">
      <c r="A689" s="21" t="s">
        <v>2177</v>
      </c>
      <c r="B689" s="12">
        <v>43927</v>
      </c>
      <c r="C689" s="6">
        <v>35</v>
      </c>
      <c r="D689" s="6">
        <v>418</v>
      </c>
    </row>
    <row r="690" spans="1:4">
      <c r="A690" s="21" t="s">
        <v>2177</v>
      </c>
      <c r="B690" s="12">
        <v>43934</v>
      </c>
      <c r="C690" s="6">
        <v>36</v>
      </c>
      <c r="D690" s="6">
        <v>267</v>
      </c>
    </row>
    <row r="691" spans="1:4">
      <c r="A691" s="21" t="s">
        <v>2177</v>
      </c>
      <c r="B691" s="12">
        <v>43941</v>
      </c>
      <c r="C691" s="6">
        <v>20</v>
      </c>
      <c r="D691" s="6">
        <v>116</v>
      </c>
    </row>
    <row r="692" spans="1:4">
      <c r="A692" s="21" t="s">
        <v>2177</v>
      </c>
      <c r="B692" s="12">
        <v>43948</v>
      </c>
      <c r="C692" s="6">
        <v>83</v>
      </c>
      <c r="D692" s="6">
        <v>174</v>
      </c>
    </row>
    <row r="693" spans="1:4">
      <c r="A693" s="21" t="s">
        <v>2177</v>
      </c>
      <c r="B693" s="12">
        <v>43955</v>
      </c>
      <c r="C693" s="6">
        <v>27</v>
      </c>
      <c r="D693" s="6">
        <v>166</v>
      </c>
    </row>
    <row r="694" spans="1:4">
      <c r="A694" s="21" t="s">
        <v>2177</v>
      </c>
      <c r="B694" s="12">
        <v>43962</v>
      </c>
      <c r="C694" s="6">
        <v>64</v>
      </c>
      <c r="D694" s="6">
        <v>194</v>
      </c>
    </row>
    <row r="695" spans="1:4">
      <c r="A695" s="21" t="s">
        <v>2177</v>
      </c>
      <c r="B695" s="12">
        <v>43969</v>
      </c>
      <c r="C695" s="6">
        <v>60</v>
      </c>
      <c r="D695" s="6">
        <v>234</v>
      </c>
    </row>
    <row r="696" spans="1:4">
      <c r="A696" s="21" t="s">
        <v>2177</v>
      </c>
      <c r="B696" s="12">
        <v>43976</v>
      </c>
      <c r="C696" s="6">
        <v>96</v>
      </c>
      <c r="D696" s="6">
        <v>247</v>
      </c>
    </row>
    <row r="697" spans="1:4">
      <c r="A697" s="21" t="s">
        <v>2177</v>
      </c>
      <c r="B697" s="12">
        <v>43983</v>
      </c>
      <c r="C697" s="6">
        <v>94</v>
      </c>
      <c r="D697" s="6">
        <v>314</v>
      </c>
    </row>
    <row r="698" spans="1:4">
      <c r="A698" s="21" t="s">
        <v>2177</v>
      </c>
      <c r="B698" s="12">
        <v>43990</v>
      </c>
      <c r="C698" s="6">
        <v>118</v>
      </c>
      <c r="D698" s="6">
        <v>368</v>
      </c>
    </row>
    <row r="699" spans="1:4">
      <c r="A699" s="21" t="s">
        <v>2177</v>
      </c>
      <c r="B699" s="12">
        <v>43997</v>
      </c>
      <c r="C699" s="6">
        <v>163</v>
      </c>
      <c r="D699" s="6">
        <v>471</v>
      </c>
    </row>
    <row r="700" spans="1:4">
      <c r="A700" s="21" t="s">
        <v>2177</v>
      </c>
      <c r="B700" s="12">
        <v>44004</v>
      </c>
      <c r="C700" s="6">
        <v>185</v>
      </c>
      <c r="D700" s="6">
        <v>560</v>
      </c>
    </row>
    <row r="701" spans="1:4">
      <c r="A701" s="21" t="s">
        <v>2177</v>
      </c>
      <c r="B701" s="12">
        <v>44011</v>
      </c>
      <c r="C701" s="6">
        <v>158</v>
      </c>
      <c r="D701" s="6">
        <v>624</v>
      </c>
    </row>
    <row r="702" spans="1:4">
      <c r="A702" s="21" t="s">
        <v>2177</v>
      </c>
      <c r="B702" s="12">
        <v>44018</v>
      </c>
      <c r="C702" s="6">
        <v>171</v>
      </c>
      <c r="D702" s="6">
        <v>677</v>
      </c>
    </row>
    <row r="703" spans="1:4">
      <c r="A703" s="21" t="s">
        <v>2177</v>
      </c>
      <c r="B703" s="12">
        <v>44025</v>
      </c>
      <c r="C703" s="6">
        <v>83</v>
      </c>
      <c r="D703" s="6">
        <v>597</v>
      </c>
    </row>
    <row r="704" spans="1:4">
      <c r="A704" s="21" t="s">
        <v>2177</v>
      </c>
      <c r="B704" s="12">
        <v>44032</v>
      </c>
      <c r="C704" s="6">
        <v>157</v>
      </c>
      <c r="D704" s="6">
        <v>569</v>
      </c>
    </row>
    <row r="705" spans="1:4">
      <c r="A705" s="21" t="s">
        <v>2177</v>
      </c>
      <c r="B705" s="12">
        <v>44039</v>
      </c>
      <c r="C705" s="6">
        <v>130</v>
      </c>
      <c r="D705" s="6">
        <v>541</v>
      </c>
    </row>
    <row r="706" spans="1:4">
      <c r="A706" s="21" t="s">
        <v>2177</v>
      </c>
      <c r="B706" s="12">
        <v>44046</v>
      </c>
      <c r="C706" s="6">
        <v>228</v>
      </c>
      <c r="D706" s="6">
        <v>598</v>
      </c>
    </row>
    <row r="707" spans="1:4">
      <c r="A707" s="21" t="s">
        <v>2177</v>
      </c>
      <c r="B707" s="12">
        <v>44053</v>
      </c>
      <c r="C707" s="6">
        <v>143</v>
      </c>
      <c r="D707" s="6">
        <v>658</v>
      </c>
    </row>
    <row r="708" spans="1:4">
      <c r="A708" s="21" t="s">
        <v>103</v>
      </c>
      <c r="B708" s="12">
        <v>43521</v>
      </c>
      <c r="C708" s="6">
        <v>563</v>
      </c>
      <c r="D708" s="6" t="s">
        <v>2317</v>
      </c>
    </row>
    <row r="709" spans="1:4">
      <c r="A709" s="21" t="s">
        <v>103</v>
      </c>
      <c r="B709" s="12">
        <v>43528</v>
      </c>
      <c r="C709" s="6">
        <v>551</v>
      </c>
      <c r="D709" s="6" t="s">
        <v>2317</v>
      </c>
    </row>
    <row r="710" spans="1:4">
      <c r="A710" s="21" t="s">
        <v>103</v>
      </c>
      <c r="B710" s="12">
        <v>43535</v>
      </c>
      <c r="C710" s="6">
        <v>441</v>
      </c>
      <c r="D710" s="6" t="s">
        <v>2317</v>
      </c>
    </row>
    <row r="711" spans="1:4">
      <c r="A711" s="21" t="s">
        <v>103</v>
      </c>
      <c r="B711" s="12">
        <v>43542</v>
      </c>
      <c r="C711" s="6">
        <v>526</v>
      </c>
      <c r="D711" s="6">
        <v>2081</v>
      </c>
    </row>
    <row r="712" spans="1:4">
      <c r="A712" s="21" t="s">
        <v>103</v>
      </c>
      <c r="B712" s="12">
        <v>43549</v>
      </c>
      <c r="C712" s="6">
        <v>732</v>
      </c>
      <c r="D712" s="6">
        <v>2250</v>
      </c>
    </row>
    <row r="713" spans="1:4">
      <c r="A713" s="21" t="s">
        <v>103</v>
      </c>
      <c r="B713" s="12">
        <v>43556</v>
      </c>
      <c r="C713" s="6">
        <v>476</v>
      </c>
      <c r="D713" s="6">
        <v>2175</v>
      </c>
    </row>
    <row r="714" spans="1:4">
      <c r="A714" s="21" t="s">
        <v>103</v>
      </c>
      <c r="B714" s="12">
        <v>43563</v>
      </c>
      <c r="C714" s="6">
        <v>423</v>
      </c>
      <c r="D714" s="6">
        <v>2157</v>
      </c>
    </row>
    <row r="715" spans="1:4">
      <c r="A715" s="21" t="s">
        <v>103</v>
      </c>
      <c r="B715" s="12">
        <v>43570</v>
      </c>
      <c r="C715" s="6">
        <v>261</v>
      </c>
      <c r="D715" s="6">
        <v>1892</v>
      </c>
    </row>
    <row r="716" spans="1:4">
      <c r="A716" s="21" t="s">
        <v>103</v>
      </c>
      <c r="B716" s="12">
        <v>43577</v>
      </c>
      <c r="C716" s="6">
        <v>304</v>
      </c>
      <c r="D716" s="6">
        <v>1464</v>
      </c>
    </row>
    <row r="717" spans="1:4">
      <c r="A717" s="21" t="s">
        <v>103</v>
      </c>
      <c r="B717" s="12">
        <v>43584</v>
      </c>
      <c r="C717" s="6">
        <v>379</v>
      </c>
      <c r="D717" s="6">
        <v>1367</v>
      </c>
    </row>
    <row r="718" spans="1:4">
      <c r="A718" s="21" t="s">
        <v>103</v>
      </c>
      <c r="B718" s="12">
        <v>43591</v>
      </c>
      <c r="C718" s="6">
        <v>397</v>
      </c>
      <c r="D718" s="6">
        <v>1341</v>
      </c>
    </row>
    <row r="719" spans="1:4">
      <c r="A719" s="21" t="s">
        <v>103</v>
      </c>
      <c r="B719" s="12">
        <v>43598</v>
      </c>
      <c r="C719" s="6">
        <v>465</v>
      </c>
      <c r="D719" s="6">
        <v>1545</v>
      </c>
    </row>
    <row r="720" spans="1:4">
      <c r="A720" s="21" t="s">
        <v>103</v>
      </c>
      <c r="B720" s="12">
        <v>43605</v>
      </c>
      <c r="C720" s="6">
        <v>479</v>
      </c>
      <c r="D720" s="6">
        <v>1720</v>
      </c>
    </row>
    <row r="721" spans="1:4">
      <c r="A721" s="21" t="s">
        <v>103</v>
      </c>
      <c r="B721" s="12">
        <v>43612</v>
      </c>
      <c r="C721" s="6">
        <v>353</v>
      </c>
      <c r="D721" s="6">
        <v>1694</v>
      </c>
    </row>
    <row r="722" spans="1:4">
      <c r="A722" s="21" t="s">
        <v>103</v>
      </c>
      <c r="B722" s="12">
        <v>43619</v>
      </c>
      <c r="C722" s="6">
        <v>589</v>
      </c>
      <c r="D722" s="6">
        <v>1886</v>
      </c>
    </row>
    <row r="723" spans="1:4">
      <c r="A723" s="21" t="s">
        <v>103</v>
      </c>
      <c r="B723" s="12">
        <v>43626</v>
      </c>
      <c r="C723" s="6">
        <v>555</v>
      </c>
      <c r="D723" s="6">
        <v>1976</v>
      </c>
    </row>
    <row r="724" spans="1:4">
      <c r="A724" s="21" t="s">
        <v>103</v>
      </c>
      <c r="B724" s="12">
        <v>43633</v>
      </c>
      <c r="C724" s="6">
        <v>581</v>
      </c>
      <c r="D724" s="6">
        <v>2078</v>
      </c>
    </row>
    <row r="725" spans="1:4">
      <c r="A725" s="21" t="s">
        <v>103</v>
      </c>
      <c r="B725" s="12">
        <v>43640</v>
      </c>
      <c r="C725" s="6">
        <v>432</v>
      </c>
      <c r="D725" s="6">
        <v>2157</v>
      </c>
    </row>
    <row r="726" spans="1:4">
      <c r="A726" s="21" t="s">
        <v>103</v>
      </c>
      <c r="B726" s="12">
        <v>43647</v>
      </c>
      <c r="C726" s="6">
        <v>358</v>
      </c>
      <c r="D726" s="6">
        <v>1926</v>
      </c>
    </row>
    <row r="727" spans="1:4">
      <c r="A727" s="21" t="s">
        <v>103</v>
      </c>
      <c r="B727" s="12">
        <v>43654</v>
      </c>
      <c r="C727" s="6">
        <v>440</v>
      </c>
      <c r="D727" s="6">
        <v>1811</v>
      </c>
    </row>
    <row r="728" spans="1:4">
      <c r="A728" s="21" t="s">
        <v>103</v>
      </c>
      <c r="B728" s="12">
        <v>43661</v>
      </c>
      <c r="C728" s="6">
        <v>531</v>
      </c>
      <c r="D728" s="6">
        <v>1761</v>
      </c>
    </row>
    <row r="729" spans="1:4">
      <c r="A729" s="21" t="s">
        <v>103</v>
      </c>
      <c r="B729" s="12">
        <v>43668</v>
      </c>
      <c r="C729" s="6">
        <v>394</v>
      </c>
      <c r="D729" s="6">
        <v>1723</v>
      </c>
    </row>
    <row r="730" spans="1:4">
      <c r="A730" s="21" t="s">
        <v>103</v>
      </c>
      <c r="B730" s="12">
        <v>43675</v>
      </c>
      <c r="C730" s="6">
        <v>529</v>
      </c>
      <c r="D730" s="6">
        <v>1894</v>
      </c>
    </row>
    <row r="731" spans="1:4">
      <c r="A731" s="21" t="s">
        <v>103</v>
      </c>
      <c r="B731" s="12">
        <v>43682</v>
      </c>
      <c r="C731" s="6">
        <v>412</v>
      </c>
      <c r="D731" s="6">
        <v>1866</v>
      </c>
    </row>
    <row r="732" spans="1:4">
      <c r="A732" s="21" t="s">
        <v>103</v>
      </c>
      <c r="B732" s="12">
        <v>43689</v>
      </c>
      <c r="C732" s="6">
        <v>390</v>
      </c>
      <c r="D732" s="6">
        <v>1725</v>
      </c>
    </row>
    <row r="733" spans="1:4">
      <c r="A733" s="21" t="s">
        <v>103</v>
      </c>
      <c r="B733" s="12">
        <v>43696</v>
      </c>
      <c r="C733" s="6">
        <v>434</v>
      </c>
      <c r="D733" s="6">
        <v>1765</v>
      </c>
    </row>
    <row r="734" spans="1:4">
      <c r="A734" s="21" t="s">
        <v>103</v>
      </c>
      <c r="B734" s="12">
        <v>43703</v>
      </c>
      <c r="C734" s="6">
        <v>261</v>
      </c>
      <c r="D734" s="6">
        <v>1497</v>
      </c>
    </row>
    <row r="735" spans="1:4">
      <c r="A735" s="21" t="s">
        <v>103</v>
      </c>
      <c r="B735" s="12">
        <v>43710</v>
      </c>
      <c r="C735" s="6">
        <v>402</v>
      </c>
      <c r="D735" s="6">
        <v>1487</v>
      </c>
    </row>
    <row r="736" spans="1:4">
      <c r="A736" s="21" t="s">
        <v>103</v>
      </c>
      <c r="B736" s="12">
        <v>43717</v>
      </c>
      <c r="C736" s="6">
        <v>660</v>
      </c>
      <c r="D736" s="6">
        <v>1757</v>
      </c>
    </row>
    <row r="737" spans="1:4">
      <c r="A737" s="21" t="s">
        <v>103</v>
      </c>
      <c r="B737" s="12">
        <v>43724</v>
      </c>
      <c r="C737" s="6">
        <v>577</v>
      </c>
      <c r="D737" s="6">
        <v>1900</v>
      </c>
    </row>
    <row r="738" spans="1:4">
      <c r="A738" s="21" t="s">
        <v>103</v>
      </c>
      <c r="B738" s="12">
        <v>43731</v>
      </c>
      <c r="C738" s="6">
        <v>580</v>
      </c>
      <c r="D738" s="6">
        <v>2219</v>
      </c>
    </row>
    <row r="739" spans="1:4">
      <c r="A739" s="21" t="s">
        <v>103</v>
      </c>
      <c r="B739" s="12">
        <v>43738</v>
      </c>
      <c r="C739" s="6">
        <v>421</v>
      </c>
      <c r="D739" s="6">
        <v>2238</v>
      </c>
    </row>
    <row r="740" spans="1:4">
      <c r="A740" s="21" t="s">
        <v>103</v>
      </c>
      <c r="B740" s="12">
        <v>43745</v>
      </c>
      <c r="C740" s="6">
        <v>556</v>
      </c>
      <c r="D740" s="6">
        <v>2134</v>
      </c>
    </row>
    <row r="741" spans="1:4">
      <c r="A741" s="21" t="s">
        <v>103</v>
      </c>
      <c r="B741" s="12">
        <v>43752</v>
      </c>
      <c r="C741" s="6">
        <v>486</v>
      </c>
      <c r="D741" s="6">
        <v>2043</v>
      </c>
    </row>
    <row r="742" spans="1:4">
      <c r="A742" s="21" t="s">
        <v>103</v>
      </c>
      <c r="B742" s="12">
        <v>43759</v>
      </c>
      <c r="C742" s="6">
        <v>465</v>
      </c>
      <c r="D742" s="6">
        <v>1928</v>
      </c>
    </row>
    <row r="743" spans="1:4">
      <c r="A743" s="21" t="s">
        <v>103</v>
      </c>
      <c r="B743" s="12">
        <v>43766</v>
      </c>
      <c r="C743" s="6">
        <v>373</v>
      </c>
      <c r="D743" s="6">
        <v>1880</v>
      </c>
    </row>
    <row r="744" spans="1:4">
      <c r="A744" s="21" t="s">
        <v>103</v>
      </c>
      <c r="B744" s="12">
        <v>43773</v>
      </c>
      <c r="C744" s="6">
        <v>533</v>
      </c>
      <c r="D744" s="6">
        <v>1857</v>
      </c>
    </row>
    <row r="745" spans="1:4">
      <c r="A745" s="21" t="s">
        <v>103</v>
      </c>
      <c r="B745" s="12">
        <v>43780</v>
      </c>
      <c r="C745" s="6">
        <v>591</v>
      </c>
      <c r="D745" s="6">
        <v>1962</v>
      </c>
    </row>
    <row r="746" spans="1:4">
      <c r="A746" s="21" t="s">
        <v>103</v>
      </c>
      <c r="B746" s="12">
        <v>43787</v>
      </c>
      <c r="C746" s="6">
        <v>592</v>
      </c>
      <c r="D746" s="6">
        <v>2089</v>
      </c>
    </row>
    <row r="747" spans="1:4">
      <c r="A747" s="21" t="s">
        <v>103</v>
      </c>
      <c r="B747" s="12">
        <v>43794</v>
      </c>
      <c r="C747" s="6">
        <v>519</v>
      </c>
      <c r="D747" s="6">
        <v>2235</v>
      </c>
    </row>
    <row r="748" spans="1:4">
      <c r="A748" s="21" t="s">
        <v>103</v>
      </c>
      <c r="B748" s="12">
        <v>43801</v>
      </c>
      <c r="C748" s="6">
        <v>486</v>
      </c>
      <c r="D748" s="6">
        <v>2188</v>
      </c>
    </row>
    <row r="749" spans="1:4">
      <c r="A749" s="21" t="s">
        <v>103</v>
      </c>
      <c r="B749" s="12">
        <v>43808</v>
      </c>
      <c r="C749" s="6">
        <v>519</v>
      </c>
      <c r="D749" s="6">
        <v>2116</v>
      </c>
    </row>
    <row r="750" spans="1:4">
      <c r="A750" s="21" t="s">
        <v>103</v>
      </c>
      <c r="B750" s="12">
        <v>43815</v>
      </c>
      <c r="C750" s="6">
        <v>352</v>
      </c>
      <c r="D750" s="6">
        <v>1876</v>
      </c>
    </row>
    <row r="751" spans="1:4">
      <c r="A751" s="21" t="s">
        <v>103</v>
      </c>
      <c r="B751" s="12">
        <v>43822</v>
      </c>
      <c r="C751" s="6">
        <v>23</v>
      </c>
      <c r="D751" s="6">
        <v>1380</v>
      </c>
    </row>
    <row r="752" spans="1:4">
      <c r="A752" s="21" t="s">
        <v>103</v>
      </c>
      <c r="B752" s="12">
        <v>43829</v>
      </c>
      <c r="C752" s="6">
        <v>44</v>
      </c>
      <c r="D752" s="6">
        <v>938</v>
      </c>
    </row>
    <row r="753" spans="1:4">
      <c r="A753" s="21" t="s">
        <v>103</v>
      </c>
      <c r="B753" s="12">
        <v>43829</v>
      </c>
      <c r="C753" s="6">
        <v>0</v>
      </c>
      <c r="D753" s="6">
        <v>419</v>
      </c>
    </row>
    <row r="754" spans="1:4">
      <c r="A754" s="21" t="s">
        <v>103</v>
      </c>
      <c r="B754" s="12">
        <v>43836</v>
      </c>
      <c r="C754" s="6">
        <v>280</v>
      </c>
      <c r="D754" s="6">
        <v>347</v>
      </c>
    </row>
    <row r="755" spans="1:4">
      <c r="A755" s="21" t="s">
        <v>103</v>
      </c>
      <c r="B755" s="12">
        <v>43843</v>
      </c>
      <c r="C755" s="6">
        <v>280</v>
      </c>
      <c r="D755" s="6">
        <v>604</v>
      </c>
    </row>
    <row r="756" spans="1:4">
      <c r="A756" s="21" t="s">
        <v>103</v>
      </c>
      <c r="B756" s="12">
        <v>43850</v>
      </c>
      <c r="C756" s="6">
        <v>364</v>
      </c>
      <c r="D756" s="6">
        <v>924</v>
      </c>
    </row>
    <row r="757" spans="1:4">
      <c r="A757" s="21" t="s">
        <v>103</v>
      </c>
      <c r="B757" s="12">
        <v>43857</v>
      </c>
      <c r="C757" s="6">
        <v>566</v>
      </c>
      <c r="D757" s="6">
        <v>1490</v>
      </c>
    </row>
    <row r="758" spans="1:4">
      <c r="A758" s="21" t="s">
        <v>103</v>
      </c>
      <c r="B758" s="12">
        <v>43864</v>
      </c>
      <c r="C758" s="6">
        <v>398</v>
      </c>
      <c r="D758" s="6">
        <v>1608</v>
      </c>
    </row>
    <row r="759" spans="1:4">
      <c r="A759" s="21" t="s">
        <v>103</v>
      </c>
      <c r="B759" s="12">
        <v>43871</v>
      </c>
      <c r="C759" s="6">
        <v>507</v>
      </c>
      <c r="D759" s="6">
        <v>1835</v>
      </c>
    </row>
    <row r="760" spans="1:4">
      <c r="A760" s="21" t="s">
        <v>103</v>
      </c>
      <c r="B760" s="12">
        <v>43878</v>
      </c>
      <c r="C760" s="6">
        <v>279</v>
      </c>
      <c r="D760" s="6">
        <v>1750</v>
      </c>
    </row>
    <row r="761" spans="1:4">
      <c r="A761" s="21" t="s">
        <v>103</v>
      </c>
      <c r="B761" s="12">
        <v>43885</v>
      </c>
      <c r="C761" s="6">
        <v>494</v>
      </c>
      <c r="D761" s="6">
        <v>1678</v>
      </c>
    </row>
    <row r="762" spans="1:4">
      <c r="A762" s="21" t="s">
        <v>103</v>
      </c>
      <c r="B762" s="12">
        <v>43892</v>
      </c>
      <c r="C762" s="6">
        <v>436</v>
      </c>
      <c r="D762" s="6">
        <v>1716</v>
      </c>
    </row>
    <row r="763" spans="1:4">
      <c r="A763" s="21" t="s">
        <v>103</v>
      </c>
      <c r="B763" s="12">
        <v>43899</v>
      </c>
      <c r="C763" s="6">
        <v>453</v>
      </c>
      <c r="D763" s="6">
        <v>1662</v>
      </c>
    </row>
    <row r="764" spans="1:4">
      <c r="A764" s="21" t="s">
        <v>103</v>
      </c>
      <c r="B764" s="12">
        <v>43906</v>
      </c>
      <c r="C764" s="6">
        <v>566</v>
      </c>
      <c r="D764" s="6">
        <v>1949</v>
      </c>
    </row>
    <row r="765" spans="1:4">
      <c r="A765" s="21" t="s">
        <v>103</v>
      </c>
      <c r="B765" s="12">
        <v>43913</v>
      </c>
      <c r="C765" s="6">
        <v>302</v>
      </c>
      <c r="D765" s="6">
        <v>1757</v>
      </c>
    </row>
    <row r="766" spans="1:4">
      <c r="A766" s="21" t="s">
        <v>103</v>
      </c>
      <c r="B766" s="12">
        <v>43920</v>
      </c>
      <c r="C766" s="6">
        <v>257</v>
      </c>
      <c r="D766" s="6">
        <v>1578</v>
      </c>
    </row>
    <row r="767" spans="1:4">
      <c r="A767" s="21" t="s">
        <v>103</v>
      </c>
      <c r="B767" s="12">
        <v>43927</v>
      </c>
      <c r="C767" s="6">
        <v>80</v>
      </c>
      <c r="D767" s="6">
        <v>1205</v>
      </c>
    </row>
    <row r="768" spans="1:4">
      <c r="A768" s="21" t="s">
        <v>103</v>
      </c>
      <c r="B768" s="12">
        <v>43934</v>
      </c>
      <c r="C768" s="6">
        <v>64</v>
      </c>
      <c r="D768" s="6">
        <v>703</v>
      </c>
    </row>
    <row r="769" spans="1:4">
      <c r="A769" s="21" t="s">
        <v>103</v>
      </c>
      <c r="B769" s="12">
        <v>43941</v>
      </c>
      <c r="C769" s="6">
        <v>58</v>
      </c>
      <c r="D769" s="6">
        <v>459</v>
      </c>
    </row>
    <row r="770" spans="1:4">
      <c r="A770" s="21" t="s">
        <v>103</v>
      </c>
      <c r="B770" s="12">
        <v>43948</v>
      </c>
      <c r="C770" s="6">
        <v>60</v>
      </c>
      <c r="D770" s="6">
        <v>262</v>
      </c>
    </row>
    <row r="771" spans="1:4">
      <c r="A771" s="21" t="s">
        <v>103</v>
      </c>
      <c r="B771" s="12">
        <v>43955</v>
      </c>
      <c r="C771" s="6">
        <v>81</v>
      </c>
      <c r="D771" s="6">
        <v>263</v>
      </c>
    </row>
    <row r="772" spans="1:4">
      <c r="A772" s="21" t="s">
        <v>103</v>
      </c>
      <c r="B772" s="12">
        <v>43962</v>
      </c>
      <c r="C772" s="6">
        <v>109</v>
      </c>
      <c r="D772" s="6">
        <v>308</v>
      </c>
    </row>
    <row r="773" spans="1:4">
      <c r="A773" s="21" t="s">
        <v>103</v>
      </c>
      <c r="B773" s="12">
        <v>43969</v>
      </c>
      <c r="C773" s="6">
        <v>347</v>
      </c>
      <c r="D773" s="6">
        <v>597</v>
      </c>
    </row>
    <row r="774" spans="1:4">
      <c r="A774" s="21" t="s">
        <v>103</v>
      </c>
      <c r="B774" s="12">
        <v>43976</v>
      </c>
      <c r="C774" s="6">
        <v>172</v>
      </c>
      <c r="D774" s="6">
        <v>709</v>
      </c>
    </row>
    <row r="775" spans="1:4">
      <c r="A775" s="21" t="s">
        <v>103</v>
      </c>
      <c r="B775" s="12">
        <v>43983</v>
      </c>
      <c r="C775" s="6">
        <v>221</v>
      </c>
      <c r="D775" s="6">
        <v>849</v>
      </c>
    </row>
    <row r="776" spans="1:4">
      <c r="A776" s="21" t="s">
        <v>103</v>
      </c>
      <c r="B776" s="12">
        <v>43990</v>
      </c>
      <c r="C776" s="6">
        <v>366</v>
      </c>
      <c r="D776" s="6">
        <v>1106</v>
      </c>
    </row>
    <row r="777" spans="1:4">
      <c r="A777" s="21" t="s">
        <v>103</v>
      </c>
      <c r="B777" s="12">
        <v>43997</v>
      </c>
      <c r="C777" s="6">
        <v>304</v>
      </c>
      <c r="D777" s="6">
        <v>1063</v>
      </c>
    </row>
    <row r="778" spans="1:4">
      <c r="A778" s="21" t="s">
        <v>103</v>
      </c>
      <c r="B778" s="12">
        <v>44004</v>
      </c>
      <c r="C778" s="6">
        <v>403</v>
      </c>
      <c r="D778" s="6">
        <v>1294</v>
      </c>
    </row>
    <row r="779" spans="1:4">
      <c r="A779" s="21" t="s">
        <v>103</v>
      </c>
      <c r="B779" s="12">
        <v>44011</v>
      </c>
      <c r="C779" s="6">
        <v>319</v>
      </c>
      <c r="D779" s="6">
        <v>1392</v>
      </c>
    </row>
    <row r="780" spans="1:4">
      <c r="A780" s="21" t="s">
        <v>103</v>
      </c>
      <c r="B780" s="12">
        <v>44018</v>
      </c>
      <c r="C780" s="6">
        <v>435</v>
      </c>
      <c r="D780" s="6">
        <v>1461</v>
      </c>
    </row>
    <row r="781" spans="1:4">
      <c r="A781" s="21" t="s">
        <v>103</v>
      </c>
      <c r="B781" s="12">
        <v>44025</v>
      </c>
      <c r="C781" s="6">
        <v>384</v>
      </c>
      <c r="D781" s="6">
        <v>1541</v>
      </c>
    </row>
    <row r="782" spans="1:4">
      <c r="A782" s="21" t="s">
        <v>103</v>
      </c>
      <c r="B782" s="12">
        <v>44032</v>
      </c>
      <c r="C782" s="6">
        <v>727</v>
      </c>
      <c r="D782" s="6">
        <v>1865</v>
      </c>
    </row>
    <row r="783" spans="1:4">
      <c r="A783" s="21" t="s">
        <v>103</v>
      </c>
      <c r="B783" s="12">
        <v>44039</v>
      </c>
      <c r="C783" s="6">
        <v>426</v>
      </c>
      <c r="D783" s="6">
        <v>1972</v>
      </c>
    </row>
    <row r="784" spans="1:4">
      <c r="A784" s="21" t="s">
        <v>103</v>
      </c>
      <c r="B784" s="12">
        <v>44046</v>
      </c>
      <c r="C784" s="6">
        <v>554</v>
      </c>
      <c r="D784" s="6">
        <v>2091</v>
      </c>
    </row>
    <row r="785" spans="1:4">
      <c r="A785" s="21" t="s">
        <v>103</v>
      </c>
      <c r="B785" s="12">
        <v>44053</v>
      </c>
      <c r="C785" s="6">
        <v>380</v>
      </c>
      <c r="D785" s="6">
        <v>2087</v>
      </c>
    </row>
    <row r="786" spans="1:4">
      <c r="A786" s="21" t="s">
        <v>3221</v>
      </c>
      <c r="B786" s="12">
        <v>43521</v>
      </c>
      <c r="C786" s="6">
        <v>275</v>
      </c>
      <c r="D786" s="6" t="s">
        <v>2317</v>
      </c>
    </row>
    <row r="787" spans="1:4">
      <c r="A787" s="21" t="s">
        <v>3221</v>
      </c>
      <c r="B787" s="12">
        <v>43528</v>
      </c>
      <c r="C787" s="6">
        <v>292</v>
      </c>
      <c r="D787" s="6" t="s">
        <v>2317</v>
      </c>
    </row>
    <row r="788" spans="1:4">
      <c r="A788" s="21" t="s">
        <v>3221</v>
      </c>
      <c r="B788" s="12">
        <v>43535</v>
      </c>
      <c r="C788" s="6">
        <v>483</v>
      </c>
      <c r="D788" s="6" t="s">
        <v>2317</v>
      </c>
    </row>
    <row r="789" spans="1:4">
      <c r="A789" s="21" t="s">
        <v>3221</v>
      </c>
      <c r="B789" s="12">
        <v>43542</v>
      </c>
      <c r="C789" s="6">
        <v>408</v>
      </c>
      <c r="D789" s="6">
        <v>1458</v>
      </c>
    </row>
    <row r="790" spans="1:4">
      <c r="A790" s="21" t="s">
        <v>3221</v>
      </c>
      <c r="B790" s="12">
        <v>43549</v>
      </c>
      <c r="C790" s="6">
        <v>467</v>
      </c>
      <c r="D790" s="6">
        <v>1650</v>
      </c>
    </row>
    <row r="791" spans="1:4">
      <c r="A791" s="21" t="s">
        <v>3221</v>
      </c>
      <c r="B791" s="12">
        <v>43556</v>
      </c>
      <c r="C791" s="6">
        <v>382</v>
      </c>
      <c r="D791" s="6">
        <v>1740</v>
      </c>
    </row>
    <row r="792" spans="1:4">
      <c r="A792" s="21" t="s">
        <v>3221</v>
      </c>
      <c r="B792" s="12">
        <v>43563</v>
      </c>
      <c r="C792" s="6">
        <v>397</v>
      </c>
      <c r="D792" s="6">
        <v>1654</v>
      </c>
    </row>
    <row r="793" spans="1:4">
      <c r="A793" s="21" t="s">
        <v>3221</v>
      </c>
      <c r="B793" s="12">
        <v>43570</v>
      </c>
      <c r="C793" s="6">
        <v>437</v>
      </c>
      <c r="D793" s="6">
        <v>1683</v>
      </c>
    </row>
    <row r="794" spans="1:4">
      <c r="A794" s="21" t="s">
        <v>3221</v>
      </c>
      <c r="B794" s="12">
        <v>43577</v>
      </c>
      <c r="C794" s="6">
        <v>236</v>
      </c>
      <c r="D794" s="6">
        <v>1452</v>
      </c>
    </row>
    <row r="795" spans="1:4">
      <c r="A795" s="21" t="s">
        <v>3221</v>
      </c>
      <c r="B795" s="12">
        <v>43584</v>
      </c>
      <c r="C795" s="6">
        <v>365</v>
      </c>
      <c r="D795" s="6">
        <v>1435</v>
      </c>
    </row>
    <row r="796" spans="1:4">
      <c r="A796" s="21" t="s">
        <v>3221</v>
      </c>
      <c r="B796" s="12">
        <v>43591</v>
      </c>
      <c r="C796" s="6">
        <v>308</v>
      </c>
      <c r="D796" s="6">
        <v>1346</v>
      </c>
    </row>
    <row r="797" spans="1:4">
      <c r="A797" s="21" t="s">
        <v>3221</v>
      </c>
      <c r="B797" s="12">
        <v>43598</v>
      </c>
      <c r="C797" s="6">
        <v>322</v>
      </c>
      <c r="D797" s="6">
        <v>1231</v>
      </c>
    </row>
    <row r="798" spans="1:4">
      <c r="A798" s="21" t="s">
        <v>3221</v>
      </c>
      <c r="B798" s="12">
        <v>43605</v>
      </c>
      <c r="C798" s="6">
        <v>434</v>
      </c>
      <c r="D798" s="6">
        <v>1429</v>
      </c>
    </row>
    <row r="799" spans="1:4">
      <c r="A799" s="21" t="s">
        <v>3221</v>
      </c>
      <c r="B799" s="12">
        <v>43612</v>
      </c>
      <c r="C799" s="6">
        <v>302</v>
      </c>
      <c r="D799" s="6">
        <v>1366</v>
      </c>
    </row>
    <row r="800" spans="1:4">
      <c r="A800" s="21" t="s">
        <v>3221</v>
      </c>
      <c r="B800" s="12">
        <v>43619</v>
      </c>
      <c r="C800" s="6">
        <v>484</v>
      </c>
      <c r="D800" s="6">
        <v>1542</v>
      </c>
    </row>
    <row r="801" spans="1:4">
      <c r="A801" s="21" t="s">
        <v>3221</v>
      </c>
      <c r="B801" s="12">
        <v>43626</v>
      </c>
      <c r="C801" s="6">
        <v>519</v>
      </c>
      <c r="D801" s="6">
        <v>1739</v>
      </c>
    </row>
    <row r="802" spans="1:4">
      <c r="A802" s="21" t="s">
        <v>3221</v>
      </c>
      <c r="B802" s="12">
        <v>43633</v>
      </c>
      <c r="C802" s="6">
        <v>530</v>
      </c>
      <c r="D802" s="6">
        <v>1835</v>
      </c>
    </row>
    <row r="803" spans="1:4">
      <c r="A803" s="21" t="s">
        <v>3221</v>
      </c>
      <c r="B803" s="12">
        <v>43640</v>
      </c>
      <c r="C803" s="6">
        <v>505</v>
      </c>
      <c r="D803" s="6">
        <v>2038</v>
      </c>
    </row>
    <row r="804" spans="1:4">
      <c r="A804" s="21" t="s">
        <v>3221</v>
      </c>
      <c r="B804" s="12">
        <v>43647</v>
      </c>
      <c r="C804" s="6">
        <v>320</v>
      </c>
      <c r="D804" s="6">
        <v>1874</v>
      </c>
    </row>
    <row r="805" spans="1:4">
      <c r="A805" s="21" t="s">
        <v>3221</v>
      </c>
      <c r="B805" s="12">
        <v>43654</v>
      </c>
      <c r="C805" s="6">
        <v>645</v>
      </c>
      <c r="D805" s="6">
        <v>2000</v>
      </c>
    </row>
    <row r="806" spans="1:4">
      <c r="A806" s="21" t="s">
        <v>3221</v>
      </c>
      <c r="B806" s="12">
        <v>43661</v>
      </c>
      <c r="C806" s="6">
        <v>272</v>
      </c>
      <c r="D806" s="6">
        <v>1742</v>
      </c>
    </row>
    <row r="807" spans="1:4">
      <c r="A807" s="21" t="s">
        <v>3221</v>
      </c>
      <c r="B807" s="12">
        <v>43668</v>
      </c>
      <c r="C807" s="6">
        <v>317</v>
      </c>
      <c r="D807" s="6">
        <v>1554</v>
      </c>
    </row>
    <row r="808" spans="1:4">
      <c r="A808" s="21" t="s">
        <v>3221</v>
      </c>
      <c r="B808" s="12">
        <v>43675</v>
      </c>
      <c r="C808" s="6">
        <v>671</v>
      </c>
      <c r="D808" s="6">
        <v>1905</v>
      </c>
    </row>
    <row r="809" spans="1:4">
      <c r="A809" s="21" t="s">
        <v>3221</v>
      </c>
      <c r="B809" s="12">
        <v>43682</v>
      </c>
      <c r="C809" s="6">
        <v>307</v>
      </c>
      <c r="D809" s="6">
        <v>1567</v>
      </c>
    </row>
    <row r="810" spans="1:4">
      <c r="A810" s="21" t="s">
        <v>3221</v>
      </c>
      <c r="B810" s="12">
        <v>43689</v>
      </c>
      <c r="C810" s="6">
        <v>355</v>
      </c>
      <c r="D810" s="6">
        <v>1650</v>
      </c>
    </row>
    <row r="811" spans="1:4">
      <c r="A811" s="21" t="s">
        <v>3221</v>
      </c>
      <c r="B811" s="12">
        <v>43696</v>
      </c>
      <c r="C811" s="6">
        <v>246</v>
      </c>
      <c r="D811" s="6">
        <v>1579</v>
      </c>
    </row>
    <row r="812" spans="1:4">
      <c r="A812" s="21" t="s">
        <v>3221</v>
      </c>
      <c r="B812" s="12">
        <v>43703</v>
      </c>
      <c r="C812" s="6">
        <v>367</v>
      </c>
      <c r="D812" s="6">
        <v>1275</v>
      </c>
    </row>
    <row r="813" spans="1:4">
      <c r="A813" s="21" t="s">
        <v>3221</v>
      </c>
      <c r="B813" s="12">
        <v>43710</v>
      </c>
      <c r="C813" s="6">
        <v>391</v>
      </c>
      <c r="D813" s="6">
        <v>1359</v>
      </c>
    </row>
    <row r="814" spans="1:4">
      <c r="A814" s="21" t="s">
        <v>3221</v>
      </c>
      <c r="B814" s="12">
        <v>43717</v>
      </c>
      <c r="C814" s="6">
        <v>582</v>
      </c>
      <c r="D814" s="6">
        <v>1586</v>
      </c>
    </row>
    <row r="815" spans="1:4">
      <c r="A815" s="21" t="s">
        <v>3221</v>
      </c>
      <c r="B815" s="12">
        <v>43724</v>
      </c>
      <c r="C815" s="6">
        <v>626</v>
      </c>
      <c r="D815" s="6">
        <v>1966</v>
      </c>
    </row>
    <row r="816" spans="1:4">
      <c r="A816" s="21" t="s">
        <v>3221</v>
      </c>
      <c r="B816" s="12">
        <v>43731</v>
      </c>
      <c r="C816" s="6">
        <v>453</v>
      </c>
      <c r="D816" s="6">
        <v>2052</v>
      </c>
    </row>
    <row r="817" spans="1:4">
      <c r="A817" s="21" t="s">
        <v>3221</v>
      </c>
      <c r="B817" s="12">
        <v>43738</v>
      </c>
      <c r="C817" s="6">
        <v>488</v>
      </c>
      <c r="D817" s="6">
        <v>2149</v>
      </c>
    </row>
    <row r="818" spans="1:4">
      <c r="A818" s="21" t="s">
        <v>3221</v>
      </c>
      <c r="B818" s="12">
        <v>43745</v>
      </c>
      <c r="C818" s="6">
        <v>497</v>
      </c>
      <c r="D818" s="6">
        <v>2064</v>
      </c>
    </row>
    <row r="819" spans="1:4">
      <c r="A819" s="21" t="s">
        <v>3221</v>
      </c>
      <c r="B819" s="12">
        <v>43752</v>
      </c>
      <c r="C819" s="6">
        <v>515</v>
      </c>
      <c r="D819" s="6">
        <v>1953</v>
      </c>
    </row>
    <row r="820" spans="1:4">
      <c r="A820" s="21" t="s">
        <v>3221</v>
      </c>
      <c r="B820" s="12">
        <v>43759</v>
      </c>
      <c r="C820" s="6">
        <v>783</v>
      </c>
      <c r="D820" s="6">
        <v>2283</v>
      </c>
    </row>
    <row r="821" spans="1:4">
      <c r="A821" s="21" t="s">
        <v>3221</v>
      </c>
      <c r="B821" s="12">
        <v>43766</v>
      </c>
      <c r="C821" s="6">
        <v>525</v>
      </c>
      <c r="D821" s="6">
        <v>2320</v>
      </c>
    </row>
    <row r="822" spans="1:4">
      <c r="A822" s="21" t="s">
        <v>3221</v>
      </c>
      <c r="B822" s="12">
        <v>43773</v>
      </c>
      <c r="C822" s="6">
        <v>343</v>
      </c>
      <c r="D822" s="6">
        <v>2166</v>
      </c>
    </row>
    <row r="823" spans="1:4">
      <c r="A823" s="21" t="s">
        <v>3221</v>
      </c>
      <c r="B823" s="12">
        <v>43780</v>
      </c>
      <c r="C823" s="6">
        <v>716</v>
      </c>
      <c r="D823" s="6">
        <v>2367</v>
      </c>
    </row>
    <row r="824" spans="1:4">
      <c r="A824" s="21" t="s">
        <v>3221</v>
      </c>
      <c r="B824" s="12">
        <v>43787</v>
      </c>
      <c r="C824" s="6">
        <v>494</v>
      </c>
      <c r="D824" s="6">
        <v>2078</v>
      </c>
    </row>
    <row r="825" spans="1:4">
      <c r="A825" s="21" t="s">
        <v>3221</v>
      </c>
      <c r="B825" s="12">
        <v>43794</v>
      </c>
      <c r="C825" s="6">
        <v>438</v>
      </c>
      <c r="D825" s="6">
        <v>1991</v>
      </c>
    </row>
    <row r="826" spans="1:4">
      <c r="A826" s="21" t="s">
        <v>3221</v>
      </c>
      <c r="B826" s="12">
        <v>43801</v>
      </c>
      <c r="C826" s="6">
        <v>627</v>
      </c>
      <c r="D826" s="6">
        <v>2275</v>
      </c>
    </row>
    <row r="827" spans="1:4">
      <c r="A827" s="21" t="s">
        <v>3221</v>
      </c>
      <c r="B827" s="12">
        <v>43808</v>
      </c>
      <c r="C827" s="6">
        <v>499</v>
      </c>
      <c r="D827" s="6">
        <v>2058</v>
      </c>
    </row>
    <row r="828" spans="1:4">
      <c r="A828" s="21" t="s">
        <v>3221</v>
      </c>
      <c r="B828" s="12">
        <v>43815</v>
      </c>
      <c r="C828" s="6">
        <v>597</v>
      </c>
      <c r="D828" s="6">
        <v>2161</v>
      </c>
    </row>
    <row r="829" spans="1:4">
      <c r="A829" s="21" t="s">
        <v>3221</v>
      </c>
      <c r="B829" s="12">
        <v>43822</v>
      </c>
      <c r="C829" s="6">
        <v>19</v>
      </c>
      <c r="D829" s="6">
        <v>1742</v>
      </c>
    </row>
    <row r="830" spans="1:4">
      <c r="A830" s="21" t="s">
        <v>3221</v>
      </c>
      <c r="B830" s="12">
        <v>43829</v>
      </c>
      <c r="C830" s="6">
        <v>5</v>
      </c>
      <c r="D830" s="6">
        <v>1120</v>
      </c>
    </row>
    <row r="831" spans="1:4">
      <c r="A831" s="21" t="s">
        <v>3221</v>
      </c>
      <c r="B831" s="12">
        <v>43829</v>
      </c>
      <c r="C831" s="6">
        <v>4</v>
      </c>
      <c r="D831" s="6">
        <v>625</v>
      </c>
    </row>
    <row r="832" spans="1:4">
      <c r="A832" s="21" t="s">
        <v>3221</v>
      </c>
      <c r="B832" s="12">
        <v>43836</v>
      </c>
      <c r="C832" s="6">
        <v>372</v>
      </c>
      <c r="D832" s="6">
        <v>400</v>
      </c>
    </row>
    <row r="833" spans="1:4">
      <c r="A833" s="21" t="s">
        <v>3221</v>
      </c>
      <c r="B833" s="12">
        <v>43843</v>
      </c>
      <c r="C833" s="6">
        <v>464</v>
      </c>
      <c r="D833" s="6">
        <v>845</v>
      </c>
    </row>
    <row r="834" spans="1:4">
      <c r="A834" s="21" t="s">
        <v>3221</v>
      </c>
      <c r="B834" s="12">
        <v>43850</v>
      </c>
      <c r="C834" s="6">
        <v>342</v>
      </c>
      <c r="D834" s="6">
        <v>1182</v>
      </c>
    </row>
    <row r="835" spans="1:4">
      <c r="A835" s="21" t="s">
        <v>3221</v>
      </c>
      <c r="B835" s="12">
        <v>43857</v>
      </c>
      <c r="C835" s="6">
        <v>564</v>
      </c>
      <c r="D835" s="6">
        <v>1742</v>
      </c>
    </row>
    <row r="836" spans="1:4">
      <c r="A836" s="21" t="s">
        <v>3221</v>
      </c>
      <c r="B836" s="12">
        <v>43864</v>
      </c>
      <c r="C836" s="6">
        <v>299</v>
      </c>
      <c r="D836" s="6">
        <v>1669</v>
      </c>
    </row>
    <row r="837" spans="1:4">
      <c r="A837" s="21" t="s">
        <v>3221</v>
      </c>
      <c r="B837" s="12">
        <v>43871</v>
      </c>
      <c r="C837" s="6">
        <v>379</v>
      </c>
      <c r="D837" s="6">
        <v>1584</v>
      </c>
    </row>
    <row r="838" spans="1:4">
      <c r="A838" s="21" t="s">
        <v>3221</v>
      </c>
      <c r="B838" s="12">
        <v>43878</v>
      </c>
      <c r="C838" s="6">
        <v>349</v>
      </c>
      <c r="D838" s="6">
        <v>1591</v>
      </c>
    </row>
    <row r="839" spans="1:4">
      <c r="A839" s="21" t="s">
        <v>3221</v>
      </c>
      <c r="B839" s="12">
        <v>43885</v>
      </c>
      <c r="C839" s="6">
        <v>864</v>
      </c>
      <c r="D839" s="6">
        <v>1891</v>
      </c>
    </row>
    <row r="840" spans="1:4">
      <c r="A840" s="21" t="s">
        <v>3221</v>
      </c>
      <c r="B840" s="12">
        <v>43892</v>
      </c>
      <c r="C840" s="6">
        <v>389</v>
      </c>
      <c r="D840" s="6">
        <v>1981</v>
      </c>
    </row>
    <row r="841" spans="1:4">
      <c r="A841" s="21" t="s">
        <v>3221</v>
      </c>
      <c r="B841" s="12">
        <v>43899</v>
      </c>
      <c r="C841" s="6">
        <v>469</v>
      </c>
      <c r="D841" s="6">
        <v>2071</v>
      </c>
    </row>
    <row r="842" spans="1:4">
      <c r="A842" s="21" t="s">
        <v>3221</v>
      </c>
      <c r="B842" s="12">
        <v>43906</v>
      </c>
      <c r="C842" s="6">
        <v>349</v>
      </c>
      <c r="D842" s="6">
        <v>2071</v>
      </c>
    </row>
    <row r="843" spans="1:4">
      <c r="A843" s="21" t="s">
        <v>3221</v>
      </c>
      <c r="B843" s="12">
        <v>43913</v>
      </c>
      <c r="C843" s="6">
        <v>369</v>
      </c>
      <c r="D843" s="6">
        <v>1576</v>
      </c>
    </row>
    <row r="844" spans="1:4">
      <c r="A844" s="21" t="s">
        <v>3221</v>
      </c>
      <c r="B844" s="12">
        <v>43920</v>
      </c>
      <c r="C844" s="6">
        <v>166</v>
      </c>
      <c r="D844" s="6">
        <v>1353</v>
      </c>
    </row>
    <row r="845" spans="1:4">
      <c r="A845" s="21" t="s">
        <v>3221</v>
      </c>
      <c r="B845" s="12">
        <v>43927</v>
      </c>
      <c r="C845" s="6">
        <v>140</v>
      </c>
      <c r="D845" s="6">
        <v>1024</v>
      </c>
    </row>
    <row r="846" spans="1:4">
      <c r="A846" s="21" t="s">
        <v>3221</v>
      </c>
      <c r="B846" s="12">
        <v>43934</v>
      </c>
      <c r="C846" s="6">
        <v>35</v>
      </c>
      <c r="D846" s="6">
        <v>710</v>
      </c>
    </row>
    <row r="847" spans="1:4">
      <c r="A847" s="21" t="s">
        <v>3221</v>
      </c>
      <c r="B847" s="12">
        <v>43941</v>
      </c>
      <c r="C847" s="6">
        <v>35</v>
      </c>
      <c r="D847" s="6">
        <v>376</v>
      </c>
    </row>
    <row r="848" spans="1:4">
      <c r="A848" s="21" t="s">
        <v>3221</v>
      </c>
      <c r="B848" s="12">
        <v>43948</v>
      </c>
      <c r="C848" s="6">
        <v>213</v>
      </c>
      <c r="D848" s="6">
        <v>423</v>
      </c>
    </row>
    <row r="849" spans="1:4">
      <c r="A849" s="21" t="s">
        <v>3221</v>
      </c>
      <c r="B849" s="12">
        <v>43955</v>
      </c>
      <c r="C849" s="6">
        <v>108</v>
      </c>
      <c r="D849" s="6">
        <v>391</v>
      </c>
    </row>
    <row r="850" spans="1:4">
      <c r="A850" s="21" t="s">
        <v>3221</v>
      </c>
      <c r="B850" s="12">
        <v>43962</v>
      </c>
      <c r="C850" s="6">
        <v>115</v>
      </c>
      <c r="D850" s="6">
        <v>471</v>
      </c>
    </row>
    <row r="851" spans="1:4">
      <c r="A851" s="21" t="s">
        <v>3221</v>
      </c>
      <c r="B851" s="12">
        <v>43969</v>
      </c>
      <c r="C851" s="6">
        <v>196</v>
      </c>
      <c r="D851" s="6">
        <v>632</v>
      </c>
    </row>
    <row r="852" spans="1:4">
      <c r="A852" s="21" t="s">
        <v>3221</v>
      </c>
      <c r="B852" s="12">
        <v>43976</v>
      </c>
      <c r="C852" s="6">
        <v>254</v>
      </c>
      <c r="D852" s="6">
        <v>673</v>
      </c>
    </row>
    <row r="853" spans="1:4">
      <c r="A853" s="21" t="s">
        <v>3221</v>
      </c>
      <c r="B853" s="12">
        <v>43983</v>
      </c>
      <c r="C853" s="6">
        <v>207</v>
      </c>
      <c r="D853" s="6">
        <v>772</v>
      </c>
    </row>
    <row r="854" spans="1:4">
      <c r="A854" s="21" t="s">
        <v>3221</v>
      </c>
      <c r="B854" s="12">
        <v>43990</v>
      </c>
      <c r="C854" s="6">
        <v>261</v>
      </c>
      <c r="D854" s="6">
        <v>918</v>
      </c>
    </row>
    <row r="855" spans="1:4">
      <c r="A855" s="21" t="s">
        <v>3221</v>
      </c>
      <c r="B855" s="12">
        <v>43997</v>
      </c>
      <c r="C855" s="6">
        <v>321</v>
      </c>
      <c r="D855" s="6">
        <v>1043</v>
      </c>
    </row>
    <row r="856" spans="1:4">
      <c r="A856" s="21" t="s">
        <v>3221</v>
      </c>
      <c r="B856" s="12">
        <v>44004</v>
      </c>
      <c r="C856" s="6">
        <v>272</v>
      </c>
      <c r="D856" s="6">
        <v>1061</v>
      </c>
    </row>
    <row r="857" spans="1:4">
      <c r="A857" s="21" t="s">
        <v>3221</v>
      </c>
      <c r="B857" s="12">
        <v>44011</v>
      </c>
      <c r="C857" s="6">
        <v>332</v>
      </c>
      <c r="D857" s="6">
        <v>1186</v>
      </c>
    </row>
    <row r="858" spans="1:4">
      <c r="A858" s="21" t="s">
        <v>3221</v>
      </c>
      <c r="B858" s="12">
        <v>44018</v>
      </c>
      <c r="C858" s="6">
        <v>376</v>
      </c>
      <c r="D858" s="6">
        <v>1301</v>
      </c>
    </row>
    <row r="859" spans="1:4">
      <c r="A859" s="21" t="s">
        <v>3221</v>
      </c>
      <c r="B859" s="12">
        <v>44025</v>
      </c>
      <c r="C859" s="6">
        <v>395</v>
      </c>
      <c r="D859" s="6">
        <v>1375</v>
      </c>
    </row>
    <row r="860" spans="1:4">
      <c r="A860" s="21" t="s">
        <v>3221</v>
      </c>
      <c r="B860" s="12">
        <v>44032</v>
      </c>
      <c r="C860" s="6">
        <v>415</v>
      </c>
      <c r="D860" s="6">
        <v>1518</v>
      </c>
    </row>
    <row r="861" spans="1:4">
      <c r="A861" s="21" t="s">
        <v>3221</v>
      </c>
      <c r="B861" s="12">
        <v>44039</v>
      </c>
      <c r="C861" s="6">
        <v>346</v>
      </c>
      <c r="D861" s="6">
        <v>1532</v>
      </c>
    </row>
    <row r="862" spans="1:4">
      <c r="A862" s="21" t="s">
        <v>3221</v>
      </c>
      <c r="B862" s="12">
        <v>44046</v>
      </c>
      <c r="C862" s="6">
        <v>252</v>
      </c>
      <c r="D862" s="6">
        <v>1408</v>
      </c>
    </row>
    <row r="863" spans="1:4">
      <c r="A863" s="21" t="s">
        <v>3221</v>
      </c>
      <c r="B863" s="12">
        <v>44053</v>
      </c>
      <c r="C863" s="6">
        <v>377</v>
      </c>
      <c r="D863" s="6">
        <v>1390</v>
      </c>
    </row>
  </sheetData>
  <pageMargins left="0.7" right="0.7" top="0.75" bottom="0.75" header="0.3" footer="0.3"/>
  <pageSetup paperSize="9"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62DF9-5F3F-42BA-A2B9-4C82E25898F2}">
  <sheetPr codeName="Sheet50">
    <tabColor rgb="FFECCC5A"/>
  </sheetPr>
  <dimension ref="A1:D9"/>
  <sheetViews>
    <sheetView zoomScaleNormal="100" workbookViewId="0">
      <selection activeCell="B1" sqref="B1"/>
    </sheetView>
  </sheetViews>
  <sheetFormatPr defaultColWidth="9" defaultRowHeight="15"/>
  <cols>
    <col min="1" max="1" width="14.85546875" style="21" customWidth="1"/>
    <col min="2" max="3" width="9" style="6"/>
    <col min="4" max="4" width="9.7109375" style="6" bestFit="1" customWidth="1"/>
    <col min="5" max="11" width="9" style="6"/>
    <col min="12" max="12" width="14.5703125" style="6" bestFit="1" customWidth="1"/>
    <col min="13" max="13" width="14.7109375" style="6" bestFit="1" customWidth="1"/>
    <col min="14" max="14" width="18.5703125" style="6" bestFit="1" customWidth="1"/>
    <col min="15" max="15" width="22.7109375" style="6" bestFit="1" customWidth="1"/>
    <col min="16" max="16" width="22.28515625" style="6" bestFit="1" customWidth="1"/>
    <col min="17" max="17" width="7.7109375" style="6" bestFit="1" customWidth="1"/>
    <col min="18" max="18" width="12.42578125" style="6" bestFit="1" customWidth="1"/>
    <col min="19" max="19" width="11.28515625" style="6" bestFit="1" customWidth="1"/>
    <col min="20" max="20" width="5.7109375" style="6" bestFit="1" customWidth="1"/>
    <col min="21" max="21" width="31" style="6" bestFit="1" customWidth="1"/>
    <col min="22" max="22" width="7.7109375" style="6" bestFit="1" customWidth="1"/>
    <col min="23" max="23" width="10.140625" style="6" bestFit="1" customWidth="1"/>
    <col min="24" max="16384" width="9" style="6"/>
  </cols>
  <sheetData>
    <row r="1" spans="1:4">
      <c r="A1" s="5" t="s">
        <v>30</v>
      </c>
      <c r="B1" s="8" t="s">
        <v>2458</v>
      </c>
      <c r="C1" s="258"/>
    </row>
    <row r="2" spans="1:4">
      <c r="A2" s="7" t="s">
        <v>31</v>
      </c>
      <c r="B2" s="11" t="s">
        <v>3248</v>
      </c>
      <c r="C2" s="9"/>
    </row>
    <row r="3" spans="1:4">
      <c r="A3" s="10" t="s">
        <v>33</v>
      </c>
      <c r="B3" s="11" t="s">
        <v>3127</v>
      </c>
      <c r="C3" s="9"/>
    </row>
    <row r="5" spans="1:4">
      <c r="A5" s="21" t="s">
        <v>3211</v>
      </c>
      <c r="B5" s="6" t="s">
        <v>4016</v>
      </c>
      <c r="C5" s="6" t="s">
        <v>36</v>
      </c>
      <c r="D5" s="6" t="s">
        <v>3249</v>
      </c>
    </row>
    <row r="6" spans="1:4">
      <c r="A6" s="21" t="s">
        <v>3250</v>
      </c>
      <c r="B6" s="6" t="s">
        <v>2461</v>
      </c>
      <c r="C6" s="16">
        <v>0.38902775383554561</v>
      </c>
      <c r="D6" s="16">
        <v>0.40050708923759087</v>
      </c>
    </row>
    <row r="7" spans="1:4">
      <c r="B7" s="6" t="s">
        <v>3251</v>
      </c>
      <c r="C7" s="16">
        <v>0.16444146007146648</v>
      </c>
      <c r="D7" s="16">
        <v>0.12809480583638513</v>
      </c>
    </row>
    <row r="8" spans="1:4">
      <c r="A8" s="21" t="s">
        <v>3252</v>
      </c>
      <c r="B8" s="6" t="s">
        <v>2461</v>
      </c>
      <c r="C8" s="16">
        <v>0.50178403150849327</v>
      </c>
      <c r="D8" s="16">
        <v>3.4211681026755036E-2</v>
      </c>
    </row>
    <row r="9" spans="1:4">
      <c r="B9" s="6" t="s">
        <v>3251</v>
      </c>
      <c r="C9" s="16">
        <v>0.59811880635264747</v>
      </c>
      <c r="D9" s="16">
        <v>9.9049965063686685E-2</v>
      </c>
    </row>
  </sheetData>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E4AB7-B6BC-4159-93F6-7FF804B6C9B0}">
  <sheetPr codeName="Sheet53">
    <tabColor rgb="FFECCC5A"/>
  </sheetPr>
  <dimension ref="A1:C7"/>
  <sheetViews>
    <sheetView zoomScaleNormal="100" workbookViewId="0">
      <selection activeCell="B1" sqref="B1"/>
    </sheetView>
  </sheetViews>
  <sheetFormatPr defaultColWidth="9" defaultRowHeight="15"/>
  <cols>
    <col min="1" max="1" width="14.85546875" style="21" customWidth="1"/>
    <col min="2" max="3" width="9" style="6"/>
    <col min="4" max="4" width="9.140625" style="6" bestFit="1" customWidth="1"/>
    <col min="5" max="5" width="9.42578125" style="6" bestFit="1" customWidth="1"/>
    <col min="6" max="6" width="9.140625" style="6" bestFit="1" customWidth="1"/>
    <col min="7" max="10" width="9" style="6"/>
    <col min="11" max="12" width="9.140625" style="6" bestFit="1" customWidth="1"/>
    <col min="13" max="13" width="11.5703125" style="6" bestFit="1" customWidth="1"/>
    <col min="14" max="18" width="9.140625" style="6" bestFit="1" customWidth="1"/>
    <col min="19" max="16384" width="9" style="6"/>
  </cols>
  <sheetData>
    <row r="1" spans="1:3">
      <c r="A1" s="5" t="s">
        <v>30</v>
      </c>
      <c r="B1" s="8" t="s">
        <v>2459</v>
      </c>
      <c r="C1" s="258"/>
    </row>
    <row r="2" spans="1:3">
      <c r="A2" s="7" t="s">
        <v>31</v>
      </c>
      <c r="B2" s="11" t="s">
        <v>3145</v>
      </c>
      <c r="C2" s="9"/>
    </row>
    <row r="3" spans="1:3">
      <c r="A3" s="10" t="s">
        <v>33</v>
      </c>
      <c r="B3" s="15" t="s">
        <v>3146</v>
      </c>
      <c r="C3" s="9"/>
    </row>
    <row r="5" spans="1:3">
      <c r="A5" s="21" t="s">
        <v>4016</v>
      </c>
      <c r="B5" s="6" t="s">
        <v>3147</v>
      </c>
      <c r="C5" s="6" t="s">
        <v>3126</v>
      </c>
    </row>
    <row r="6" spans="1:3">
      <c r="A6" s="21" t="s">
        <v>2461</v>
      </c>
      <c r="B6" s="16">
        <v>0.55238774055595152</v>
      </c>
      <c r="C6" s="16">
        <v>0.79164926931106472</v>
      </c>
    </row>
    <row r="7" spans="1:3">
      <c r="A7" s="21" t="s">
        <v>3148</v>
      </c>
      <c r="B7" s="16">
        <v>0.29820146376376605</v>
      </c>
      <c r="C7" s="16">
        <v>0.74691358024691357</v>
      </c>
    </row>
  </sheetData>
  <pageMargins left="0.7" right="0.7" top="0.75" bottom="0.75" header="0.3" footer="0.3"/>
  <pageSetup paperSize="9"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52110-E043-4670-81F1-F5C4F628DF5F}">
  <sheetPr codeName="Sheet55">
    <tabColor rgb="FFECCC5A"/>
  </sheetPr>
  <dimension ref="A1:F9"/>
  <sheetViews>
    <sheetView zoomScaleNormal="100" workbookViewId="0">
      <selection activeCell="B1" sqref="B1"/>
    </sheetView>
  </sheetViews>
  <sheetFormatPr defaultColWidth="9" defaultRowHeight="15"/>
  <cols>
    <col min="1" max="1" width="14.85546875" style="21" customWidth="1"/>
    <col min="2" max="16384" width="9" style="6"/>
  </cols>
  <sheetData>
    <row r="1" spans="1:6">
      <c r="A1" s="5" t="s">
        <v>30</v>
      </c>
      <c r="B1" s="8" t="s">
        <v>2463</v>
      </c>
      <c r="C1" s="258"/>
    </row>
    <row r="2" spans="1:6">
      <c r="A2" s="7" t="s">
        <v>31</v>
      </c>
      <c r="B2" s="11" t="s">
        <v>3253</v>
      </c>
      <c r="C2" s="9"/>
    </row>
    <row r="3" spans="1:6">
      <c r="A3" s="10" t="s">
        <v>33</v>
      </c>
      <c r="B3" s="11" t="s">
        <v>3127</v>
      </c>
      <c r="C3" s="9"/>
    </row>
    <row r="5" spans="1:6">
      <c r="A5" s="21" t="s">
        <v>3211</v>
      </c>
      <c r="B5" s="6" t="s">
        <v>3129</v>
      </c>
      <c r="C5" s="6" t="s">
        <v>52</v>
      </c>
      <c r="D5" s="6" t="s">
        <v>43</v>
      </c>
      <c r="E5" s="6" t="s">
        <v>42</v>
      </c>
    </row>
    <row r="6" spans="1:6">
      <c r="A6" s="21" t="s">
        <v>3130</v>
      </c>
      <c r="B6" s="2">
        <v>0.42094343533602541</v>
      </c>
      <c r="C6" s="2">
        <v>0.15792120253650446</v>
      </c>
      <c r="D6" s="2">
        <v>0.25768666799735906</v>
      </c>
      <c r="E6" s="2">
        <v>0.16344869413011101</v>
      </c>
      <c r="F6" s="2"/>
    </row>
    <row r="7" spans="1:6">
      <c r="A7" s="21" t="s">
        <v>3128</v>
      </c>
      <c r="B7" s="2">
        <v>0.37525552012872848</v>
      </c>
      <c r="C7" s="2">
        <v>0.15116362227718347</v>
      </c>
      <c r="D7" s="2">
        <v>0.26386215322268242</v>
      </c>
      <c r="E7" s="2">
        <v>0.20971870437140558</v>
      </c>
      <c r="F7" s="2"/>
    </row>
    <row r="8" spans="1:6">
      <c r="A8" s="21" t="s">
        <v>3131</v>
      </c>
      <c r="B8" s="2">
        <v>0.43536710938151651</v>
      </c>
      <c r="C8" s="2">
        <v>0.15794936895964426</v>
      </c>
      <c r="D8" s="2">
        <v>0.29507698457076686</v>
      </c>
      <c r="E8" s="2">
        <v>0.11160653708807236</v>
      </c>
      <c r="F8" s="2"/>
    </row>
    <row r="9" spans="1:6">
      <c r="A9" s="21" t="s">
        <v>2</v>
      </c>
      <c r="B9" s="2">
        <v>0.4265044128406339</v>
      </c>
      <c r="C9" s="2">
        <v>0.15710327441459795</v>
      </c>
      <c r="D9" s="2">
        <v>0.28758988219647819</v>
      </c>
      <c r="E9" s="2">
        <v>0.12880243054828996</v>
      </c>
      <c r="F9" s="2"/>
    </row>
  </sheetData>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38249-D8F1-4F45-AAE9-B507C8C4FC28}">
  <sheetPr codeName="Sheet57">
    <tabColor rgb="FFECCC5A"/>
  </sheetPr>
  <dimension ref="A1:C5"/>
  <sheetViews>
    <sheetView zoomScaleNormal="100" workbookViewId="0">
      <selection activeCell="B1" sqref="B1"/>
    </sheetView>
  </sheetViews>
  <sheetFormatPr defaultColWidth="9.140625" defaultRowHeight="15"/>
  <cols>
    <col min="1" max="1" width="14.85546875" style="5" customWidth="1"/>
    <col min="2" max="6" width="12.28515625" style="5" customWidth="1"/>
    <col min="7" max="16384" width="9.140625" style="5"/>
  </cols>
  <sheetData>
    <row r="1" spans="1:3">
      <c r="A1" s="5" t="s">
        <v>30</v>
      </c>
      <c r="B1" s="8" t="s">
        <v>2464</v>
      </c>
      <c r="C1" s="257"/>
    </row>
    <row r="2" spans="1:3">
      <c r="A2" s="7" t="s">
        <v>31</v>
      </c>
      <c r="B2" s="5" t="s">
        <v>3972</v>
      </c>
    </row>
    <row r="3" spans="1:3">
      <c r="A3" s="10" t="s">
        <v>3235</v>
      </c>
      <c r="B3" s="14" t="s">
        <v>3234</v>
      </c>
    </row>
    <row r="5" spans="1:3">
      <c r="A5" s="11" t="s">
        <v>2073</v>
      </c>
    </row>
  </sheetData>
  <pageMargins left="0.7" right="0.7" top="0.75" bottom="0.75" header="0.3" footer="0.3"/>
  <pageSetup paperSize="9"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CAAAA-E29D-4F6D-975B-848364C62D8B}">
  <sheetPr codeName="Sheet58">
    <tabColor rgb="FFECCC5A"/>
  </sheetPr>
  <dimension ref="A1:C8"/>
  <sheetViews>
    <sheetView zoomScaleNormal="100" workbookViewId="0">
      <selection activeCell="B1" sqref="B1"/>
    </sheetView>
  </sheetViews>
  <sheetFormatPr defaultColWidth="9" defaultRowHeight="15"/>
  <cols>
    <col min="1" max="1" width="14.85546875" style="21" customWidth="1"/>
    <col min="2" max="16384" width="9" style="6"/>
  </cols>
  <sheetData>
    <row r="1" spans="1:3">
      <c r="A1" s="5" t="s">
        <v>30</v>
      </c>
      <c r="B1" s="8" t="s">
        <v>2465</v>
      </c>
      <c r="C1" s="258"/>
    </row>
    <row r="2" spans="1:3">
      <c r="A2" s="7" t="s">
        <v>31</v>
      </c>
      <c r="B2" s="11" t="s">
        <v>3924</v>
      </c>
      <c r="C2" s="9"/>
    </row>
    <row r="3" spans="1:3">
      <c r="A3" s="10" t="s">
        <v>33</v>
      </c>
      <c r="B3" s="6" t="s">
        <v>3923</v>
      </c>
      <c r="C3" s="9"/>
    </row>
    <row r="5" spans="1:3">
      <c r="A5" s="21" t="s">
        <v>3211</v>
      </c>
      <c r="B5" s="6" t="s">
        <v>139</v>
      </c>
      <c r="C5" s="6" t="s">
        <v>122</v>
      </c>
    </row>
    <row r="6" spans="1:3">
      <c r="A6" s="21" t="s">
        <v>3920</v>
      </c>
      <c r="B6" s="2">
        <v>7.3700000000000002E-2</v>
      </c>
      <c r="C6" s="2">
        <v>6.5340647975077881E-2</v>
      </c>
    </row>
    <row r="7" spans="1:3">
      <c r="A7" s="21" t="s">
        <v>3921</v>
      </c>
      <c r="B7" s="2">
        <v>1.3600000000000001E-2</v>
      </c>
      <c r="C7" s="2">
        <v>4.0482355140186915E-2</v>
      </c>
    </row>
    <row r="8" spans="1:3">
      <c r="A8" s="21" t="s">
        <v>3922</v>
      </c>
      <c r="B8" s="2">
        <v>0.17350000000000002</v>
      </c>
      <c r="C8" s="2">
        <v>7.3009221183800627E-2</v>
      </c>
    </row>
  </sheetData>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CB114-A505-4603-BF13-4C42351D7E61}">
  <sheetPr codeName="Sheet60">
    <tabColor rgb="FFECCC5A"/>
  </sheetPr>
  <dimension ref="A1:C24"/>
  <sheetViews>
    <sheetView zoomScaleNormal="100" workbookViewId="0">
      <selection activeCell="B1" sqref="B1"/>
    </sheetView>
  </sheetViews>
  <sheetFormatPr defaultColWidth="9" defaultRowHeight="15"/>
  <cols>
    <col min="1" max="1" width="14.85546875" style="21" customWidth="1"/>
    <col min="2" max="16384" width="9" style="6"/>
  </cols>
  <sheetData>
    <row r="1" spans="1:3">
      <c r="A1" s="5" t="s">
        <v>30</v>
      </c>
      <c r="B1" s="8" t="s">
        <v>2466</v>
      </c>
      <c r="C1" s="258"/>
    </row>
    <row r="2" spans="1:3">
      <c r="A2" s="7" t="s">
        <v>31</v>
      </c>
      <c r="B2" s="11" t="s">
        <v>3191</v>
      </c>
      <c r="C2" s="9"/>
    </row>
    <row r="3" spans="1:3">
      <c r="A3" s="10" t="s">
        <v>33</v>
      </c>
      <c r="B3" s="11" t="s">
        <v>3236</v>
      </c>
      <c r="C3" s="9"/>
    </row>
    <row r="5" spans="1:3">
      <c r="A5" s="21" t="s">
        <v>3211</v>
      </c>
      <c r="B5" s="6">
        <v>2019</v>
      </c>
      <c r="C5" s="6">
        <v>2020</v>
      </c>
    </row>
    <row r="6" spans="1:3">
      <c r="A6" s="21" t="s">
        <v>3192</v>
      </c>
      <c r="B6" s="13">
        <v>1513</v>
      </c>
      <c r="C6" s="13">
        <v>2680</v>
      </c>
    </row>
    <row r="7" spans="1:3">
      <c r="A7" s="21" t="s">
        <v>3193</v>
      </c>
      <c r="B7" s="13">
        <v>1298</v>
      </c>
      <c r="C7" s="13">
        <v>1322</v>
      </c>
    </row>
    <row r="8" spans="1:3">
      <c r="A8" s="21" t="s">
        <v>3194</v>
      </c>
      <c r="B8" s="13">
        <v>393</v>
      </c>
      <c r="C8" s="13">
        <v>264</v>
      </c>
    </row>
    <row r="9" spans="1:3">
      <c r="A9" s="196"/>
    </row>
    <row r="13" spans="1:3">
      <c r="A13" s="196"/>
    </row>
    <row r="14" spans="1:3">
      <c r="A14" s="196"/>
    </row>
    <row r="15" spans="1:3">
      <c r="A15" s="196"/>
    </row>
    <row r="16" spans="1:3">
      <c r="A16" s="196"/>
    </row>
    <row r="17" spans="1:1">
      <c r="A17" s="196"/>
    </row>
    <row r="18" spans="1:1">
      <c r="A18" s="196"/>
    </row>
    <row r="19" spans="1:1">
      <c r="A19" s="196"/>
    </row>
    <row r="20" spans="1:1">
      <c r="A20" s="196"/>
    </row>
    <row r="21" spans="1:1">
      <c r="A21" s="196"/>
    </row>
    <row r="22" spans="1:1">
      <c r="A22" s="196"/>
    </row>
    <row r="23" spans="1:1">
      <c r="A23" s="196"/>
    </row>
    <row r="24" spans="1:1">
      <c r="A24" s="196"/>
    </row>
  </sheetData>
  <pageMargins left="0.7" right="0.7" top="0.75" bottom="0.75" header="0.3" footer="0.3"/>
  <pageSetup paperSize="9"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8C3DD-25BA-49BB-ABFD-FF3EBAB28CBE}">
  <sheetPr codeName="Sheet61">
    <tabColor rgb="FFECCC5A"/>
  </sheetPr>
  <dimension ref="A1:D31"/>
  <sheetViews>
    <sheetView zoomScaleNormal="100" workbookViewId="0">
      <selection activeCell="B1" sqref="B1"/>
    </sheetView>
  </sheetViews>
  <sheetFormatPr defaultColWidth="9" defaultRowHeight="15"/>
  <cols>
    <col min="1" max="1" width="14.85546875" style="21" customWidth="1"/>
    <col min="2" max="16384" width="9" style="6"/>
  </cols>
  <sheetData>
    <row r="1" spans="1:4">
      <c r="A1" s="5" t="s">
        <v>30</v>
      </c>
      <c r="B1" s="8" t="s">
        <v>3918</v>
      </c>
      <c r="C1" s="257"/>
    </row>
    <row r="2" spans="1:4">
      <c r="A2" s="7" t="s">
        <v>31</v>
      </c>
      <c r="B2" s="8" t="s">
        <v>3973</v>
      </c>
      <c r="C2" s="9"/>
    </row>
    <row r="3" spans="1:4">
      <c r="A3" s="10" t="s">
        <v>33</v>
      </c>
      <c r="B3" s="11" t="s">
        <v>3919</v>
      </c>
      <c r="C3" s="9"/>
    </row>
    <row r="5" spans="1:4">
      <c r="A5" s="21" t="s">
        <v>3156</v>
      </c>
      <c r="B5" s="6" t="s">
        <v>47</v>
      </c>
    </row>
    <row r="6" spans="1:4">
      <c r="A6" s="196">
        <v>43906</v>
      </c>
      <c r="B6" s="6">
        <v>0</v>
      </c>
      <c r="D6" s="12"/>
    </row>
    <row r="7" spans="1:4">
      <c r="A7" s="196">
        <v>43913</v>
      </c>
      <c r="B7" s="6">
        <v>466</v>
      </c>
      <c r="D7" s="12"/>
    </row>
    <row r="8" spans="1:4">
      <c r="A8" s="196">
        <v>43920</v>
      </c>
      <c r="B8" s="6">
        <v>976</v>
      </c>
      <c r="D8" s="12"/>
    </row>
    <row r="9" spans="1:4">
      <c r="A9" s="196">
        <v>43927</v>
      </c>
      <c r="B9" s="6">
        <v>1065</v>
      </c>
      <c r="D9" s="12"/>
    </row>
    <row r="10" spans="1:4">
      <c r="A10" s="196">
        <v>43934</v>
      </c>
      <c r="B10" s="6">
        <v>1094</v>
      </c>
      <c r="D10" s="12"/>
    </row>
    <row r="11" spans="1:4">
      <c r="A11" s="196">
        <v>43941</v>
      </c>
      <c r="B11" s="6">
        <v>1158</v>
      </c>
      <c r="D11" s="12"/>
    </row>
    <row r="12" spans="1:4">
      <c r="A12" s="196">
        <v>43948</v>
      </c>
      <c r="B12" s="6">
        <v>1180</v>
      </c>
      <c r="D12" s="12"/>
    </row>
    <row r="13" spans="1:4">
      <c r="A13" s="196">
        <v>43955</v>
      </c>
      <c r="B13" s="6">
        <v>1230</v>
      </c>
      <c r="D13" s="12"/>
    </row>
    <row r="14" spans="1:4">
      <c r="A14" s="196">
        <v>43962</v>
      </c>
      <c r="B14" s="6">
        <v>1321</v>
      </c>
      <c r="D14" s="12"/>
    </row>
    <row r="15" spans="1:4">
      <c r="A15" s="196">
        <v>43969</v>
      </c>
      <c r="B15" s="6">
        <v>1342</v>
      </c>
      <c r="D15" s="12"/>
    </row>
    <row r="16" spans="1:4">
      <c r="A16" s="196">
        <v>43976</v>
      </c>
      <c r="B16" s="6">
        <v>1319</v>
      </c>
      <c r="D16" s="12"/>
    </row>
    <row r="17" spans="1:4">
      <c r="A17" s="196">
        <v>43983</v>
      </c>
      <c r="B17" s="6">
        <v>1312</v>
      </c>
      <c r="D17" s="12"/>
    </row>
    <row r="18" spans="1:4">
      <c r="A18" s="196">
        <v>43990</v>
      </c>
      <c r="B18" s="6">
        <v>1301</v>
      </c>
      <c r="D18" s="12"/>
    </row>
    <row r="19" spans="1:4">
      <c r="A19" s="196">
        <v>43997</v>
      </c>
      <c r="B19" s="6">
        <v>1269</v>
      </c>
      <c r="D19" s="12"/>
    </row>
    <row r="20" spans="1:4">
      <c r="A20" s="196">
        <v>44004</v>
      </c>
      <c r="B20" s="6">
        <v>1238</v>
      </c>
      <c r="D20" s="12"/>
    </row>
    <row r="21" spans="1:4">
      <c r="A21" s="196">
        <v>44011</v>
      </c>
      <c r="B21" s="6">
        <v>1207</v>
      </c>
      <c r="D21" s="12"/>
    </row>
    <row r="22" spans="1:4">
      <c r="A22" s="196">
        <v>44018</v>
      </c>
      <c r="B22" s="6">
        <v>1140</v>
      </c>
      <c r="D22" s="12"/>
    </row>
    <row r="23" spans="1:4">
      <c r="A23" s="196">
        <v>44025</v>
      </c>
      <c r="B23" s="6">
        <v>1058</v>
      </c>
      <c r="D23" s="12"/>
    </row>
    <row r="24" spans="1:4">
      <c r="A24" s="196">
        <v>44032</v>
      </c>
      <c r="B24" s="6">
        <v>983</v>
      </c>
      <c r="D24" s="12"/>
    </row>
    <row r="25" spans="1:4">
      <c r="A25" s="196">
        <v>44039</v>
      </c>
      <c r="B25" s="6">
        <v>954</v>
      </c>
    </row>
    <row r="26" spans="1:4">
      <c r="A26" s="196">
        <v>44046</v>
      </c>
      <c r="B26" s="6">
        <v>885</v>
      </c>
    </row>
    <row r="27" spans="1:4">
      <c r="A27" s="196">
        <v>44053</v>
      </c>
      <c r="B27" s="6">
        <v>823</v>
      </c>
    </row>
    <row r="28" spans="1:4">
      <c r="A28" s="196">
        <v>44060</v>
      </c>
      <c r="B28" s="6">
        <v>765</v>
      </c>
    </row>
    <row r="29" spans="1:4">
      <c r="A29" s="196">
        <v>44067</v>
      </c>
      <c r="B29" s="6">
        <v>744</v>
      </c>
    </row>
    <row r="30" spans="1:4">
      <c r="A30" s="196">
        <v>44074</v>
      </c>
      <c r="B30" s="6">
        <v>693</v>
      </c>
    </row>
    <row r="31" spans="1:4">
      <c r="A31" s="196">
        <v>44081</v>
      </c>
      <c r="B31" s="6">
        <v>683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D509BEAE4D0242B60A8E265B0F95D5" ma:contentTypeVersion="11" ma:contentTypeDescription="Create a new document." ma:contentTypeScope="" ma:versionID="0c1f5c7d4715717836eb0f9e14334042">
  <xsd:schema xmlns:xsd="http://www.w3.org/2001/XMLSchema" xmlns:xs="http://www.w3.org/2001/XMLSchema" xmlns:p="http://schemas.microsoft.com/office/2006/metadata/properties" xmlns:ns3="7092edd8-68cf-428a-a959-b581f41d6ede" xmlns:ns4="66caa5cb-95fd-4521-8689-3b43b6d8752d" targetNamespace="http://schemas.microsoft.com/office/2006/metadata/properties" ma:root="true" ma:fieldsID="dd73f103688875e048dac37eac9defdb" ns3:_="" ns4:_="">
    <xsd:import namespace="7092edd8-68cf-428a-a959-b581f41d6ede"/>
    <xsd:import namespace="66caa5cb-95fd-4521-8689-3b43b6d8752d"/>
    <xsd:element name="properties">
      <xsd:complexType>
        <xsd:sequence>
          <xsd:element name="documentManagement">
            <xsd:complexType>
              <xsd:all>
                <xsd:element ref="ns3:MediaServiceMetadata" minOccurs="0"/>
                <xsd:element ref="ns3:MediaServiceFastMetadata" minOccurs="0"/>
                <xsd:element ref="ns4:SharedWithUsers" minOccurs="0"/>
                <xsd:element ref="ns4:SharingHintHash" minOccurs="0"/>
                <xsd:element ref="ns4:SharedWithDetails"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2edd8-68cf-428a-a959-b581f41d6e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caa5cb-95fd-4521-8689-3b43b6d8752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1" nillable="true" ma:displayName="Sharing Hint Hash" ma:hidden="true" ma:internalName="SharingHintHash" ma:readOnly="true">
      <xsd:simpleType>
        <xsd:restriction base="dms:Text"/>
      </xsd:simple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067D42-4DE0-4BC8-BECF-B677B8F28881}">
  <ds:schemaRefs>
    <ds:schemaRef ds:uri="http://purl.org/dc/elements/1.1/"/>
    <ds:schemaRef ds:uri="66caa5cb-95fd-4521-8689-3b43b6d8752d"/>
    <ds:schemaRef ds:uri="http://purl.org/dc/dcmitype/"/>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openxmlformats.org/package/2006/metadata/core-properties"/>
    <ds:schemaRef ds:uri="7092edd8-68cf-428a-a959-b581f41d6ede"/>
    <ds:schemaRef ds:uri="http://www.w3.org/XML/1998/namespace"/>
  </ds:schemaRefs>
</ds:datastoreItem>
</file>

<file path=customXml/itemProps2.xml><?xml version="1.0" encoding="utf-8"?>
<ds:datastoreItem xmlns:ds="http://schemas.openxmlformats.org/officeDocument/2006/customXml" ds:itemID="{3DC9F76B-3FFA-48C5-BA21-815C403B708A}">
  <ds:schemaRefs>
    <ds:schemaRef ds:uri="http://schemas.microsoft.com/sharepoint/v3/contenttype/forms"/>
  </ds:schemaRefs>
</ds:datastoreItem>
</file>

<file path=customXml/itemProps3.xml><?xml version="1.0" encoding="utf-8"?>
<ds:datastoreItem xmlns:ds="http://schemas.openxmlformats.org/officeDocument/2006/customXml" ds:itemID="{4E2D3EC5-6BE1-42B3-9764-6712226D05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2edd8-68cf-428a-a959-b581f41d6ede"/>
    <ds:schemaRef ds:uri="66caa5cb-95fd-4521-8689-3b43b6d87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98</vt:i4>
      </vt:variant>
    </vt:vector>
  </HeadingPairs>
  <TitlesOfParts>
    <vt:vector size="98" baseType="lpstr">
      <vt:lpstr>Front</vt:lpstr>
      <vt:lpstr>Contents</vt:lpstr>
      <vt:lpstr>Key Stats</vt:lpstr>
      <vt:lpstr>1.1 Historic pop</vt:lpstr>
      <vt:lpstr>1.2 Jobs people homes</vt:lpstr>
      <vt:lpstr>1.3 20s and 30s migration</vt:lpstr>
      <vt:lpstr>1.4 Households with children</vt:lpstr>
      <vt:lpstr>1.5 Quintile by tenure</vt:lpstr>
      <vt:lpstr>1.6 Income distribution tenure</vt:lpstr>
      <vt:lpstr>1.7 Property wealth</vt:lpstr>
      <vt:lpstr>1.8 Support for housebuilding</vt:lpstr>
      <vt:lpstr>1.9 Historic building</vt:lpstr>
      <vt:lpstr>1.10 People per dwelling</vt:lpstr>
      <vt:lpstr>1.11 Short-term tenure trend</vt:lpstr>
      <vt:lpstr>1.12 Ownership trend by age</vt:lpstr>
      <vt:lpstr>1.13 Buyer mix</vt:lpstr>
      <vt:lpstr>1.14 Average floorspace</vt:lpstr>
      <vt:lpstr>1.15 Density of housing</vt:lpstr>
      <vt:lpstr>1.16 Satisfaction</vt:lpstr>
      <vt:lpstr>2.1 Supply trend</vt:lpstr>
      <vt:lpstr>2.2 Housebuilding datasets</vt:lpstr>
      <vt:lpstr>2.3 Completions by tenure</vt:lpstr>
      <vt:lpstr>2.4 Size trend</vt:lpstr>
      <vt:lpstr>2.5 Approvals trend</vt:lpstr>
      <vt:lpstr>2.6 Mayoral planning decisions</vt:lpstr>
      <vt:lpstr>2.7 Small scheme supply by type</vt:lpstr>
      <vt:lpstr>2.8 Tall buildings</vt:lpstr>
      <vt:lpstr>2.9 Build to Rent</vt:lpstr>
      <vt:lpstr>2.10 Small sites small builders</vt:lpstr>
      <vt:lpstr>2.11 Affordable housing starts</vt:lpstr>
      <vt:lpstr>2.12 Council starts</vt:lpstr>
      <vt:lpstr>2.13 Affordable completions</vt:lpstr>
      <vt:lpstr>2.14 Construction costs</vt:lpstr>
      <vt:lpstr>2.15 Design quality</vt:lpstr>
      <vt:lpstr>2.16 Accessible homes</vt:lpstr>
      <vt:lpstr>2.17 Changes in dwelling stock</vt:lpstr>
      <vt:lpstr>2.18 RtB sales</vt:lpstr>
      <vt:lpstr>2.19 Changes in AH stock</vt:lpstr>
      <vt:lpstr>2.20 Empty homes trend</vt:lpstr>
      <vt:lpstr>2.21 Licensed HMOs</vt:lpstr>
      <vt:lpstr>3.1 Affordability by tenure</vt:lpstr>
      <vt:lpstr>3.2 Real terms price index</vt:lpstr>
      <vt:lpstr>3.3 Median price by MSOA</vt:lpstr>
      <vt:lpstr>3.4 Mortgage lending</vt:lpstr>
      <vt:lpstr>3.5 FTB LTVs</vt:lpstr>
      <vt:lpstr>3.6 FTB deposit</vt:lpstr>
      <vt:lpstr>3.7 LTI ratios</vt:lpstr>
      <vt:lpstr>3.8 Help to Buy</vt:lpstr>
      <vt:lpstr>3.9 Stamp Duty</vt:lpstr>
      <vt:lpstr>3.10 Stamp Duty holiday</vt:lpstr>
      <vt:lpstr>3.11 Regional rents index</vt:lpstr>
      <vt:lpstr>3.12 Rental affordability</vt:lpstr>
      <vt:lpstr>3.13 Regional VOA rents</vt:lpstr>
      <vt:lpstr>3.14 Borough VOA rents</vt:lpstr>
      <vt:lpstr>3.15 HB Caseload</vt:lpstr>
      <vt:lpstr>3.16 HB covering rents</vt:lpstr>
      <vt:lpstr>3.17 Social rents</vt:lpstr>
      <vt:lpstr>4.1 Rough sleeping trend</vt:lpstr>
      <vt:lpstr>4.2 No of contacts</vt:lpstr>
      <vt:lpstr>4.3 Country of origin</vt:lpstr>
      <vt:lpstr>4.4 Homeless acceptances trend</vt:lpstr>
      <vt:lpstr>4.5 Homeless reasons</vt:lpstr>
      <vt:lpstr>4.6 TA trend</vt:lpstr>
      <vt:lpstr>4.7 Size mismatch</vt:lpstr>
      <vt:lpstr>4.8 Overcrowding short trend</vt:lpstr>
      <vt:lpstr>4.9 Overcrowded children</vt:lpstr>
      <vt:lpstr>4.10 Under-occupation trend</vt:lpstr>
      <vt:lpstr>5.1 Time in current home</vt:lpstr>
      <vt:lpstr>5.2 Tenure flows</vt:lpstr>
      <vt:lpstr>5.3 Social housing lettings</vt:lpstr>
      <vt:lpstr>5.4 Distance moved</vt:lpstr>
      <vt:lpstr>5.5 Housing Moves</vt:lpstr>
      <vt:lpstr>5.6 SCH homes freed up</vt:lpstr>
      <vt:lpstr>5.7 Decent homes tenure trend</vt:lpstr>
      <vt:lpstr>5.8 Decent social homes</vt:lpstr>
      <vt:lpstr>5.9 Building safety</vt:lpstr>
      <vt:lpstr>5.10 Greenhouse gas emissions</vt:lpstr>
      <vt:lpstr>5.11 Energy efficiency</vt:lpstr>
      <vt:lpstr>5.12 Energy efficiency band</vt:lpstr>
      <vt:lpstr>5.13 SAP trend</vt:lpstr>
      <vt:lpstr>5.14 Fuel poverty</vt:lpstr>
      <vt:lpstr>5.15 Fuel poverty by tenure</vt:lpstr>
      <vt:lpstr>6.1 Housing need</vt:lpstr>
      <vt:lpstr>6.2 Financial resilience</vt:lpstr>
      <vt:lpstr>6.3 Outside space</vt:lpstr>
      <vt:lpstr>6.4 Property listings</vt:lpstr>
      <vt:lpstr>6.5 Property demand</vt:lpstr>
      <vt:lpstr>6.6 Private rent indicators</vt:lpstr>
      <vt:lpstr>6.7 Airbnb listings</vt:lpstr>
      <vt:lpstr>6.8 Planning applications</vt:lpstr>
      <vt:lpstr>6.9 Weekly housebuilding</vt:lpstr>
      <vt:lpstr>6.10 Construction employment</vt:lpstr>
      <vt:lpstr>6.11 Construction furlough</vt:lpstr>
      <vt:lpstr>6.12 Key workers</vt:lpstr>
      <vt:lpstr>6.13 Repossessions</vt:lpstr>
      <vt:lpstr>6.14 Rent arrears</vt:lpstr>
      <vt:lpstr>6.15 Rough sleeping on street</vt:lpstr>
      <vt:lpstr>6.16 Rough sleeping in hotels</vt:lpstr>
    </vt:vector>
  </TitlesOfParts>
  <Company>Greater London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Gleeson</dc:creator>
  <cp:lastModifiedBy>James Gleeson</cp:lastModifiedBy>
  <cp:lastPrinted>2019-09-04T10:16:04Z</cp:lastPrinted>
  <dcterms:created xsi:type="dcterms:W3CDTF">2013-10-31T16:06:54Z</dcterms:created>
  <dcterms:modified xsi:type="dcterms:W3CDTF">2021-06-01T13:47:13Z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0x0101005FD509BEAE4D0242B60A8E265B0F95D5</vt:lpwstr>
  </property>
</Properties>
</file>